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4385" yWindow="-15" windowWidth="14430" windowHeight="14040"/>
  </bookViews>
  <sheets>
    <sheet name="Titel" sheetId="21" r:id="rId1"/>
    <sheet name="Inhalt" sheetId="9" r:id="rId2"/>
    <sheet name="Einführung" sheetId="22" r:id="rId3"/>
    <sheet name="Glossar" sheetId="19" r:id="rId4"/>
    <sheet name="1.1" sheetId="24" r:id="rId5"/>
    <sheet name="1.2" sheetId="23" r:id="rId6"/>
    <sheet name="1.3" sheetId="25" r:id="rId7"/>
    <sheet name="1.4" sheetId="26" r:id="rId8"/>
    <sheet name="1.5" sheetId="27" r:id="rId9"/>
    <sheet name="1.6" sheetId="28" r:id="rId10"/>
    <sheet name="2.1" sheetId="29" r:id="rId11"/>
    <sheet name="2.2" sheetId="30" r:id="rId12"/>
  </sheets>
  <definedNames>
    <definedName name="_xlnm.Print_Titles" localSheetId="5">'1.2'!$3:$3</definedName>
    <definedName name="_xlnm.Print_Titles" localSheetId="6">'1.3'!$4:$4</definedName>
    <definedName name="Print_Titles" localSheetId="5">'1.2'!$1:$3</definedName>
    <definedName name="Print_Titles" localSheetId="6">'1.3'!$1:$4</definedName>
    <definedName name="Text20" localSheetId="0">Titel!$B$58</definedName>
    <definedName name="Text9" localSheetId="0">Titel!$B$57</definedName>
  </definedNames>
  <calcPr calcId="145621"/>
</workbook>
</file>

<file path=xl/calcChain.xml><?xml version="1.0" encoding="utf-8"?>
<calcChain xmlns="http://schemas.openxmlformats.org/spreadsheetml/2006/main">
  <c r="Z103" i="25" l="1"/>
  <c r="Z104" i="25"/>
  <c r="Z105" i="25"/>
  <c r="Z106" i="25"/>
  <c r="Z107" i="25"/>
  <c r="Z108" i="25"/>
  <c r="Z109" i="25"/>
  <c r="Z110" i="25"/>
  <c r="Z111" i="25"/>
  <c r="Z112" i="25"/>
  <c r="Z113" i="25"/>
  <c r="Z78" i="25"/>
  <c r="Z79" i="25"/>
  <c r="Z84" i="25"/>
  <c r="Z85" i="25"/>
  <c r="Z86" i="25"/>
  <c r="Z87" i="25"/>
  <c r="Z88" i="25"/>
  <c r="Z89" i="25"/>
  <c r="Z90" i="25"/>
  <c r="Z91" i="25"/>
  <c r="Z92" i="25"/>
  <c r="Z93" i="25"/>
  <c r="Z94" i="25"/>
  <c r="Z45" i="25"/>
  <c r="Z46" i="25"/>
  <c r="Z49" i="25"/>
  <c r="Z50" i="25"/>
  <c r="Z51" i="25"/>
  <c r="Z52" i="25"/>
  <c r="Z54" i="25"/>
  <c r="Z55" i="25"/>
  <c r="Z56" i="25"/>
  <c r="Z57" i="25"/>
  <c r="Z62" i="25"/>
  <c r="Z63" i="25"/>
  <c r="Z64" i="25"/>
  <c r="Z65" i="25"/>
  <c r="Z66" i="25"/>
  <c r="Z67" i="25"/>
  <c r="Z68" i="25"/>
  <c r="Z69" i="25"/>
  <c r="Z70" i="25"/>
  <c r="Z71" i="25"/>
  <c r="Z72" i="25"/>
  <c r="Z74" i="23"/>
  <c r="Z76" i="23"/>
  <c r="Z77" i="23"/>
  <c r="Z80" i="23"/>
  <c r="Z81" i="23"/>
  <c r="Z82" i="23"/>
  <c r="Z83" i="23"/>
  <c r="Z84" i="23"/>
  <c r="Z85" i="23"/>
  <c r="Z86" i="23"/>
  <c r="Z87" i="23"/>
  <c r="Z88" i="23"/>
  <c r="Z89" i="23"/>
  <c r="Z90" i="23"/>
  <c r="Z91" i="23"/>
  <c r="Z92" i="23"/>
  <c r="Z93" i="23"/>
  <c r="Z94" i="23"/>
  <c r="Z95" i="23"/>
  <c r="Z96" i="23"/>
  <c r="Z97" i="23"/>
  <c r="Z98" i="23"/>
  <c r="Z99" i="23"/>
  <c r="Z100" i="23"/>
  <c r="Z101" i="23"/>
  <c r="Z102" i="23"/>
  <c r="Z103" i="23"/>
  <c r="Z108" i="23"/>
  <c r="Z109" i="23"/>
  <c r="Z110" i="23"/>
  <c r="Z111" i="23"/>
  <c r="Z112" i="23"/>
  <c r="Z113" i="23"/>
  <c r="Z114" i="23"/>
  <c r="Z115" i="23"/>
  <c r="Z33" i="23"/>
  <c r="Z34" i="23"/>
  <c r="Z35" i="23"/>
  <c r="Z36" i="23"/>
  <c r="Z38" i="23"/>
  <c r="Z39" i="23"/>
  <c r="Z40" i="23"/>
  <c r="Z41" i="23"/>
  <c r="Z42" i="23"/>
  <c r="Z43" i="23"/>
  <c r="Z44" i="23"/>
  <c r="Z45" i="23"/>
  <c r="Z46" i="23"/>
  <c r="Z47" i="23"/>
  <c r="Z48" i="23"/>
  <c r="Z49" i="23"/>
  <c r="Z50" i="23"/>
  <c r="Z51" i="23"/>
  <c r="Z53" i="23"/>
  <c r="Z54" i="23"/>
  <c r="Z55" i="23"/>
  <c r="Z56" i="23"/>
  <c r="Z57" i="23"/>
  <c r="Z58" i="23"/>
  <c r="Z59" i="23"/>
  <c r="Z60" i="23"/>
  <c r="Z63" i="23"/>
  <c r="Z64" i="23"/>
  <c r="Z65" i="23"/>
  <c r="Z66" i="23"/>
  <c r="Z67" i="23"/>
  <c r="Z68" i="23"/>
  <c r="Z69" i="23"/>
  <c r="Z70" i="23"/>
  <c r="Z71" i="23"/>
  <c r="Z72" i="23"/>
  <c r="X116" i="25" l="1"/>
  <c r="U116" i="25"/>
  <c r="R116" i="25"/>
  <c r="Q116" i="25"/>
  <c r="P116" i="25"/>
  <c r="O116" i="25"/>
  <c r="N116" i="25"/>
  <c r="M116" i="25"/>
  <c r="L116" i="25"/>
  <c r="K116" i="25"/>
  <c r="J116" i="25"/>
  <c r="I116" i="25"/>
  <c r="H116" i="25"/>
  <c r="G116" i="25"/>
  <c r="F116" i="25"/>
  <c r="E116" i="25"/>
  <c r="X115" i="25"/>
  <c r="U115" i="25"/>
  <c r="R115" i="25"/>
  <c r="Q115" i="25"/>
  <c r="P115" i="25"/>
  <c r="O115" i="25"/>
  <c r="N115" i="25"/>
  <c r="M115" i="25"/>
  <c r="L115" i="25"/>
  <c r="K115" i="25"/>
  <c r="J115" i="25"/>
  <c r="I115" i="25"/>
  <c r="H115" i="25"/>
  <c r="G115" i="25"/>
  <c r="F115" i="25"/>
  <c r="E115" i="25"/>
  <c r="X114" i="25"/>
  <c r="U114" i="25"/>
  <c r="R114" i="25"/>
  <c r="Q114" i="25"/>
  <c r="P114" i="25"/>
  <c r="O114" i="25"/>
  <c r="N114" i="25"/>
  <c r="M114" i="25"/>
  <c r="L114" i="25"/>
  <c r="K114" i="25"/>
  <c r="J114" i="25"/>
  <c r="I114" i="25"/>
  <c r="H114" i="25"/>
  <c r="G114" i="25"/>
  <c r="F114" i="25"/>
  <c r="E114" i="25"/>
  <c r="Y113" i="25"/>
  <c r="X113" i="25"/>
  <c r="W113" i="25"/>
  <c r="V113" i="25"/>
  <c r="U113" i="25"/>
  <c r="T113" i="25"/>
  <c r="S113" i="25"/>
  <c r="R113" i="25"/>
  <c r="Q113" i="25"/>
  <c r="P113" i="25"/>
  <c r="O113" i="25"/>
  <c r="N113" i="25"/>
  <c r="M113" i="25"/>
  <c r="L113" i="25"/>
  <c r="K113" i="25"/>
  <c r="J113" i="25"/>
  <c r="I113" i="25"/>
  <c r="Y112" i="25"/>
  <c r="X112" i="25"/>
  <c r="W112" i="25"/>
  <c r="V112" i="25"/>
  <c r="U112" i="25"/>
  <c r="T112" i="25"/>
  <c r="S112" i="25"/>
  <c r="R112" i="25"/>
  <c r="Q112" i="25"/>
  <c r="P112" i="25"/>
  <c r="O112" i="25"/>
  <c r="N112" i="25"/>
  <c r="M112" i="25"/>
  <c r="L112" i="25"/>
  <c r="K112" i="25"/>
  <c r="J112" i="25"/>
  <c r="I112" i="25"/>
  <c r="Y111" i="25"/>
  <c r="X111" i="25"/>
  <c r="W111" i="25"/>
  <c r="V111" i="25"/>
  <c r="U111" i="25"/>
  <c r="T111" i="25"/>
  <c r="S111" i="25"/>
  <c r="R111" i="25"/>
  <c r="Q111" i="25"/>
  <c r="P111" i="25"/>
  <c r="O111" i="25"/>
  <c r="N111" i="25"/>
  <c r="M111" i="25"/>
  <c r="L111" i="25"/>
  <c r="K111" i="25"/>
  <c r="J111" i="25"/>
  <c r="I111" i="25"/>
  <c r="Y110" i="25"/>
  <c r="X110" i="25"/>
  <c r="W110" i="25"/>
  <c r="V110" i="25"/>
  <c r="U110" i="25"/>
  <c r="T110" i="25"/>
  <c r="S110" i="25"/>
  <c r="R110" i="25"/>
  <c r="Q110" i="25"/>
  <c r="P110" i="25"/>
  <c r="O110" i="25"/>
  <c r="N110" i="25"/>
  <c r="M110" i="25"/>
  <c r="L110" i="25"/>
  <c r="K110" i="25"/>
  <c r="J110" i="25"/>
  <c r="I110" i="25"/>
  <c r="H110" i="25"/>
  <c r="G110" i="25"/>
  <c r="F110" i="25"/>
  <c r="E110" i="25"/>
  <c r="Y109" i="25"/>
  <c r="X109" i="25"/>
  <c r="W109" i="25"/>
  <c r="V109" i="25"/>
  <c r="U109" i="25"/>
  <c r="T109" i="25"/>
  <c r="S109" i="25"/>
  <c r="R109" i="25"/>
  <c r="Q109" i="25"/>
  <c r="P109" i="25"/>
  <c r="O109" i="25"/>
  <c r="N109" i="25"/>
  <c r="M109" i="25"/>
  <c r="L109" i="25"/>
  <c r="K109" i="25"/>
  <c r="J109" i="25"/>
  <c r="I109" i="25"/>
  <c r="H109" i="25"/>
  <c r="G109" i="25"/>
  <c r="F109" i="25"/>
  <c r="E109" i="25"/>
  <c r="Y108" i="25"/>
  <c r="X108" i="25"/>
  <c r="W108" i="25"/>
  <c r="V108" i="25"/>
  <c r="U108" i="25"/>
  <c r="T108" i="25"/>
  <c r="S108" i="25"/>
  <c r="R108" i="25"/>
  <c r="Q108" i="25"/>
  <c r="P108" i="25"/>
  <c r="O108" i="25"/>
  <c r="N108" i="25"/>
  <c r="M108" i="25"/>
  <c r="L108" i="25"/>
  <c r="K108" i="25"/>
  <c r="J108" i="25"/>
  <c r="I108" i="25"/>
  <c r="H108" i="25"/>
  <c r="G108" i="25"/>
  <c r="F108" i="25"/>
  <c r="E108" i="25"/>
  <c r="Y107" i="25"/>
  <c r="X107" i="25"/>
  <c r="W107" i="25"/>
  <c r="V107" i="25"/>
  <c r="U107" i="25"/>
  <c r="T107" i="25"/>
  <c r="S107" i="25"/>
  <c r="R107" i="25"/>
  <c r="Q107" i="25"/>
  <c r="P107" i="25"/>
  <c r="O107" i="25"/>
  <c r="N107" i="25"/>
  <c r="M107" i="25"/>
  <c r="L107" i="25"/>
  <c r="K107" i="25"/>
  <c r="J107" i="25"/>
  <c r="I107" i="25"/>
  <c r="H107" i="25"/>
  <c r="G107" i="25"/>
  <c r="F107" i="25"/>
  <c r="E107" i="25"/>
  <c r="Y106" i="25"/>
  <c r="X106" i="25"/>
  <c r="W106" i="25"/>
  <c r="V106" i="25"/>
  <c r="U106" i="25"/>
  <c r="T106" i="25"/>
  <c r="S106" i="25"/>
  <c r="R106" i="25"/>
  <c r="Q106" i="25"/>
  <c r="P106" i="25"/>
  <c r="O106" i="25"/>
  <c r="N106" i="25"/>
  <c r="M106" i="25"/>
  <c r="L106" i="25"/>
  <c r="K106" i="25"/>
  <c r="J106" i="25"/>
  <c r="I106" i="25"/>
  <c r="H106" i="25"/>
  <c r="G106" i="25"/>
  <c r="F106" i="25"/>
  <c r="E106" i="25"/>
  <c r="Y105" i="25"/>
  <c r="X105" i="25"/>
  <c r="W105" i="25"/>
  <c r="V105" i="25"/>
  <c r="U105" i="25"/>
  <c r="T105" i="25"/>
  <c r="S105" i="25"/>
  <c r="R105" i="25"/>
  <c r="Q105" i="25"/>
  <c r="P105" i="25"/>
  <c r="O105" i="25"/>
  <c r="N105" i="25"/>
  <c r="M105" i="25"/>
  <c r="L105" i="25"/>
  <c r="K105" i="25"/>
  <c r="J105" i="25"/>
  <c r="I105" i="25"/>
  <c r="H105" i="25"/>
  <c r="G105" i="25"/>
  <c r="F105" i="25"/>
  <c r="E105" i="25"/>
  <c r="Y104" i="25"/>
  <c r="X104" i="25"/>
  <c r="W104" i="25"/>
  <c r="V104" i="25"/>
  <c r="U104" i="25"/>
  <c r="T104" i="25"/>
  <c r="S104" i="25"/>
  <c r="R104" i="25"/>
  <c r="Q104" i="25"/>
  <c r="P104" i="25"/>
  <c r="O104" i="25"/>
  <c r="N104" i="25"/>
  <c r="M104" i="25"/>
  <c r="L104" i="25"/>
  <c r="K104" i="25"/>
  <c r="J104" i="25"/>
  <c r="I104" i="25"/>
  <c r="H104" i="25"/>
  <c r="G104" i="25"/>
  <c r="F104" i="25"/>
  <c r="E104" i="25"/>
  <c r="Y103" i="25"/>
  <c r="X103" i="25"/>
  <c r="W103" i="25"/>
  <c r="V103" i="25"/>
  <c r="U103" i="25"/>
  <c r="T103" i="25"/>
  <c r="S103" i="25"/>
  <c r="R103" i="25"/>
  <c r="Q103" i="25"/>
  <c r="P103" i="25"/>
  <c r="O103" i="25"/>
  <c r="N103" i="25"/>
  <c r="M103" i="25"/>
  <c r="L103" i="25"/>
  <c r="K103" i="25"/>
  <c r="J103" i="25"/>
  <c r="I103" i="25"/>
  <c r="H103" i="25"/>
  <c r="G103" i="25"/>
  <c r="F103" i="25"/>
  <c r="E103" i="25"/>
  <c r="X102" i="25"/>
  <c r="U102" i="25"/>
  <c r="R102" i="25"/>
  <c r="O102" i="25"/>
  <c r="N102" i="25"/>
  <c r="M102" i="25"/>
  <c r="L102" i="25"/>
  <c r="K102" i="25"/>
  <c r="J102" i="25"/>
  <c r="I102" i="25"/>
  <c r="H102" i="25"/>
  <c r="G102" i="25"/>
  <c r="F102" i="25"/>
  <c r="E102" i="25"/>
  <c r="X101" i="25"/>
  <c r="U101" i="25"/>
  <c r="R101" i="25"/>
  <c r="O101" i="25"/>
  <c r="N101" i="25"/>
  <c r="M101" i="25"/>
  <c r="L101" i="25"/>
  <c r="K101" i="25"/>
  <c r="J101" i="25"/>
  <c r="I101" i="25"/>
  <c r="H101" i="25"/>
  <c r="G101" i="25"/>
  <c r="F101" i="25"/>
  <c r="E101" i="25"/>
  <c r="X100" i="25"/>
  <c r="U100" i="25"/>
  <c r="R100" i="25"/>
  <c r="O100" i="25"/>
  <c r="N100" i="25"/>
  <c r="M100" i="25"/>
  <c r="L100" i="25"/>
  <c r="K100" i="25"/>
  <c r="J100" i="25"/>
  <c r="I100" i="25"/>
  <c r="H100" i="25"/>
  <c r="G100" i="25"/>
  <c r="F100" i="25"/>
  <c r="E100" i="25"/>
  <c r="X99" i="25"/>
  <c r="U99" i="25"/>
  <c r="R99" i="25"/>
  <c r="O99" i="25"/>
  <c r="N99" i="25"/>
  <c r="M99" i="25"/>
  <c r="L99" i="25"/>
  <c r="K99" i="25"/>
  <c r="J99" i="25"/>
  <c r="I99" i="25"/>
  <c r="H99" i="25"/>
  <c r="G99" i="25"/>
  <c r="F99" i="25"/>
  <c r="E99" i="25"/>
  <c r="X97" i="25"/>
  <c r="U97" i="25"/>
  <c r="R97" i="25"/>
  <c r="Q97" i="25"/>
  <c r="P97" i="25"/>
  <c r="O97" i="25"/>
  <c r="N97" i="25"/>
  <c r="M97" i="25"/>
  <c r="L97" i="25"/>
  <c r="K97" i="25"/>
  <c r="J97" i="25"/>
  <c r="I97" i="25"/>
  <c r="H97" i="25"/>
  <c r="G97" i="25"/>
  <c r="F97" i="25"/>
  <c r="E97" i="25"/>
  <c r="X96" i="25"/>
  <c r="U96" i="25"/>
  <c r="R96" i="25"/>
  <c r="Q96" i="25"/>
  <c r="P96" i="25"/>
  <c r="O96" i="25"/>
  <c r="N96" i="25"/>
  <c r="M96" i="25"/>
  <c r="L96" i="25"/>
  <c r="K96" i="25"/>
  <c r="J96" i="25"/>
  <c r="I96" i="25"/>
  <c r="H96" i="25"/>
  <c r="G96" i="25"/>
  <c r="F96" i="25"/>
  <c r="E96" i="25"/>
  <c r="X95" i="25"/>
  <c r="U95" i="25"/>
  <c r="R95" i="25"/>
  <c r="Q95" i="25"/>
  <c r="P95" i="25"/>
  <c r="O95" i="25"/>
  <c r="N95" i="25"/>
  <c r="M95" i="25"/>
  <c r="L95" i="25"/>
  <c r="K95" i="25"/>
  <c r="J95" i="25"/>
  <c r="I95" i="25"/>
  <c r="H95" i="25"/>
  <c r="G95" i="25"/>
  <c r="F95" i="25"/>
  <c r="E95" i="25"/>
  <c r="Y94" i="25"/>
  <c r="X94" i="25"/>
  <c r="W94" i="25"/>
  <c r="V94" i="25"/>
  <c r="U94" i="25"/>
  <c r="T94" i="25"/>
  <c r="S94" i="25"/>
  <c r="R94" i="25"/>
  <c r="Q94" i="25"/>
  <c r="P94" i="25"/>
  <c r="O94" i="25"/>
  <c r="N94" i="25"/>
  <c r="M94" i="25"/>
  <c r="L94" i="25"/>
  <c r="K94" i="25"/>
  <c r="J94" i="25"/>
  <c r="I94" i="25"/>
  <c r="Y93" i="25"/>
  <c r="X93" i="25"/>
  <c r="W93" i="25"/>
  <c r="V93" i="25"/>
  <c r="U93" i="25"/>
  <c r="T93" i="25"/>
  <c r="S93" i="25"/>
  <c r="R93" i="25"/>
  <c r="Q93" i="25"/>
  <c r="P93" i="25"/>
  <c r="O93" i="25"/>
  <c r="N93" i="25"/>
  <c r="M93" i="25"/>
  <c r="L93" i="25"/>
  <c r="K93" i="25"/>
  <c r="J93" i="25"/>
  <c r="I93" i="25"/>
  <c r="Y92" i="25"/>
  <c r="X92" i="25"/>
  <c r="W92" i="25"/>
  <c r="V92" i="25"/>
  <c r="U92" i="25"/>
  <c r="T92" i="25"/>
  <c r="S92" i="25"/>
  <c r="R92" i="25"/>
  <c r="Q92" i="25"/>
  <c r="P92" i="25"/>
  <c r="O92" i="25"/>
  <c r="N92" i="25"/>
  <c r="M92" i="25"/>
  <c r="L92" i="25"/>
  <c r="K92" i="25"/>
  <c r="J92" i="25"/>
  <c r="I92" i="25"/>
  <c r="Y91" i="25"/>
  <c r="X91" i="25"/>
  <c r="W91" i="25"/>
  <c r="V91" i="25"/>
  <c r="U91" i="25"/>
  <c r="T91" i="25"/>
  <c r="S91" i="25"/>
  <c r="R91" i="25"/>
  <c r="Q91" i="25"/>
  <c r="P91" i="25"/>
  <c r="O91" i="25"/>
  <c r="N91" i="25"/>
  <c r="M91" i="25"/>
  <c r="L91" i="25"/>
  <c r="K91" i="25"/>
  <c r="J91" i="25"/>
  <c r="I91" i="25"/>
  <c r="H91" i="25"/>
  <c r="G91" i="25"/>
  <c r="F91" i="25"/>
  <c r="E91" i="25"/>
  <c r="Y90" i="25"/>
  <c r="X90" i="25"/>
  <c r="W90" i="25"/>
  <c r="V90" i="25"/>
  <c r="U90" i="25"/>
  <c r="T90" i="25"/>
  <c r="S90" i="25"/>
  <c r="R90" i="25"/>
  <c r="Q90" i="25"/>
  <c r="P90" i="25"/>
  <c r="O90" i="25"/>
  <c r="N90" i="25"/>
  <c r="M90" i="25"/>
  <c r="L90" i="25"/>
  <c r="K90" i="25"/>
  <c r="J90" i="25"/>
  <c r="I90" i="25"/>
  <c r="H90" i="25"/>
  <c r="G90" i="25"/>
  <c r="F90" i="25"/>
  <c r="E90" i="25"/>
  <c r="Y89" i="25"/>
  <c r="X89" i="25"/>
  <c r="W89" i="25"/>
  <c r="V89" i="25"/>
  <c r="U89" i="25"/>
  <c r="T89" i="25"/>
  <c r="S89" i="25"/>
  <c r="R89" i="25"/>
  <c r="Q89" i="25"/>
  <c r="P89" i="25"/>
  <c r="O89" i="25"/>
  <c r="N89" i="25"/>
  <c r="M89" i="25"/>
  <c r="L89" i="25"/>
  <c r="K89" i="25"/>
  <c r="J89" i="25"/>
  <c r="I89" i="25"/>
  <c r="H89" i="25"/>
  <c r="G89" i="25"/>
  <c r="F89" i="25"/>
  <c r="E89" i="25"/>
  <c r="Y88" i="25"/>
  <c r="X88" i="25"/>
  <c r="W88" i="25"/>
  <c r="V88" i="25"/>
  <c r="U88" i="25"/>
  <c r="T88" i="25"/>
  <c r="S88" i="25"/>
  <c r="R88" i="25"/>
  <c r="Q88" i="25"/>
  <c r="P88" i="25"/>
  <c r="O88" i="25"/>
  <c r="N88" i="25"/>
  <c r="M88" i="25"/>
  <c r="L88" i="25"/>
  <c r="K88" i="25"/>
  <c r="J88" i="25"/>
  <c r="I88" i="25"/>
  <c r="H88" i="25"/>
  <c r="G88" i="25"/>
  <c r="F88" i="25"/>
  <c r="E88" i="25"/>
  <c r="Y87" i="25"/>
  <c r="X87" i="25"/>
  <c r="W87" i="25"/>
  <c r="V87" i="25"/>
  <c r="U87" i="25"/>
  <c r="T87" i="25"/>
  <c r="S87" i="25"/>
  <c r="R87" i="25"/>
  <c r="Q87" i="25"/>
  <c r="P87" i="25"/>
  <c r="O87" i="25"/>
  <c r="N87" i="25"/>
  <c r="M87" i="25"/>
  <c r="L87" i="25"/>
  <c r="K87" i="25"/>
  <c r="J87" i="25"/>
  <c r="I87" i="25"/>
  <c r="H87" i="25"/>
  <c r="G87" i="25"/>
  <c r="F87" i="25"/>
  <c r="E87" i="25"/>
  <c r="Y86" i="25"/>
  <c r="X86" i="25"/>
  <c r="W86" i="25"/>
  <c r="V86" i="25"/>
  <c r="U86" i="25"/>
  <c r="T86" i="25"/>
  <c r="S86" i="25"/>
  <c r="R86" i="25"/>
  <c r="Q86" i="25"/>
  <c r="P86" i="25"/>
  <c r="O86" i="25"/>
  <c r="N86" i="25"/>
  <c r="M86" i="25"/>
  <c r="L86" i="25"/>
  <c r="K86" i="25"/>
  <c r="J86" i="25"/>
  <c r="I86" i="25"/>
  <c r="H86" i="25"/>
  <c r="G86" i="25"/>
  <c r="F86" i="25"/>
  <c r="E86" i="25"/>
  <c r="Y85" i="25"/>
  <c r="X85" i="25"/>
  <c r="W85" i="25"/>
  <c r="V85" i="25"/>
  <c r="U85" i="25"/>
  <c r="T85" i="25"/>
  <c r="S85" i="25"/>
  <c r="R85" i="25"/>
  <c r="Q85" i="25"/>
  <c r="P85" i="25"/>
  <c r="O85" i="25"/>
  <c r="N85" i="25"/>
  <c r="M85" i="25"/>
  <c r="L85" i="25"/>
  <c r="K85" i="25"/>
  <c r="J85" i="25"/>
  <c r="I85" i="25"/>
  <c r="H85" i="25"/>
  <c r="G85" i="25"/>
  <c r="F85" i="25"/>
  <c r="E85" i="25"/>
  <c r="Y84" i="25"/>
  <c r="X84" i="25"/>
  <c r="W84" i="25"/>
  <c r="V84" i="25"/>
  <c r="U84" i="25"/>
  <c r="T84" i="25"/>
  <c r="S84" i="25"/>
  <c r="R84" i="25"/>
  <c r="Q84" i="25"/>
  <c r="P84" i="25"/>
  <c r="O84" i="25"/>
  <c r="N84" i="25"/>
  <c r="M84" i="25"/>
  <c r="L84" i="25"/>
  <c r="K84" i="25"/>
  <c r="J84" i="25"/>
  <c r="I84" i="25"/>
  <c r="H84" i="25"/>
  <c r="G84" i="25"/>
  <c r="F84" i="25"/>
  <c r="E84" i="25"/>
  <c r="X83" i="25"/>
  <c r="U83" i="25"/>
  <c r="R83" i="25"/>
  <c r="O83" i="25"/>
  <c r="N83" i="25"/>
  <c r="M83" i="25"/>
  <c r="L83" i="25"/>
  <c r="K83" i="25"/>
  <c r="J83" i="25"/>
  <c r="I83" i="25"/>
  <c r="H83" i="25"/>
  <c r="G83" i="25"/>
  <c r="F83" i="25"/>
  <c r="E83" i="25"/>
  <c r="X82" i="25"/>
  <c r="U82" i="25"/>
  <c r="R82" i="25"/>
  <c r="O82" i="25"/>
  <c r="N82" i="25"/>
  <c r="M82" i="25"/>
  <c r="L82" i="25"/>
  <c r="K82" i="25"/>
  <c r="J82" i="25"/>
  <c r="I82" i="25"/>
  <c r="H82" i="25"/>
  <c r="G82" i="25"/>
  <c r="F82" i="25"/>
  <c r="E82" i="25"/>
  <c r="X81" i="25"/>
  <c r="U81" i="25"/>
  <c r="R81" i="25"/>
  <c r="O81" i="25"/>
  <c r="N81" i="25"/>
  <c r="M81" i="25"/>
  <c r="L81" i="25"/>
  <c r="K81" i="25"/>
  <c r="J81" i="25"/>
  <c r="I81" i="25"/>
  <c r="H81" i="25"/>
  <c r="G81" i="25"/>
  <c r="F81" i="25"/>
  <c r="E81" i="25"/>
  <c r="X80" i="25"/>
  <c r="U80" i="25"/>
  <c r="R80" i="25"/>
  <c r="O80" i="25"/>
  <c r="N80" i="25"/>
  <c r="M80" i="25"/>
  <c r="L80" i="25"/>
  <c r="K80" i="25"/>
  <c r="J80" i="25"/>
  <c r="I80" i="25"/>
  <c r="H80" i="25"/>
  <c r="G80" i="25"/>
  <c r="F80" i="25"/>
  <c r="E80" i="25"/>
  <c r="AA79" i="25"/>
  <c r="Y79" i="25"/>
  <c r="X79" i="25"/>
  <c r="W79" i="25"/>
  <c r="V79" i="25"/>
  <c r="U79" i="25"/>
  <c r="T79" i="25"/>
  <c r="S79" i="25"/>
  <c r="R79" i="25"/>
  <c r="Q79" i="25"/>
  <c r="P79" i="25"/>
  <c r="O79" i="25"/>
  <c r="N79" i="25"/>
  <c r="M79" i="25"/>
  <c r="L79" i="25"/>
  <c r="K79" i="25"/>
  <c r="J79" i="25"/>
  <c r="I79" i="25"/>
  <c r="H79" i="25"/>
  <c r="G79" i="25"/>
  <c r="F79" i="25"/>
  <c r="E79" i="25"/>
  <c r="AA78" i="25"/>
  <c r="Y78" i="25"/>
  <c r="X78" i="25"/>
  <c r="W78" i="25"/>
  <c r="V78" i="25"/>
  <c r="U78" i="25"/>
  <c r="T78" i="25"/>
  <c r="S78" i="25"/>
  <c r="R78" i="25"/>
  <c r="Q78" i="25"/>
  <c r="P78" i="25"/>
  <c r="O78" i="25"/>
  <c r="N78" i="25"/>
  <c r="M78" i="25"/>
  <c r="L78" i="25"/>
  <c r="K78" i="25"/>
  <c r="J78" i="25"/>
  <c r="I78" i="25"/>
  <c r="H78" i="25"/>
  <c r="G78" i="25"/>
  <c r="F78" i="25"/>
  <c r="E78" i="25"/>
  <c r="X75" i="25"/>
  <c r="U75" i="25"/>
  <c r="R75" i="25"/>
  <c r="Q75" i="25"/>
  <c r="P75" i="25"/>
  <c r="O75" i="25"/>
  <c r="N75" i="25"/>
  <c r="M75" i="25"/>
  <c r="L75" i="25"/>
  <c r="K75" i="25"/>
  <c r="J75" i="25"/>
  <c r="I75" i="25"/>
  <c r="H75" i="25"/>
  <c r="G75" i="25"/>
  <c r="F75" i="25"/>
  <c r="E75" i="25"/>
  <c r="X74" i="25"/>
  <c r="U74" i="25"/>
  <c r="R74" i="25"/>
  <c r="Q74" i="25"/>
  <c r="P74" i="25"/>
  <c r="O74" i="25"/>
  <c r="N74" i="25"/>
  <c r="M74" i="25"/>
  <c r="L74" i="25"/>
  <c r="K74" i="25"/>
  <c r="J74" i="25"/>
  <c r="I74" i="25"/>
  <c r="H74" i="25"/>
  <c r="G74" i="25"/>
  <c r="F74" i="25"/>
  <c r="E74" i="25"/>
  <c r="X73" i="25"/>
  <c r="U73" i="25"/>
  <c r="R73" i="25"/>
  <c r="Q73" i="25"/>
  <c r="P73" i="25"/>
  <c r="O73" i="25"/>
  <c r="N73" i="25"/>
  <c r="M73" i="25"/>
  <c r="L73" i="25"/>
  <c r="K73" i="25"/>
  <c r="J73" i="25"/>
  <c r="I73" i="25"/>
  <c r="H73" i="25"/>
  <c r="G73" i="25"/>
  <c r="F73" i="25"/>
  <c r="E73" i="25"/>
  <c r="Y72" i="25"/>
  <c r="X72" i="25"/>
  <c r="W72" i="25"/>
  <c r="V72" i="25"/>
  <c r="U72" i="25"/>
  <c r="T72" i="25"/>
  <c r="S72" i="25"/>
  <c r="R72" i="25"/>
  <c r="Q72" i="25"/>
  <c r="P72" i="25"/>
  <c r="O72" i="25"/>
  <c r="N72" i="25"/>
  <c r="M72" i="25"/>
  <c r="L72" i="25"/>
  <c r="K72" i="25"/>
  <c r="J72" i="25"/>
  <c r="I72" i="25"/>
  <c r="H72" i="25"/>
  <c r="G72" i="25"/>
  <c r="F72" i="25"/>
  <c r="E72" i="25"/>
  <c r="Y71" i="25"/>
  <c r="X71" i="25"/>
  <c r="W71" i="25"/>
  <c r="V71" i="25"/>
  <c r="U71" i="25"/>
  <c r="T71" i="25"/>
  <c r="S71" i="25"/>
  <c r="R71" i="25"/>
  <c r="Q71" i="25"/>
  <c r="P71" i="25"/>
  <c r="O71" i="25"/>
  <c r="N71" i="25"/>
  <c r="M71" i="25"/>
  <c r="L71" i="25"/>
  <c r="K71" i="25"/>
  <c r="J71" i="25"/>
  <c r="I71" i="25"/>
  <c r="H71" i="25"/>
  <c r="G71" i="25"/>
  <c r="F71" i="25"/>
  <c r="E71" i="25"/>
  <c r="Y70" i="25"/>
  <c r="X70" i="25"/>
  <c r="W70" i="25"/>
  <c r="V70" i="25"/>
  <c r="U70" i="25"/>
  <c r="T70" i="25"/>
  <c r="S70" i="25"/>
  <c r="R70" i="25"/>
  <c r="Q70" i="25"/>
  <c r="P70" i="25"/>
  <c r="O70" i="25"/>
  <c r="N70" i="25"/>
  <c r="M70" i="25"/>
  <c r="L70" i="25"/>
  <c r="K70" i="25"/>
  <c r="J70" i="25"/>
  <c r="I70" i="25"/>
  <c r="H70" i="25"/>
  <c r="G70" i="25"/>
  <c r="F70" i="25"/>
  <c r="E70" i="25"/>
  <c r="Y69" i="25"/>
  <c r="X69" i="25"/>
  <c r="W69" i="25"/>
  <c r="V69" i="25"/>
  <c r="U69" i="25"/>
  <c r="T69" i="25"/>
  <c r="S69" i="25"/>
  <c r="R69" i="25"/>
  <c r="Q69" i="25"/>
  <c r="P69" i="25"/>
  <c r="O69" i="25"/>
  <c r="N69" i="25"/>
  <c r="M69" i="25"/>
  <c r="L69" i="25"/>
  <c r="K69" i="25"/>
  <c r="J69" i="25"/>
  <c r="I69" i="25"/>
  <c r="H69" i="25"/>
  <c r="G69" i="25"/>
  <c r="F69" i="25"/>
  <c r="E69" i="25"/>
  <c r="Y68" i="25"/>
  <c r="X68" i="25"/>
  <c r="W68" i="25"/>
  <c r="V68" i="25"/>
  <c r="U68" i="25"/>
  <c r="T68" i="25"/>
  <c r="S68" i="25"/>
  <c r="R68" i="25"/>
  <c r="Q68" i="25"/>
  <c r="P68" i="25"/>
  <c r="O68" i="25"/>
  <c r="N68" i="25"/>
  <c r="M68" i="25"/>
  <c r="L68" i="25"/>
  <c r="K68" i="25"/>
  <c r="J68" i="25"/>
  <c r="I68" i="25"/>
  <c r="H68" i="25"/>
  <c r="G68" i="25"/>
  <c r="F68" i="25"/>
  <c r="E68" i="25"/>
  <c r="D68" i="25"/>
  <c r="Y67" i="25"/>
  <c r="X67" i="25"/>
  <c r="W67" i="25"/>
  <c r="V67" i="25"/>
  <c r="U67" i="25"/>
  <c r="T67" i="25"/>
  <c r="S67" i="25"/>
  <c r="R67" i="25"/>
  <c r="Q67" i="25"/>
  <c r="P67" i="25"/>
  <c r="O67" i="25"/>
  <c r="N67" i="25"/>
  <c r="M67" i="25"/>
  <c r="L67" i="25"/>
  <c r="K67" i="25"/>
  <c r="J67" i="25"/>
  <c r="I67" i="25"/>
  <c r="H67" i="25"/>
  <c r="G67" i="25"/>
  <c r="F67" i="25"/>
  <c r="E67" i="25"/>
  <c r="Y66" i="25"/>
  <c r="X66" i="25"/>
  <c r="W66" i="25"/>
  <c r="V66" i="25"/>
  <c r="U66" i="25"/>
  <c r="T66" i="25"/>
  <c r="S66" i="25"/>
  <c r="R66" i="25"/>
  <c r="Q66" i="25"/>
  <c r="P66" i="25"/>
  <c r="O66" i="25"/>
  <c r="N66" i="25"/>
  <c r="M66" i="25"/>
  <c r="L66" i="25"/>
  <c r="K66" i="25"/>
  <c r="J66" i="25"/>
  <c r="I66" i="25"/>
  <c r="H66" i="25"/>
  <c r="G66" i="25"/>
  <c r="F66" i="25"/>
  <c r="E66" i="25"/>
  <c r="Y65" i="25"/>
  <c r="X65" i="25"/>
  <c r="W65" i="25"/>
  <c r="V65" i="25"/>
  <c r="U65" i="25"/>
  <c r="T65" i="25"/>
  <c r="S65" i="25"/>
  <c r="R65" i="25"/>
  <c r="Q65" i="25"/>
  <c r="P65" i="25"/>
  <c r="O65" i="25"/>
  <c r="N65" i="25"/>
  <c r="M65" i="25"/>
  <c r="L65" i="25"/>
  <c r="K65" i="25"/>
  <c r="J65" i="25"/>
  <c r="I65" i="25"/>
  <c r="H65" i="25"/>
  <c r="G65" i="25"/>
  <c r="F65" i="25"/>
  <c r="E65" i="25"/>
  <c r="Y64" i="25"/>
  <c r="X64" i="25"/>
  <c r="W64" i="25"/>
  <c r="V64" i="25"/>
  <c r="U64" i="25"/>
  <c r="T64" i="25"/>
  <c r="S64" i="25"/>
  <c r="R64" i="25"/>
  <c r="Q64" i="25"/>
  <c r="P64" i="25"/>
  <c r="O64" i="25"/>
  <c r="N64" i="25"/>
  <c r="M64" i="25"/>
  <c r="L64" i="25"/>
  <c r="K64" i="25"/>
  <c r="J64" i="25"/>
  <c r="I64" i="25"/>
  <c r="H64" i="25"/>
  <c r="G64" i="25"/>
  <c r="F64" i="25"/>
  <c r="E64" i="25"/>
  <c r="Y63" i="25"/>
  <c r="X63" i="25"/>
  <c r="W63" i="25"/>
  <c r="V63" i="25"/>
  <c r="U63" i="25"/>
  <c r="T63" i="25"/>
  <c r="S63" i="25"/>
  <c r="R63" i="25"/>
  <c r="Q63" i="25"/>
  <c r="P63" i="25"/>
  <c r="O63" i="25"/>
  <c r="N63" i="25"/>
  <c r="M63" i="25"/>
  <c r="L63" i="25"/>
  <c r="K63" i="25"/>
  <c r="J63" i="25"/>
  <c r="I63" i="25"/>
  <c r="H63" i="25"/>
  <c r="G63" i="25"/>
  <c r="F63" i="25"/>
  <c r="E63" i="25"/>
  <c r="D63" i="25"/>
  <c r="Y62" i="25"/>
  <c r="X62" i="25"/>
  <c r="W62" i="25"/>
  <c r="V62" i="25"/>
  <c r="U62" i="25"/>
  <c r="T62" i="25"/>
  <c r="S62" i="25"/>
  <c r="R62" i="25"/>
  <c r="Q62" i="25"/>
  <c r="P62" i="25"/>
  <c r="O62" i="25"/>
  <c r="N62" i="25"/>
  <c r="M62" i="25"/>
  <c r="L62" i="25"/>
  <c r="K62" i="25"/>
  <c r="J62" i="25"/>
  <c r="I62" i="25"/>
  <c r="H62" i="25"/>
  <c r="G62" i="25"/>
  <c r="F62" i="25"/>
  <c r="E62" i="25"/>
  <c r="X61" i="25"/>
  <c r="U61" i="25"/>
  <c r="R61" i="25"/>
  <c r="O61" i="25"/>
  <c r="N61" i="25"/>
  <c r="M61" i="25"/>
  <c r="L61" i="25"/>
  <c r="K61" i="25"/>
  <c r="J61" i="25"/>
  <c r="I61" i="25"/>
  <c r="H61" i="25"/>
  <c r="G61" i="25"/>
  <c r="F61" i="25"/>
  <c r="E61" i="25"/>
  <c r="X60" i="25"/>
  <c r="U60" i="25"/>
  <c r="R60" i="25"/>
  <c r="O60" i="25"/>
  <c r="N60" i="25"/>
  <c r="M60" i="25"/>
  <c r="L60" i="25"/>
  <c r="K60" i="25"/>
  <c r="J60" i="25"/>
  <c r="I60" i="25"/>
  <c r="H60" i="25"/>
  <c r="G60" i="25"/>
  <c r="F60" i="25"/>
  <c r="E60" i="25"/>
  <c r="X59" i="25"/>
  <c r="U59" i="25"/>
  <c r="R59" i="25"/>
  <c r="O59" i="25"/>
  <c r="N59" i="25"/>
  <c r="M59" i="25"/>
  <c r="L59" i="25"/>
  <c r="K59" i="25"/>
  <c r="J59" i="25"/>
  <c r="I59" i="25"/>
  <c r="H59" i="25"/>
  <c r="G59" i="25"/>
  <c r="F59" i="25"/>
  <c r="E59" i="25"/>
  <c r="X58" i="25"/>
  <c r="U58" i="25"/>
  <c r="R58" i="25"/>
  <c r="O58" i="25"/>
  <c r="N58" i="25"/>
  <c r="M58" i="25"/>
  <c r="L58" i="25"/>
  <c r="K58" i="25"/>
  <c r="J58" i="25"/>
  <c r="I58" i="25"/>
  <c r="H58" i="25"/>
  <c r="G58" i="25"/>
  <c r="F58" i="25"/>
  <c r="E58" i="25"/>
  <c r="AA57" i="25"/>
  <c r="Y57" i="25"/>
  <c r="X57" i="25"/>
  <c r="W57" i="25"/>
  <c r="V57" i="25"/>
  <c r="U57" i="25"/>
  <c r="T57" i="25"/>
  <c r="S57" i="25"/>
  <c r="R57" i="25"/>
  <c r="Q57" i="25"/>
  <c r="P57" i="25"/>
  <c r="O57" i="25"/>
  <c r="N57" i="25"/>
  <c r="M57" i="25"/>
  <c r="L57" i="25"/>
  <c r="K57" i="25"/>
  <c r="J57" i="25"/>
  <c r="I57" i="25"/>
  <c r="H57" i="25"/>
  <c r="G57" i="25"/>
  <c r="F57" i="25"/>
  <c r="E57" i="25"/>
  <c r="AA56" i="25"/>
  <c r="Y56" i="25"/>
  <c r="X56" i="25"/>
  <c r="W56" i="25"/>
  <c r="V56" i="25"/>
  <c r="U56" i="25"/>
  <c r="T56" i="25"/>
  <c r="S56" i="25"/>
  <c r="R56" i="25"/>
  <c r="Q56" i="25"/>
  <c r="P56" i="25"/>
  <c r="O56" i="25"/>
  <c r="N56" i="25"/>
  <c r="M56" i="25"/>
  <c r="L56" i="25"/>
  <c r="K56" i="25"/>
  <c r="J56" i="25"/>
  <c r="I56" i="25"/>
  <c r="H56" i="25"/>
  <c r="G56" i="25"/>
  <c r="F56" i="25"/>
  <c r="E56" i="25"/>
  <c r="AA55" i="25"/>
  <c r="Y55" i="25"/>
  <c r="X55" i="25"/>
  <c r="W55" i="25"/>
  <c r="V55" i="25"/>
  <c r="U55" i="25"/>
  <c r="T55" i="25"/>
  <c r="S55" i="25"/>
  <c r="R55" i="25"/>
  <c r="Q55" i="25"/>
  <c r="P55" i="25"/>
  <c r="O55" i="25"/>
  <c r="N55" i="25"/>
  <c r="M55" i="25"/>
  <c r="L55" i="25"/>
  <c r="K55" i="25"/>
  <c r="J55" i="25"/>
  <c r="I55" i="25"/>
  <c r="H55" i="25"/>
  <c r="G55" i="25"/>
  <c r="F55" i="25"/>
  <c r="E55" i="25"/>
  <c r="AA54" i="25"/>
  <c r="Y54" i="25"/>
  <c r="X54" i="25"/>
  <c r="W54" i="25"/>
  <c r="V54" i="25"/>
  <c r="U54" i="25"/>
  <c r="T54" i="25"/>
  <c r="S54" i="25"/>
  <c r="R54" i="25"/>
  <c r="Q54" i="25"/>
  <c r="P54" i="25"/>
  <c r="O54" i="25"/>
  <c r="N54" i="25"/>
  <c r="M54" i="25"/>
  <c r="L54" i="25"/>
  <c r="K54" i="25"/>
  <c r="J54" i="25"/>
  <c r="I54" i="25"/>
  <c r="H54" i="25"/>
  <c r="G54" i="25"/>
  <c r="F54" i="25"/>
  <c r="E54" i="25"/>
  <c r="AA52" i="25"/>
  <c r="Y52" i="25"/>
  <c r="X52" i="25"/>
  <c r="W52" i="25"/>
  <c r="V52" i="25"/>
  <c r="U52" i="25"/>
  <c r="T52" i="25"/>
  <c r="S52" i="25"/>
  <c r="R52" i="25"/>
  <c r="Q52" i="25"/>
  <c r="P52" i="25"/>
  <c r="O52" i="25"/>
  <c r="N52" i="25"/>
  <c r="M52" i="25"/>
  <c r="L52" i="25"/>
  <c r="K52" i="25"/>
  <c r="J52" i="25"/>
  <c r="I52" i="25"/>
  <c r="H52" i="25"/>
  <c r="G52" i="25"/>
  <c r="F52" i="25"/>
  <c r="E52" i="25"/>
  <c r="D52" i="25"/>
  <c r="AA51" i="25"/>
  <c r="Y51" i="25"/>
  <c r="X51" i="25"/>
  <c r="W51" i="25"/>
  <c r="V51" i="25"/>
  <c r="U51" i="25"/>
  <c r="T51" i="25"/>
  <c r="S51" i="25"/>
  <c r="R51" i="25"/>
  <c r="Q51" i="25"/>
  <c r="P51" i="25"/>
  <c r="O51" i="25"/>
  <c r="N51" i="25"/>
  <c r="M51" i="25"/>
  <c r="L51" i="25"/>
  <c r="K51" i="25"/>
  <c r="J51" i="25"/>
  <c r="I51" i="25"/>
  <c r="H51" i="25"/>
  <c r="G51" i="25"/>
  <c r="F51" i="25"/>
  <c r="E51" i="25"/>
  <c r="D51" i="25"/>
  <c r="Y50" i="25"/>
  <c r="X50" i="25"/>
  <c r="W50" i="25"/>
  <c r="V50" i="25"/>
  <c r="U50" i="25"/>
  <c r="T50" i="25"/>
  <c r="S50" i="25"/>
  <c r="R50" i="25"/>
  <c r="Q50" i="25"/>
  <c r="P50" i="25"/>
  <c r="O50" i="25"/>
  <c r="N50" i="25"/>
  <c r="M50" i="25"/>
  <c r="L50" i="25"/>
  <c r="K50" i="25"/>
  <c r="J50" i="25"/>
  <c r="I50" i="25"/>
  <c r="H50" i="25"/>
  <c r="G50" i="25"/>
  <c r="F50" i="25"/>
  <c r="E50" i="25"/>
  <c r="D50" i="25"/>
  <c r="AA49" i="25"/>
  <c r="Y49" i="25"/>
  <c r="X49" i="25"/>
  <c r="W49" i="25"/>
  <c r="V49" i="25"/>
  <c r="U49" i="25"/>
  <c r="T49" i="25"/>
  <c r="S49" i="25"/>
  <c r="R49" i="25"/>
  <c r="Q49" i="25"/>
  <c r="P49" i="25"/>
  <c r="O49" i="25"/>
  <c r="N49" i="25"/>
  <c r="M49" i="25"/>
  <c r="L49" i="25"/>
  <c r="K49" i="25"/>
  <c r="J49" i="25"/>
  <c r="I49" i="25"/>
  <c r="H49" i="25"/>
  <c r="G49" i="25"/>
  <c r="F49" i="25"/>
  <c r="E49" i="25"/>
  <c r="D49" i="25"/>
  <c r="V48" i="25"/>
  <c r="R48" i="25"/>
  <c r="N48" i="25"/>
  <c r="J48" i="25"/>
  <c r="D48" i="25"/>
  <c r="V47" i="25"/>
  <c r="R47" i="25"/>
  <c r="N47" i="25"/>
  <c r="J47" i="25"/>
  <c r="D47" i="25"/>
  <c r="Y46" i="25"/>
  <c r="X46" i="25"/>
  <c r="W46" i="25"/>
  <c r="V46" i="25"/>
  <c r="U46" i="25"/>
  <c r="T46" i="25"/>
  <c r="S46" i="25"/>
  <c r="R46" i="25"/>
  <c r="Q46" i="25"/>
  <c r="P46" i="25"/>
  <c r="O46" i="25"/>
  <c r="N46" i="25"/>
  <c r="M46" i="25"/>
  <c r="L46" i="25"/>
  <c r="K46" i="25"/>
  <c r="J46" i="25"/>
  <c r="I46" i="25"/>
  <c r="H46" i="25"/>
  <c r="G46" i="25"/>
  <c r="F46" i="25"/>
  <c r="E46" i="25"/>
  <c r="D46" i="25"/>
  <c r="AA45" i="25"/>
  <c r="Y45" i="25"/>
  <c r="X45" i="25"/>
  <c r="W45" i="25"/>
  <c r="V45" i="25"/>
  <c r="U45" i="25"/>
  <c r="T45" i="25"/>
  <c r="S45" i="25"/>
  <c r="R45" i="25"/>
  <c r="Q45" i="25"/>
  <c r="P45" i="25"/>
  <c r="O45" i="25"/>
  <c r="N45" i="25"/>
  <c r="M45" i="25"/>
  <c r="L45" i="25"/>
  <c r="K45" i="25"/>
  <c r="J45" i="25"/>
  <c r="I45" i="25"/>
  <c r="H45" i="25"/>
  <c r="G45" i="25"/>
  <c r="F45" i="25"/>
  <c r="E45" i="25"/>
  <c r="D45" i="25"/>
  <c r="AA115" i="23"/>
  <c r="Y115" i="23"/>
  <c r="X115" i="23"/>
  <c r="W115" i="23"/>
  <c r="V115" i="23"/>
  <c r="U115" i="23"/>
  <c r="T115" i="23"/>
  <c r="S115" i="23"/>
  <c r="R115" i="23"/>
  <c r="Q115" i="23"/>
  <c r="P115" i="23"/>
  <c r="O115" i="23"/>
  <c r="N115" i="23"/>
  <c r="M115" i="23"/>
  <c r="L115" i="23"/>
  <c r="K115" i="23"/>
  <c r="J115" i="23"/>
  <c r="I115" i="23"/>
  <c r="H115" i="23"/>
  <c r="G115" i="23"/>
  <c r="F115" i="23"/>
  <c r="E115" i="23"/>
  <c r="D115" i="23"/>
  <c r="AA114" i="23"/>
  <c r="Y114" i="23"/>
  <c r="X114" i="23"/>
  <c r="W114" i="23"/>
  <c r="V114" i="23"/>
  <c r="U114" i="23"/>
  <c r="T114" i="23"/>
  <c r="S114" i="23"/>
  <c r="R114" i="23"/>
  <c r="Q114" i="23"/>
  <c r="P114" i="23"/>
  <c r="O114" i="23"/>
  <c r="N114" i="23"/>
  <c r="M114" i="23"/>
  <c r="L114" i="23"/>
  <c r="K114" i="23"/>
  <c r="J114" i="23"/>
  <c r="I114" i="23"/>
  <c r="H114" i="23"/>
  <c r="G114" i="23"/>
  <c r="F114" i="23"/>
  <c r="E114" i="23"/>
  <c r="AA113" i="23"/>
  <c r="Y113" i="23"/>
  <c r="X113" i="23"/>
  <c r="W113" i="23"/>
  <c r="V113" i="23"/>
  <c r="U113" i="23"/>
  <c r="T113" i="23"/>
  <c r="S113" i="23"/>
  <c r="R113" i="23"/>
  <c r="Q113" i="23"/>
  <c r="P113" i="23"/>
  <c r="O113" i="23"/>
  <c r="N113" i="23"/>
  <c r="M113" i="23"/>
  <c r="L113" i="23"/>
  <c r="K113" i="23"/>
  <c r="J113" i="23"/>
  <c r="I113" i="23"/>
  <c r="H113" i="23"/>
  <c r="G113" i="23"/>
  <c r="F113" i="23"/>
  <c r="E113" i="23"/>
  <c r="D113" i="23"/>
  <c r="AA112" i="23"/>
  <c r="Y112" i="23"/>
  <c r="X112" i="23"/>
  <c r="W112" i="23"/>
  <c r="V112" i="23"/>
  <c r="U112" i="23"/>
  <c r="T112" i="23"/>
  <c r="S112" i="23"/>
  <c r="R112" i="23"/>
  <c r="Q112" i="23"/>
  <c r="P112" i="23"/>
  <c r="O112" i="23"/>
  <c r="N112" i="23"/>
  <c r="M112" i="23"/>
  <c r="L112" i="23"/>
  <c r="K112" i="23"/>
  <c r="J112" i="23"/>
  <c r="I112" i="23"/>
  <c r="H112" i="23"/>
  <c r="G112" i="23"/>
  <c r="F112" i="23"/>
  <c r="E112" i="23"/>
  <c r="AA111" i="23"/>
  <c r="Y111" i="23"/>
  <c r="X111" i="23"/>
  <c r="W111" i="23"/>
  <c r="V111" i="23"/>
  <c r="U111" i="23"/>
  <c r="T111" i="23"/>
  <c r="S111" i="23"/>
  <c r="R111" i="23"/>
  <c r="Q111" i="23"/>
  <c r="P111" i="23"/>
  <c r="O111" i="23"/>
  <c r="N111" i="23"/>
  <c r="M111" i="23"/>
  <c r="L111" i="23"/>
  <c r="K111" i="23"/>
  <c r="J111" i="23"/>
  <c r="I111" i="23"/>
  <c r="H111" i="23"/>
  <c r="G111" i="23"/>
  <c r="F111" i="23"/>
  <c r="E111" i="23"/>
  <c r="D111" i="23"/>
  <c r="AA110" i="23"/>
  <c r="Y110" i="23"/>
  <c r="X110" i="23"/>
  <c r="W110" i="23"/>
  <c r="V110" i="23"/>
  <c r="U110" i="23"/>
  <c r="T110" i="23"/>
  <c r="S110" i="23"/>
  <c r="R110" i="23"/>
  <c r="Q110" i="23"/>
  <c r="P110" i="23"/>
  <c r="O110" i="23"/>
  <c r="N110" i="23"/>
  <c r="M110" i="23"/>
  <c r="L110" i="23"/>
  <c r="K110" i="23"/>
  <c r="J110" i="23"/>
  <c r="I110" i="23"/>
  <c r="H110" i="23"/>
  <c r="G110" i="23"/>
  <c r="F110" i="23"/>
  <c r="E110" i="23"/>
  <c r="D110" i="23"/>
  <c r="Y109" i="23"/>
  <c r="X109" i="23"/>
  <c r="W109" i="23"/>
  <c r="V109" i="23"/>
  <c r="U109" i="23"/>
  <c r="T109" i="23"/>
  <c r="S109" i="23"/>
  <c r="R109" i="23"/>
  <c r="Q109" i="23"/>
  <c r="P109" i="23"/>
  <c r="O109" i="23"/>
  <c r="N109" i="23"/>
  <c r="M109" i="23"/>
  <c r="L109" i="23"/>
  <c r="K109" i="23"/>
  <c r="J109" i="23"/>
  <c r="Y108" i="23"/>
  <c r="X108" i="23"/>
  <c r="W108" i="23"/>
  <c r="V108" i="23"/>
  <c r="U108" i="23"/>
  <c r="T108" i="23"/>
  <c r="S108" i="23"/>
  <c r="R108" i="23"/>
  <c r="Q108" i="23"/>
  <c r="P108" i="23"/>
  <c r="O108" i="23"/>
  <c r="N108" i="23"/>
  <c r="M108" i="23"/>
  <c r="L108" i="23"/>
  <c r="K108" i="23"/>
  <c r="J108" i="23"/>
  <c r="H108" i="23"/>
  <c r="G108" i="23"/>
  <c r="F108" i="23"/>
  <c r="X107" i="23"/>
  <c r="U107" i="23"/>
  <c r="R107" i="23"/>
  <c r="O107" i="23"/>
  <c r="N107" i="23"/>
  <c r="M107" i="23"/>
  <c r="L107" i="23"/>
  <c r="K107" i="23"/>
  <c r="J107" i="23"/>
  <c r="I107" i="23"/>
  <c r="H107" i="23"/>
  <c r="G107" i="23"/>
  <c r="F107" i="23"/>
  <c r="E107" i="23"/>
  <c r="D107" i="23"/>
  <c r="X106" i="23"/>
  <c r="U106" i="23"/>
  <c r="R106" i="23"/>
  <c r="O106" i="23"/>
  <c r="N106" i="23"/>
  <c r="M106" i="23"/>
  <c r="L106" i="23"/>
  <c r="K106" i="23"/>
  <c r="J106" i="23"/>
  <c r="I106" i="23"/>
  <c r="H106" i="23"/>
  <c r="G106" i="23"/>
  <c r="F106" i="23"/>
  <c r="E106" i="23"/>
  <c r="X105" i="23"/>
  <c r="U105" i="23"/>
  <c r="R105" i="23"/>
  <c r="O105" i="23"/>
  <c r="N105" i="23"/>
  <c r="M105" i="23"/>
  <c r="L105" i="23"/>
  <c r="K105" i="23"/>
  <c r="J105" i="23"/>
  <c r="I105" i="23"/>
  <c r="H105" i="23"/>
  <c r="G105" i="23"/>
  <c r="F105" i="23"/>
  <c r="E105" i="23"/>
  <c r="X104" i="23"/>
  <c r="U104" i="23"/>
  <c r="R104" i="23"/>
  <c r="O104" i="23"/>
  <c r="N104" i="23"/>
  <c r="M104" i="23"/>
  <c r="L104" i="23"/>
  <c r="K104" i="23"/>
  <c r="J104" i="23"/>
  <c r="I104" i="23"/>
  <c r="H104" i="23"/>
  <c r="G104" i="23"/>
  <c r="F104" i="23"/>
  <c r="E104" i="23"/>
  <c r="Y103" i="23"/>
  <c r="X103" i="23"/>
  <c r="W103" i="23"/>
  <c r="V103" i="23"/>
  <c r="U103" i="23"/>
  <c r="T103" i="23"/>
  <c r="S103" i="23"/>
  <c r="R103" i="23"/>
  <c r="Q103" i="23"/>
  <c r="P103" i="23"/>
  <c r="O103" i="23"/>
  <c r="N103" i="23"/>
  <c r="M103" i="23"/>
  <c r="L103" i="23"/>
  <c r="K103" i="23"/>
  <c r="J103" i="23"/>
  <c r="I103" i="23"/>
  <c r="H103" i="23"/>
  <c r="G103" i="23"/>
  <c r="Y102" i="23"/>
  <c r="X102" i="23"/>
  <c r="W102" i="23"/>
  <c r="V102" i="23"/>
  <c r="U102" i="23"/>
  <c r="T102" i="23"/>
  <c r="S102" i="23"/>
  <c r="R102" i="23"/>
  <c r="Q102" i="23"/>
  <c r="P102" i="23"/>
  <c r="O102" i="23"/>
  <c r="N102" i="23"/>
  <c r="M102" i="23"/>
  <c r="L102" i="23"/>
  <c r="K102" i="23"/>
  <c r="J102" i="23"/>
  <c r="I102" i="23"/>
  <c r="Y101" i="23"/>
  <c r="X101" i="23"/>
  <c r="W101" i="23"/>
  <c r="V101" i="23"/>
  <c r="U101" i="23"/>
  <c r="T101" i="23"/>
  <c r="S101" i="23"/>
  <c r="R101" i="23"/>
  <c r="Q101" i="23"/>
  <c r="P101" i="23"/>
  <c r="O101" i="23"/>
  <c r="N101" i="23"/>
  <c r="M101" i="23"/>
  <c r="L101" i="23"/>
  <c r="K101" i="23"/>
  <c r="J101" i="23"/>
  <c r="I101" i="23"/>
  <c r="Y100" i="23"/>
  <c r="X100" i="23"/>
  <c r="W100" i="23"/>
  <c r="V100" i="23"/>
  <c r="U100" i="23"/>
  <c r="T100" i="23"/>
  <c r="S100" i="23"/>
  <c r="R100" i="23"/>
  <c r="Q100" i="23"/>
  <c r="P100" i="23"/>
  <c r="O100" i="23"/>
  <c r="N100" i="23"/>
  <c r="M100" i="23"/>
  <c r="L100" i="23"/>
  <c r="K100" i="23"/>
  <c r="J100" i="23"/>
  <c r="I100" i="23"/>
  <c r="H100" i="23"/>
  <c r="G100" i="23"/>
  <c r="F100" i="23"/>
  <c r="Y99" i="23"/>
  <c r="X99" i="23"/>
  <c r="W99" i="23"/>
  <c r="V99" i="23"/>
  <c r="U99" i="23"/>
  <c r="T99" i="23"/>
  <c r="S99" i="23"/>
  <c r="R99" i="23"/>
  <c r="Q99" i="23"/>
  <c r="P99" i="23"/>
  <c r="O99" i="23"/>
  <c r="N99" i="23"/>
  <c r="M99" i="23"/>
  <c r="L99" i="23"/>
  <c r="K99" i="23"/>
  <c r="J99" i="23"/>
  <c r="I99" i="23"/>
  <c r="H99" i="23"/>
  <c r="G99" i="23"/>
  <c r="F99" i="23"/>
  <c r="Y98" i="23"/>
  <c r="X98" i="23"/>
  <c r="W98" i="23"/>
  <c r="V98" i="23"/>
  <c r="U98" i="23"/>
  <c r="T98" i="23"/>
  <c r="S98" i="23"/>
  <c r="R98" i="23"/>
  <c r="Q98" i="23"/>
  <c r="P98" i="23"/>
  <c r="O98" i="23"/>
  <c r="N98" i="23"/>
  <c r="M98" i="23"/>
  <c r="L98" i="23"/>
  <c r="K98" i="23"/>
  <c r="J98" i="23"/>
  <c r="I98" i="23"/>
  <c r="H98" i="23"/>
  <c r="G98" i="23"/>
  <c r="F98" i="23"/>
  <c r="Y97" i="23"/>
  <c r="X97" i="23"/>
  <c r="W97" i="23"/>
  <c r="V97" i="23"/>
  <c r="U97" i="23"/>
  <c r="T97" i="23"/>
  <c r="S97" i="23"/>
  <c r="R97" i="23"/>
  <c r="Q97" i="23"/>
  <c r="P97" i="23"/>
  <c r="O97" i="23"/>
  <c r="N97" i="23"/>
  <c r="M97" i="23"/>
  <c r="L97" i="23"/>
  <c r="K97" i="23"/>
  <c r="J97" i="23"/>
  <c r="I97" i="23"/>
  <c r="H97" i="23"/>
  <c r="G97" i="23"/>
  <c r="F97" i="23"/>
  <c r="Y96" i="23"/>
  <c r="X96" i="23"/>
  <c r="W96" i="23"/>
  <c r="V96" i="23"/>
  <c r="U96" i="23"/>
  <c r="T96" i="23"/>
  <c r="S96" i="23"/>
  <c r="R96" i="23"/>
  <c r="Q96" i="23"/>
  <c r="P96" i="23"/>
  <c r="O96" i="23"/>
  <c r="N96" i="23"/>
  <c r="M96" i="23"/>
  <c r="L96" i="23"/>
  <c r="K96" i="23"/>
  <c r="J96" i="23"/>
  <c r="I96" i="23"/>
  <c r="H96" i="23"/>
  <c r="G96" i="23"/>
  <c r="F96" i="23"/>
  <c r="Y95" i="23"/>
  <c r="X95" i="23"/>
  <c r="W95" i="23"/>
  <c r="V95" i="23"/>
  <c r="U95" i="23"/>
  <c r="T95" i="23"/>
  <c r="S95" i="23"/>
  <c r="R95" i="23"/>
  <c r="Q95" i="23"/>
  <c r="P95" i="23"/>
  <c r="O95" i="23"/>
  <c r="N95" i="23"/>
  <c r="M95" i="23"/>
  <c r="L95" i="23"/>
  <c r="K95" i="23"/>
  <c r="J95" i="23"/>
  <c r="I95" i="23"/>
  <c r="Y94" i="23"/>
  <c r="X94" i="23"/>
  <c r="W94" i="23"/>
  <c r="V94" i="23"/>
  <c r="U94" i="23"/>
  <c r="T94" i="23"/>
  <c r="S94" i="23"/>
  <c r="R94" i="23"/>
  <c r="Q94" i="23"/>
  <c r="P94" i="23"/>
  <c r="O94" i="23"/>
  <c r="N94" i="23"/>
  <c r="M94" i="23"/>
  <c r="L94" i="23"/>
  <c r="K94" i="23"/>
  <c r="J94" i="23"/>
  <c r="I94" i="23"/>
  <c r="H94" i="23"/>
  <c r="G94" i="23"/>
  <c r="F94" i="23"/>
  <c r="Y93" i="23"/>
  <c r="X93" i="23"/>
  <c r="W93" i="23"/>
  <c r="V93" i="23"/>
  <c r="U93" i="23"/>
  <c r="T93" i="23"/>
  <c r="S93" i="23"/>
  <c r="R93" i="23"/>
  <c r="Q93" i="23"/>
  <c r="P93" i="23"/>
  <c r="O93" i="23"/>
  <c r="N93" i="23"/>
  <c r="M93" i="23"/>
  <c r="L93" i="23"/>
  <c r="K93" i="23"/>
  <c r="J93" i="23"/>
  <c r="I93" i="23"/>
  <c r="H93" i="23"/>
  <c r="G93" i="23"/>
  <c r="F93" i="23"/>
  <c r="Y92" i="23"/>
  <c r="X92" i="23"/>
  <c r="W92" i="23"/>
  <c r="V92" i="23"/>
  <c r="U92" i="23"/>
  <c r="T92" i="23"/>
  <c r="S92" i="23"/>
  <c r="R92" i="23"/>
  <c r="Q92" i="23"/>
  <c r="P92" i="23"/>
  <c r="O92" i="23"/>
  <c r="N92" i="23"/>
  <c r="M92" i="23"/>
  <c r="L92" i="23"/>
  <c r="K92" i="23"/>
  <c r="J92" i="23"/>
  <c r="I92" i="23"/>
  <c r="H92" i="23"/>
  <c r="G92" i="23"/>
  <c r="F92" i="23"/>
  <c r="Y91" i="23"/>
  <c r="X91" i="23"/>
  <c r="W91" i="23"/>
  <c r="V91" i="23"/>
  <c r="U91" i="23"/>
  <c r="T91" i="23"/>
  <c r="S91" i="23"/>
  <c r="R91" i="23"/>
  <c r="Q91" i="23"/>
  <c r="P91" i="23"/>
  <c r="O91" i="23"/>
  <c r="N91" i="23"/>
  <c r="M91" i="23"/>
  <c r="L91" i="23"/>
  <c r="K91" i="23"/>
  <c r="J91" i="23"/>
  <c r="I91" i="23"/>
  <c r="H91" i="23"/>
  <c r="G91" i="23"/>
  <c r="F91" i="23"/>
  <c r="Y90" i="23"/>
  <c r="X90" i="23"/>
  <c r="W90" i="23"/>
  <c r="V90" i="23"/>
  <c r="U90" i="23"/>
  <c r="T90" i="23"/>
  <c r="S90" i="23"/>
  <c r="R90" i="23"/>
  <c r="Q90" i="23"/>
  <c r="P90" i="23"/>
  <c r="O90" i="23"/>
  <c r="N90" i="23"/>
  <c r="M90" i="23"/>
  <c r="L90" i="23"/>
  <c r="K90" i="23"/>
  <c r="J90" i="23"/>
  <c r="I90" i="23"/>
  <c r="H90" i="23"/>
  <c r="G90" i="23"/>
  <c r="F90" i="23"/>
  <c r="Y89" i="23"/>
  <c r="X89" i="23"/>
  <c r="W89" i="23"/>
  <c r="V89" i="23"/>
  <c r="U89" i="23"/>
  <c r="T89" i="23"/>
  <c r="S89" i="23"/>
  <c r="R89" i="23"/>
  <c r="Q89" i="23"/>
  <c r="P89" i="23"/>
  <c r="O89" i="23"/>
  <c r="N89" i="23"/>
  <c r="M89" i="23"/>
  <c r="L89" i="23"/>
  <c r="K89" i="23"/>
  <c r="J89" i="23"/>
  <c r="I89" i="23"/>
  <c r="H89" i="23"/>
  <c r="G89" i="23"/>
  <c r="F89" i="23"/>
  <c r="Y88" i="23"/>
  <c r="X88" i="23"/>
  <c r="W88" i="23"/>
  <c r="V88" i="23"/>
  <c r="U88" i="23"/>
  <c r="T88" i="23"/>
  <c r="S88" i="23"/>
  <c r="R88" i="23"/>
  <c r="Q88" i="23"/>
  <c r="P88" i="23"/>
  <c r="O88" i="23"/>
  <c r="N88" i="23"/>
  <c r="M88" i="23"/>
  <c r="L88" i="23"/>
  <c r="K88" i="23"/>
  <c r="J88" i="23"/>
  <c r="I88" i="23"/>
  <c r="H88" i="23"/>
  <c r="G88" i="23"/>
  <c r="F88" i="23"/>
  <c r="Y87" i="23"/>
  <c r="X87" i="23"/>
  <c r="W87" i="23"/>
  <c r="V87" i="23"/>
  <c r="U87" i="23"/>
  <c r="T87" i="23"/>
  <c r="S87" i="23"/>
  <c r="R87" i="23"/>
  <c r="Q87" i="23"/>
  <c r="P87" i="23"/>
  <c r="O87" i="23"/>
  <c r="N87" i="23"/>
  <c r="M87" i="23"/>
  <c r="L87" i="23"/>
  <c r="K87" i="23"/>
  <c r="J87" i="23"/>
  <c r="I87" i="23"/>
  <c r="H87" i="23"/>
  <c r="G87" i="23"/>
  <c r="F87" i="23"/>
  <c r="Y86" i="23"/>
  <c r="X86" i="23"/>
  <c r="W86" i="23"/>
  <c r="V86" i="23"/>
  <c r="U86" i="23"/>
  <c r="T86" i="23"/>
  <c r="S86" i="23"/>
  <c r="R86" i="23"/>
  <c r="Q86" i="23"/>
  <c r="P86" i="23"/>
  <c r="O86" i="23"/>
  <c r="N86" i="23"/>
  <c r="M86" i="23"/>
  <c r="L86" i="23"/>
  <c r="K86" i="23"/>
  <c r="J86" i="23"/>
  <c r="I86" i="23"/>
  <c r="H86" i="23"/>
  <c r="G86" i="23"/>
  <c r="F86" i="23"/>
  <c r="Y85" i="23"/>
  <c r="X85" i="23"/>
  <c r="W85" i="23"/>
  <c r="V85" i="23"/>
  <c r="U85" i="23"/>
  <c r="T85" i="23"/>
  <c r="S85" i="23"/>
  <c r="R85" i="23"/>
  <c r="Q85" i="23"/>
  <c r="P85" i="23"/>
  <c r="O85" i="23"/>
  <c r="N85" i="23"/>
  <c r="M85" i="23"/>
  <c r="L85" i="23"/>
  <c r="K85" i="23"/>
  <c r="J85" i="23"/>
  <c r="I85" i="23"/>
  <c r="H85" i="23"/>
  <c r="G85" i="23"/>
  <c r="F85" i="23"/>
  <c r="Y84" i="23"/>
  <c r="X84" i="23"/>
  <c r="W84" i="23"/>
  <c r="V84" i="23"/>
  <c r="U84" i="23"/>
  <c r="T84" i="23"/>
  <c r="S84" i="23"/>
  <c r="R84" i="23"/>
  <c r="Q84" i="23"/>
  <c r="P84" i="23"/>
  <c r="O84" i="23"/>
  <c r="N84" i="23"/>
  <c r="M84" i="23"/>
  <c r="L84" i="23"/>
  <c r="K84" i="23"/>
  <c r="J84" i="23"/>
  <c r="I84" i="23"/>
  <c r="H84" i="23"/>
  <c r="G84" i="23"/>
  <c r="F84" i="23"/>
  <c r="Y83" i="23"/>
  <c r="X83" i="23"/>
  <c r="W83" i="23"/>
  <c r="V83" i="23"/>
  <c r="U83" i="23"/>
  <c r="T83" i="23"/>
  <c r="S83" i="23"/>
  <c r="R83" i="23"/>
  <c r="Q83" i="23"/>
  <c r="P83" i="23"/>
  <c r="O83" i="23"/>
  <c r="N83" i="23"/>
  <c r="M83" i="23"/>
  <c r="L83" i="23"/>
  <c r="K83" i="23"/>
  <c r="J83" i="23"/>
  <c r="I83" i="23"/>
  <c r="H83" i="23"/>
  <c r="G83" i="23"/>
  <c r="F83" i="23"/>
  <c r="Y82" i="23"/>
  <c r="X82" i="23"/>
  <c r="W82" i="23"/>
  <c r="V82" i="23"/>
  <c r="U82" i="23"/>
  <c r="T82" i="23"/>
  <c r="S82" i="23"/>
  <c r="R82" i="23"/>
  <c r="Q82" i="23"/>
  <c r="P82" i="23"/>
  <c r="O82" i="23"/>
  <c r="N82" i="23"/>
  <c r="M82" i="23"/>
  <c r="L82" i="23"/>
  <c r="K82" i="23"/>
  <c r="J82" i="23"/>
  <c r="I82" i="23"/>
  <c r="H82" i="23"/>
  <c r="G82" i="23"/>
  <c r="F82" i="23"/>
  <c r="Y81" i="23"/>
  <c r="X81" i="23"/>
  <c r="W81" i="23"/>
  <c r="V81" i="23"/>
  <c r="U81" i="23"/>
  <c r="T81" i="23"/>
  <c r="S81" i="23"/>
  <c r="R81" i="23"/>
  <c r="Q81" i="23"/>
  <c r="P81" i="23"/>
  <c r="O81" i="23"/>
  <c r="N81" i="23"/>
  <c r="M81" i="23"/>
  <c r="L81" i="23"/>
  <c r="K81" i="23"/>
  <c r="J81" i="23"/>
  <c r="I81" i="23"/>
  <c r="H81" i="23"/>
  <c r="G81" i="23"/>
  <c r="F81" i="23"/>
  <c r="Y80" i="23"/>
  <c r="X80" i="23"/>
  <c r="W80" i="23"/>
  <c r="V80" i="23"/>
  <c r="U80" i="23"/>
  <c r="T80" i="23"/>
  <c r="S80" i="23"/>
  <c r="R80" i="23"/>
  <c r="Q80" i="23"/>
  <c r="P80" i="23"/>
  <c r="O80" i="23"/>
  <c r="N80" i="23"/>
  <c r="M80" i="23"/>
  <c r="L80" i="23"/>
  <c r="K80" i="23"/>
  <c r="J80" i="23"/>
  <c r="I80" i="23"/>
  <c r="H80" i="23"/>
  <c r="G80" i="23"/>
  <c r="F80" i="23"/>
  <c r="X79" i="23"/>
  <c r="U79" i="23"/>
  <c r="R79" i="23"/>
  <c r="O79" i="23"/>
  <c r="N79" i="23"/>
  <c r="M79" i="23"/>
  <c r="L79" i="23"/>
  <c r="K79" i="23"/>
  <c r="J79" i="23"/>
  <c r="I79" i="23"/>
  <c r="H79" i="23"/>
  <c r="G79" i="23"/>
  <c r="F79" i="23"/>
  <c r="E79" i="23"/>
  <c r="X78" i="23"/>
  <c r="U78" i="23"/>
  <c r="R78" i="23"/>
  <c r="O78" i="23"/>
  <c r="N78" i="23"/>
  <c r="M78" i="23"/>
  <c r="L78" i="23"/>
  <c r="K78" i="23"/>
  <c r="J78" i="23"/>
  <c r="I78" i="23"/>
  <c r="H78" i="23"/>
  <c r="G78" i="23"/>
  <c r="F78" i="23"/>
  <c r="E78" i="23"/>
  <c r="AA77" i="23"/>
  <c r="Y77" i="23"/>
  <c r="X77" i="23"/>
  <c r="W77" i="23"/>
  <c r="V77" i="23"/>
  <c r="U77" i="23"/>
  <c r="T77" i="23"/>
  <c r="S77" i="23"/>
  <c r="R77" i="23"/>
  <c r="Q77" i="23"/>
  <c r="P77" i="23"/>
  <c r="O77" i="23"/>
  <c r="N77" i="23"/>
  <c r="M77" i="23"/>
  <c r="L77" i="23"/>
  <c r="K77" i="23"/>
  <c r="J77" i="23"/>
  <c r="I77" i="23"/>
  <c r="H77" i="23"/>
  <c r="G77" i="23"/>
  <c r="F77" i="23"/>
  <c r="E77" i="23"/>
  <c r="AA76" i="23"/>
  <c r="Y76" i="23"/>
  <c r="X76" i="23"/>
  <c r="W76" i="23"/>
  <c r="V76" i="23"/>
  <c r="U76" i="23"/>
  <c r="T76" i="23"/>
  <c r="S76" i="23"/>
  <c r="R76" i="23"/>
  <c r="Q76" i="23"/>
  <c r="P76" i="23"/>
  <c r="O76" i="23"/>
  <c r="N76" i="23"/>
  <c r="M76" i="23"/>
  <c r="L76" i="23"/>
  <c r="K76" i="23"/>
  <c r="J76" i="23"/>
  <c r="I76" i="23"/>
  <c r="H76" i="23"/>
  <c r="G76" i="23"/>
  <c r="F76" i="23"/>
  <c r="E76" i="23"/>
  <c r="AA74" i="23"/>
  <c r="Y74" i="23"/>
  <c r="X74" i="23"/>
  <c r="W74" i="23"/>
  <c r="V74" i="23"/>
  <c r="U74" i="23"/>
  <c r="T74" i="23"/>
  <c r="S74" i="23"/>
  <c r="R74" i="23"/>
  <c r="Q74" i="23"/>
  <c r="P74" i="23"/>
  <c r="O74" i="23"/>
  <c r="N74" i="23"/>
  <c r="M74" i="23"/>
  <c r="L74" i="23"/>
  <c r="K74" i="23"/>
  <c r="J74" i="23"/>
  <c r="I74" i="23"/>
  <c r="H74" i="23"/>
  <c r="G74" i="23"/>
  <c r="F74" i="23"/>
  <c r="E74" i="23"/>
  <c r="AA72" i="23"/>
  <c r="Y72" i="23"/>
  <c r="X72" i="23"/>
  <c r="W72" i="23"/>
  <c r="V72" i="23"/>
  <c r="U72" i="23"/>
  <c r="T72" i="23"/>
  <c r="S72" i="23"/>
  <c r="R72" i="23"/>
  <c r="Q72" i="23"/>
  <c r="P72" i="23"/>
  <c r="O72" i="23"/>
  <c r="N72" i="23"/>
  <c r="M72" i="23"/>
  <c r="L72" i="23"/>
  <c r="K72" i="23"/>
  <c r="J72" i="23"/>
  <c r="I72" i="23"/>
  <c r="H72" i="23"/>
  <c r="G72" i="23"/>
  <c r="F72" i="23"/>
  <c r="E72" i="23"/>
  <c r="AA71" i="23"/>
  <c r="Y71" i="23"/>
  <c r="X71" i="23"/>
  <c r="W71" i="23"/>
  <c r="V71" i="23"/>
  <c r="U71" i="23"/>
  <c r="T71" i="23"/>
  <c r="S71" i="23"/>
  <c r="R71" i="23"/>
  <c r="Q71" i="23"/>
  <c r="P71" i="23"/>
  <c r="O71" i="23"/>
  <c r="N71" i="23"/>
  <c r="M71" i="23"/>
  <c r="L71" i="23"/>
  <c r="K71" i="23"/>
  <c r="J71" i="23"/>
  <c r="I71" i="23"/>
  <c r="H71" i="23"/>
  <c r="G71" i="23"/>
  <c r="F71" i="23"/>
  <c r="E71" i="23"/>
  <c r="AA70" i="23"/>
  <c r="Y70" i="23"/>
  <c r="X70" i="23"/>
  <c r="W70" i="23"/>
  <c r="V70" i="23"/>
  <c r="U70" i="23"/>
  <c r="T70" i="23"/>
  <c r="S70" i="23"/>
  <c r="R70" i="23"/>
  <c r="Q70" i="23"/>
  <c r="P70" i="23"/>
  <c r="O70" i="23"/>
  <c r="N70" i="23"/>
  <c r="M70" i="23"/>
  <c r="L70" i="23"/>
  <c r="K70" i="23"/>
  <c r="J70" i="23"/>
  <c r="I70" i="23"/>
  <c r="H70" i="23"/>
  <c r="G70" i="23"/>
  <c r="F70" i="23"/>
  <c r="E70" i="23"/>
  <c r="D70" i="23"/>
  <c r="AA69" i="23"/>
  <c r="Y69" i="23"/>
  <c r="X69" i="23"/>
  <c r="W69" i="23"/>
  <c r="V69" i="23"/>
  <c r="U69" i="23"/>
  <c r="T69" i="23"/>
  <c r="S69" i="23"/>
  <c r="R69" i="23"/>
  <c r="Q69" i="23"/>
  <c r="P69" i="23"/>
  <c r="O69" i="23"/>
  <c r="N69" i="23"/>
  <c r="M69" i="23"/>
  <c r="L69" i="23"/>
  <c r="K69" i="23"/>
  <c r="J69" i="23"/>
  <c r="I69" i="23"/>
  <c r="H69" i="23"/>
  <c r="G69" i="23"/>
  <c r="F69" i="23"/>
  <c r="E69" i="23"/>
  <c r="D69" i="23"/>
  <c r="AA68" i="23"/>
  <c r="Y68" i="23"/>
  <c r="X68" i="23"/>
  <c r="W68" i="23"/>
  <c r="V68" i="23"/>
  <c r="U68" i="23"/>
  <c r="T68" i="23"/>
  <c r="S68" i="23"/>
  <c r="R68" i="23"/>
  <c r="Q68" i="23"/>
  <c r="P68" i="23"/>
  <c r="O68" i="23"/>
  <c r="N68" i="23"/>
  <c r="M68" i="23"/>
  <c r="L68" i="23"/>
  <c r="K68" i="23"/>
  <c r="J68" i="23"/>
  <c r="I68" i="23"/>
  <c r="H68" i="23"/>
  <c r="G68" i="23"/>
  <c r="F68" i="23"/>
  <c r="E68" i="23"/>
  <c r="D68" i="23"/>
  <c r="AA67" i="23"/>
  <c r="Y67" i="23"/>
  <c r="X67" i="23"/>
  <c r="W67" i="23"/>
  <c r="V67" i="23"/>
  <c r="U67" i="23"/>
  <c r="T67" i="23"/>
  <c r="S67" i="23"/>
  <c r="R67" i="23"/>
  <c r="Q67" i="23"/>
  <c r="P67" i="23"/>
  <c r="O67" i="23"/>
  <c r="N67" i="23"/>
  <c r="M67" i="23"/>
  <c r="L67" i="23"/>
  <c r="K67" i="23"/>
  <c r="J67" i="23"/>
  <c r="I67" i="23"/>
  <c r="H67" i="23"/>
  <c r="G67" i="23"/>
  <c r="F67" i="23"/>
  <c r="E67" i="23"/>
  <c r="D67" i="23"/>
  <c r="Y66" i="23"/>
  <c r="X66" i="23"/>
  <c r="W66" i="23"/>
  <c r="V66" i="23"/>
  <c r="U66" i="23"/>
  <c r="T66" i="23"/>
  <c r="S66" i="23"/>
  <c r="R66" i="23"/>
  <c r="Q66" i="23"/>
  <c r="P66" i="23"/>
  <c r="O66" i="23"/>
  <c r="N66" i="23"/>
  <c r="M66" i="23"/>
  <c r="L66" i="23"/>
  <c r="K66" i="23"/>
  <c r="J66" i="23"/>
  <c r="I66" i="23"/>
  <c r="H66" i="23"/>
  <c r="G66" i="23"/>
  <c r="F66" i="23"/>
  <c r="E66" i="23"/>
  <c r="D66" i="23"/>
  <c r="Y65" i="23"/>
  <c r="X65" i="23"/>
  <c r="W65" i="23"/>
  <c r="V65" i="23"/>
  <c r="U65" i="23"/>
  <c r="T65" i="23"/>
  <c r="S65" i="23"/>
  <c r="R65" i="23"/>
  <c r="Q65" i="23"/>
  <c r="P65" i="23"/>
  <c r="O65" i="23"/>
  <c r="N65" i="23"/>
  <c r="M65" i="23"/>
  <c r="L65" i="23"/>
  <c r="K65" i="23"/>
  <c r="J65" i="23"/>
  <c r="I65" i="23"/>
  <c r="H65" i="23"/>
  <c r="G65" i="23"/>
  <c r="F65" i="23"/>
  <c r="E65" i="23"/>
  <c r="D65" i="23"/>
  <c r="Y64" i="23"/>
  <c r="X64" i="23"/>
  <c r="W64" i="23"/>
  <c r="V64" i="23"/>
  <c r="U64" i="23"/>
  <c r="T64" i="23"/>
  <c r="S64" i="23"/>
  <c r="R64" i="23"/>
  <c r="Q64" i="23"/>
  <c r="P64" i="23"/>
  <c r="O64" i="23"/>
  <c r="N64" i="23"/>
  <c r="M64" i="23"/>
  <c r="L64" i="23"/>
  <c r="K64" i="23"/>
  <c r="J64" i="23"/>
  <c r="H64" i="23"/>
  <c r="G64" i="23"/>
  <c r="F64" i="23"/>
  <c r="D64" i="23"/>
  <c r="Y63" i="23"/>
  <c r="X63" i="23"/>
  <c r="W63" i="23"/>
  <c r="V63" i="23"/>
  <c r="U63" i="23"/>
  <c r="T63" i="23"/>
  <c r="S63" i="23"/>
  <c r="R63" i="23"/>
  <c r="Q63" i="23"/>
  <c r="P63" i="23"/>
  <c r="O63" i="23"/>
  <c r="N63" i="23"/>
  <c r="M63" i="23"/>
  <c r="L63" i="23"/>
  <c r="K63" i="23"/>
  <c r="J63" i="23"/>
  <c r="I63" i="23"/>
  <c r="H63" i="23"/>
  <c r="G63" i="23"/>
  <c r="F63" i="23"/>
  <c r="E63" i="23"/>
  <c r="D63" i="23"/>
  <c r="X62" i="23"/>
  <c r="U62" i="23"/>
  <c r="R62" i="23"/>
  <c r="O62" i="23"/>
  <c r="N62" i="23"/>
  <c r="M62" i="23"/>
  <c r="L62" i="23"/>
  <c r="K62" i="23"/>
  <c r="J62" i="23"/>
  <c r="I62" i="23"/>
  <c r="H62" i="23"/>
  <c r="G62" i="23"/>
  <c r="F62" i="23"/>
  <c r="E62" i="23"/>
  <c r="D62" i="23"/>
  <c r="X61" i="23"/>
  <c r="U61" i="23"/>
  <c r="R61" i="23"/>
  <c r="O61" i="23"/>
  <c r="N61" i="23"/>
  <c r="M61" i="23"/>
  <c r="L61" i="23"/>
  <c r="K61" i="23"/>
  <c r="J61" i="23"/>
  <c r="I61" i="23"/>
  <c r="H61" i="23"/>
  <c r="G61" i="23"/>
  <c r="F61" i="23"/>
  <c r="E61" i="23"/>
  <c r="D61" i="23"/>
  <c r="Y60" i="23"/>
  <c r="X60" i="23"/>
  <c r="W60" i="23"/>
  <c r="V60" i="23"/>
  <c r="U60" i="23"/>
  <c r="T60" i="23"/>
  <c r="S60" i="23"/>
  <c r="R60" i="23"/>
  <c r="Q60" i="23"/>
  <c r="P60" i="23"/>
  <c r="O60" i="23"/>
  <c r="N60" i="23"/>
  <c r="M60" i="23"/>
  <c r="L60" i="23"/>
  <c r="K60" i="23"/>
  <c r="J60" i="23"/>
  <c r="I60" i="23"/>
  <c r="H60" i="23"/>
  <c r="G60" i="23"/>
  <c r="F60" i="23"/>
  <c r="D60" i="23"/>
  <c r="Y59" i="23"/>
  <c r="X59" i="23"/>
  <c r="W59" i="23"/>
  <c r="V59" i="23"/>
  <c r="U59" i="23"/>
  <c r="T59" i="23"/>
  <c r="S59" i="23"/>
  <c r="R59" i="23"/>
  <c r="Q59" i="23"/>
  <c r="P59" i="23"/>
  <c r="O59" i="23"/>
  <c r="N59" i="23"/>
  <c r="M59" i="23"/>
  <c r="L59" i="23"/>
  <c r="K59" i="23"/>
  <c r="J59" i="23"/>
  <c r="I59" i="23"/>
  <c r="H59" i="23"/>
  <c r="G59" i="23"/>
  <c r="F59" i="23"/>
  <c r="Y58" i="23"/>
  <c r="X58" i="23"/>
  <c r="W58" i="23"/>
  <c r="V58" i="23"/>
  <c r="U58" i="23"/>
  <c r="T58" i="23"/>
  <c r="S58" i="23"/>
  <c r="R58" i="23"/>
  <c r="Q58" i="23"/>
  <c r="P58" i="23"/>
  <c r="O58" i="23"/>
  <c r="N58" i="23"/>
  <c r="M58" i="23"/>
  <c r="L58" i="23"/>
  <c r="K58" i="23"/>
  <c r="J58" i="23"/>
  <c r="I58" i="23"/>
  <c r="H58" i="23"/>
  <c r="G58" i="23"/>
  <c r="F58" i="23"/>
  <c r="Y57" i="23"/>
  <c r="X57" i="23"/>
  <c r="W57" i="23"/>
  <c r="V57" i="23"/>
  <c r="U57" i="23"/>
  <c r="T57" i="23"/>
  <c r="S57" i="23"/>
  <c r="R57" i="23"/>
  <c r="Q57" i="23"/>
  <c r="P57" i="23"/>
  <c r="O57" i="23"/>
  <c r="N57" i="23"/>
  <c r="M57" i="23"/>
  <c r="L57" i="23"/>
  <c r="K57" i="23"/>
  <c r="J57" i="23"/>
  <c r="I57" i="23"/>
  <c r="H57" i="23"/>
  <c r="G57" i="23"/>
  <c r="F57" i="23"/>
  <c r="D57" i="23"/>
  <c r="Y56" i="23"/>
  <c r="X56" i="23"/>
  <c r="W56" i="23"/>
  <c r="V56" i="23"/>
  <c r="U56" i="23"/>
  <c r="T56" i="23"/>
  <c r="S56" i="23"/>
  <c r="R56" i="23"/>
  <c r="Q56" i="23"/>
  <c r="P56" i="23"/>
  <c r="O56" i="23"/>
  <c r="N56" i="23"/>
  <c r="M56" i="23"/>
  <c r="L56" i="23"/>
  <c r="K56" i="23"/>
  <c r="J56" i="23"/>
  <c r="I56" i="23"/>
  <c r="H56" i="23"/>
  <c r="G56" i="23"/>
  <c r="F56" i="23"/>
  <c r="D56" i="23"/>
  <c r="Y55" i="23"/>
  <c r="X55" i="23"/>
  <c r="W55" i="23"/>
  <c r="V55" i="23"/>
  <c r="U55" i="23"/>
  <c r="T55" i="23"/>
  <c r="S55" i="23"/>
  <c r="R55" i="23"/>
  <c r="Q55" i="23"/>
  <c r="P55" i="23"/>
  <c r="O55" i="23"/>
  <c r="N55" i="23"/>
  <c r="M55" i="23"/>
  <c r="L55" i="23"/>
  <c r="K55" i="23"/>
  <c r="J55" i="23"/>
  <c r="I55" i="23"/>
  <c r="H55" i="23"/>
  <c r="G55" i="23"/>
  <c r="F55" i="23"/>
  <c r="D55" i="23"/>
  <c r="Y54" i="23"/>
  <c r="X54" i="23"/>
  <c r="W54" i="23"/>
  <c r="V54" i="23"/>
  <c r="U54" i="23"/>
  <c r="T54" i="23"/>
  <c r="S54" i="23"/>
  <c r="R54" i="23"/>
  <c r="Q54" i="23"/>
  <c r="P54" i="23"/>
  <c r="O54" i="23"/>
  <c r="N54" i="23"/>
  <c r="M54" i="23"/>
  <c r="L54" i="23"/>
  <c r="K54" i="23"/>
  <c r="J54" i="23"/>
  <c r="I54" i="23"/>
  <c r="H54" i="23"/>
  <c r="G54" i="23"/>
  <c r="F54" i="23"/>
  <c r="D54" i="23"/>
  <c r="Y53" i="23"/>
  <c r="X53" i="23"/>
  <c r="W53" i="23"/>
  <c r="V53" i="23"/>
  <c r="U53" i="23"/>
  <c r="T53" i="23"/>
  <c r="S53" i="23"/>
  <c r="R53" i="23"/>
  <c r="Q53" i="23"/>
  <c r="P53" i="23"/>
  <c r="O53" i="23"/>
  <c r="N53" i="23"/>
  <c r="M53" i="23"/>
  <c r="L53" i="23"/>
  <c r="K53" i="23"/>
  <c r="J53" i="23"/>
  <c r="I53" i="23"/>
  <c r="H53" i="23"/>
  <c r="G53" i="23"/>
  <c r="F53" i="23"/>
  <c r="D53" i="23"/>
  <c r="Y51" i="23"/>
  <c r="X51" i="23"/>
  <c r="W51" i="23"/>
  <c r="V51" i="23"/>
  <c r="U51" i="23"/>
  <c r="T51" i="23"/>
  <c r="S51" i="23"/>
  <c r="R51" i="23"/>
  <c r="Q51" i="23"/>
  <c r="P51" i="23"/>
  <c r="O51" i="23"/>
  <c r="N51" i="23"/>
  <c r="M51" i="23"/>
  <c r="L51" i="23"/>
  <c r="K51" i="23"/>
  <c r="J51" i="23"/>
  <c r="I51" i="23"/>
  <c r="H51" i="23"/>
  <c r="G51" i="23"/>
  <c r="F51" i="23"/>
  <c r="D51" i="23"/>
  <c r="Y50" i="23"/>
  <c r="X50" i="23"/>
  <c r="W50" i="23"/>
  <c r="V50" i="23"/>
  <c r="U50" i="23"/>
  <c r="T50" i="23"/>
  <c r="S50" i="23"/>
  <c r="R50" i="23"/>
  <c r="Q50" i="23"/>
  <c r="P50" i="23"/>
  <c r="O50" i="23"/>
  <c r="N50" i="23"/>
  <c r="M50" i="23"/>
  <c r="L50" i="23"/>
  <c r="K50" i="23"/>
  <c r="J50" i="23"/>
  <c r="I50" i="23"/>
  <c r="H50" i="23"/>
  <c r="G50" i="23"/>
  <c r="F50" i="23"/>
  <c r="D50" i="23"/>
  <c r="Y49" i="23"/>
  <c r="X49" i="23"/>
  <c r="W49" i="23"/>
  <c r="V49" i="23"/>
  <c r="U49" i="23"/>
  <c r="T49" i="23"/>
  <c r="S49" i="23"/>
  <c r="R49" i="23"/>
  <c r="Q49" i="23"/>
  <c r="P49" i="23"/>
  <c r="O49" i="23"/>
  <c r="N49" i="23"/>
  <c r="M49" i="23"/>
  <c r="L49" i="23"/>
  <c r="K49" i="23"/>
  <c r="J49" i="23"/>
  <c r="I49" i="23"/>
  <c r="H49" i="23"/>
  <c r="G49" i="23"/>
  <c r="F49" i="23"/>
  <c r="E49" i="23"/>
  <c r="D49" i="23"/>
  <c r="Y48" i="23"/>
  <c r="X48" i="23"/>
  <c r="W48" i="23"/>
  <c r="V48" i="23"/>
  <c r="U48" i="23"/>
  <c r="T48" i="23"/>
  <c r="S48" i="23"/>
  <c r="R48" i="23"/>
  <c r="Q48" i="23"/>
  <c r="P48" i="23"/>
  <c r="O48" i="23"/>
  <c r="N48" i="23"/>
  <c r="M48" i="23"/>
  <c r="L48" i="23"/>
  <c r="K48" i="23"/>
  <c r="J48" i="23"/>
  <c r="I48" i="23"/>
  <c r="H48" i="23"/>
  <c r="G48" i="23"/>
  <c r="F48" i="23"/>
  <c r="E48" i="23"/>
  <c r="D48" i="23"/>
  <c r="Y47" i="23"/>
  <c r="X47" i="23"/>
  <c r="W47" i="23"/>
  <c r="V47" i="23"/>
  <c r="U47" i="23"/>
  <c r="T47" i="23"/>
  <c r="S47" i="23"/>
  <c r="R47" i="23"/>
  <c r="Q47" i="23"/>
  <c r="P47" i="23"/>
  <c r="O47" i="23"/>
  <c r="N47" i="23"/>
  <c r="M47" i="23"/>
  <c r="L47" i="23"/>
  <c r="K47" i="23"/>
  <c r="J47" i="23"/>
  <c r="I47" i="23"/>
  <c r="H47" i="23"/>
  <c r="G47" i="23"/>
  <c r="F47" i="23"/>
  <c r="E47" i="23"/>
  <c r="D47" i="23"/>
  <c r="Y46" i="23"/>
  <c r="X46" i="23"/>
  <c r="W46" i="23"/>
  <c r="V46" i="23"/>
  <c r="U46" i="23"/>
  <c r="T46" i="23"/>
  <c r="S46" i="23"/>
  <c r="R46" i="23"/>
  <c r="Q46" i="23"/>
  <c r="P46" i="23"/>
  <c r="O46" i="23"/>
  <c r="N46" i="23"/>
  <c r="M46" i="23"/>
  <c r="L46" i="23"/>
  <c r="K46" i="23"/>
  <c r="J46" i="23"/>
  <c r="I46" i="23"/>
  <c r="H46" i="23"/>
  <c r="G46" i="23"/>
  <c r="F46" i="23"/>
  <c r="E46" i="23"/>
  <c r="D46" i="23"/>
  <c r="Y45" i="23"/>
  <c r="X45" i="23"/>
  <c r="W45" i="23"/>
  <c r="V45" i="23"/>
  <c r="U45" i="23"/>
  <c r="T45" i="23"/>
  <c r="S45" i="23"/>
  <c r="R45" i="23"/>
  <c r="Q45" i="23"/>
  <c r="P45" i="23"/>
  <c r="O45" i="23"/>
  <c r="N45" i="23"/>
  <c r="M45" i="23"/>
  <c r="L45" i="23"/>
  <c r="K45" i="23"/>
  <c r="J45" i="23"/>
  <c r="I45" i="23"/>
  <c r="H45" i="23"/>
  <c r="G45" i="23"/>
  <c r="F45" i="23"/>
  <c r="E45" i="23"/>
  <c r="D45" i="23"/>
  <c r="Y44" i="23"/>
  <c r="X44" i="23"/>
  <c r="W44" i="23"/>
  <c r="V44" i="23"/>
  <c r="U44" i="23"/>
  <c r="T44" i="23"/>
  <c r="S44" i="23"/>
  <c r="R44" i="23"/>
  <c r="Q44" i="23"/>
  <c r="P44" i="23"/>
  <c r="O44" i="23"/>
  <c r="N44" i="23"/>
  <c r="M44" i="23"/>
  <c r="L44" i="23"/>
  <c r="K44" i="23"/>
  <c r="J44" i="23"/>
  <c r="I44" i="23"/>
  <c r="H44" i="23"/>
  <c r="G44" i="23"/>
  <c r="F44" i="23"/>
  <c r="E44" i="23"/>
  <c r="D44" i="23"/>
  <c r="Y43" i="23"/>
  <c r="X43" i="23"/>
  <c r="W43" i="23"/>
  <c r="V43" i="23"/>
  <c r="U43" i="23"/>
  <c r="T43" i="23"/>
  <c r="S43" i="23"/>
  <c r="R43" i="23"/>
  <c r="Q43" i="23"/>
  <c r="P43" i="23"/>
  <c r="O43" i="23"/>
  <c r="N43" i="23"/>
  <c r="M43" i="23"/>
  <c r="L43" i="23"/>
  <c r="K43" i="23"/>
  <c r="J43" i="23"/>
  <c r="I43" i="23"/>
  <c r="H43" i="23"/>
  <c r="G43" i="23"/>
  <c r="F43" i="23"/>
  <c r="E43" i="23"/>
  <c r="D43" i="23"/>
  <c r="Y42" i="23"/>
  <c r="X42" i="23"/>
  <c r="W42" i="23"/>
  <c r="V42" i="23"/>
  <c r="U42" i="23"/>
  <c r="T42" i="23"/>
  <c r="S42" i="23"/>
  <c r="R42" i="23"/>
  <c r="Q42" i="23"/>
  <c r="P42" i="23"/>
  <c r="O42" i="23"/>
  <c r="N42" i="23"/>
  <c r="M42" i="23"/>
  <c r="L42" i="23"/>
  <c r="K42" i="23"/>
  <c r="J42" i="23"/>
  <c r="I42" i="23"/>
  <c r="H42" i="23"/>
  <c r="G42" i="23"/>
  <c r="F42" i="23"/>
  <c r="E42" i="23"/>
  <c r="D42" i="23"/>
  <c r="Y41" i="23"/>
  <c r="X41" i="23"/>
  <c r="W41" i="23"/>
  <c r="V41" i="23"/>
  <c r="U41" i="23"/>
  <c r="T41" i="23"/>
  <c r="S41" i="23"/>
  <c r="R41" i="23"/>
  <c r="Q41" i="23"/>
  <c r="P41" i="23"/>
  <c r="O41" i="23"/>
  <c r="N41" i="23"/>
  <c r="M41" i="23"/>
  <c r="L41" i="23"/>
  <c r="K41" i="23"/>
  <c r="J41" i="23"/>
  <c r="I41" i="23"/>
  <c r="H41" i="23"/>
  <c r="G41" i="23"/>
  <c r="F41" i="23"/>
  <c r="E41" i="23"/>
  <c r="D41" i="23"/>
  <c r="Y40" i="23"/>
  <c r="X40" i="23"/>
  <c r="W40" i="23"/>
  <c r="V40" i="23"/>
  <c r="U40" i="23"/>
  <c r="T40" i="23"/>
  <c r="S40" i="23"/>
  <c r="R40" i="23"/>
  <c r="Q40" i="23"/>
  <c r="P40" i="23"/>
  <c r="O40" i="23"/>
  <c r="N40" i="23"/>
  <c r="M40" i="23"/>
  <c r="L40" i="23"/>
  <c r="K40" i="23"/>
  <c r="J40" i="23"/>
  <c r="I40" i="23"/>
  <c r="H40" i="23"/>
  <c r="G40" i="23"/>
  <c r="F40" i="23"/>
  <c r="E40" i="23"/>
  <c r="D40" i="23"/>
  <c r="Y39" i="23"/>
  <c r="X39" i="23"/>
  <c r="W39" i="23"/>
  <c r="V39" i="23"/>
  <c r="U39" i="23"/>
  <c r="T39" i="23"/>
  <c r="S39" i="23"/>
  <c r="R39" i="23"/>
  <c r="Q39" i="23"/>
  <c r="P39" i="23"/>
  <c r="O39" i="23"/>
  <c r="N39" i="23"/>
  <c r="M39" i="23"/>
  <c r="L39" i="23"/>
  <c r="K39" i="23"/>
  <c r="J39" i="23"/>
  <c r="I39" i="23"/>
  <c r="H39" i="23"/>
  <c r="G39" i="23"/>
  <c r="F39" i="23"/>
  <c r="E39" i="23"/>
  <c r="D39" i="23"/>
  <c r="Y38" i="23"/>
  <c r="X38" i="23"/>
  <c r="W38" i="23"/>
  <c r="V38" i="23"/>
  <c r="U38" i="23"/>
  <c r="T38" i="23"/>
  <c r="S38" i="23"/>
  <c r="R38" i="23"/>
  <c r="Q38" i="23"/>
  <c r="P38" i="23"/>
  <c r="O38" i="23"/>
  <c r="N38" i="23"/>
  <c r="M38" i="23"/>
  <c r="L38" i="23"/>
  <c r="K38" i="23"/>
  <c r="J38" i="23"/>
  <c r="I38" i="23"/>
  <c r="H38" i="23"/>
  <c r="G38" i="23"/>
  <c r="F38" i="23"/>
  <c r="E38" i="23"/>
  <c r="D38" i="23"/>
  <c r="X37" i="23"/>
  <c r="U37" i="23"/>
  <c r="R37" i="23"/>
  <c r="O37" i="23"/>
  <c r="N37" i="23"/>
  <c r="M37" i="23"/>
  <c r="L37" i="23"/>
  <c r="K37" i="23"/>
  <c r="J37" i="23"/>
  <c r="I37" i="23"/>
  <c r="H37" i="23"/>
  <c r="G37" i="23"/>
  <c r="F37" i="23"/>
  <c r="E37" i="23"/>
  <c r="D37" i="23"/>
  <c r="AA36" i="23"/>
  <c r="Y36" i="23"/>
  <c r="X36" i="23"/>
  <c r="W36" i="23"/>
  <c r="V36" i="23"/>
  <c r="U36" i="23"/>
  <c r="T36" i="23"/>
  <c r="S36" i="23"/>
  <c r="R36" i="23"/>
  <c r="Q36" i="23"/>
  <c r="P36" i="23"/>
  <c r="O36" i="23"/>
  <c r="N36" i="23"/>
  <c r="M36" i="23"/>
  <c r="L36" i="23"/>
  <c r="K36" i="23"/>
  <c r="J36" i="23"/>
  <c r="I36" i="23"/>
  <c r="H36" i="23"/>
  <c r="G36" i="23"/>
  <c r="F36" i="23"/>
  <c r="E36" i="23"/>
  <c r="D36" i="23"/>
  <c r="AA35" i="23"/>
  <c r="Y35" i="23"/>
  <c r="X35" i="23"/>
  <c r="W35" i="23"/>
  <c r="V35" i="23"/>
  <c r="U35" i="23"/>
  <c r="T35" i="23"/>
  <c r="S35" i="23"/>
  <c r="R35" i="23"/>
  <c r="Q35" i="23"/>
  <c r="P35" i="23"/>
  <c r="O35" i="23"/>
  <c r="N35" i="23"/>
  <c r="M35" i="23"/>
  <c r="L35" i="23"/>
  <c r="K35" i="23"/>
  <c r="J35" i="23"/>
  <c r="I35" i="23"/>
  <c r="H35" i="23"/>
  <c r="G35" i="23"/>
  <c r="F35" i="23"/>
  <c r="E35" i="23"/>
  <c r="D35" i="23"/>
  <c r="AA34" i="23"/>
  <c r="Y34" i="23"/>
  <c r="X34" i="23"/>
  <c r="W34" i="23"/>
  <c r="V34" i="23"/>
  <c r="U34" i="23"/>
  <c r="T34" i="23"/>
  <c r="S34" i="23"/>
  <c r="R34" i="23"/>
  <c r="Q34" i="23"/>
  <c r="P34" i="23"/>
  <c r="O34" i="23"/>
  <c r="N34" i="23"/>
  <c r="M34" i="23"/>
  <c r="L34" i="23"/>
  <c r="K34" i="23"/>
  <c r="J34" i="23"/>
  <c r="I34" i="23"/>
  <c r="H34" i="23"/>
  <c r="G34" i="23"/>
  <c r="F34" i="23"/>
  <c r="E34" i="23"/>
  <c r="D34" i="23"/>
  <c r="AA33" i="23"/>
  <c r="Y33" i="23"/>
  <c r="X33" i="23"/>
  <c r="W33" i="23"/>
  <c r="V33" i="23"/>
  <c r="U33" i="23"/>
  <c r="T33" i="23"/>
  <c r="S33" i="23"/>
  <c r="R33" i="23"/>
  <c r="Q33" i="23"/>
  <c r="P33" i="23"/>
  <c r="O33" i="23"/>
  <c r="N33" i="23"/>
  <c r="M33" i="23"/>
  <c r="L33" i="23"/>
  <c r="K33" i="23"/>
  <c r="J33" i="23"/>
  <c r="I33" i="23"/>
  <c r="H33" i="23"/>
  <c r="G33" i="23"/>
  <c r="F33" i="23"/>
  <c r="E33" i="23"/>
  <c r="D33" i="23"/>
</calcChain>
</file>

<file path=xl/sharedStrings.xml><?xml version="1.0" encoding="utf-8"?>
<sst xmlns="http://schemas.openxmlformats.org/spreadsheetml/2006/main" count="2419" uniqueCount="900">
  <si>
    <t>1991 = 100</t>
  </si>
  <si>
    <t>Nachrichtlich:</t>
  </si>
  <si>
    <t>Mill. EUR</t>
  </si>
  <si>
    <t>Wassereinsatz</t>
  </si>
  <si>
    <t>Inhalt</t>
  </si>
  <si>
    <t>Teil 1</t>
  </si>
  <si>
    <t>Gesamtwirtschaftliche Übersichtstabellen</t>
  </si>
  <si>
    <t>Teil 2</t>
  </si>
  <si>
    <t>Teil 3</t>
  </si>
  <si>
    <t>Teil 4</t>
  </si>
  <si>
    <t>Rohstoffe</t>
  </si>
  <si>
    <t>Teil 5</t>
  </si>
  <si>
    <t>Energie</t>
  </si>
  <si>
    <t>Teil 6</t>
  </si>
  <si>
    <t>Luftschadstoffe</t>
  </si>
  <si>
    <t>Abwasser</t>
  </si>
  <si>
    <t>Abfall</t>
  </si>
  <si>
    <t>Umweltschutzmaßnahmen</t>
  </si>
  <si>
    <t>Verkehr und Umwelt</t>
  </si>
  <si>
    <t>Erwerbstätige im Inland</t>
  </si>
  <si>
    <t xml:space="preserve">Bevölkerung und Wirtschaft </t>
  </si>
  <si>
    <t xml:space="preserve">Einsatz von Umweltfaktoren für wirtschaftliche Zwecke </t>
  </si>
  <si>
    <t>Gegenstand der Nachweisung</t>
  </si>
  <si>
    <t>Maßeinheit</t>
  </si>
  <si>
    <t xml:space="preserve">Produktionsfaktoren </t>
  </si>
  <si>
    <t>Primärenergieverbrauch im Inland</t>
  </si>
  <si>
    <t>Petajoule</t>
  </si>
  <si>
    <t>Mill. t</t>
  </si>
  <si>
    <t xml:space="preserve">.    </t>
  </si>
  <si>
    <t xml:space="preserve">Treibhausgase </t>
  </si>
  <si>
    <t>HFCs</t>
  </si>
  <si>
    <t>PFCs</t>
  </si>
  <si>
    <t xml:space="preserve">1 000 t </t>
  </si>
  <si>
    <t>NMVOC</t>
  </si>
  <si>
    <t>darunter: Abwasser</t>
  </si>
  <si>
    <t>Arbeitsstunden</t>
  </si>
  <si>
    <t>Mrd. Std.</t>
  </si>
  <si>
    <t>Mrd. EUR</t>
  </si>
  <si>
    <t>nachrichtlich:</t>
  </si>
  <si>
    <t>%</t>
  </si>
  <si>
    <t>Anteil Erneuerbare Energie am Stromverbrauch</t>
  </si>
  <si>
    <t>Messzahl</t>
  </si>
  <si>
    <t>1990 = 100</t>
  </si>
  <si>
    <t>1996 = 100</t>
  </si>
  <si>
    <t xml:space="preserve">Bruttoinlandsprodukt im Verhältnis zu Produktionsfaktoren        </t>
  </si>
  <si>
    <t>1994 = 100</t>
  </si>
  <si>
    <t>3) Einschl. Fremd- und Regenwasser.</t>
  </si>
  <si>
    <t>-</t>
  </si>
  <si>
    <t>Mill.</t>
  </si>
  <si>
    <t>Erwerbspersonen</t>
  </si>
  <si>
    <t>Erwerbstätige Inländer</t>
  </si>
  <si>
    <t>in % der Erwerbspersonen</t>
  </si>
  <si>
    <t>je Erwerbstätigen im Inland</t>
  </si>
  <si>
    <t>Std.</t>
  </si>
  <si>
    <t xml:space="preserve">Mill. </t>
  </si>
  <si>
    <t>1 000</t>
  </si>
  <si>
    <t>Anzahl der Haushalte (Stichtag 31.12. des Jahres)</t>
  </si>
  <si>
    <t>Konsumausgaben der privaten Haushalte im Inland (jeweilige Preise)</t>
  </si>
  <si>
    <t>darunter:</t>
  </si>
  <si>
    <t>dar.: Wasserentnahme aus der Natur</t>
  </si>
  <si>
    <t>dar.: Fremdbezug</t>
  </si>
  <si>
    <t>Energieverbrauch</t>
  </si>
  <si>
    <t>dar.: emissionsrelevanter Energieverbrauch für Wohnen</t>
  </si>
  <si>
    <t>Emission von Kohlendioxid insgesamt</t>
  </si>
  <si>
    <t>dar.: Emission von Kohlendioxid durch Wohnen</t>
  </si>
  <si>
    <t>Abwasser insgesamt</t>
  </si>
  <si>
    <t>dar.: direkte Einleitung in die Natur</t>
  </si>
  <si>
    <t>dar.: Indirekte Einleitung</t>
  </si>
  <si>
    <t>Anzahl der Haushalte (Stichtag)</t>
  </si>
  <si>
    <t>Wohnfläche</t>
  </si>
  <si>
    <t>Private Konsumausgaben (jeweilige Preise)</t>
  </si>
  <si>
    <t>Wasserentnahme aus der Natur</t>
  </si>
  <si>
    <t xml:space="preserve">dar.: Indirekte Einleitung </t>
  </si>
  <si>
    <t>Mill. Tonnen</t>
  </si>
  <si>
    <t>lfd. Nr.</t>
  </si>
  <si>
    <t>Abiotische verwertete Rohstoffe</t>
  </si>
  <si>
    <t>Energieträger</t>
  </si>
  <si>
    <t>Steinkohle</t>
  </si>
  <si>
    <t>Braunkohle</t>
  </si>
  <si>
    <t>Erdöl</t>
  </si>
  <si>
    <t>Mineralische Rohstoffe</t>
  </si>
  <si>
    <t>Erze</t>
  </si>
  <si>
    <t>Sonstige mineralische Rohstoffe</t>
  </si>
  <si>
    <t>Salze</t>
  </si>
  <si>
    <t>Biotische verwertete Rohstoffe</t>
  </si>
  <si>
    <t>Hackfrüchte</t>
  </si>
  <si>
    <t>Handelsgewächse</t>
  </si>
  <si>
    <t>Jagdstrecke</t>
  </si>
  <si>
    <t xml:space="preserve">Entnahme von Gasen </t>
  </si>
  <si>
    <t>Stickstoffentnahme für Verbrennungsprozesse</t>
  </si>
  <si>
    <t>Einfuhr</t>
  </si>
  <si>
    <t>Biomasse</t>
  </si>
  <si>
    <t>Halbwaren</t>
  </si>
  <si>
    <t>von Energieträgern</t>
  </si>
  <si>
    <t>von mineralischen Rohstoffen</t>
  </si>
  <si>
    <t>von Erzen</t>
  </si>
  <si>
    <t>von sonstigen mineralischen Rohstoffen</t>
  </si>
  <si>
    <t>von Biomasse</t>
  </si>
  <si>
    <t>Fertigwaren</t>
  </si>
  <si>
    <t>vorwiegend von Energieträgern</t>
  </si>
  <si>
    <t>vorwiegend von mineralischen Rohstoffen</t>
  </si>
  <si>
    <t>vorwiegend von Erzen</t>
  </si>
  <si>
    <t>vorwiegend von sonstigen mineralischen Rohstoffen</t>
  </si>
  <si>
    <t>vorwiegend von Biomasse</t>
  </si>
  <si>
    <t>Nichtverwertete inländische Rohstoffentnahme</t>
  </si>
  <si>
    <t>Abraum / Bergematerial von Energieträgern</t>
  </si>
  <si>
    <t>darunter: Abraum der Braunkohle</t>
  </si>
  <si>
    <t>Verwertete inländische Abgabe</t>
  </si>
  <si>
    <t>Kohlenmonoxid (CO)</t>
  </si>
  <si>
    <t>Partikel (Staub)</t>
  </si>
  <si>
    <t>Flüchtige organische Verbindungen außer Methan (NMVOC)</t>
  </si>
  <si>
    <t xml:space="preserve">Dissipativer Gebrauch von Produkten </t>
  </si>
  <si>
    <t>Mineralischer Dünger</t>
  </si>
  <si>
    <t>Pflanzenschutzmittel</t>
  </si>
  <si>
    <t>Saatgut</t>
  </si>
  <si>
    <t>Streusalz</t>
  </si>
  <si>
    <t xml:space="preserve">Abgabe von sonstigen Gasen </t>
  </si>
  <si>
    <t>darunter: Abfall an Deponie</t>
  </si>
  <si>
    <t>Saldo Ex- und Import von Wasser</t>
  </si>
  <si>
    <t>Saldo Wasser</t>
  </si>
  <si>
    <t xml:space="preserve"> 1.1</t>
  </si>
  <si>
    <t xml:space="preserve"> 1.2</t>
  </si>
  <si>
    <t xml:space="preserve"> 1.3</t>
  </si>
  <si>
    <t xml:space="preserve"> 1.4</t>
  </si>
  <si>
    <t xml:space="preserve"> 1.5</t>
  </si>
  <si>
    <t xml:space="preserve"> 1.6</t>
  </si>
  <si>
    <t>Flächennutzung</t>
  </si>
  <si>
    <t>Abschreibungen in jeweiligen Preisen</t>
  </si>
  <si>
    <t>Konsumausgaben der privaten Haushalte im Inland in jeweiligen Preisen</t>
  </si>
  <si>
    <t xml:space="preserve">Erwerbslose </t>
  </si>
  <si>
    <t xml:space="preserve">Arbeitsstunden </t>
  </si>
  <si>
    <t>Entnahmen von Material nach Materialarten (Mill. Tonnen)</t>
  </si>
  <si>
    <t>Abgaben von Material nach Materialarten (Mill. Tonnen)</t>
  </si>
  <si>
    <r>
      <t>Mill. m</t>
    </r>
    <r>
      <rPr>
        <vertAlign val="superscript"/>
        <sz val="9"/>
        <rFont val="MetaNormalLF-Roman"/>
        <family val="2"/>
      </rPr>
      <t>3</t>
    </r>
  </si>
  <si>
    <r>
      <t>km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</t>
    </r>
  </si>
  <si>
    <r>
      <t xml:space="preserve">Rohstoffentnahme und Import </t>
    </r>
    <r>
      <rPr>
        <vertAlign val="superscript"/>
        <sz val="9"/>
        <rFont val="MetaNormalLF-Roman"/>
        <family val="2"/>
      </rPr>
      <t xml:space="preserve">2) </t>
    </r>
    <r>
      <rPr>
        <sz val="9"/>
        <rFont val="MetaNormalLF-Roman"/>
        <family val="2"/>
      </rPr>
      <t>.........</t>
    </r>
  </si>
  <si>
    <r>
      <t xml:space="preserve">Wasserentnahme aus der Natur </t>
    </r>
    <r>
      <rPr>
        <vertAlign val="superscript"/>
        <sz val="9"/>
        <rFont val="MetaNormalLF-Roman"/>
        <family val="2"/>
      </rPr>
      <t xml:space="preserve">3) </t>
    </r>
    <r>
      <rPr>
        <sz val="9"/>
        <rFont val="MetaNormalLF-Roman"/>
        <family val="2"/>
      </rPr>
      <t>.......</t>
    </r>
  </si>
  <si>
    <r>
      <t>darunter: CO</t>
    </r>
    <r>
      <rPr>
        <vertAlign val="subscript"/>
        <sz val="9"/>
        <rFont val="MetaNormalLF-Roman"/>
        <family val="2"/>
      </rPr>
      <t xml:space="preserve">2 </t>
    </r>
    <r>
      <rPr>
        <sz val="9"/>
        <rFont val="MetaNormalLF-Roman"/>
        <family val="2"/>
      </rPr>
      <t>......................................</t>
    </r>
  </si>
  <si>
    <r>
      <t>N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O....................................................</t>
    </r>
  </si>
  <si>
    <r>
      <t>CH</t>
    </r>
    <r>
      <rPr>
        <vertAlign val="subscript"/>
        <sz val="9"/>
        <rFont val="MetaNormalLF-Roman"/>
        <family val="2"/>
      </rPr>
      <t xml:space="preserve">4 </t>
    </r>
    <r>
      <rPr>
        <sz val="9"/>
        <rFont val="MetaNormalLF-Roman"/>
        <family val="2"/>
      </rPr>
      <t>.....................................................</t>
    </r>
  </si>
  <si>
    <r>
      <t>SF</t>
    </r>
    <r>
      <rPr>
        <vertAlign val="subscript"/>
        <sz val="9"/>
        <rFont val="MetaNormalLF-Roman"/>
        <family val="2"/>
      </rPr>
      <t xml:space="preserve">6 </t>
    </r>
    <r>
      <rPr>
        <sz val="9"/>
        <rFont val="MetaNormalLF-Roman"/>
        <family val="2"/>
      </rPr>
      <t>......................................................</t>
    </r>
  </si>
  <si>
    <r>
      <t>SO</t>
    </r>
    <r>
      <rPr>
        <vertAlign val="subscript"/>
        <sz val="9"/>
        <rFont val="MetaNormalLF-Roman"/>
        <family val="2"/>
      </rPr>
      <t xml:space="preserve">2 </t>
    </r>
    <r>
      <rPr>
        <sz val="9"/>
        <rFont val="MetaNormalLF-Roman"/>
        <family val="2"/>
      </rPr>
      <t>.....................................................</t>
    </r>
  </si>
  <si>
    <r>
      <t>NO</t>
    </r>
    <r>
      <rPr>
        <vertAlign val="subscript"/>
        <sz val="9"/>
        <rFont val="MetaNormalLF-Roman"/>
        <family val="2"/>
      </rPr>
      <t>x</t>
    </r>
    <r>
      <rPr>
        <sz val="9"/>
        <rFont val="MetaNormalLF-Roman"/>
        <family val="2"/>
      </rPr>
      <t xml:space="preserve"> ...................................................</t>
    </r>
  </si>
  <si>
    <r>
      <t>NH</t>
    </r>
    <r>
      <rPr>
        <vertAlign val="subscript"/>
        <sz val="9"/>
        <rFont val="MetaNormalLF-Roman"/>
        <family val="2"/>
      </rPr>
      <t xml:space="preserve">3 </t>
    </r>
    <r>
      <rPr>
        <sz val="9"/>
        <rFont val="MetaNormalLF-Roman"/>
        <family val="2"/>
      </rPr>
      <t>.....................................................</t>
    </r>
  </si>
  <si>
    <r>
      <t xml:space="preserve">Rohstoffentnahme und Import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</t>
    </r>
  </si>
  <si>
    <r>
      <t xml:space="preserve">Wasserentnahme aus der Natur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</t>
    </r>
  </si>
  <si>
    <r>
      <t>darunter: 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......................................</t>
    </r>
  </si>
  <si>
    <r>
      <t>N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O ....................................................</t>
    </r>
  </si>
  <si>
    <r>
      <t>SF</t>
    </r>
    <r>
      <rPr>
        <vertAlign val="subscript"/>
        <sz val="9"/>
        <rFont val="MetaNormalLF-Roman"/>
        <family val="2"/>
      </rPr>
      <t>6</t>
    </r>
    <r>
      <rPr>
        <sz val="9"/>
        <rFont val="MetaNormalLF-Roman"/>
        <family val="2"/>
      </rPr>
      <t xml:space="preserve"> ......................................................</t>
    </r>
  </si>
  <si>
    <r>
      <t>NH</t>
    </r>
    <r>
      <rPr>
        <vertAlign val="sub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.....................................................</t>
    </r>
  </si>
  <si>
    <r>
      <t>km</t>
    </r>
    <r>
      <rPr>
        <vertAlign val="superscript"/>
        <sz val="9"/>
        <rFont val="MetaNormalLF-Roman"/>
        <family val="2"/>
      </rPr>
      <t xml:space="preserve">2 </t>
    </r>
  </si>
  <si>
    <r>
      <t>Mill. m</t>
    </r>
    <r>
      <rPr>
        <vertAlign val="superscript"/>
        <sz val="9"/>
        <rFont val="MetaNormalLF-Roman"/>
        <family val="2"/>
      </rPr>
      <t>2</t>
    </r>
  </si>
  <si>
    <r>
      <t>N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O .........................................................................................................................</t>
    </r>
  </si>
  <si>
    <r>
      <t>CH</t>
    </r>
    <r>
      <rPr>
        <vertAlign val="subscript"/>
        <sz val="9"/>
        <rFont val="MetaNormalLF-Roman"/>
        <family val="2"/>
      </rPr>
      <t xml:space="preserve">4 </t>
    </r>
    <r>
      <rPr>
        <sz val="9"/>
        <rFont val="MetaNormalLF-Roman"/>
        <family val="2"/>
      </rPr>
      <t>.........................................................................................................................</t>
    </r>
  </si>
  <si>
    <r>
      <t>SO</t>
    </r>
    <r>
      <rPr>
        <vertAlign val="subscript"/>
        <sz val="9"/>
        <rFont val="MetaNormalLF-Roman"/>
        <family val="2"/>
      </rPr>
      <t xml:space="preserve">2 </t>
    </r>
    <r>
      <rPr>
        <sz val="9"/>
        <rFont val="MetaNormalLF-Roman"/>
        <family val="2"/>
      </rPr>
      <t>.........................................................................................................................</t>
    </r>
  </si>
  <si>
    <r>
      <t>NO</t>
    </r>
    <r>
      <rPr>
        <vertAlign val="subscript"/>
        <sz val="9"/>
        <rFont val="MetaNormalLF-Roman"/>
        <family val="2"/>
      </rPr>
      <t>x</t>
    </r>
    <r>
      <rPr>
        <sz val="9"/>
        <rFont val="MetaNormalLF-Roman"/>
        <family val="2"/>
      </rPr>
      <t xml:space="preserve"> ........................................................................................................................</t>
    </r>
  </si>
  <si>
    <r>
      <t>NH</t>
    </r>
    <r>
      <rPr>
        <vertAlign val="subscript"/>
        <sz val="9"/>
        <rFont val="MetaNormalLF-Roman"/>
        <family val="2"/>
      </rPr>
      <t xml:space="preserve">3 </t>
    </r>
    <r>
      <rPr>
        <sz val="9"/>
        <rFont val="MetaNormalLF-Roman"/>
        <family val="2"/>
      </rPr>
      <t>.........................................................................................................................</t>
    </r>
  </si>
  <si>
    <t>Bruttoinlandsprodukt preisbereinigt insgesamt, Kettenindex</t>
  </si>
  <si>
    <t>je Einwohner</t>
  </si>
  <si>
    <t>*) Ergebnisse teilweise vorläufig. - Ab 2001 wird die Ausfuhr nach dem SITC erhoben. Ein Vergleich der Zahlen mit früheren Ergebnissen ist deshalb nur eingeschränkt möglich.</t>
  </si>
  <si>
    <t xml:space="preserve">1) Summenbildung ohne Sauerstoff, Stickstoff und Luft. </t>
  </si>
  <si>
    <t>tatsächliche  Mietzahlungen (jeweilige Preise)</t>
  </si>
  <si>
    <t>unterstellte Mietzahlungen (jeweilige Preise)</t>
  </si>
  <si>
    <t>unterstellte Mietzahlungen (preisbereinigt)</t>
  </si>
  <si>
    <t>Konsumausgaben der privaten Haushalte im Inland (preisbereinigt)</t>
  </si>
  <si>
    <t>Private Konsumausgaben (preisbereinigt)</t>
  </si>
  <si>
    <t>tatsächliche Mietzahlungen (jeweilige Preise)</t>
  </si>
  <si>
    <t>tatsächliche Mietzahlungen (preisbereinigt)</t>
  </si>
  <si>
    <t>Abschreibungen in Preisen von 2000</t>
  </si>
  <si>
    <t>Tabelle 1.2: Einsatz von Umweltfaktoren für wirtschaftliche Zwecke</t>
  </si>
  <si>
    <t>Bevölkerung, Konsumausgaben und direkter Einsatz von Umweltfaktoren der privaten Haushalte</t>
  </si>
  <si>
    <t xml:space="preserve">Konsumausgaben der privaten Haushalte im Inland </t>
  </si>
  <si>
    <t>je Erwerbstätigenstunde</t>
  </si>
  <si>
    <t>Bruttoinlandsprodukt in jeweilgen Preisen.................</t>
  </si>
  <si>
    <t>Bruttoinlandsprodukt  preisbereinigt (Kettenindex 2000 =100)</t>
  </si>
  <si>
    <r>
      <t xml:space="preserve">Verwertete inländische Entnahme </t>
    </r>
    <r>
      <rPr>
        <vertAlign val="superscript"/>
        <sz val="9"/>
        <rFont val="MetaNormalLF-Roman"/>
        <family val="2"/>
      </rPr>
      <t xml:space="preserve">1) </t>
    </r>
  </si>
  <si>
    <t>Sonstige Energieträger 2)</t>
  </si>
  <si>
    <t>Baumineralien</t>
  </si>
  <si>
    <t>Bausande und andere natürliche Sande</t>
  </si>
  <si>
    <t>Industriemineralien</t>
  </si>
  <si>
    <t>Kieselsaure Sande und Quarzsande</t>
  </si>
  <si>
    <t>Chemische und Düngemittelmineralien</t>
  </si>
  <si>
    <t>Pflanzliche Biomasse aus der Landwirtschaft</t>
  </si>
  <si>
    <t>Getreide und Hülsenfrüchte</t>
  </si>
  <si>
    <t>Gemüse und Obst einschl. Weinmosternte</t>
  </si>
  <si>
    <t>Stroh für Futter- und Einstreuzwecke</t>
  </si>
  <si>
    <t>Zwischenfrüchte und Rübenblätter für Futterzwecke</t>
  </si>
  <si>
    <t>Futterpflanzen und Grünland</t>
  </si>
  <si>
    <t>Biomasse von Tieren</t>
  </si>
  <si>
    <t>*) Ergebnisse teilweise vorläufig. - Ab 2001 wird die Einfuhr nach dem SITC erhoben. Ein Vergleich der Zahlen mit früheren Ergebnissen ist deshalb nur eingeschränkt möglich.</t>
  </si>
  <si>
    <r>
      <t>Stickoxide (NO</t>
    </r>
    <r>
      <rPr>
        <vertAlign val="subscript"/>
        <sz val="9"/>
        <rFont val="MetaNormalLF-Roman"/>
        <family val="2"/>
      </rPr>
      <t>x</t>
    </r>
    <r>
      <rPr>
        <sz val="9"/>
        <rFont val="MetaNormalLF-Roman"/>
        <family val="2"/>
      </rPr>
      <t>)</t>
    </r>
  </si>
  <si>
    <r>
      <t>Schwefeldioxid (SO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) </t>
    </r>
  </si>
  <si>
    <r>
      <t>Ammoniak (NH</t>
    </r>
    <r>
      <rPr>
        <vertAlign val="subscript"/>
        <sz val="9"/>
        <rFont val="MetaNormalLF-Roman"/>
        <family val="2"/>
      </rPr>
      <t>3</t>
    </r>
    <r>
      <rPr>
        <sz val="9"/>
        <rFont val="MetaNormalLF-Roman"/>
        <family val="2"/>
      </rPr>
      <t>)</t>
    </r>
  </si>
  <si>
    <r>
      <t xml:space="preserve">Ausfuhr </t>
    </r>
    <r>
      <rPr>
        <vertAlign val="superscript"/>
        <sz val="9"/>
        <rFont val="MetaNormalLF-Roman"/>
        <family val="2"/>
      </rPr>
      <t xml:space="preserve"> </t>
    </r>
  </si>
  <si>
    <t>1992 = 100</t>
  </si>
  <si>
    <t>Luft für andere Industrieprozesse</t>
  </si>
  <si>
    <t>mit den Produkten importiertes Verpackungsmaterial</t>
  </si>
  <si>
    <t>importierter Abfall zur letzten Verwendung</t>
  </si>
  <si>
    <t>Indirekte Flüsse bzgl. der Importe</t>
  </si>
  <si>
    <t>Indirekte Flüsse bzgl. der Exporte</t>
  </si>
  <si>
    <t>mit den Produkten exportiertes Verpackungsmaterial</t>
  </si>
  <si>
    <t>…</t>
  </si>
  <si>
    <t>.</t>
  </si>
  <si>
    <t>dar.: Energieverbrauch für motorisierten Individualverkehr (Inländerkonzept)</t>
  </si>
  <si>
    <t>dar.: emissionsrelevanter Energieverbrauch für motorisierten Individualverkehr</t>
  </si>
  <si>
    <t>dar.: Emission von Kohlendioxid durch motorisierten Individualverkehr</t>
  </si>
  <si>
    <t>dar.: Energieverbrauch für motorisierten Individualverkehr</t>
  </si>
  <si>
    <t>Erdgas, Grubengas und Erdölgas</t>
  </si>
  <si>
    <t>2) Energetischer Torf und andere Produkte der Erdöl-, Erdgasgewinnung.</t>
  </si>
  <si>
    <t xml:space="preserve">Wirtschaftliche Bezugszahlen </t>
  </si>
  <si>
    <t>Waldgesamtrechnung</t>
  </si>
  <si>
    <t xml:space="preserve">Faktoren im Verhältnis zu den Konsumausgaben der privaten Haushalte (preisbereinigt) </t>
  </si>
  <si>
    <t>Faktoren im Verhältnis zu  den Konsumausgaben der privaten Haushalte (jeweilige Preise)</t>
  </si>
  <si>
    <r>
      <t>Luftschadstoffe</t>
    </r>
    <r>
      <rPr>
        <vertAlign val="superscript"/>
        <sz val="9"/>
        <rFont val="MetaNormalLF-Roman"/>
        <family val="2"/>
      </rPr>
      <t xml:space="preserve"> </t>
    </r>
    <r>
      <rPr>
        <sz val="9"/>
        <rFont val="MetaNormalLF-Roman"/>
        <family val="2"/>
      </rPr>
      <t>.................................</t>
    </r>
  </si>
  <si>
    <t>4) Einschl. Fremd- und Regenwasser, Verluste bei der Wasserverteilung und Verdunstung.</t>
  </si>
  <si>
    <r>
      <t xml:space="preserve">Wasserabgabe an die Natur </t>
    </r>
    <r>
      <rPr>
        <vertAlign val="superscript"/>
        <sz val="9"/>
        <rFont val="MetaNormalLF-Roman"/>
        <family val="2"/>
      </rPr>
      <t xml:space="preserve">4) </t>
    </r>
    <r>
      <rPr>
        <sz val="9"/>
        <rFont val="MetaNormalLF-Roman"/>
        <family val="2"/>
      </rPr>
      <t>............</t>
    </r>
  </si>
  <si>
    <r>
      <t xml:space="preserve">Wasserabgabe an die Natur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</t>
    </r>
  </si>
  <si>
    <r>
      <t xml:space="preserve">Abfall </t>
    </r>
    <r>
      <rPr>
        <vertAlign val="superscript"/>
        <sz val="9"/>
        <rFont val="MetaNormalLF-Roman"/>
        <family val="2"/>
      </rPr>
      <t xml:space="preserve">5) </t>
    </r>
    <r>
      <rPr>
        <sz val="9"/>
        <rFont val="MetaNormalLF-Roman"/>
        <family val="2"/>
      </rPr>
      <t>...............................................</t>
    </r>
  </si>
  <si>
    <r>
      <t>Siedlungs- und Verkehrsfläche</t>
    </r>
    <r>
      <rPr>
        <vertAlign val="superscript"/>
        <sz val="9"/>
        <rFont val="MetaNormalLF-Roman"/>
        <family val="2"/>
      </rPr>
      <t xml:space="preserve"> 6) </t>
    </r>
    <r>
      <rPr>
        <sz val="9"/>
        <rFont val="MetaNormalLF-Roman"/>
        <family val="2"/>
      </rPr>
      <t>........</t>
    </r>
  </si>
  <si>
    <r>
      <t xml:space="preserve">Siedlungs- und Verkehrsfläche </t>
    </r>
    <r>
      <rPr>
        <vertAlign val="superscript"/>
        <sz val="9"/>
        <rFont val="MetaNormalLF-Roman"/>
        <family val="2"/>
      </rPr>
      <t xml:space="preserve">6) </t>
    </r>
    <r>
      <rPr>
        <sz val="9"/>
        <rFont val="MetaNormalLF-Roman"/>
        <family val="2"/>
      </rPr>
      <t>........</t>
    </r>
  </si>
  <si>
    <t>Landwirtschaft und Umwelt</t>
  </si>
  <si>
    <t>Messzahlen</t>
  </si>
  <si>
    <t>Emissionsrelevanter Energieverbrauch</t>
  </si>
  <si>
    <t>Tatsächliche Mietzahlungen (preisbereingt)</t>
  </si>
  <si>
    <t>Unterstellte Mietzahlungen (preisbereinigt)</t>
  </si>
  <si>
    <t>Indikator</t>
  </si>
  <si>
    <t>Treibhausgasemissionen (2)</t>
  </si>
  <si>
    <t xml:space="preserve">Energieproduktivität (1a) </t>
  </si>
  <si>
    <t>Anstieg der Siedlungs- und Verkehrsfläche (4)</t>
  </si>
  <si>
    <t>Artenvielfalt und Landschaftsqualität (5)</t>
  </si>
  <si>
    <t>2015 = 100</t>
  </si>
  <si>
    <t>Gütertransportintensität (11a)</t>
  </si>
  <si>
    <t>Personentransportintensität (11b)</t>
  </si>
  <si>
    <t>1999 = 100</t>
  </si>
  <si>
    <t xml:space="preserve">Anteil des Schienenverkehrs an der Güterbeförderungsleistung (11c) </t>
  </si>
  <si>
    <t>Stickstoffüberschuss (12a)</t>
  </si>
  <si>
    <t>Ökologischer Landbau (12b)</t>
  </si>
  <si>
    <t>Schadstoffbelastung der Luft (13)</t>
  </si>
  <si>
    <t>________</t>
  </si>
  <si>
    <t>*) Kennzeichnung in der Klammer entspricht der Nummerierung in der deutschen Nachhaltigkeitsstrategie.</t>
  </si>
  <si>
    <t>Luftemissionen 1)</t>
  </si>
  <si>
    <t>1) Ohne FCKW und Halone</t>
  </si>
  <si>
    <t>2) Quelle: www.unfccc.int</t>
  </si>
  <si>
    <r>
      <t>Kohlendioxid (CO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) </t>
    </r>
    <r>
      <rPr>
        <vertAlign val="superscript"/>
        <sz val="9"/>
        <rFont val="MetaNormalLF-Roman"/>
        <family val="2"/>
      </rPr>
      <t xml:space="preserve">2)  </t>
    </r>
  </si>
  <si>
    <r>
      <t>Distickstoffoxid (N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O) </t>
    </r>
    <r>
      <rPr>
        <vertAlign val="superscript"/>
        <sz val="9"/>
        <rFont val="MetaNormalLF-Roman"/>
        <family val="2"/>
      </rPr>
      <t xml:space="preserve">2)  </t>
    </r>
  </si>
  <si>
    <r>
      <t>Methan (CH</t>
    </r>
    <r>
      <rPr>
        <vertAlign val="subscript"/>
        <sz val="9"/>
        <rFont val="MetaNormalLF-Roman"/>
        <family val="2"/>
      </rPr>
      <t>4</t>
    </r>
    <r>
      <rPr>
        <sz val="9"/>
        <rFont val="MetaNormalLF-Roman"/>
        <family val="2"/>
      </rPr>
      <t xml:space="preserve">) </t>
    </r>
    <r>
      <rPr>
        <vertAlign val="superscript"/>
        <sz val="9"/>
        <rFont val="MetaNormalLF-Roman"/>
        <family val="2"/>
      </rPr>
      <t xml:space="preserve">2) </t>
    </r>
  </si>
  <si>
    <r>
      <t xml:space="preserve">Emissionen im Abwasser </t>
    </r>
    <r>
      <rPr>
        <vertAlign val="superscript"/>
        <sz val="9"/>
        <rFont val="MetaNormalLF-Roman"/>
        <family val="2"/>
      </rPr>
      <t xml:space="preserve">3) </t>
    </r>
  </si>
  <si>
    <t>3) Emissionen von Stickstoff, Phosphor und sonstigen Substanzen und (organischem) Material nach Kläranlage. Bis 2001 Schätzung.</t>
  </si>
  <si>
    <t>1) Zum Teil vorläufig.</t>
  </si>
  <si>
    <t>Primärenergieverbrauch im Inland (EB, Territorialkonzept)</t>
  </si>
  <si>
    <r>
      <t>BJ</t>
    </r>
    <r>
      <rPr>
        <vertAlign val="superscript"/>
        <sz val="9"/>
        <rFont val="MetaNormalLF-Roman"/>
        <family val="2"/>
      </rPr>
      <t xml:space="preserve"> a)</t>
    </r>
    <r>
      <rPr>
        <sz val="9"/>
        <rFont val="MetaNormalLF-Roman"/>
        <family val="2"/>
      </rPr>
      <t xml:space="preserve"> = 100</t>
    </r>
  </si>
  <si>
    <t>a) Basisjahr (BJ) ist 1990 für CO2, CH4, N2O und 1995 für HFCs, PFCs und SF6 (nach Kyoto-Protokoll).</t>
  </si>
  <si>
    <t>Energieverbrauch pro Kopf</t>
  </si>
  <si>
    <t>Energieverbrauch pro Haushalt</t>
  </si>
  <si>
    <t>Wasserverbrauch pro Kopf</t>
  </si>
  <si>
    <r>
      <t>m</t>
    </r>
    <r>
      <rPr>
        <vertAlign val="superscript"/>
        <sz val="9"/>
        <rFont val="MetaNormalLF-Roman"/>
        <family val="2"/>
      </rPr>
      <t>3</t>
    </r>
  </si>
  <si>
    <t>Terajoule</t>
  </si>
  <si>
    <t>1 000 EUR</t>
  </si>
  <si>
    <t>Indikatoren der deutschen Nachhaltigkeitsstrategie zu Umwelt und Ökonomie</t>
  </si>
  <si>
    <t>Feldsteine, Kiese, gebrochene Natursteine 3)</t>
  </si>
  <si>
    <t>Sonstige Baumaterialien 4)</t>
  </si>
  <si>
    <t>4) Hierzu zählen, nicht gebrochene Natursteine, Kalk, Gipsstein, Anhydrit, Kreide, Dolomit, Schiefer sowie Tone.</t>
  </si>
  <si>
    <t>Sonstige Industriemineralien 5)</t>
  </si>
  <si>
    <t>5) Hierzu zählen Kaolin u.a. Spezialtone, sonst. Bergbauerzeugnisse und Torf für gärtnerische Zwecke.</t>
  </si>
  <si>
    <t>6) Methodische Abweichung zu den Daten der Waldgesamtrechnung</t>
  </si>
  <si>
    <t>Biomasse aus der Forstwirtschaft (Laub- und Nadelholz) 6)</t>
  </si>
  <si>
    <t>Fischerei 7)</t>
  </si>
  <si>
    <t>3) Teilweise revidiert gegenüber den vorherigen Ausgaben dieser Veröffentlichung.</t>
  </si>
  <si>
    <t>Bergematerial mineralischer Rohstoffe 3)</t>
  </si>
  <si>
    <t>1) Bei den Angaben zur Bevölkerung und Erwerbstätigkeit handelt
es sich um Jahresdurchschnittszahlen.</t>
  </si>
  <si>
    <t>Tabelle 1.3: Bevölkerung, Konsumausgaben und direkter Einsatz von Umweltfaktoren der privaten Haushalte</t>
  </si>
  <si>
    <t>Organischer Dünger 4)</t>
  </si>
  <si>
    <t>4) Gülle, Mist etc. (Wirtschaftsdünger) in Trockenmasse</t>
  </si>
  <si>
    <t>5) Enthält nur Brems- und Reifenverluste.</t>
  </si>
  <si>
    <r>
      <t xml:space="preserve">Dissipative Verluste </t>
    </r>
    <r>
      <rPr>
        <vertAlign val="superscript"/>
        <sz val="9"/>
        <rFont val="MetaNormalLF-Roman"/>
        <family val="2"/>
      </rPr>
      <t xml:space="preserve">5) </t>
    </r>
  </si>
  <si>
    <r>
      <t xml:space="preserve">ha pro Tag </t>
    </r>
    <r>
      <rPr>
        <vertAlign val="superscript"/>
        <sz val="9"/>
        <rFont val="MetaNormalLF-Roman"/>
        <family val="2"/>
      </rPr>
      <t>b)</t>
    </r>
  </si>
  <si>
    <t>b) Gleitender Vierjahresdurchschnitt, Bezug auf das betreffende Jahr und die drei Vorjahre.</t>
  </si>
  <si>
    <r>
      <t xml:space="preserve">kg/ha </t>
    </r>
    <r>
      <rPr>
        <vertAlign val="superscript"/>
        <sz val="9"/>
        <rFont val="MetaNormalLF-Roman"/>
        <family val="2"/>
      </rPr>
      <t>c)</t>
    </r>
  </si>
  <si>
    <t>c) Gleitender Dreijahresdurchschnitt, Bezug auf das mittlere Jahr.</t>
  </si>
  <si>
    <t>Index 2005 = 100</t>
  </si>
  <si>
    <t>Abschreibungen in Preisen von 2005</t>
  </si>
  <si>
    <t>______</t>
  </si>
  <si>
    <t>Verhältnis der Bruttoanlageinvestitionen zum BIP (7)</t>
  </si>
  <si>
    <t>BIP je Einwohner (preisbereinigt) (10)</t>
  </si>
  <si>
    <t>Kettenindex (2005=100)</t>
  </si>
  <si>
    <t xml:space="preserve">1000 t </t>
  </si>
  <si>
    <t>1000 t CO2-Äqu.</t>
  </si>
  <si>
    <r>
      <t>1000 t 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-Äqu.</t>
    </r>
  </si>
  <si>
    <t>2000 = 100</t>
  </si>
  <si>
    <t>Primärenergieverbrauch (1b)</t>
  </si>
  <si>
    <t>Rohstoffproduktivität (1c)</t>
  </si>
  <si>
    <t>Staatsdefizit (6a)</t>
  </si>
  <si>
    <t>Strukturelles Defizit (6b)</t>
  </si>
  <si>
    <t>Schuldenstand (6c)</t>
  </si>
  <si>
    <t>preisbereinigt</t>
  </si>
  <si>
    <t>Anteil Erneuerbare Energie am Endenergieverbrauch</t>
  </si>
  <si>
    <t>1995 = 100</t>
  </si>
  <si>
    <t>Wohnfläche (tatsächlich benutzt)</t>
  </si>
  <si>
    <t>nachrichtl.: Energieverbrauch für Wohnen (EB)</t>
  </si>
  <si>
    <t>dar.: Energieverbrauch für Wohnen (temperaturbereinigt)</t>
  </si>
  <si>
    <r>
      <t xml:space="preserve">2012 </t>
    </r>
    <r>
      <rPr>
        <vertAlign val="superscript"/>
        <sz val="10"/>
        <rFont val="MetaNormalLF-Roman"/>
        <family val="2"/>
      </rPr>
      <t>1)</t>
    </r>
  </si>
  <si>
    <t>Luftemissionen</t>
  </si>
  <si>
    <t>Abfälle sind alle beweglichen Sachen, deren sich ihr Besitzer entledigt, entledigen will</t>
  </si>
  <si>
    <t>oder entledigen muss.</t>
  </si>
  <si>
    <t>Abschreibungen</t>
  </si>
  <si>
    <t xml:space="preserve">Wertminderung des Anlagevermögens während einer Periode durch normalen Verschleiß </t>
  </si>
  <si>
    <t xml:space="preserve">und wirtschaftliches Veraltern. </t>
  </si>
  <si>
    <t xml:space="preserve">Abwasser entsteht durch den Einsatz von Wasser im Produktionsprozess bei den </t>
  </si>
  <si>
    <t xml:space="preserve">Produktionsbereichen oder durch den Einsatz von Wasser bei den privaten Haushalten.  </t>
  </si>
  <si>
    <t>Die Abwassermenge ist im Wesentlichen abhängig vom Wassereinsatz.</t>
  </si>
  <si>
    <t xml:space="preserve">Artenvielfalt </t>
  </si>
  <si>
    <t xml:space="preserve">Bezogen auf den angestrebten Zielwert 100, der bis zum Jahr 2015 erreicht werden soll, </t>
  </si>
  <si>
    <t>und Landschaftsqualität</t>
  </si>
  <si>
    <t>Bevölkerung</t>
  </si>
  <si>
    <t>Dazu zählen alle gemeldeten Personen einschließlich der Ausländerinnnen und Ausländer</t>
  </si>
  <si>
    <t>am Ort der alleinigen bzw. Hauptwohnung.</t>
  </si>
  <si>
    <t>Bruttoanlageinvestitionen</t>
  </si>
  <si>
    <t>Verhältnis der Bruttoanlageinvestitionen (in jeweiligen Preisen) zum nominalen Brutto-</t>
  </si>
  <si>
    <t xml:space="preserve">inlandsprodukt, auch als Investitionsquote bezeichnet. Dazu zählen die Anlagearten </t>
  </si>
  <si>
    <t xml:space="preserve">Bauten (Wohnbauten, Nichtwohnbauten), Ausrüstungen (Maschinen, Fahrzeuge, Geräte) </t>
  </si>
  <si>
    <t>und sonstige Anlagen (immatrielle Anlagegüter, wie Software und Urheberrechte, Grund-</t>
  </si>
  <si>
    <t>stücksübertragungskosten, Nutztiere).</t>
  </si>
  <si>
    <t>Bruttoinlandsprodukt</t>
  </si>
  <si>
    <t xml:space="preserve">Wert der im Inland erwirtschafteten Leistung einer Volkswirtschaft in einer Periode </t>
  </si>
  <si>
    <t xml:space="preserve">(Quartal, Jahr). </t>
  </si>
  <si>
    <t>Einwohner</t>
  </si>
  <si>
    <t xml:space="preserve">Hierzu zählen alle Personen (Deutsche und Ausländer), die im Wirtschaftsgebiet </t>
  </si>
  <si>
    <t xml:space="preserve">(Deutschland) ihren ständigen Wohnsitz haben. Nicht dazu gehören Angehörige </t>
  </si>
  <si>
    <t>ausländischer Missionen und Streitkräfte.</t>
  </si>
  <si>
    <t>Energieproduktivität</t>
  </si>
  <si>
    <t xml:space="preserve">Sie drückt aus, wie viel Bruttoinlandsprodukt (in Euro, preisbereinigt) je eingesetzter </t>
  </si>
  <si>
    <t>Einheit Primärenergie (in Petajoule) erwirtschaftet wird.</t>
  </si>
  <si>
    <t>Der Energieverbrauch ergibt sich aus der Differenz zwischen der in einem Wirtschafts-</t>
  </si>
  <si>
    <t xml:space="preserve">bereich eingesetzten und der von diesem Wirtschaftsbereich an nachfolgende Bereiche </t>
  </si>
  <si>
    <t xml:space="preserve">weitergegebenen Energiemenge. In der Regel wird die eingesetzte Energiemenge im </t>
  </si>
  <si>
    <t>Verlauf der Produktions- und Konsumaktivität eines Bereiches vollständig verbraucht</t>
  </si>
  <si>
    <t>(z. B. zum Antrieb von Maschinen, Geräten und Fahrzeugen oder Raumheizung) und</t>
  </si>
  <si>
    <t>letztlich als Wärme an die Umwelt abgegeben.</t>
  </si>
  <si>
    <t>Erneuerbare Energien</t>
  </si>
  <si>
    <t xml:space="preserve">unter Energieverlust durch Umwandlung aus Primärenergie gewonnen und steht dem </t>
  </si>
  <si>
    <t xml:space="preserve">Verbraucher direkt zur Verfügung. </t>
  </si>
  <si>
    <t>Anteil des Stroms aus erneuerbaren Energiequellen am (Brutto-)Stromverbrauch</t>
  </si>
  <si>
    <t>(bestehend aus Nettostromversorgung des Landes, Austauschsaldo über die Landes-</t>
  </si>
  <si>
    <t>grenzen, Eigenstromverbrauch der Kraftwerke und Netzverlusten.</t>
  </si>
  <si>
    <t>Erwerbslose</t>
  </si>
  <si>
    <t xml:space="preserve">Alle Personen, die nicht erwerbstätig sind, für die Aufnahme einer Erwerbstätigkeit zur </t>
  </si>
  <si>
    <t xml:space="preserve">Verfügung stehen und aktiv nach einer Arbeit suchen (Definition der Internationalen </t>
  </si>
  <si>
    <t>Arbeitsorganisation, ILO).</t>
  </si>
  <si>
    <t>Erwerbslose und Erwerbstätige nach dem Inländerkonzept.</t>
  </si>
  <si>
    <t>Erwerbstätige</t>
  </si>
  <si>
    <t xml:space="preserve">Alle Personen, die als Arbeitnehmerinnen bzw. Arbeitnehmer oder als Selbstständige bzw. </t>
  </si>
  <si>
    <t xml:space="preserve">mithelfende Familienangehörige eine auf wirtschaftlichen Erwerb gerichtete Tätigkeit </t>
  </si>
  <si>
    <t>ausüben, unabhängig vom Umfang dieser Tätigkeit.</t>
  </si>
  <si>
    <t>Exporte (Ausfuhr)</t>
  </si>
  <si>
    <t>Zu den Exporten zählen alle Verkäufe von Waren und Dienstleistungen an Wirtschafts-</t>
  </si>
  <si>
    <t>einheiten, die ihren ständigen Sitz (Wohnsitz) außerhalb Deutschlands haben.</t>
  </si>
  <si>
    <t>Gütertransportintensität</t>
  </si>
  <si>
    <t xml:space="preserve">Berechnung: Güterbeförderungsleistung (in Tonnenkilometern) / Bruttoinlandsprodukt </t>
  </si>
  <si>
    <t xml:space="preserve">(preisbereinigt). </t>
  </si>
  <si>
    <t>Dabei geht es um jegliche Beförderung von Gegenständen und alle Nebenleistungen im</t>
  </si>
  <si>
    <t>Importe (Einfuhr)</t>
  </si>
  <si>
    <t xml:space="preserve">Importe sind alle Käufe von Waren und Dienstleistungen bei Wirtschaftseinheiten, die </t>
  </si>
  <si>
    <t>ihren ständigen Sitz (Wohnsitz) außerhalb Deutschlands haben.</t>
  </si>
  <si>
    <t>Inländerkonzept</t>
  </si>
  <si>
    <t xml:space="preserve">Es wird auch Wohnortkonzept genannt. Es misst die wirtschaftlichen Leistungen aller </t>
  </si>
  <si>
    <t xml:space="preserve">inländischen Wirtschaftseinheiten, unabhängig davon, an welchem Ort sie erbracht </t>
  </si>
  <si>
    <t>wurden.</t>
  </si>
  <si>
    <t xml:space="preserve">Konsumausgaben </t>
  </si>
  <si>
    <t xml:space="preserve">Waren- und Dienstleistungskäufe der inländischen privaten Haushalte für Konsumzwecke. </t>
  </si>
  <si>
    <t>der privaten Haushalte</t>
  </si>
  <si>
    <t xml:space="preserve">Neben den tatsächlichen Käufen, zu denen u. a. Entgelte für häusliche Dienste gehören, </t>
  </si>
  <si>
    <t>sind auch bestimmte unterstellte Käufe einbegriffen, z. B. der Eigenkonsum der Unter-</t>
  </si>
  <si>
    <t>nehmerinnen und Unternehmer, der Wert der Nutzung von Eigentümerwohnungen.</t>
  </si>
  <si>
    <t>Ökologischer Landbau</t>
  </si>
  <si>
    <t>Personentransportintensität</t>
  </si>
  <si>
    <t>Berechnung: Personenbeförderungsleistung (in Personenkilometern) / Bruttoinlands-</t>
  </si>
  <si>
    <t>produkt (preisbereinigt).</t>
  </si>
  <si>
    <t xml:space="preserve">Basis sind jegliche Beförderungen von Personen und alle Nebenleistungen im Inland </t>
  </si>
  <si>
    <t>(einschließlich Luftverkehr).</t>
  </si>
  <si>
    <t>Primärenergieverbrauch</t>
  </si>
  <si>
    <t>Der Primärenergieverbrauch im Inland basiert auf den im Inland gewonnenen Primär-</t>
  </si>
  <si>
    <t xml:space="preserve">energieträgern und sämtlichen importierten Energieträgern abzüglich der Ausfuhr von </t>
  </si>
  <si>
    <t>Energie (und ohne Hochseebunkerungen). Aus Verwendungssicht entspricht das der</t>
  </si>
  <si>
    <t>Summe der für energetische Zwecke (Endenergieverbrauch und Eigenverbrauch der</t>
  </si>
  <si>
    <t>Energiesektoren) und für nicht-energetische Zwecke (z. B. in der Chemie) eingesetzten</t>
  </si>
  <si>
    <t xml:space="preserve">Energie, der durch inländische Umwandlung von Energie entstehenden Verluste, der </t>
  </si>
  <si>
    <t xml:space="preserve">Fackel- und Leitungsverluste sowie der in den Energiebilanzen nachgewiesenen </t>
  </si>
  <si>
    <t>statistischen Differenzen.</t>
  </si>
  <si>
    <t xml:space="preserve">Rohstoffe sind natürlich vorkommende Stoffe tierischer, pflanzlicher oder mineralischer </t>
  </si>
  <si>
    <t xml:space="preserve">Herkunft, die unmittelbar aus der Umwelt entnommen werden. Dazu zählen gesammelte </t>
  </si>
  <si>
    <t xml:space="preserve">und geerntete Pflanzen, erlegte bzw. gefangene Tiere (Wildtiere, Fische) sowie abgebaute </t>
  </si>
  <si>
    <t>abiotische Rohstoffe (Energieträger, Erze, Steine, Erden und Mineralien).</t>
  </si>
  <si>
    <t>Rohstoffproduktivität</t>
  </si>
  <si>
    <t>Die Rohstoffproduktivität drückt aus, wie viel Bruttoinlandsprodukt (in Euro, preisbereinigt)</t>
  </si>
  <si>
    <t>je eingesetzter Tonne abiotischen Primärmaterials erwirtschaftet wird.</t>
  </si>
  <si>
    <t xml:space="preserve">Zum abiotischen Primärmaterial zählen die im Inland entnommenen Rohstoffe, ohne land- </t>
  </si>
  <si>
    <t xml:space="preserve">und forstwirtschaftliche Erzeugnisse, sowie alle importierten abiotischen Materialien </t>
  </si>
  <si>
    <t>(Rohstoffe, Halb- und Fertigwaren).</t>
  </si>
  <si>
    <t>Schadstoffbelastung der Luft</t>
  </si>
  <si>
    <t xml:space="preserve">Zu den Luftschadstoffen zählen hier folgende Stoffe oder Stoffgruppen: Schwefeldioxid </t>
  </si>
  <si>
    <t>(NMVOC). Ungewichtetes Mittel der Indizes der vier genannten Luftschadstoffe.</t>
  </si>
  <si>
    <t xml:space="preserve">Schienenverkehr </t>
  </si>
  <si>
    <t xml:space="preserve">Anteil der Güterbeförderungsleistung der Bahn sowie Anteil der Binnenschifffahrt an der </t>
  </si>
  <si>
    <t>und Binnenschifffahrt</t>
  </si>
  <si>
    <t xml:space="preserve">gesamten Güterbeförderungsleistung im Inland ohne den Nahverkehr deutscher </t>
  </si>
  <si>
    <t>Lastkraftfahrzeuge bis 50 km.</t>
  </si>
  <si>
    <t>Schuldenstand</t>
  </si>
  <si>
    <t>Schuldenstand des Staates in der Abgrenzung des Maastricht-Vertrages im Verhältnis zum</t>
  </si>
  <si>
    <t>nominalen Bruttoinlandsprodukt als Maßzahl der Staatsverschuldung.</t>
  </si>
  <si>
    <t>Siedlungs- und Verkehrsfläche</t>
  </si>
  <si>
    <t xml:space="preserve">Sie enthält Gebäude- und Freifläche, Betriebsfläche (ohne Abbauland), Erholungsfläche, </t>
  </si>
  <si>
    <t xml:space="preserve">Verkehrsfläche, Friedhof. Die Begriffe "Siedlungsfläche" und "versiegelte Fläche" dürfen </t>
  </si>
  <si>
    <t>nicht gleichgesetzt werden. Die Siedlungsflächen umfassen auch einen erheblichen Anteil</t>
  </si>
  <si>
    <t xml:space="preserve">Siedlungs- und Verkehrsfläche, </t>
  </si>
  <si>
    <t xml:space="preserve">Durchschnittlicher täglicher Anstieg der Siedlungs- und Verkehrsfläche. Berechnung durch </t>
  </si>
  <si>
    <t>Anstieg</t>
  </si>
  <si>
    <t>Division des Anstiegs der Siedlungs- und Verkehrsfläche (in Hektar) in definierter Zeit-</t>
  </si>
  <si>
    <t xml:space="preserve">spanne (ein Jahr oder vier Jahre) durch die Anzahl der Tage (365/366 oder 1 461). Der </t>
  </si>
  <si>
    <t>gleitende Vierjahresdurchschnitt berechnet sich jeweils aus der Entwicklung der Siedlungs-</t>
  </si>
  <si>
    <t>und Verkehrsfläche in dem betreffenden und den vorangegangenen drei Jahren. Auf ein</t>
  </si>
  <si>
    <t>Jahr bezogene Aussagen werden derzeit durch externe Effekte (Umstellungen in den</t>
  </si>
  <si>
    <t>amtlichen Liegenschaftskatastern) beeinflusst, sodass der gleitende Vierjahresdurch-</t>
  </si>
  <si>
    <t>schnitt aussagekräftiger ist.</t>
  </si>
  <si>
    <t>Staatsdefizit</t>
  </si>
  <si>
    <t>Jährliches Staatsdefizit (gesamtstaatlicher Finanzierungssaldo), berechnet aus Staats-</t>
  </si>
  <si>
    <t>einnahmen abzüglich Staatsausgaben (von Bund, Ländern, Gemeinden und Sozial-</t>
  </si>
  <si>
    <t xml:space="preserve">versicherung) in der Abgrenzung der Volkswirtschaftlichen Gesamtrechnungen in Prozent </t>
  </si>
  <si>
    <t>des nominalen Bruttoinlandsprodukts. Erlöse aus den UMTS-Versteigerungen im Jahr 2000</t>
  </si>
  <si>
    <t>sind nicht berücksichtigt.</t>
  </si>
  <si>
    <t>Stickstoffüberschuss</t>
  </si>
  <si>
    <t xml:space="preserve">Stickstoffüberschuss in Kilogramm pro Hektar landwirtschaftlich genutzter Fläche, </t>
  </si>
  <si>
    <t xml:space="preserve">errechnet aus Stickstoffzufuhr (über Düngemittel, atmosphärische Deposition, biologische </t>
  </si>
  <si>
    <t xml:space="preserve">Stickstofffixierung, Saat- und Pflanzgut, Futtermittel aus inländischer Erzeugung und aus </t>
  </si>
  <si>
    <t>Importen) abzüglich Stickstoffabfuhr (über pflanzliche und tierische Marktprodukte, die den</t>
  </si>
  <si>
    <t>Agrarsektor verlassen). Gesamtsaldo wird nach dem Prinzip der "Hoftor-Bilanz" berechnet,</t>
  </si>
  <si>
    <t xml:space="preserve">Der gleitende Dreijahresdurchschnitt berechnet sich jeweils aus dem Gesamtsaldo des </t>
  </si>
  <si>
    <t>betreffenden Jahres sowie des Vor- und Folgejahres.</t>
  </si>
  <si>
    <t>Strukturelles Defizit</t>
  </si>
  <si>
    <t xml:space="preserve">Jährliches strukturelles Defizit in Prozent des Bruttoinlandsprodukts. Es handelt sich um </t>
  </si>
  <si>
    <t xml:space="preserve">denjenigen Teil des jährlichen Staatsdefizits, der nicht auf konjunkturelle Schwankungen </t>
  </si>
  <si>
    <t xml:space="preserve">und temporäre Effekte zurückzuführen ist. Der Grundsatz des strukturell ausgeglichenen </t>
  </si>
  <si>
    <t>Haushalts (Schuldenbremse) ist im Grundgesetz niedergelegt (Artikel 109 sowie 115) und</t>
  </si>
  <si>
    <t>steht in Bezug zum Europäischen Stabilitäts- und Wachstumspakt.</t>
  </si>
  <si>
    <t>Territorialkonzept</t>
  </si>
  <si>
    <t>Gebietsbezogene Berechnung der Umweltnutzung.</t>
  </si>
  <si>
    <t>Treibhausgasemissionen</t>
  </si>
  <si>
    <t xml:space="preserve">Emissionen folgender Treibhausgase (Stoffe oder Stoffgruppen) gemäß Kyoto-Protokoll: </t>
  </si>
  <si>
    <t>Wasserabgabe an die Natur</t>
  </si>
  <si>
    <t>Wasserdampf durch Verdunstung oder über Wasserverluste zurück in die Natur.</t>
  </si>
  <si>
    <t xml:space="preserve">Bei der Entnahme von Wasser aus der Natur handelt es sich um die direkte Entnahme von </t>
  </si>
  <si>
    <t>Grund-, Oberflächen- oder Quellwasser sowie Uferfiltrat, das von den Produktionsbereichen</t>
  </si>
  <si>
    <t xml:space="preserve">und privaten Haushalten gefördert wird. Zu dem aus der Natur entnommenen Wasser gehört </t>
  </si>
  <si>
    <t>auch das im Kanalsystem gesammelte Fremd- und Regenwasser.</t>
  </si>
  <si>
    <r>
      <t>Anteil erneuerbarer Energien am gesamten Endenergieverbrauch</t>
    </r>
    <r>
      <rPr>
        <sz val="10"/>
        <rFont val="MetaNormalLF-Roman"/>
        <family val="2"/>
      </rPr>
      <t>: Endenergie wird</t>
    </r>
  </si>
  <si>
    <r>
      <t>(SO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), Stickstoffoxide (NO</t>
    </r>
    <r>
      <rPr>
        <vertAlign val="subscript"/>
        <sz val="10"/>
        <rFont val="MetaNormalLF-Roman"/>
        <family val="2"/>
      </rPr>
      <t>x</t>
    </r>
    <r>
      <rPr>
        <sz val="10"/>
        <rFont val="MetaNormalLF-Roman"/>
        <family val="2"/>
      </rPr>
      <t>), Ammoniak (NH</t>
    </r>
    <r>
      <rPr>
        <vertAlign val="sub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) und flüchtige organische Verbindungen </t>
    </r>
  </si>
  <si>
    <r>
      <t xml:space="preserve">Stickstoffflüsse im innerwirtschaftlichen Kreislauf werden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mit Ausnahme der inländischen</t>
    </r>
  </si>
  <si>
    <r>
      <t xml:space="preserve">Futtermittelerzeugung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nicht ausgewiesen.</t>
    </r>
  </si>
  <si>
    <t xml:space="preserve">Glossar </t>
  </si>
  <si>
    <t>2005 = 100</t>
  </si>
  <si>
    <t>andere pflanzliche Biomasse</t>
  </si>
  <si>
    <t>7) Fangmengen der Hochsee- und Küstenfischerei einschl. Anlandungen im Ausland.</t>
  </si>
  <si>
    <t>Einwohner  2)</t>
  </si>
  <si>
    <t>2) Daten der Bevölkerungsfortschreibung auf Grundlage früherer Zählungen.</t>
  </si>
  <si>
    <t>dar.: Emission von Kohlendioxid durch Wohnen (unbereinigt)</t>
  </si>
  <si>
    <t>Anteil der Binnenschifffahrt an der Güterbeförderungsleistung (11d)</t>
  </si>
  <si>
    <t>Anteil erneuerbarer Energien am Endenergieverbrauch (3a)</t>
  </si>
  <si>
    <t>Anteil des Stroms aus erneuerbaren Energiequellen am Stromverbrauch (3b)</t>
  </si>
  <si>
    <t>Bevölkerung 1)</t>
  </si>
  <si>
    <t>Statistisches Bundesamt</t>
  </si>
  <si>
    <t xml:space="preserve">  </t>
  </si>
  <si>
    <t>Umweltnutzung und Wirtschaft</t>
  </si>
  <si>
    <t>Einführung</t>
  </si>
  <si>
    <t>Erscheinungsfolge: jährlich</t>
  </si>
  <si>
    <t>Ihr Kontakt zu uns:</t>
  </si>
  <si>
    <t>www.destatis.de/kontakt</t>
  </si>
  <si>
    <t>Telefon: +49 (0) 611 / 75 45 85   </t>
  </si>
  <si>
    <t>Vervielfältigung und Verbreitung, auch auszugsweise, mit Quellenangabe gestattet.</t>
  </si>
  <si>
    <t>Teil 1: Gesamtwirtschaftliche Übersichtstabellen,</t>
  </si>
  <si>
    <t>Wirtschaftliche Bezugszahlen</t>
  </si>
  <si>
    <t>Kapitel 1</t>
  </si>
  <si>
    <t>Kapitel 2</t>
  </si>
  <si>
    <t>Kapitel 3</t>
  </si>
  <si>
    <t>Kapitel 4</t>
  </si>
  <si>
    <t>Kapitel 5</t>
  </si>
  <si>
    <t>Kapitel 6</t>
  </si>
  <si>
    <t>Kapitel 7</t>
  </si>
  <si>
    <t>Kapitel 8</t>
  </si>
  <si>
    <t>Kapitel 9</t>
  </si>
  <si>
    <t>Kapitel 10</t>
  </si>
  <si>
    <t>Kapitel 11</t>
  </si>
  <si>
    <t>Kapitel 12</t>
  </si>
  <si>
    <t>Kapitel 13</t>
  </si>
  <si>
    <t xml:space="preserve">Hier finden Sie einen kurzen Überblick über die Zielsetzung und den Aufbau der Umweltökonomischen </t>
  </si>
  <si>
    <t>Gesamtrechnungen (UGR) sowie Übersichten zu den Bereichsgliederungen. Die Einführung liegt als PDF-</t>
  </si>
  <si>
    <t>Erläuterungen zu den Tabellen</t>
  </si>
  <si>
    <t>Das Ziel der Umweltökonomischen Gesamtrechnungen (UGR) ist es insbesondere, die Wechselwirkungen</t>
  </si>
  <si>
    <t xml:space="preserve">zwischen Wirtschaft und Umwelt zu beschreiben. Den Ausgangspunkt bilden die Volkswirtschaflichen </t>
  </si>
  <si>
    <t xml:space="preserve">Gesamtrechnungen (VGR), die durch die UGR um die Darstellung von umweltrelevanten Tatbeständen </t>
  </si>
  <si>
    <t>ergänzt werden.</t>
  </si>
  <si>
    <t>der Umwelt, die sich das ökonomische System zu Nutzen macht, zusätzlich mit in die Betrachtung ein. Dazu</t>
  </si>
  <si>
    <t>gehören nicht nur die materiellen Inputs (Rohstoffe), bei denen die Umwelt als Resoourcenquelle in Anspruch</t>
  </si>
  <si>
    <t>genommen wird, sondern auch "Dienstleistungen" der Umwelt, wie z. B. die Aufnahme von Rest- und Schad-</t>
  </si>
  <si>
    <t>stoffen und die Bereitstellung von Fläche als Standort für ökonomische Aktivitäten. Eine direkte Messung</t>
  </si>
  <si>
    <t>des Inputs von Dienstleistungen der Umwelt auf gesamtwirtschaftlicher Ebene ist zurzeit weder in monetären</t>
  </si>
  <si>
    <t>noch in physischen Einheiten möglich. Deshalb wird dieser Input, indirekt, das heißt näherungsweise</t>
  </si>
  <si>
    <t>anhand der von der Umwelt aufgenommenen Rest- und Schadstoffmenge bzw. der genutzten Fläche</t>
  </si>
  <si>
    <t>gemessen. Da der Beitrag der Natur nicht in einer einzigen Zahl zusammengefasst werden kann, werden</t>
  </si>
  <si>
    <t>Produktivitäten für einzelne wichtige Naturbestandteile gebildet. Die Nutzung der Umwelt für wirtschaftliche</t>
  </si>
  <si>
    <t>Zwecke stellt in der Regel eine Belastung für die Umwelt dar, die mit einer quantitativen oder qualitativen</t>
  </si>
  <si>
    <t>Verschlechterung des Umweltzustandes verbunden ist.</t>
  </si>
  <si>
    <t xml:space="preserve">Für die Nutzung folgender unmittelbarer Einsatzfaktoren im Produktionsprozess und im  Konsum werden in </t>
  </si>
  <si>
    <t>den UGR Mengenentwicklungen und Produktivitäten dargestellt:</t>
  </si>
  <si>
    <t>Umwelt als Ressourcenquelle</t>
  </si>
  <si>
    <t>Rohstoffverbrauch gemessen als Entnahme von verwerteten abiotischen Rohstoffen aus</t>
  </si>
  <si>
    <t>der inländischen Umwelt zuzüglich importierter abiotischer Güter (Mill. Tonnen)</t>
  </si>
  <si>
    <t>Wasserentnahme</t>
  </si>
  <si>
    <r>
      <t>Wasserverbrauch als Entnahme von Wasser aus der Umwelt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</si>
  <si>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Umwelt als Senke für Rest- und Schadstoffe</t>
  </si>
  <si>
    <t>Treibhausgase</t>
  </si>
  <si>
    <r>
      <t>Belastung der Umwelt durch die Emission von Treibhausgasen, hier: Kohlendioxid (CO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),</t>
    </r>
  </si>
  <si>
    <r>
      <t>Methan (CH</t>
    </r>
    <r>
      <rPr>
        <vertAlign val="subscript"/>
        <sz val="10"/>
        <rFont val="MetaNormalLF-Roman"/>
        <family val="2"/>
      </rPr>
      <t>4</t>
    </r>
    <r>
      <rPr>
        <sz val="10"/>
        <rFont val="MetaNormalLF-Roman"/>
        <family val="2"/>
      </rPr>
      <t>), Distickstoffmonoxid (Lachgas, N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O), teilhalogenierte Fluorkohlenwasser-</t>
    </r>
  </si>
  <si>
    <r>
      <t>Belastung der Umwelt durch die Emission von Schwefeldioxid (SO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), Stickoxiden (NO</t>
    </r>
    <r>
      <rPr>
        <vertAlign val="subscript"/>
        <sz val="10"/>
        <rFont val="MetaNormalLF-Roman"/>
        <family val="2"/>
      </rPr>
      <t>x</t>
    </r>
    <r>
      <rPr>
        <sz val="10"/>
        <rFont val="MetaNormalLF-Roman"/>
        <family val="2"/>
      </rPr>
      <t>),</t>
    </r>
  </si>
  <si>
    <r>
      <t>Ammoniak (NH</t>
    </r>
    <r>
      <rPr>
        <vertAlign val="subscript"/>
        <sz val="10"/>
        <rFont val="MetaNormalLF-Roman"/>
        <family val="2"/>
      </rPr>
      <t>3</t>
    </r>
    <r>
      <rPr>
        <sz val="10"/>
        <rFont val="MetaNormalLF-Roman"/>
        <family val="2"/>
      </rPr>
      <t>) und flüchtigen Kohlenwasserstoffen ohne Methan (NMVOC)</t>
    </r>
  </si>
  <si>
    <t>(1 000 Tonnen)</t>
  </si>
  <si>
    <t>Wasserabgabe</t>
  </si>
  <si>
    <r>
      <t>Belastung der Umwelt durch die Abgabe von genutztem Wasser an die Umwelt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</si>
  <si>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Belastung der Umwelt durch die Ablagerung von Abfall (1 000 Tonnen)</t>
  </si>
  <si>
    <t>Strukturelle Nutzung der Umwelt</t>
  </si>
  <si>
    <t>Fläche</t>
  </si>
  <si>
    <r>
      <t>Flächeninanspruchnahme als Siedlungs- und Verkehrsfläche (km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)</t>
    </r>
  </si>
  <si>
    <t>Nutzung ökonomischer Faktoren</t>
  </si>
  <si>
    <t>Arbeit</t>
  </si>
  <si>
    <t>Arbeitsvolumen als geleistete Arbeitsstunden (Mrd. Stunden)</t>
  </si>
  <si>
    <t>Kapital</t>
  </si>
  <si>
    <t>Die Produktivität eines Einsatzfaktors gibt an, wie viel wirtschaftliche Leistung mit der Nutzung einer Einheit</t>
  </si>
  <si>
    <t>dieses Faktors produziert wird.</t>
  </si>
  <si>
    <t>Produktivität</t>
  </si>
  <si>
    <t>=</t>
  </si>
  <si>
    <t>Bruttoinlandsprodukt (BIP)</t>
  </si>
  <si>
    <t>Einsatzfaktor</t>
  </si>
  <si>
    <t>Die Produktivität drückt aus, wie effizient eine Volkswirtschaft mit dem Einsatz von Arbeit, Kapital und Umwelt</t>
  </si>
  <si>
    <t>umgeht. So steigt z. B. bei einer Zunahme des Bruttoinlandsproduktes und gleichbleibender Nutzung eines</t>
  </si>
  <si>
    <t>Einsatzfaktors dessen Produktivität. Direkt untereinander vergleichbar sind diese Faktoren wegen ihrer unter-</t>
  </si>
  <si>
    <t>schiedlichen Beschaffenheit und Funktionen nicht. Die Beobachtung ihrer Entwicklung über längere Zeiträume</t>
  </si>
  <si>
    <t>kann aber darüber Auskunft geben, wie sich das Verhältnis dieser Faktoren zueinander verändert.</t>
  </si>
  <si>
    <t>Weiterhin ist zu beachten, dass bei der Berechnung von Produktivitäten der gesamte Ertrag der wirtschaft-</t>
  </si>
  <si>
    <t xml:space="preserve">lichen Tätigkeit ausschließlich auf den jeweiligen Produktionsfaktor bezogen wird, obwohl das Produkt aus </t>
  </si>
  <si>
    <t xml:space="preserve">dem Zusammenwirken sämtlicher Produktionsfaktoren entsteht. Die ermittelten Produktivitäten können </t>
  </si>
  <si>
    <t>deshalb nur als grobe Orientierungshilfen dienen.</t>
  </si>
  <si>
    <t>Auf der Ebene der Produktions- und Wirtschaftsbereiche wird zur Berechnung der Effizienz der Faktornutzung</t>
  </si>
  <si>
    <t>die Bruttowertschöpfung (BWS) herangezogen. Steht die wirtschaftliche Leistung bei dem Bruch im Nenner,</t>
  </si>
  <si>
    <t>handelt es sich um eine "Intensität"; steht die BWS im Zähler, nennt man das Verhältnis "Produktivität". In den</t>
  </si>
  <si>
    <t>Fällen Rohstoffe und Energie findet die entsprechende (gesamtwirtschaftliche) Produktivität als Indikator im</t>
  </si>
  <si>
    <t>Rahmen der Nachhaltigkeitsstrategie der Bundesregierung Verwendung. Intensitäten werden in den UGR be-</t>
  </si>
  <si>
    <t>rechnet, um den "Umweltverbrauch" verschiedener Branchen miteinander vergleichbar zu machen.</t>
  </si>
  <si>
    <t xml:space="preserve">Werden Produktivität oder Intensität über einen längeren Zeitraum beobachtet, ist für die monetären Größen </t>
  </si>
  <si>
    <t>eine Preisbereinigung erforderlich. Seit dem Jahr 2005 hat sich in den Berechnungen der VGR die Methode der</t>
  </si>
  <si>
    <t>Preisbereinigung (Deflationierung) verändert. Im Zuge der Revision der VGR wurde die bisherige Festpreisbasis</t>
  </si>
  <si>
    <t>zugunsten einer Vorjahrespreisbasis abgeschafft. Angaben in konstanten Preisen (z. B. "in Preisen von 1995")</t>
  </si>
  <si>
    <t>gehören damit der Vergangenheit an. Preisbereinigte Angaben in den VGR erfolgen seither in Form verketteter</t>
  </si>
  <si>
    <t>Angaben, bei denen Volumenindizes auf Vorjahrespreisbasis für eine Reihe von Jahren miteinander verknüpft</t>
  </si>
  <si>
    <t xml:space="preserve">Mit dem sektoralen Berichtsmodul "Private Haushalte und Umwelt" werden seit 2006 jährlich in umfassender </t>
  </si>
  <si>
    <t>Weise umweltbezogene Daten über private Haushalte zusammengestellt. Ausgehend von den Ergebnissen der</t>
  </si>
  <si>
    <t>UGR sowie anderer amtlicher und nichtamtlicher Datenquellen werden Angaben zu Konsumausgaben, Flächen-</t>
  </si>
  <si>
    <t>verbrauch, Energieverbrauch, Kohlendioxidemissionen und Wasser/Abwasser dargestellt. Einen Überblick über</t>
  </si>
  <si>
    <t>sämtliche haushaltsbezogene Daten bietet dabei die Tabelle 1.3.</t>
  </si>
  <si>
    <t>Eine ausführliche textliche Analyse zum Berichtsmodul "Private Haushalte und Umwelt" findet sich im Bericht zu</t>
  </si>
  <si>
    <t>den Umwelökonomischen Gesamtrechnungen im Kapitel 6.1.</t>
  </si>
  <si>
    <t>Die nationale Strategie für nachhaltige Entwicklung der Bundesregierung misst die Wirksamkeit der politischen</t>
  </si>
  <si>
    <t>Maßnahmen zur Umsetzung der Strategie an Hand eines Sets von Nachhaltigkeitsindikatoren. Diese Indikatoren</t>
  </si>
  <si>
    <t>betreffen 21 ausgewählte Themenbereiche, mit denen Aspekte der Generationengerechtigkeit, der Lebens-</t>
  </si>
  <si>
    <t xml:space="preserve">qualität, des sozialen Zusammenhalts und der internationalen Verantwortung der Gesellschaft beschrieben </t>
  </si>
  <si>
    <t>werden sollen. Die Indikatoren sind größtenteils mit von der Politik vorgegebenen Zielwerten und Zieljahren</t>
  </si>
  <si>
    <t>verknüpft. Im Abstand von jeweils zwei Jahren wird die Entwicklung der Indikatoren in einem vom Statistischen</t>
  </si>
  <si>
    <t>beschrieben und analysiert. Das Datenkompendium enthält u. a. Berechnungsvorschriften und weiterführende</t>
  </si>
  <si>
    <t>Hintergrunddaten zu den Indikatoren. Der größte Teil des den Indikatoren zu Grunde liegenden Datenmaterials</t>
  </si>
  <si>
    <t>stammt aus der amtlichen Statistik (z. B. VGR, UGR, Flächenerhebung, Bildungsstatistik, Verkehrsstatistik,</t>
  </si>
  <si>
    <t xml:space="preserve">Agrarstatistik, Mikrozensus, Kinder- und Jugendhilfestatistik u. v. m.). Hinzu kommen weitere externe Quellen </t>
  </si>
  <si>
    <t xml:space="preserve">von Bundesressorts und ihren nachgeordneten Institutionen, von fachlichen Arbeitsgemeinschaften und </t>
  </si>
  <si>
    <t>anderen Stellen.</t>
  </si>
  <si>
    <t>Tabelle 1.6 enthält Zeitreihen von 20 ausgewählten Indikatoren der Nachhaltigkeitsstrategie, die sich auf Aspekte</t>
  </si>
  <si>
    <t>von Umwelt und Ökonomie beziehen. Für die Mehrzahl dieser Indikatoren steht im Statistischen Bundesamt ein</t>
  </si>
  <si>
    <t>vergleichsweise umfassender Gesamtrechnungsansatz aus der Volkswirtschaftlichen und der Umweltökono-</t>
  </si>
  <si>
    <t>mischen Gesamtrechnung zur Verfügung, wodurch weitergehende Analysen ermöglicht werden. Die Indikatoren</t>
  </si>
  <si>
    <t>dieser Tabelle werden auch zwischen den Veröffentlichungsjahren der Indikatorenberichte zeitnah aktualisiert</t>
  </si>
  <si>
    <t>und im Internet zur Verfügung gestellt.</t>
  </si>
  <si>
    <t>teils in physischen Einheiten und teils monetär. Mit Ausnahme der Angaben zum BIP selbst werden zusammen-</t>
  </si>
  <si>
    <t xml:space="preserve">gesetzte Indikatoren (z. B. Energie- oder Rohstoffproduktivitäten) im Indikatorenbericht auch als zerlegte Reihen </t>
  </si>
  <si>
    <t>dargestellt (das heißt z. B. Energieverbrauch bzw. Ressourcenverbrauch und BIP), um eine möglichst hohe Trans-</t>
  </si>
  <si>
    <t>parenz zu gewährleisten.</t>
  </si>
  <si>
    <t>Über die Tabelle 1.6 hinausgehende Berechnungen zum Erfolg der Strategie, ablesbar an der durchschnittlichen</t>
  </si>
  <si>
    <t xml:space="preserve">Entwicklungsgeschwindigkeit der Indikatoren in der Vergangenheit in Verbindung mit dem sich daraus </t>
  </si>
  <si>
    <t>ergebenden Status im festgelegten Zieljahr, sind dem Anhang des o. g. Indikatorenberichts zu entnehmen.</t>
  </si>
  <si>
    <t>Der Indikatorenbericht und das Datenkompendium finden sich unter: www.destatis.de, Pfad: Publikationen,</t>
  </si>
  <si>
    <t>Thematische Veröffentlichungen, Umwelt, Umweltökonomische Gesamtrechnungen.</t>
  </si>
  <si>
    <t>Produktionsergebnis eine zentrale Rolle. Die UGR beziehen den  Produktionsfaktor Natur, bzw. die Leistungen</t>
  </si>
  <si>
    <t>In der ökonomischen Beschreibung spielt der Beitrag der Produktionsfaktoren Arbeit und Kapital zum</t>
  </si>
  <si>
    <t>Energieverbrauch als Verbrauch von Primärenergie (Petajoule [PJ])</t>
  </si>
  <si>
    <r>
      <t>und Schwefelhexafluorid (SF</t>
    </r>
    <r>
      <rPr>
        <vertAlign val="subscript"/>
        <sz val="10"/>
        <rFont val="MetaNormalLF-Roman"/>
        <family val="2"/>
      </rPr>
      <t>6</t>
    </r>
    <r>
      <rPr>
        <sz val="10"/>
        <rFont val="MetaNormalLF-Roman"/>
        <family val="2"/>
      </rPr>
      <t>) (Mill. Tonnen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-Äquivalente)</t>
    </r>
  </si>
  <si>
    <t>Kapitalnutzung aus Abschreibungen (Mrd. Euro)</t>
  </si>
  <si>
    <r>
      <t xml:space="preserve">Produktivität, Intensität </t>
    </r>
    <r>
      <rPr>
        <b/>
        <sz val="10"/>
        <rFont val="Symbol"/>
        <family val="1"/>
        <charset val="2"/>
      </rPr>
      <t>-</t>
    </r>
    <r>
      <rPr>
        <b/>
        <sz val="10"/>
        <rFont val="MetaNormalLF-Roman"/>
        <family val="2"/>
      </rPr>
      <t xml:space="preserve"> Indikatoren für die Effizienz der Faktornutzung</t>
    </r>
  </si>
  <si>
    <t>der Wassergesamtrechnungen, der Emissionsberechnungen, der Berechnung zur Flächennutzung und der</t>
  </si>
  <si>
    <t>Abfallstatistik. Die Höhe der privaten Konsumausgaben (preisbereinigt) ist eine weitere wichtige Bestimmungs-</t>
  </si>
  <si>
    <t xml:space="preserve">größe der Nutzung von Umweltfaktoren durch private Haushalte. Für den Bereich "Wohnen" werden </t>
  </si>
  <si>
    <t xml:space="preserve">Berechnungen durchgeführt, bei denen neben Daten zum Energieeinsatz der privaten Haushalte wichtige </t>
  </si>
  <si>
    <t xml:space="preserve">Bezugsgrößen wie die Einwohnerzahl, die Zahl der Privathaushalte, die Wohnfläche sowie die Anzahl der </t>
  </si>
  <si>
    <t>Wohngebäude herangezogen werden. Daneben enthält das Berichtsmodul Ergebnisse für die Treibhausgas-</t>
  </si>
  <si>
    <t>Zu den Tabellen 1.4 und 1.5 siehe Erläuterungen im Teil 4, Kapitel 5 "Rohstoffe".</t>
  </si>
  <si>
    <t>Produktionsfaktoren</t>
  </si>
  <si>
    <t>Einführung und Erläuterungen zu den Tabellen</t>
  </si>
  <si>
    <t>Glossar</t>
  </si>
  <si>
    <t>−</t>
  </si>
  <si>
    <r>
      <rPr>
        <b/>
        <sz val="9"/>
        <rFont val="Calibri"/>
        <family val="2"/>
      </rPr>
      <t>−</t>
    </r>
  </si>
  <si>
    <r>
      <t>Tabelle 1.4: Entnahmen von Material nach Materialarten</t>
    </r>
    <r>
      <rPr>
        <b/>
        <vertAlign val="superscript"/>
        <sz val="14"/>
        <rFont val="MetaNormalLF-Roman"/>
        <family val="2"/>
      </rPr>
      <t>*)</t>
    </r>
    <r>
      <rPr>
        <b/>
        <sz val="14"/>
        <rFont val="MetaNormalLF-Roman"/>
        <family val="2"/>
      </rPr>
      <t xml:space="preserve"> </t>
    </r>
  </si>
  <si>
    <r>
      <t>Tabelle 1.5: Abgaben von Material nach Materialarten</t>
    </r>
    <r>
      <rPr>
        <b/>
        <vertAlign val="superscript"/>
        <sz val="14"/>
        <rFont val="MetaNormalLF-Roman"/>
        <family val="2"/>
      </rPr>
      <t>*)</t>
    </r>
    <r>
      <rPr>
        <b/>
        <sz val="14"/>
        <rFont val="MetaNormalLF-Roman"/>
        <family val="2"/>
      </rPr>
      <t xml:space="preserve"> </t>
    </r>
  </si>
  <si>
    <r>
      <t>Tabelle 1.6: Indikatoren der deutschen Nachhaltigkeitsstrategie zu Umwelt und Ökonomie</t>
    </r>
    <r>
      <rPr>
        <b/>
        <vertAlign val="superscript"/>
        <sz val="14"/>
        <rFont val="MetaNormalLF-Roman"/>
        <family val="2"/>
      </rPr>
      <t>*)</t>
    </r>
  </si>
  <si>
    <t>Dokument vor, welches durch Doppelklick auf die nachstehende Schaltfläche geöffnet werden kann.</t>
  </si>
  <si>
    <t>Die dargestellten Daten sind das Ergebnis der verschiedenen Berechnungen: der Energieflussrechnungen,</t>
  </si>
  <si>
    <t>Tabellen zu den Umweltökonomischen Gesamtrechnungen</t>
  </si>
  <si>
    <t>Ausgabe 2014</t>
  </si>
  <si>
    <t>Artikelnummer: 5850008147006</t>
  </si>
  <si>
    <t>© Statistisches Bundesamt, Wiesbaden 2014</t>
  </si>
  <si>
    <t>2.1</t>
  </si>
  <si>
    <t>2.2</t>
  </si>
  <si>
    <t xml:space="preserve">Die Analyse der Zusammenhänge zwischen Wirtschaft und Umwelt erfordert neben der Darstellung der </t>
  </si>
  <si>
    <t>absoluten Kenngrößen den Einsatz weiterer Indikatoren, die verschiedene Größen zueinander in Beziehung</t>
  </si>
  <si>
    <t>setzen. So ist es in der Ökonomie gängige Praxis, die wirtschaftliche Leistung (Bruttowertschöpfung) zu den</t>
  </si>
  <si>
    <t>eingesetzten Produktionsfaktoren Arbeit oder Kapital in Beziehung zu setzen. In den UGR wird die wirtschaft-</t>
  </si>
  <si>
    <t>schaftiche Leistung in Relation zu den einzelnen in physischen Einheiten gemessenen Mengen der Umwelt-</t>
  </si>
  <si>
    <r>
      <t xml:space="preserve">einsatzfaktoren gesetzt. Auf diese Weise lassen sich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ähnlich wie bei der Betrachtung der wirtschaftlichen</t>
    </r>
  </si>
  <si>
    <r>
      <t xml:space="preserve">Einsatzfaktoren Arbeit und Kapital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sogenannte Produktivitäten rechnen. Diese können als Maß für die</t>
    </r>
  </si>
  <si>
    <t>Effiziens der Nutzung der verschiedenen Bestandteile des Produktionsfaktors Umwelt herangezogen werden.</t>
  </si>
  <si>
    <t>und auf ein einheitliches Basisjahr normiert werden (Kettenindizes). Preisbereinigte Werte der BWS für die</t>
  </si>
  <si>
    <t>Produktionsbereiche wurden für Zwecke der UGR geschätzt.</t>
  </si>
  <si>
    <t>Bundesamt herausgegebenen Indikatorenbericht (zuletzt 2014) und einem zugehörigen Datenkompendium</t>
  </si>
  <si>
    <t>Die Berechnung der Bruttowertschöpfung (BWS) für die Wirtschaftsbereiche wurde auf die WZ 2008</t>
  </si>
  <si>
    <t xml:space="preserve">(Klassifikation der Wirtschaftszweige, Ausgabe 2008) (bisher WZ93 bzw. 2003) umgestellt. Für die </t>
  </si>
  <si>
    <t>Produktionsbereiche in jeweiligen Preisen liegen für 2000 bis 2007 nur Schätzungen vor. Für 2008 und 2010</t>
  </si>
  <si>
    <t>wurde die Bruttowertschöpfung im Rahmen der Input-Output-Rechnung ermittelt, für das Jahr 2011 wurde eine</t>
  </si>
  <si>
    <t>Schätzung auf Basis der Angaben für Wirtschaftsbereiche vorgenommen.</t>
  </si>
  <si>
    <t>Die preisbereinigten Werte der BWS für die Produktionsbereiche 2000 bis 2011 wurden mittels eines einheit-</t>
  </si>
  <si>
    <t>lichen Deflators ermittelt. Dieser wurde anhand der Angaben zur nominalen BWS der Wirtschaftsbereiche und</t>
  </si>
  <si>
    <t>zur Volumenentwicklung der gesamten Bruttowertschöpfung berechnet. Durch Division der Angaben zur BWS</t>
  </si>
  <si>
    <t>berechnet.</t>
  </si>
  <si>
    <t>zeigt der Indikator die Bestandsentwicklung für 51 ausgewählte Vogelarten in Form eines</t>
  </si>
  <si>
    <t>Index (Maßzahl in % des Zielwertes; Zielerreichungsgrad). Die Vogelarten repräsentieren</t>
  </si>
  <si>
    <t>die wichtigsten Landschafts- und Lebensraumtypen in Deutschland (je 10 Arten für die</t>
  </si>
  <si>
    <t xml:space="preserve">Teilindikatoren zu Agrarland, Siedlungen, Binnengewässer, Küsten/Meere, 11 Arten für </t>
  </si>
  <si>
    <t>Wälder; wegen unsicherer Datenlage vorrübergehend ohne die Alpen). Die Bestands-</t>
  </si>
  <si>
    <t>größe je Art wird jährlichaus den Ergebnissen von Programmen des Vogelmonitorings</t>
  </si>
  <si>
    <t xml:space="preserve">errechnet und in Relation zur Größe des festgelegten Zielwerts gesetzt. In die </t>
  </si>
  <si>
    <t>Berechnung geht das in 2004 begonnene, räumlich reprasentative und statistisch</t>
  </si>
  <si>
    <t>belastbare Monitoring häufiger Brutvögel ein. In 2011 wurden dafür mehr als 1 400</t>
  </si>
  <si>
    <t>Probeflächen erfasst. Der Indikator wird auch für die Nationale Strategie zur</t>
  </si>
  <si>
    <t>biologischen Vielfalt verwendet.</t>
  </si>
  <si>
    <t>Zu den erneuerbaren Energien (EE) zählen u. a. Wasserkraft, Windkraft auf Land und auf</t>
  </si>
  <si>
    <t xml:space="preserve">See, Solarenergie und Geothermie, aber auch Biomasse wie z. B. biogene Festbrennstoffe, </t>
  </si>
  <si>
    <t>Biogas, biogene Abfälle.</t>
  </si>
  <si>
    <t>Im Ökolandbauverfahren genutzte Fläche von Betrieben, die dem Kontrollverfahren der</t>
  </si>
  <si>
    <t>EU-Rechtsvorschriften für den ökologischen Landbau unterliegen (Verordnung (EG) Nr.</t>
  </si>
  <si>
    <t>834/2007 und Durchführungsvorschriften in der Verordnung (EG) Nr. 889/2009 der</t>
  </si>
  <si>
    <t>Kommission), als Anteil an der gesamten landwirtschaftlich genutzten Fläche in Deutsch-</t>
  </si>
  <si>
    <t>land. Sowohl die voll auf Ökolandbau umgestellten als auch die noch in der Umstellung</t>
  </si>
  <si>
    <t>befindlichen Flächen sind einbezogen. Verwendet werden die Ergebnisse der amtlichen</t>
  </si>
  <si>
    <t>Statistik. Aus methodischen Gründen (u. a. Erfassungsuntergrenzen, Zeitpunkt der</t>
  </si>
  <si>
    <t>Erhebung) unterscheiden sich diese geringfügig von den durch die Bundesanstalt für</t>
  </si>
  <si>
    <t>Landwirtschaft und Ernährung jährlich bereitgestellten Daten.</t>
  </si>
  <si>
    <t xml:space="preserve">Inland (einschließlich Luftverkehr sowie einschließlich Nahverkehr deutscher Lastkraft- </t>
  </si>
  <si>
    <t>fahrzeuge bis 50 km).</t>
  </si>
  <si>
    <t>unbebauter und nicht versiegelter Flächen.</t>
  </si>
  <si>
    <t>(ohne Emissionen aus Landnutzungsänderungen und Forstwirtschaft (LULUCF) und ohne</t>
  </si>
  <si>
    <r>
      <t>Emissionen aus der energetischen Nutzung von Biomasse): Kohlendioxid (CO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), Methan</t>
    </r>
  </si>
  <si>
    <r>
      <t>(CH</t>
    </r>
    <r>
      <rPr>
        <vertAlign val="subscript"/>
        <sz val="10"/>
        <rFont val="MetaNormalLF-Roman"/>
        <family val="2"/>
      </rPr>
      <t>4</t>
    </r>
    <r>
      <rPr>
        <sz val="10"/>
        <rFont val="MetaNormalLF-Roman"/>
        <family val="2"/>
      </rPr>
      <t>), Distickstoffmonoxid (früher Distickstoffoxid) = Lachgas (N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O), teilhalogenierte</t>
    </r>
  </si>
  <si>
    <t>Fluorkohlenwasserstoffe (H-FKW/HFC), perfluorierte Kohlenwasserstoffe (FKW/PFC) und</t>
  </si>
  <si>
    <r>
      <t>Schwefelhexafluorid (SF</t>
    </r>
    <r>
      <rPr>
        <vertAlign val="subscript"/>
        <sz val="10"/>
        <rFont val="MetaNormalLF-Roman"/>
        <family val="2"/>
      </rPr>
      <t>6</t>
    </r>
    <r>
      <rPr>
        <sz val="10"/>
        <rFont val="MetaNormalLF-Roman"/>
        <family val="2"/>
      </rPr>
      <t>). Das Basisjahr ist 1990 für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, CH</t>
    </r>
    <r>
      <rPr>
        <vertAlign val="subscript"/>
        <sz val="10"/>
        <rFont val="MetaNormalLF-Roman"/>
        <family val="2"/>
      </rPr>
      <t>4</t>
    </r>
    <r>
      <rPr>
        <sz val="10"/>
        <rFont val="MetaNormalLF-Roman"/>
        <family val="2"/>
      </rPr>
      <t>, N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 und 1995 für HFC, PFC,</t>
    </r>
  </si>
  <si>
    <r>
      <t>SF</t>
    </r>
    <r>
      <rPr>
        <vertAlign val="subscript"/>
        <sz val="10"/>
        <rFont val="MetaNormalLF-Roman"/>
        <family val="2"/>
      </rPr>
      <t>6</t>
    </r>
    <r>
      <rPr>
        <sz val="10"/>
        <rFont val="MetaNormalLF-Roman"/>
        <family val="2"/>
      </rPr>
      <t>. Berechnung auf Basis der Datenbank ZSE (Zentrales System Emissionen) des Umwelt-</t>
    </r>
  </si>
  <si>
    <t>bundesamtes unter Berücksichtigung weiterer energiestatistischer Informationen.</t>
  </si>
  <si>
    <t>Berechnung des Indikators nach dem Territorialprinzip (Emissionen auf dem Gebiet</t>
  </si>
  <si>
    <t>Deutschlands, das heißt mit ausländischen Betrieben, die in Deutschland ansässig sind</t>
  </si>
  <si>
    <t>und ohne Emissionen deutscher Betriebe, die im Ausland ansässig sind.</t>
  </si>
  <si>
    <t>Die Wasserabgabe der Wirtschaftsbereiche und privaten Haushalte an die Natur ergibt</t>
  </si>
  <si>
    <t>sich aus dem Wassereinsatz nach Berücksichtigung des Saldos von Wasserausbau und</t>
  </si>
  <si>
    <t xml:space="preserve">Wassereinbau sowie der Abwasserzuleitungen und -ableitungen an andere Bereiche. </t>
  </si>
  <si>
    <t>Sie erfolgt größtenteils in Form von direkten und indirekten Abwassereinleitungen. Im</t>
  </si>
  <si>
    <t>Bereich öffentliche Abwasserbeseitigung wird das entnommene Fremd- und Niederschlags-</t>
  </si>
  <si>
    <t>wasser wieder an die Natur abgegeben. Ein geringer Teil des Wassers gelangt als</t>
  </si>
  <si>
    <r>
      <t xml:space="preserve">Tabelle 1.1: Bevölkerung </t>
    </r>
    <r>
      <rPr>
        <b/>
        <vertAlign val="superscript"/>
        <sz val="16"/>
        <rFont val="MetaNormalLF-Roman"/>
        <family val="2"/>
      </rPr>
      <t>1)</t>
    </r>
    <r>
      <rPr>
        <b/>
        <sz val="16"/>
        <rFont val="MetaNormalLF-Roman"/>
        <family val="2"/>
      </rPr>
      <t xml:space="preserve"> und Wirtschaft</t>
    </r>
  </si>
  <si>
    <r>
      <t xml:space="preserve">2013 </t>
    </r>
    <r>
      <rPr>
        <vertAlign val="superscript"/>
        <sz val="10"/>
        <rFont val="MetaNormalLF-Roman"/>
        <family val="2"/>
      </rPr>
      <t>1)</t>
    </r>
  </si>
  <si>
    <r>
      <rPr>
        <sz val="9"/>
        <rFont val="Calibri"/>
        <family val="2"/>
      </rPr>
      <t>−</t>
    </r>
  </si>
  <si>
    <t xml:space="preserve">2) Verwertete Entnahme abiotischer Rohstoffe und importierte abiotische Güter. </t>
  </si>
  <si>
    <t>Teilweise revidiert gegenüber den vorherigen Ausgaben dieser Veröffentlichung.</t>
  </si>
  <si>
    <t xml:space="preserve">5) Der Vergleich der Ergebnisse ab 1996 mit früheren Ergebnissen ist wegen der Umstellung der </t>
  </si>
  <si>
    <t>Primärstatistiken nur eingeschränkt möglich. Bis 2005 Berechnungen nach dem Nettoprinzip,</t>
  </si>
  <si>
    <t>ab 2006 Berechnungen nach dem Bruttoprinzip.</t>
  </si>
  <si>
    <t xml:space="preserve">6) Stichtag 31.12. Die Daten der Jahre 1997, 1998 und 1999 basieren auf einer Hochrechnung </t>
  </si>
  <si>
    <t>des Bundesamtes für Bauwesen und Raumordnung.</t>
  </si>
  <si>
    <t>Siedlungsfläche (Stichtag 31.12. des Jahres) 2)</t>
  </si>
  <si>
    <t>Zum Wohnen genutzte Gebäude und Freifläche 2)</t>
  </si>
  <si>
    <t>Wohnungen (Stichtag 31.12. des Jahres) 3)</t>
  </si>
  <si>
    <t>1) Bevölkerungsfortschreibung auf der Grundlage der Volkszählung 1987 (Westen) bzw. 1990 (Osten). - Fachserie 1 Reihe 1.3;</t>
  </si>
  <si>
    <t>ab 2012 (Stichtag 31.12. des Jahres) Bevölkerungsfortschreibung auf Grundlage des Zensus 2011 (Stand: 10.04.2014).</t>
  </si>
  <si>
    <t>3) Wohnungsbestand Deutschland - Wohnungen in Wohn- und Nichtwohngebäuden: Fachserie 5 Reihe 3, 2012; ab 2010</t>
  </si>
  <si>
    <t>Ergebnisse auf Grundlage der Gebäude- und Wohnungszählung 2011 (Stand: 31.05.2013).</t>
  </si>
  <si>
    <t>8) Revidierte Ergebnisse gegenüber den vorherigen Ausgaben dieser Veröffentlichung.</t>
  </si>
  <si>
    <t>9) Beinhaltet die Atmung von Menschen und Nutztieren.</t>
  </si>
  <si>
    <t>10) Bis 2005 sind beim nichtverwerteten Holz in geringerem Umfang sonstige Sortimente (z.B. Hackschnitzel) enthalten.</t>
  </si>
  <si>
    <t>11) Ab 2002 inklusive gefährlicher Abfälle.</t>
  </si>
  <si>
    <t>12) Ab 2004 ohne eingesetzte Mengen an Bodenaushub, Bauschutt und Straßenaufbruch bei Bau- und Rekultivierungsmaßnahmen.</t>
  </si>
  <si>
    <t>Sauerstoffentnahme für Verbrennungsprozesse 8)</t>
  </si>
  <si>
    <r>
      <t xml:space="preserve">Sauerstoffentnahme für Atmung </t>
    </r>
    <r>
      <rPr>
        <vertAlign val="superscript"/>
        <sz val="9"/>
        <rFont val="MetaNormalLF-Roman"/>
        <family val="2"/>
      </rPr>
      <t xml:space="preserve">9)  </t>
    </r>
  </si>
  <si>
    <r>
      <t xml:space="preserve">Nichtverwertete Biomasse </t>
    </r>
    <r>
      <rPr>
        <vertAlign val="superscript"/>
        <sz val="9"/>
        <rFont val="MetaNormalLF-Roman"/>
        <family val="2"/>
      </rPr>
      <t xml:space="preserve">10) </t>
    </r>
  </si>
  <si>
    <r>
      <t xml:space="preserve">Boden, Steine und Baggergut </t>
    </r>
    <r>
      <rPr>
        <vertAlign val="superscript"/>
        <sz val="9"/>
        <rFont val="MetaNormalLF-Roman"/>
        <family val="2"/>
      </rPr>
      <t xml:space="preserve">11) 12) </t>
    </r>
  </si>
  <si>
    <t>6) Revidierte Ergebnisse gegenüber den vorherigen Ausgaben dieser Veröffentlichung.</t>
  </si>
  <si>
    <r>
      <t>7) Beinhaltet die Atmungsemissionen (CO</t>
    </r>
    <r>
      <rPr>
        <vertAlign val="subscript"/>
        <sz val="8"/>
        <rFont val="MetaNormalLF-Roman"/>
        <family val="2"/>
      </rPr>
      <t>2</t>
    </r>
    <r>
      <rPr>
        <sz val="8"/>
        <rFont val="MetaNormalLF-Roman"/>
        <family val="2"/>
      </rPr>
      <t>) von Menschen und Nutztieren.</t>
    </r>
  </si>
  <si>
    <t>8) Beinhaltet nur die Wasserverdunstung des Menschen durch Atmung und Ausscheidung über die Haut.</t>
  </si>
  <si>
    <t>9) Wert entspricht der nichtverwerteten inländischen Entnahme. Teilweise revidiert gegenüber den vorherigen Ausgaben dieser Veröffentlichung.</t>
  </si>
  <si>
    <t>10) Ab 2002 Emissionen im Abwasser nicht berücksichtigt. Reviedierte Ergebnisse gegenüber den vorherigen Ausgaben dieser Veröffentlichung.</t>
  </si>
  <si>
    <t>11) Einschl. Fremd- und Regenwasser.</t>
  </si>
  <si>
    <t>12) Einschl. Fremd- und Regenwasser, Verluste bei der Wasserverteilung und Verdunstung.</t>
  </si>
  <si>
    <r>
      <t xml:space="preserve">Wasserabgabe an die Natur </t>
    </r>
    <r>
      <rPr>
        <vertAlign val="superscript"/>
        <sz val="9"/>
        <rFont val="MetaNormalLF-Roman"/>
        <family val="2"/>
      </rPr>
      <t xml:space="preserve">12) </t>
    </r>
  </si>
  <si>
    <r>
      <t xml:space="preserve">Wasserentnahme aus der Natur </t>
    </r>
    <r>
      <rPr>
        <vertAlign val="superscript"/>
        <sz val="9"/>
        <rFont val="MetaNormalLF-Roman"/>
        <family val="2"/>
      </rPr>
      <t xml:space="preserve">11) </t>
    </r>
  </si>
  <si>
    <t>Saldo Entnahmen / Abgaben 10)</t>
  </si>
  <si>
    <r>
      <t xml:space="preserve">Nichtverwertete inländische Abgabe </t>
    </r>
    <r>
      <rPr>
        <vertAlign val="superscript"/>
        <sz val="9"/>
        <rFont val="MetaNormalLF-Roman"/>
        <family val="2"/>
      </rPr>
      <t xml:space="preserve">9) </t>
    </r>
  </si>
  <si>
    <r>
      <t>Atmungsemissionen (H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O) </t>
    </r>
    <r>
      <rPr>
        <vertAlign val="superscript"/>
        <sz val="9"/>
        <rFont val="MetaNormalLF-Roman"/>
        <family val="2"/>
      </rPr>
      <t xml:space="preserve">8) </t>
    </r>
  </si>
  <si>
    <r>
      <t>Atmungsemissionen (CO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) </t>
    </r>
    <r>
      <rPr>
        <vertAlign val="superscript"/>
        <sz val="9"/>
        <rFont val="MetaNormalLF-Roman"/>
        <family val="2"/>
      </rPr>
      <t xml:space="preserve">7) </t>
    </r>
  </si>
  <si>
    <t>Wasser aus Verbrennungsprozessen 6)</t>
  </si>
  <si>
    <t>Bevölkerung in Privathaushalten (Stichtag) 1)</t>
  </si>
  <si>
    <t>Wohnungen 3)</t>
  </si>
  <si>
    <t>Bruttowertschöpfung</t>
  </si>
  <si>
    <t xml:space="preserve">Produktionswert abzüglich Vorleistungen für einzelne Wirtschaftsbereiche; umfasst also </t>
  </si>
  <si>
    <t>nur den im Produktionsprozess geschaffenen Mehrwert, da die von anderen Wirtschafts-</t>
  </si>
  <si>
    <t xml:space="preserve">einheiten produzierten Vorprodukte abgezogen werden. Die Bruttowertschöpfung ist </t>
  </si>
  <si>
    <t xml:space="preserve">bewertet zu Herstellungspreisen, das heißt ohne die auf die Güter zu zahlenden Steuern </t>
  </si>
  <si>
    <t xml:space="preserve">(Gütersteuern), aber einschließlich der empfangenen Gütersubventionen. Beim Übergang </t>
  </si>
  <si>
    <t>von der Bruttowertschöpfung (zu Herstellungspreisen) zum Bruttoinlandsprodukt (zu</t>
  </si>
  <si>
    <t>Marktpreisen) sind zum Ausgleich der Bewertungsdifferenzen zwischen Entstehungs- und</t>
  </si>
  <si>
    <t>Verwendungsseite die Nettogütersteuern (also der Saldo zwischen Gütersteuern und</t>
  </si>
  <si>
    <t>Gütersubventionen) global hinzuzufügen.</t>
  </si>
  <si>
    <t>Produktionsbereiche</t>
  </si>
  <si>
    <t>Darstellungsbereiche in den Input-Output-Tabellen (IOT). Die Produktionsbereiche werden</t>
  </si>
  <si>
    <t>in den Input-Outpur-Rechnung unter streng fachlichen Gesichtspunkten gebildet und als</t>
  </si>
  <si>
    <t xml:space="preserve">homogene Produktionseinheiten abgegrenzt. Sie sind jeweils durch die Herstellung einer </t>
  </si>
  <si>
    <t>bestimmten Gütergruppe charakterisiert. Sie produzieren jeweils nur die Güter einer Güter-</t>
  </si>
  <si>
    <t>gruppe, und zwar alle und nur diese.</t>
  </si>
  <si>
    <r>
      <t xml:space="preserve">CPA </t>
    </r>
    <r>
      <rPr>
        <vertAlign val="superscript"/>
        <sz val="10"/>
        <rFont val="MetaNormalLF-Roman"/>
        <family val="2"/>
      </rPr>
      <t>1)</t>
    </r>
  </si>
  <si>
    <t>A</t>
  </si>
  <si>
    <t>Landwirtschaft, Forstwirtschaft und Fischerei</t>
  </si>
  <si>
    <t>01</t>
  </si>
  <si>
    <t>Landwirtschaft u. Jagd</t>
  </si>
  <si>
    <t>02</t>
  </si>
  <si>
    <t>Forstwirtschaft</t>
  </si>
  <si>
    <t>03</t>
  </si>
  <si>
    <t>Fischerei u. Aquakultur</t>
  </si>
  <si>
    <t>B</t>
  </si>
  <si>
    <t>Bergbau u. Gewinnung von Steinen und Erden</t>
  </si>
  <si>
    <t>05</t>
  </si>
  <si>
    <t>Kohle</t>
  </si>
  <si>
    <t>06</t>
  </si>
  <si>
    <t>Erdöl, Erdgas</t>
  </si>
  <si>
    <t>07-09</t>
  </si>
  <si>
    <t>Erze, Steine u. Erden, sonst. Bergbau</t>
  </si>
  <si>
    <t>C</t>
  </si>
  <si>
    <t>Verarbeitendes Gewerbe</t>
  </si>
  <si>
    <t>10-12</t>
  </si>
  <si>
    <t>Nahrungsmittel u. Getränke, Tabakwaren</t>
  </si>
  <si>
    <t>13-15</t>
  </si>
  <si>
    <t>Textilien, Bekleidung, Lederwaren</t>
  </si>
  <si>
    <t>16</t>
  </si>
  <si>
    <t>Holz-, Flecht-, Korb- u. Korkwaren (ohne Möbel)</t>
  </si>
  <si>
    <t>17</t>
  </si>
  <si>
    <t>Papier, Pappe u. Waren daraus</t>
  </si>
  <si>
    <t>18</t>
  </si>
  <si>
    <t>Druckerzeugnisse, bespielte Ton-, Bild- u. Datenträger</t>
  </si>
  <si>
    <t>19</t>
  </si>
  <si>
    <t>Kokerei- u. Mineralölerzeugnisse</t>
  </si>
  <si>
    <t>19.1</t>
  </si>
  <si>
    <t>Kokereierzeugnisse</t>
  </si>
  <si>
    <t>19.2</t>
  </si>
  <si>
    <t>Mineralölerzeugnisse</t>
  </si>
  <si>
    <t>20</t>
  </si>
  <si>
    <t>Chemische Erzeugnisse</t>
  </si>
  <si>
    <t>21</t>
  </si>
  <si>
    <t>Pharmazeutische Erzeugnisse</t>
  </si>
  <si>
    <t>22</t>
  </si>
  <si>
    <t>Gummi- und Kunststoffwaren</t>
  </si>
  <si>
    <t>23</t>
  </si>
  <si>
    <t>Glas, -waren, Keramik, bearbeitete Steine und Erden</t>
  </si>
  <si>
    <t>23.1</t>
  </si>
  <si>
    <t>Glas u. Glaswaren</t>
  </si>
  <si>
    <t>23.2-9</t>
  </si>
  <si>
    <t>Keramik, bearbeitete Steine und Erden</t>
  </si>
  <si>
    <t>24</t>
  </si>
  <si>
    <t>Metalle</t>
  </si>
  <si>
    <t>24.1-3</t>
  </si>
  <si>
    <t>Roheisen, Stahl u. andere Erzeugnisse aus Eisen u. Stahl</t>
  </si>
  <si>
    <t>24.4</t>
  </si>
  <si>
    <t>NE-Metalle und Halbzeug daraus</t>
  </si>
  <si>
    <t>24.5</t>
  </si>
  <si>
    <t>Gießereierzeugnisse</t>
  </si>
  <si>
    <t>25</t>
  </si>
  <si>
    <t>Metallerzeugnisse</t>
  </si>
  <si>
    <t>26</t>
  </si>
  <si>
    <t>DV-geräte, elektron. u. optische Erzeugnisse</t>
  </si>
  <si>
    <t>27</t>
  </si>
  <si>
    <t>Elektrische Ausrüstungen</t>
  </si>
  <si>
    <t>28</t>
  </si>
  <si>
    <t>Maschinen</t>
  </si>
  <si>
    <t>29</t>
  </si>
  <si>
    <t>Kraftwagen u. Kraftwagenteile</t>
  </si>
  <si>
    <t>30</t>
  </si>
  <si>
    <t>Sonst. Fahrzeuge</t>
  </si>
  <si>
    <t>31-32</t>
  </si>
  <si>
    <t>Möbel u. sonst. Waren</t>
  </si>
  <si>
    <t>33</t>
  </si>
  <si>
    <t>Reparatur u. Installation v. Machinen u. Ausrüstungen</t>
  </si>
  <si>
    <t>D (35)</t>
  </si>
  <si>
    <t>Energieversorgung</t>
  </si>
  <si>
    <t>35.1/.3</t>
  </si>
  <si>
    <t>Elektrizitäts-, Wärme- u. Kälteversorgung</t>
  </si>
  <si>
    <t>35.2</t>
  </si>
  <si>
    <t>Gasversorgung</t>
  </si>
  <si>
    <t>E</t>
  </si>
  <si>
    <t>Wasserversorgung, Entsorgung u.ä.</t>
  </si>
  <si>
    <t>36</t>
  </si>
  <si>
    <t>Wasserversorgung</t>
  </si>
  <si>
    <t>37-39</t>
  </si>
  <si>
    <t>Abwasser-, Abfallentsorgung; Rückgewinnung</t>
  </si>
  <si>
    <t>37</t>
  </si>
  <si>
    <t>Abwasserentsorgung</t>
  </si>
  <si>
    <t>38-39</t>
  </si>
  <si>
    <t>Abfallentsorgung, Rückgewinnung</t>
  </si>
  <si>
    <t>F</t>
  </si>
  <si>
    <t>Bauarbeiten</t>
  </si>
  <si>
    <t>41-42</t>
  </si>
  <si>
    <t>Hoch- u. Tiefbau</t>
  </si>
  <si>
    <t>43</t>
  </si>
  <si>
    <t>Abbruch, Bauinstallation, sonst. Ausbau</t>
  </si>
  <si>
    <t>G</t>
  </si>
  <si>
    <t>Handelsleistungen</t>
  </si>
  <si>
    <t>45</t>
  </si>
  <si>
    <t>Handelsleistungen mit Kfz, Instandhaltung u. Reparatur</t>
  </si>
  <si>
    <t>46</t>
  </si>
  <si>
    <t>Großhandelsleistungen (ohne Handel mit Kfz)</t>
  </si>
  <si>
    <t>47</t>
  </si>
  <si>
    <t>Einzelhandelsleistungen (ohne Handel mit Kfz)</t>
  </si>
  <si>
    <t>H</t>
  </si>
  <si>
    <t>Verkehrs- u. Lagereileistungen</t>
  </si>
  <si>
    <t>49.1-2</t>
  </si>
  <si>
    <t>Eisenbahnverkehrsleistungen</t>
  </si>
  <si>
    <t>49.3-5</t>
  </si>
  <si>
    <t>Sonst. Landverkehrsleistungen</t>
  </si>
  <si>
    <t>50</t>
  </si>
  <si>
    <t>Schifffahrtsleistungen</t>
  </si>
  <si>
    <t>51</t>
  </si>
  <si>
    <t>Luftfahrtsleistungen</t>
  </si>
  <si>
    <t>52</t>
  </si>
  <si>
    <t>Lagerei, sonst. Verkehrsleistungen</t>
  </si>
  <si>
    <t>53</t>
  </si>
  <si>
    <t>Post-, Kurier- u. Expressdienste</t>
  </si>
  <si>
    <t>I</t>
  </si>
  <si>
    <t>Gastgewerbe</t>
  </si>
  <si>
    <t>J</t>
  </si>
  <si>
    <t>Informations- u. Kommunikationsdienstleistungen</t>
  </si>
  <si>
    <t>K</t>
  </si>
  <si>
    <t>Finanz- u. Versicherungsdienstleistungen</t>
  </si>
  <si>
    <t>L</t>
  </si>
  <si>
    <t>Grundstücksdienstleistungen u. Wohnungswesen</t>
  </si>
  <si>
    <t>M</t>
  </si>
  <si>
    <t>Freiberufliche, wissenschaftliche u. technische Dienstleistungen</t>
  </si>
  <si>
    <t>N</t>
  </si>
  <si>
    <t>Sonst. wirtschaftliche Dienstleistungen</t>
  </si>
  <si>
    <t>O</t>
  </si>
  <si>
    <t>Öffentl. Verwaltung, Verteidigung, Sozialversicherung</t>
  </si>
  <si>
    <t>P</t>
  </si>
  <si>
    <t>Erziehungs- u. Unterrichtsdienstleistungen</t>
  </si>
  <si>
    <t>Q</t>
  </si>
  <si>
    <t>Dienstleistungen des Gesundheits- u. Sozialwesens</t>
  </si>
  <si>
    <t>R-T</t>
  </si>
  <si>
    <t>Sonst. Dienstleistungen</t>
  </si>
  <si>
    <t>93</t>
  </si>
  <si>
    <t>Dienstleistungen d. Sports, Unterhaltung u. Erholung</t>
  </si>
  <si>
    <t>Alle Produktionsbereiche</t>
  </si>
  <si>
    <t>Für die Berichtsjahre 2000 bis 2007 werden keine Angaben in der revidierten Wirtschaftszweiggliederung der CPA 2008 veröffentlicht.</t>
  </si>
  <si>
    <t>1) Bereichsabgrenzung vergleichbar mit der Statistischen Güterklassifikation in Verbindung mit den Wirtschaftszweigen in der Europäischen Gemeinschaft (Ausgabe 2008).</t>
  </si>
  <si>
    <t>Tabelle 2.2: Bruttowertschöpfung 2000 bis 2010 (jeweilige Preise)</t>
  </si>
  <si>
    <t>in Prozent</t>
  </si>
  <si>
    <t>Lfd. Nr.</t>
  </si>
  <si>
    <t xml:space="preserve">1) Bereichsabgrenzung vergleichbar mit der Statistischen Güterklassifikation in Verbindung mit den Wirtschaftszweigen in der Europäischen Gemeinschaft (Ausgabe 2008). </t>
  </si>
  <si>
    <t>Bruttowertschöpfung 2000 bis 2010 (in jeweiligen Preisen, Mill. EUR)</t>
  </si>
  <si>
    <t>Bruttowertschöpfung 2000 bis 2010 (in jeweiligen Preisen, in Prozent)</t>
  </si>
  <si>
    <r>
      <t xml:space="preserve">Tabelle 2.1: Bruttowertschöpfung </t>
    </r>
    <r>
      <rPr>
        <b/>
        <vertAlign val="superscript"/>
        <sz val="14"/>
        <rFont val="MetaNormalLF-Roman"/>
        <family val="2"/>
      </rPr>
      <t>*)</t>
    </r>
    <r>
      <rPr>
        <b/>
        <sz val="14"/>
        <rFont val="MetaNormalLF-Roman"/>
        <family val="2"/>
      </rPr>
      <t xml:space="preserve"> 2000 bis 2010 (jeweilige Preise)</t>
    </r>
  </si>
  <si>
    <t>*) Ergebnisse der Input-Output-Rechnung: Veröffentlichungen der Volkswirtschaftlichen Gesamtrechnung, Fachserie 18 Reihe 2.</t>
  </si>
  <si>
    <t>Zahlen für die zum Wohnen genutzte Gebäude- und Freifläche berechnet werden.</t>
  </si>
  <si>
    <t>2) Aufgrund der gegenwärtigen Umbruchphase in den amtlichen Liegenschaftskatastern können derzeit keine belastbaren</t>
  </si>
  <si>
    <t>Erschienen am 11. Dezember 2014</t>
  </si>
  <si>
    <r>
      <t>stoffe (H-FKW), Tetrafluormethan (CF</t>
    </r>
    <r>
      <rPr>
        <vertAlign val="subscript"/>
        <sz val="10"/>
        <rFont val="MetaNormalLF-Roman"/>
        <family val="2"/>
      </rPr>
      <t>4</t>
    </r>
    <r>
      <rPr>
        <sz val="10"/>
        <rFont val="MetaNormalLF-Roman"/>
        <family val="2"/>
      </rPr>
      <t>), Hexafluorethan (C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F</t>
    </r>
    <r>
      <rPr>
        <vertAlign val="subscript"/>
        <sz val="10"/>
        <rFont val="MetaNormalLF-Roman"/>
        <family val="2"/>
      </rPr>
      <t>6</t>
    </r>
    <r>
      <rPr>
        <sz val="10"/>
        <rFont val="MetaNormalLF-Roman"/>
        <family val="2"/>
      </rPr>
      <t>), Oktafluorpropan (C</t>
    </r>
    <r>
      <rPr>
        <vertAlign val="subscript"/>
        <sz val="10"/>
        <rFont val="MetaNormalLF-Roman"/>
        <family val="2"/>
      </rPr>
      <t>3</t>
    </r>
    <r>
      <rPr>
        <sz val="10"/>
        <rFont val="MetaNormalLF-Roman"/>
        <family val="2"/>
      </rPr>
      <t>F</t>
    </r>
    <r>
      <rPr>
        <vertAlign val="subscript"/>
        <sz val="10"/>
        <rFont val="MetaNormalLF-Roman"/>
        <family val="2"/>
      </rPr>
      <t>8</t>
    </r>
    <r>
      <rPr>
        <sz val="10"/>
        <rFont val="MetaNormalLF-Roman"/>
        <family val="2"/>
      </rPr>
      <t>)</t>
    </r>
  </si>
  <si>
    <t>Die vorgestellten Zeitreihen werden in unterschiedlichen Dimensionen dargestellt, teils als Indizes mit je Indikator</t>
  </si>
  <si>
    <t>emissionen von Ernährungsgütern.</t>
  </si>
  <si>
    <r>
      <t xml:space="preserve">verschiedenen Startjahren (1990, 1994, 1999 und sogar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auf das Zieljahr orientiert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2015), teils als Anteil in %,</t>
    </r>
  </si>
  <si>
    <t>in jeweiligen Preisen durch den Deflator der gesamten BWS wurden Volumenangaben für Produktionsbereiche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</si>
</sst>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164" formatCode="@*.\ "/>
    <numFmt numFmtId="165" formatCode="@*."/>
    <numFmt numFmtId="166" formatCode="#\ ###\ ##0_W"/>
    <numFmt numFmtId="167" formatCode="0.0"/>
    <numFmt numFmtId="168" formatCode="#,##0.0"/>
    <numFmt numFmtId="169" formatCode="_(&quot;$&quot;* #,##0_);_(&quot;$&quot;* \(#,##0\);_(&quot;$&quot;* &quot;-&quot;_);_(@_)"/>
    <numFmt numFmtId="170" formatCode="_(* #,##0_);_(* \(#,##0\);_(* &quot;-&quot;_);_(@_)"/>
    <numFmt numFmtId="171" formatCode="_-* #\ ##0\ _;"/>
    <numFmt numFmtId="172" formatCode="_-* #\ ##0.0\ _;"/>
    <numFmt numFmtId="173" formatCode="###\ ###\ ##0.0\ \ \ ;\-###\ ###\ ##0.0\ \ \ ;&quot;...&quot;_ \ \ "/>
    <numFmt numFmtId="174" formatCode="#\ ##0.0"/>
    <numFmt numFmtId="175" formatCode="_-* ###\ ##0.0\ _;"/>
    <numFmt numFmtId="176" formatCode="###\ ##0.0;[Red]\-###\ ##0.0;\-"/>
    <numFmt numFmtId="177" formatCode="###\ ###\ ##0;[Red]\-###\ ###\ ##0;\-"/>
    <numFmt numFmtId="178" formatCode="###\ ##0.0;[Red]\-###\ ##0.0;\."/>
    <numFmt numFmtId="179" formatCode="###\ ###\ ##0;[Red]\-###\ ###\ ##0;&quot;...&quot;"/>
    <numFmt numFmtId="180" formatCode="@*.\."/>
    <numFmt numFmtId="181" formatCode="###.#;[Red]\-###.#;\-"/>
    <numFmt numFmtId="182" formatCode="###.0;[Red]\-###.0;\-"/>
    <numFmt numFmtId="183" formatCode="@\ *."/>
    <numFmt numFmtId="184" formatCode="\ @\ *."/>
    <numFmt numFmtId="185" formatCode="\ \ \ @\ *."/>
    <numFmt numFmtId="186" formatCode="\ \ \ \ @\ *."/>
    <numFmt numFmtId="187" formatCode="\ \ \ \ \ \ @\ *."/>
    <numFmt numFmtId="188" formatCode="\ \ \ \ \ \ \ @\ *."/>
    <numFmt numFmtId="189" formatCode="\ \ \ \ \ \ \ \ \ @\ *."/>
    <numFmt numFmtId="190" formatCode="\ \ \ \ \ \ \ \ \ \ @\ *."/>
    <numFmt numFmtId="191" formatCode="\ \ \ @"/>
    <numFmt numFmtId="192" formatCode="\ \ \ \ \ \ @"/>
    <numFmt numFmtId="193" formatCode="\ \ \ \ \ \ \ \ \ @"/>
    <numFmt numFmtId="194" formatCode="\ @"/>
    <numFmt numFmtId="195" formatCode="\ \ @\ *."/>
    <numFmt numFmtId="196" formatCode="\ \ @"/>
    <numFmt numFmtId="197" formatCode="\ \ \ \ @"/>
    <numFmt numFmtId="198" formatCode="\ \ \ \ \ \ \ \ \ \ \ \ @\ *."/>
    <numFmt numFmtId="199" formatCode="\ \ \ \ \ \ \ \ \ \ \ \ @"/>
    <numFmt numFmtId="200" formatCode="\ \ \ \ \ \ \ \ \ \ \ \ \ @\ *."/>
    <numFmt numFmtId="201" formatCode="#\ ###\ ##0"/>
    <numFmt numFmtId="202" formatCode="###\ ###\ ##0\ \ \ ;[Red]\-###\ ###\ ##0\ \ \ ;\-\ \ \ "/>
  </numFmts>
  <fonts count="54">
    <font>
      <sz val="10"/>
      <name val="Arial"/>
    </font>
    <font>
      <sz val="10"/>
      <name val="Arial"/>
      <family val="2"/>
    </font>
    <font>
      <sz val="14"/>
      <name val="MetaNormalLF-Roman"/>
      <family val="2"/>
    </font>
    <font>
      <sz val="8"/>
      <name val="MetaNormalLF-Roman"/>
      <family val="2"/>
    </font>
    <font>
      <sz val="9"/>
      <name val="MetaNormalLF-Roman"/>
      <family val="2"/>
    </font>
    <font>
      <vertAlign val="superscript"/>
      <sz val="9"/>
      <name val="MetaNormalLF-Roman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i/>
      <sz val="12"/>
      <color indexed="23"/>
      <name val="MetaNormalLF-Roman"/>
      <family val="2"/>
    </font>
    <font>
      <sz val="12"/>
      <name val="MetaNormalLF-Roman"/>
      <family val="2"/>
    </font>
    <font>
      <u/>
      <sz val="11"/>
      <color indexed="12"/>
      <name val="MetaNormalLF-Roman"/>
      <family val="2"/>
    </font>
    <font>
      <sz val="11"/>
      <name val="MetaNormalLF-Roman"/>
      <family val="2"/>
    </font>
    <font>
      <sz val="11"/>
      <name val="Arial"/>
      <family val="2"/>
    </font>
    <font>
      <vertAlign val="subscript"/>
      <sz val="8"/>
      <name val="MetaNormalLF-Roman"/>
      <family val="2"/>
    </font>
    <font>
      <vertAlign val="superscript"/>
      <sz val="10"/>
      <name val="MetaNormalLF-Roman"/>
      <family val="2"/>
    </font>
    <font>
      <vertAlign val="subscript"/>
      <sz val="9"/>
      <name val="MetaNormalLF-Roman"/>
      <family val="2"/>
    </font>
    <font>
      <sz val="9"/>
      <name val="Arial"/>
      <family val="2"/>
    </font>
    <font>
      <sz val="10"/>
      <color indexed="10"/>
      <name val="MetaNormalLF-Roman"/>
      <family val="2"/>
    </font>
    <font>
      <sz val="9"/>
      <color indexed="10"/>
      <name val="MetaNormalLF-Roman"/>
      <family val="2"/>
    </font>
    <font>
      <i/>
      <sz val="9"/>
      <name val="MetaNormalLF-Roman"/>
      <family val="2"/>
    </font>
    <font>
      <sz val="8"/>
      <color indexed="10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9"/>
      <name val="Times New Roman"/>
      <family val="1"/>
    </font>
    <font>
      <vertAlign val="subscript"/>
      <sz val="10"/>
      <name val="MetaNormalLF-Roman"/>
      <family val="2"/>
    </font>
    <font>
      <sz val="10"/>
      <name val="Symbol"/>
      <family val="1"/>
      <charset val="2"/>
    </font>
    <font>
      <sz val="10.5"/>
      <name val="MetaNormalLF-Roman"/>
      <family val="2"/>
    </font>
    <font>
      <sz val="10"/>
      <name val="Arial"/>
      <family val="2"/>
    </font>
    <font>
      <i/>
      <sz val="1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u/>
      <sz val="10"/>
      <name val="MetaNormalLF-Roman"/>
      <family val="2"/>
    </font>
    <font>
      <b/>
      <sz val="10"/>
      <name val="Symbol"/>
      <family val="1"/>
      <charset val="2"/>
    </font>
    <font>
      <i/>
      <sz val="11"/>
      <name val="MetaNormalLF-Roman"/>
      <family val="2"/>
    </font>
    <font>
      <b/>
      <sz val="9"/>
      <name val="MetaNormalLF-Roman"/>
      <family val="2"/>
    </font>
    <font>
      <i/>
      <sz val="10"/>
      <color indexed="23"/>
      <name val="MetaNormalLF-Roman"/>
      <family val="2"/>
    </font>
    <font>
      <b/>
      <sz val="11"/>
      <name val="MetaNormalLF-Roman"/>
      <family val="2"/>
    </font>
    <font>
      <b/>
      <sz val="9"/>
      <name val="Calibri"/>
      <family val="2"/>
    </font>
    <font>
      <sz val="9"/>
      <name val="Calibri"/>
      <family val="2"/>
    </font>
    <font>
      <b/>
      <vertAlign val="superscript"/>
      <sz val="14"/>
      <name val="MetaNormalLF-Roman"/>
      <family val="2"/>
    </font>
    <font>
      <b/>
      <sz val="12"/>
      <name val="MetaNormalLF-Roman"/>
      <family val="2"/>
    </font>
    <font>
      <b/>
      <sz val="16"/>
      <name val="MetaNormalLF-Roman"/>
      <family val="2"/>
    </font>
    <font>
      <b/>
      <vertAlign val="superscript"/>
      <sz val="16"/>
      <name val="MetaNormalLF-Roman"/>
      <family val="2"/>
    </font>
    <font>
      <b/>
      <sz val="8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5">
    <xf numFmtId="0" fontId="0" fillId="0" borderId="0"/>
    <xf numFmtId="183" fontId="22" fillId="0" borderId="0"/>
    <xf numFmtId="49" fontId="22" fillId="0" borderId="0"/>
    <xf numFmtId="190" fontId="22" fillId="0" borderId="0">
      <alignment horizontal="center"/>
    </xf>
    <xf numFmtId="198" fontId="22" fillId="0" borderId="0"/>
    <xf numFmtId="199" fontId="22" fillId="0" borderId="0"/>
    <xf numFmtId="200" fontId="22" fillId="0" borderId="0"/>
    <xf numFmtId="184" fontId="22" fillId="0" borderId="0"/>
    <xf numFmtId="194" fontId="23" fillId="0" borderId="0"/>
    <xf numFmtId="195" fontId="24" fillId="0" borderId="0"/>
    <xf numFmtId="196" fontId="23" fillId="0" borderId="0"/>
    <xf numFmtId="185" fontId="22" fillId="0" borderId="0"/>
    <xf numFmtId="191" fontId="22" fillId="0" borderId="0"/>
    <xf numFmtId="186" fontId="22" fillId="0" borderId="0"/>
    <xf numFmtId="197" fontId="23" fillId="0" borderId="0"/>
    <xf numFmtId="49" fontId="25" fillId="0" borderId="1" applyNumberFormat="0" applyFont="0" applyFill="0" applyBorder="0" applyProtection="0">
      <alignment horizontal="left" vertical="center" indent="5"/>
    </xf>
    <xf numFmtId="187" fontId="22" fillId="0" borderId="0">
      <alignment horizontal="center"/>
    </xf>
    <xf numFmtId="192" fontId="22" fillId="0" borderId="0">
      <alignment horizontal="center"/>
    </xf>
    <xf numFmtId="188" fontId="22" fillId="0" borderId="0">
      <alignment horizontal="center"/>
    </xf>
    <xf numFmtId="189" fontId="22" fillId="0" borderId="0">
      <alignment horizontal="center"/>
    </xf>
    <xf numFmtId="193" fontId="22" fillId="0" borderId="0">
      <alignment horizontal="center"/>
    </xf>
    <xf numFmtId="170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5" fillId="0" borderId="2">
      <alignment horizontal="left" vertical="center" wrapText="1" indent="2"/>
    </xf>
    <xf numFmtId="176" fontId="4" fillId="0" borderId="3" applyFill="0" applyBorder="0">
      <alignment horizontal="right" indent="1"/>
    </xf>
    <xf numFmtId="0" fontId="22" fillId="0" borderId="4"/>
    <xf numFmtId="0" fontId="7" fillId="0" borderId="0" applyNumberFormat="0" applyFill="0" applyBorder="0" applyAlignment="0" applyProtection="0">
      <alignment vertical="top"/>
      <protection locked="0"/>
    </xf>
    <xf numFmtId="183" fontId="23" fillId="0" borderId="0"/>
    <xf numFmtId="177" fontId="8" fillId="0" borderId="0">
      <alignment horizontal="right" indent="1"/>
    </xf>
    <xf numFmtId="49" fontId="23" fillId="0" borderId="0"/>
    <xf numFmtId="168" fontId="13" fillId="0" borderId="0">
      <alignment horizontal="left"/>
    </xf>
    <xf numFmtId="0" fontId="1" fillId="0" borderId="0"/>
    <xf numFmtId="0" fontId="1" fillId="0" borderId="0"/>
    <xf numFmtId="0" fontId="29" fillId="0" borderId="0"/>
    <xf numFmtId="0" fontId="1" fillId="0" borderId="0"/>
  </cellStyleXfs>
  <cellXfs count="351">
    <xf numFmtId="0" fontId="0" fillId="0" borderId="0" xfId="0"/>
    <xf numFmtId="0" fontId="2" fillId="0" borderId="0" xfId="0" applyFont="1" applyBorder="1" applyAlignment="1">
      <alignment horizontal="centerContinuous"/>
    </xf>
    <xf numFmtId="0" fontId="8" fillId="0" borderId="0" xfId="0" applyFont="1"/>
    <xf numFmtId="0" fontId="8" fillId="0" borderId="0" xfId="0" applyFont="1" applyAlignment="1">
      <alignment horizontal="left"/>
    </xf>
    <xf numFmtId="49" fontId="8" fillId="0" borderId="0" xfId="0" applyNumberFormat="1" applyFont="1"/>
    <xf numFmtId="0" fontId="8" fillId="0" borderId="0" xfId="0" applyFont="1" applyBorder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NumberFormat="1" applyFont="1"/>
    <xf numFmtId="165" fontId="8" fillId="0" borderId="0" xfId="0" applyNumberFormat="1" applyFont="1"/>
    <xf numFmtId="0" fontId="10" fillId="0" borderId="0" xfId="0" applyFont="1" applyAlignment="1">
      <alignment horizontal="left"/>
    </xf>
    <xf numFmtId="49" fontId="11" fillId="0" borderId="0" xfId="26" applyNumberFormat="1" applyFont="1" applyAlignment="1" applyProtection="1"/>
    <xf numFmtId="0" fontId="8" fillId="0" borderId="0" xfId="0" applyFont="1" applyBorder="1"/>
    <xf numFmtId="0" fontId="8" fillId="0" borderId="0" xfId="0" applyFont="1" applyAlignment="1"/>
    <xf numFmtId="0" fontId="8" fillId="0" borderId="0" xfId="32" applyFont="1"/>
    <xf numFmtId="0" fontId="4" fillId="0" borderId="0" xfId="32" applyFont="1" applyFill="1" applyBorder="1"/>
    <xf numFmtId="0" fontId="12" fillId="0" borderId="0" xfId="32" applyFont="1" applyFill="1"/>
    <xf numFmtId="2" fontId="12" fillId="0" borderId="0" xfId="32" applyNumberFormat="1" applyFont="1" applyFill="1"/>
    <xf numFmtId="172" fontId="3" fillId="0" borderId="0" xfId="31" applyNumberFormat="1" applyFont="1" applyFill="1" applyBorder="1"/>
    <xf numFmtId="0" fontId="3" fillId="0" borderId="0" xfId="32" applyFont="1" applyFill="1" applyBorder="1"/>
    <xf numFmtId="0" fontId="3" fillId="0" borderId="0" xfId="32" applyFont="1" applyFill="1" applyBorder="1" applyAlignment="1">
      <alignment horizontal="center"/>
    </xf>
    <xf numFmtId="0" fontId="3" fillId="0" borderId="0" xfId="32" applyFont="1" applyFill="1"/>
    <xf numFmtId="0" fontId="12" fillId="0" borderId="0" xfId="32" applyFont="1"/>
    <xf numFmtId="168" fontId="3" fillId="0" borderId="0" xfId="30" quotePrefix="1" applyFont="1" applyFill="1">
      <alignment horizontal="left"/>
    </xf>
    <xf numFmtId="168" fontId="3" fillId="0" borderId="0" xfId="30" applyFont="1" applyFill="1">
      <alignment horizontal="left"/>
    </xf>
    <xf numFmtId="3" fontId="3" fillId="0" borderId="0" xfId="32" applyNumberFormat="1" applyFont="1" applyFill="1" applyBorder="1"/>
    <xf numFmtId="0" fontId="3" fillId="0" borderId="0" xfId="31" applyFont="1" applyFill="1"/>
    <xf numFmtId="0" fontId="3" fillId="0" borderId="0" xfId="32" applyFont="1" applyFill="1" applyAlignment="1">
      <alignment horizontal="center"/>
    </xf>
    <xf numFmtId="3" fontId="3" fillId="0" borderId="0" xfId="32" applyNumberFormat="1" applyFont="1" applyFill="1"/>
    <xf numFmtId="0" fontId="3" fillId="0" borderId="0" xfId="31" applyFont="1" applyFill="1" applyAlignment="1">
      <alignment horizontal="right"/>
    </xf>
    <xf numFmtId="2" fontId="12" fillId="0" borderId="0" xfId="32" applyNumberFormat="1" applyFont="1"/>
    <xf numFmtId="171" fontId="12" fillId="0" borderId="0" xfId="32" applyNumberFormat="1" applyFont="1"/>
    <xf numFmtId="165" fontId="12" fillId="0" borderId="0" xfId="0" applyNumberFormat="1" applyFont="1"/>
    <xf numFmtId="172" fontId="4" fillId="0" borderId="0" xfId="31" applyNumberFormat="1" applyFont="1" applyFill="1" applyBorder="1"/>
    <xf numFmtId="0" fontId="4" fillId="0" borderId="0" xfId="32" applyFont="1" applyAlignment="1">
      <alignment vertical="top"/>
    </xf>
    <xf numFmtId="0" fontId="4" fillId="0" borderId="9" xfId="32" applyFont="1" applyFill="1" applyBorder="1" applyAlignment="1">
      <alignment horizontal="center"/>
    </xf>
    <xf numFmtId="0" fontId="4" fillId="0" borderId="0" xfId="32" applyFont="1" applyFill="1"/>
    <xf numFmtId="0" fontId="4" fillId="0" borderId="0" xfId="32" applyFont="1" applyBorder="1" applyAlignment="1">
      <alignment vertical="top"/>
    </xf>
    <xf numFmtId="0" fontId="4" fillId="0" borderId="4" xfId="32" applyFont="1" applyBorder="1" applyAlignment="1">
      <alignment vertical="top"/>
    </xf>
    <xf numFmtId="165" fontId="4" fillId="0" borderId="0" xfId="32" applyNumberFormat="1" applyFont="1" applyFill="1" applyBorder="1" applyAlignment="1">
      <alignment horizontal="left" indent="1"/>
    </xf>
    <xf numFmtId="171" fontId="4" fillId="0" borderId="0" xfId="31" applyNumberFormat="1" applyFont="1" applyFill="1" applyBorder="1"/>
    <xf numFmtId="171" fontId="4" fillId="0" borderId="0" xfId="32" applyNumberFormat="1" applyFont="1" applyFill="1"/>
    <xf numFmtId="0" fontId="4" fillId="0" borderId="0" xfId="32" applyFont="1" applyFill="1" applyBorder="1" applyAlignment="1">
      <alignment vertical="top"/>
    </xf>
    <xf numFmtId="0" fontId="4" fillId="0" borderId="0" xfId="32" applyFont="1" applyFill="1" applyAlignment="1">
      <alignment vertical="top"/>
    </xf>
    <xf numFmtId="165" fontId="4" fillId="0" borderId="0" xfId="32" applyNumberFormat="1" applyFont="1" applyFill="1" applyBorder="1" applyAlignment="1"/>
    <xf numFmtId="0" fontId="8" fillId="0" borderId="7" xfId="32" applyFont="1" applyFill="1" applyBorder="1" applyAlignment="1">
      <alignment horizontal="center" vertical="center"/>
    </xf>
    <xf numFmtId="0" fontId="8" fillId="0" borderId="6" xfId="32" applyFont="1" applyFill="1" applyBorder="1" applyAlignment="1">
      <alignment horizontal="center" vertical="center"/>
    </xf>
    <xf numFmtId="0" fontId="8" fillId="0" borderId="8" xfId="32" applyFont="1" applyFill="1" applyBorder="1" applyAlignment="1">
      <alignment horizontal="center" vertical="center"/>
    </xf>
    <xf numFmtId="0" fontId="4" fillId="0" borderId="0" xfId="32" applyFont="1" applyFill="1" applyAlignment="1">
      <alignment horizontal="center"/>
    </xf>
    <xf numFmtId="0" fontId="8" fillId="0" borderId="7" xfId="31" applyFont="1" applyFill="1" applyBorder="1" applyAlignment="1">
      <alignment horizontal="center" vertical="center" wrapText="1"/>
    </xf>
    <xf numFmtId="0" fontId="4" fillId="0" borderId="10" xfId="31" applyFont="1" applyFill="1" applyBorder="1" applyAlignment="1">
      <alignment horizontal="centerContinuous"/>
    </xf>
    <xf numFmtId="0" fontId="4" fillId="0" borderId="9" xfId="31" applyFont="1" applyFill="1" applyBorder="1" applyAlignment="1">
      <alignment horizontal="centerContinuous"/>
    </xf>
    <xf numFmtId="164" fontId="4" fillId="0" borderId="12" xfId="31" applyNumberFormat="1" applyFont="1" applyBorder="1" applyAlignment="1">
      <alignment horizontal="left" indent="1"/>
    </xf>
    <xf numFmtId="49" fontId="4" fillId="0" borderId="3" xfId="31" applyNumberFormat="1" applyFont="1" applyBorder="1" applyAlignment="1">
      <alignment horizontal="left" indent="1"/>
    </xf>
    <xf numFmtId="0" fontId="3" fillId="0" borderId="9" xfId="32" applyFont="1" applyFill="1" applyBorder="1" applyAlignment="1">
      <alignment horizontal="left" indent="1"/>
    </xf>
    <xf numFmtId="0" fontId="4" fillId="0" borderId="9" xfId="32" applyFont="1" applyFill="1" applyBorder="1" applyAlignment="1">
      <alignment horizontal="center" vertical="center"/>
    </xf>
    <xf numFmtId="164" fontId="4" fillId="0" borderId="3" xfId="31" applyNumberFormat="1" applyFont="1" applyBorder="1" applyAlignment="1">
      <alignment horizontal="left" vertical="center" indent="1"/>
    </xf>
    <xf numFmtId="164" fontId="4" fillId="0" borderId="3" xfId="31" applyNumberFormat="1" applyFont="1" applyBorder="1" applyAlignment="1">
      <alignment horizontal="left" vertical="center" indent="3"/>
    </xf>
    <xf numFmtId="164" fontId="4" fillId="0" borderId="3" xfId="31" applyNumberFormat="1" applyFont="1" applyFill="1" applyBorder="1" applyAlignment="1">
      <alignment horizontal="left" vertical="center" indent="1"/>
    </xf>
    <xf numFmtId="164" fontId="4" fillId="0" borderId="3" xfId="31" applyNumberFormat="1" applyFont="1" applyFill="1" applyBorder="1" applyAlignment="1">
      <alignment horizontal="left" vertical="center" indent="3"/>
    </xf>
    <xf numFmtId="49" fontId="4" fillId="0" borderId="3" xfId="31" applyNumberFormat="1" applyFont="1" applyBorder="1" applyAlignment="1">
      <alignment horizontal="left" vertical="center" indent="1"/>
    </xf>
    <xf numFmtId="0" fontId="4" fillId="0" borderId="9" xfId="31" applyFont="1" applyFill="1" applyBorder="1" applyAlignment="1">
      <alignment horizontal="centerContinuous" vertical="center"/>
    </xf>
    <xf numFmtId="167" fontId="4" fillId="0" borderId="0" xfId="28" applyNumberFormat="1" applyFont="1" applyFill="1" applyAlignment="1">
      <alignment horizontal="right" vertical="center" indent="1"/>
    </xf>
    <xf numFmtId="176" fontId="4" fillId="0" borderId="0" xfId="24" applyFont="1" applyFill="1" applyBorder="1" applyAlignment="1">
      <alignment horizontal="right" vertical="center" indent="1"/>
    </xf>
    <xf numFmtId="172" fontId="4" fillId="0" borderId="9" xfId="32" applyNumberFormat="1" applyFont="1" applyFill="1" applyBorder="1" applyAlignment="1">
      <alignment horizontal="center" vertical="center"/>
    </xf>
    <xf numFmtId="0" fontId="12" fillId="0" borderId="0" xfId="32" applyFont="1" applyFill="1" applyBorder="1" applyAlignment="1">
      <alignment vertical="top"/>
    </xf>
    <xf numFmtId="181" fontId="4" fillId="0" borderId="0" xfId="28" applyNumberFormat="1" applyFont="1" applyFill="1" applyAlignment="1">
      <alignment horizontal="right" vertical="center" indent="1"/>
    </xf>
    <xf numFmtId="164" fontId="4" fillId="0" borderId="0" xfId="32" applyNumberFormat="1" applyFont="1" applyFill="1" applyBorder="1" applyAlignment="1">
      <alignment horizontal="left" vertical="center" indent="1"/>
    </xf>
    <xf numFmtId="164" fontId="4" fillId="0" borderId="0" xfId="32" applyNumberFormat="1" applyFont="1" applyFill="1" applyBorder="1" applyAlignment="1">
      <alignment horizontal="left" indent="1"/>
    </xf>
    <xf numFmtId="164" fontId="4" fillId="0" borderId="0" xfId="32" applyNumberFormat="1" applyFont="1" applyFill="1" applyBorder="1" applyAlignment="1">
      <alignment horizontal="left" vertical="center" indent="5"/>
    </xf>
    <xf numFmtId="164" fontId="4" fillId="0" borderId="0" xfId="32" applyNumberFormat="1" applyFont="1" applyFill="1" applyBorder="1"/>
    <xf numFmtId="164" fontId="4" fillId="0" borderId="0" xfId="32" applyNumberFormat="1" applyFont="1" applyFill="1" applyBorder="1" applyAlignment="1">
      <alignment horizontal="left" wrapText="1" indent="1"/>
    </xf>
    <xf numFmtId="164" fontId="4" fillId="0" borderId="0" xfId="32" applyNumberFormat="1" applyFont="1" applyFill="1" applyBorder="1" applyAlignment="1">
      <alignment horizontal="left" vertical="center" wrapText="1" indent="1"/>
    </xf>
    <xf numFmtId="0" fontId="8" fillId="0" borderId="6" xfId="31" applyFont="1" applyFill="1" applyBorder="1" applyAlignment="1">
      <alignment horizontal="center" vertical="center" wrapText="1"/>
    </xf>
    <xf numFmtId="181" fontId="4" fillId="0" borderId="0" xfId="28" applyNumberFormat="1" applyFont="1" applyFill="1" applyBorder="1" applyAlignment="1">
      <alignment horizontal="right" vertical="center" indent="1"/>
    </xf>
    <xf numFmtId="0" fontId="8" fillId="0" borderId="8" xfId="31" applyFont="1" applyFill="1" applyBorder="1" applyAlignment="1">
      <alignment horizontal="center" vertical="center" wrapText="1"/>
    </xf>
    <xf numFmtId="0" fontId="4" fillId="0" borderId="0" xfId="32" applyFont="1" applyFill="1" applyAlignment="1"/>
    <xf numFmtId="178" fontId="4" fillId="0" borderId="0" xfId="24" applyNumberFormat="1" applyFont="1" applyFill="1" applyBorder="1" applyAlignment="1">
      <alignment horizontal="right" vertical="center" indent="1"/>
    </xf>
    <xf numFmtId="182" fontId="4" fillId="0" borderId="0" xfId="28" applyNumberFormat="1" applyFont="1" applyFill="1" applyBorder="1" applyAlignment="1">
      <alignment horizontal="right" vertical="center" indent="1"/>
    </xf>
    <xf numFmtId="0" fontId="12" fillId="0" borderId="0" xfId="32" applyFont="1" applyFill="1" applyAlignment="1">
      <alignment vertical="top"/>
    </xf>
    <xf numFmtId="176" fontId="4" fillId="0" borderId="0" xfId="24" quotePrefix="1" applyFont="1" applyFill="1" applyBorder="1" applyAlignment="1">
      <alignment horizontal="right" vertical="center" indent="1"/>
    </xf>
    <xf numFmtId="0" fontId="8" fillId="0" borderId="11" xfId="31" applyFont="1" applyFill="1" applyBorder="1" applyAlignment="1">
      <alignment horizontal="center" vertical="center" wrapText="1"/>
    </xf>
    <xf numFmtId="176" fontId="20" fillId="0" borderId="0" xfId="24" applyFont="1" applyFill="1" applyBorder="1" applyAlignment="1">
      <alignment horizontal="right" vertical="center" indent="1"/>
    </xf>
    <xf numFmtId="176" fontId="20" fillId="0" borderId="0" xfId="24" applyFont="1" applyFill="1" applyBorder="1">
      <alignment horizontal="right" indent="1"/>
    </xf>
    <xf numFmtId="177" fontId="4" fillId="0" borderId="0" xfId="28" applyFont="1" applyFill="1" applyBorder="1" applyAlignment="1">
      <alignment horizontal="right" vertical="center" indent="1"/>
    </xf>
    <xf numFmtId="164" fontId="4" fillId="0" borderId="0" xfId="32" applyNumberFormat="1" applyFont="1" applyFill="1" applyBorder="1" applyAlignment="1">
      <alignment horizontal="left" indent="2"/>
    </xf>
    <xf numFmtId="177" fontId="19" fillId="0" borderId="0" xfId="28" applyFont="1" applyFill="1" applyAlignment="1">
      <alignment horizontal="right" vertical="center" indent="1"/>
    </xf>
    <xf numFmtId="49" fontId="8" fillId="0" borderId="0" xfId="26" applyNumberFormat="1" applyFont="1" applyAlignment="1" applyProtection="1"/>
    <xf numFmtId="0" fontId="8" fillId="0" borderId="0" xfId="0" applyFont="1" applyAlignment="1">
      <alignment horizontal="left" indent="1"/>
    </xf>
    <xf numFmtId="0" fontId="2" fillId="0" borderId="0" xfId="0" applyFont="1" applyBorder="1" applyAlignment="1"/>
    <xf numFmtId="0" fontId="28" fillId="0" borderId="0" xfId="32" applyFont="1" applyFill="1" applyAlignment="1">
      <alignment horizontal="left"/>
    </xf>
    <xf numFmtId="0" fontId="2" fillId="0" borderId="0" xfId="32" applyFont="1"/>
    <xf numFmtId="0" fontId="2" fillId="0" borderId="0" xfId="32" applyFont="1" applyAlignment="1">
      <alignment horizontal="left"/>
    </xf>
    <xf numFmtId="0" fontId="2" fillId="0" borderId="0" xfId="32" applyFont="1" applyFill="1" applyAlignment="1">
      <alignment horizontal="left"/>
    </xf>
    <xf numFmtId="0" fontId="28" fillId="0" borderId="0" xfId="32" applyFont="1" applyAlignment="1">
      <alignment horizontal="left"/>
    </xf>
    <xf numFmtId="0" fontId="8" fillId="0" borderId="0" xfId="32" applyFont="1" applyAlignment="1">
      <alignment vertical="top"/>
    </xf>
    <xf numFmtId="0" fontId="8" fillId="0" borderId="0" xfId="32" applyFont="1" applyBorder="1" applyAlignment="1">
      <alignment horizontal="center" vertical="center"/>
    </xf>
    <xf numFmtId="0" fontId="8" fillId="0" borderId="0" xfId="32" applyFont="1" applyBorder="1" applyAlignment="1">
      <alignment vertical="top"/>
    </xf>
    <xf numFmtId="0" fontId="4" fillId="0" borderId="9" xfId="32" applyFont="1" applyFill="1" applyBorder="1" applyAlignment="1">
      <alignment horizontal="centerContinuous" vertical="center"/>
    </xf>
    <xf numFmtId="176" fontId="4" fillId="0" borderId="0" xfId="24" applyFont="1" applyFill="1" applyBorder="1">
      <alignment horizontal="right" indent="1"/>
    </xf>
    <xf numFmtId="0" fontId="30" fillId="0" borderId="0" xfId="0" applyFont="1" applyAlignment="1">
      <alignment horizontal="left"/>
    </xf>
    <xf numFmtId="0" fontId="4" fillId="0" borderId="0" xfId="32" applyNumberFormat="1" applyFont="1" applyFill="1" applyBorder="1" applyAlignment="1">
      <alignment horizontal="left" vertical="center" indent="1"/>
    </xf>
    <xf numFmtId="165" fontId="4" fillId="0" borderId="0" xfId="32" applyNumberFormat="1" applyFont="1" applyFill="1" applyBorder="1" applyAlignment="1">
      <alignment horizontal="left" vertical="center" indent="1"/>
    </xf>
    <xf numFmtId="0" fontId="0" fillId="0" borderId="5" xfId="0" applyBorder="1"/>
    <xf numFmtId="0" fontId="33" fillId="0" borderId="0" xfId="0" applyFont="1"/>
    <xf numFmtId="0" fontId="8" fillId="0" borderId="0" xfId="0" applyFont="1" applyProtection="1">
      <protection locked="0"/>
    </xf>
    <xf numFmtId="0" fontId="34" fillId="0" borderId="0" xfId="0" applyFont="1" applyProtection="1">
      <protection locked="0"/>
    </xf>
    <xf numFmtId="0" fontId="0" fillId="0" borderId="0" xfId="0" applyProtection="1">
      <protection locked="0"/>
    </xf>
    <xf numFmtId="49" fontId="35" fillId="0" borderId="0" xfId="0" applyNumberFormat="1" applyFont="1" applyProtection="1">
      <protection locked="0"/>
    </xf>
    <xf numFmtId="0" fontId="35" fillId="0" borderId="0" xfId="0" applyFont="1" applyProtection="1">
      <protection locked="0"/>
    </xf>
    <xf numFmtId="0" fontId="36" fillId="0" borderId="0" xfId="0" applyFont="1" applyProtection="1">
      <protection locked="0"/>
    </xf>
    <xf numFmtId="0" fontId="0" fillId="0" borderId="0" xfId="0" applyAlignment="1"/>
    <xf numFmtId="49" fontId="37" fillId="0" borderId="0" xfId="0" applyNumberFormat="1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 indent="1"/>
      <protection locked="0"/>
    </xf>
    <xf numFmtId="0" fontId="8" fillId="0" borderId="0" xfId="0" applyFont="1" applyAlignment="1" applyProtection="1">
      <alignment horizontal="left"/>
      <protection locked="0"/>
    </xf>
    <xf numFmtId="0" fontId="38" fillId="0" borderId="0" xfId="26" applyFont="1" applyAlignment="1" applyProtection="1"/>
    <xf numFmtId="0" fontId="39" fillId="0" borderId="0" xfId="0" applyFont="1" applyAlignment="1">
      <alignment horizontal="left"/>
    </xf>
    <xf numFmtId="0" fontId="40" fillId="2" borderId="0" xfId="33" applyFont="1" applyFill="1"/>
    <xf numFmtId="0" fontId="8" fillId="2" borderId="0" xfId="33" applyFont="1" applyFill="1"/>
    <xf numFmtId="0" fontId="8" fillId="0" borderId="0" xfId="33" applyFont="1"/>
    <xf numFmtId="0" fontId="40" fillId="0" borderId="0" xfId="33" applyFont="1"/>
    <xf numFmtId="0" fontId="41" fillId="2" borderId="0" xfId="33" applyFont="1" applyFill="1"/>
    <xf numFmtId="0" fontId="8" fillId="0" borderId="0" xfId="33" applyFont="1" applyFill="1"/>
    <xf numFmtId="0" fontId="40" fillId="2" borderId="12" xfId="33" applyFont="1" applyFill="1" applyBorder="1"/>
    <xf numFmtId="0" fontId="8" fillId="2" borderId="4" xfId="33" applyFont="1" applyFill="1" applyBorder="1"/>
    <xf numFmtId="0" fontId="8" fillId="2" borderId="10" xfId="33" applyFont="1" applyFill="1" applyBorder="1"/>
    <xf numFmtId="0" fontId="8" fillId="2" borderId="3" xfId="33" applyFont="1" applyFill="1" applyBorder="1"/>
    <xf numFmtId="0" fontId="8" fillId="2" borderId="0" xfId="33" applyFont="1" applyFill="1" applyBorder="1"/>
    <xf numFmtId="0" fontId="8" fillId="2" borderId="9" xfId="33" applyFont="1" applyFill="1" applyBorder="1"/>
    <xf numFmtId="0" fontId="8" fillId="2" borderId="3" xfId="33" applyFont="1" applyFill="1" applyBorder="1" applyAlignment="1">
      <alignment vertical="top"/>
    </xf>
    <xf numFmtId="0" fontId="8" fillId="2" borderId="15" xfId="33" applyFont="1" applyFill="1" applyBorder="1"/>
    <xf numFmtId="0" fontId="8" fillId="2" borderId="5" xfId="33" applyFont="1" applyFill="1" applyBorder="1"/>
    <xf numFmtId="0" fontId="8" fillId="2" borderId="16" xfId="33" applyFont="1" applyFill="1" applyBorder="1"/>
    <xf numFmtId="0" fontId="8" fillId="0" borderId="11" xfId="32" applyFont="1" applyFill="1" applyBorder="1" applyAlignment="1">
      <alignment horizontal="center" vertical="center"/>
    </xf>
    <xf numFmtId="0" fontId="4" fillId="0" borderId="10" xfId="32" applyFont="1" applyFill="1" applyBorder="1" applyAlignment="1">
      <alignment horizontal="centerContinuous" vertical="center"/>
    </xf>
    <xf numFmtId="178" fontId="20" fillId="0" borderId="0" xfId="24" applyNumberFormat="1" applyFont="1" applyFill="1" applyBorder="1" applyAlignment="1">
      <alignment horizontal="right" vertical="center" indent="1"/>
    </xf>
    <xf numFmtId="178" fontId="20" fillId="0" borderId="0" xfId="28" applyNumberFormat="1" applyFont="1" applyFill="1" applyAlignment="1">
      <alignment horizontal="right" vertical="center" indent="1"/>
    </xf>
    <xf numFmtId="177" fontId="20" fillId="0" borderId="0" xfId="28" applyFont="1" applyFill="1" applyAlignment="1">
      <alignment horizontal="right" vertical="center" indent="1"/>
    </xf>
    <xf numFmtId="167" fontId="20" fillId="0" borderId="0" xfId="31" applyNumberFormat="1" applyFont="1" applyFill="1" applyBorder="1"/>
    <xf numFmtId="0" fontId="45" fillId="0" borderId="0" xfId="0" applyFont="1" applyAlignment="1">
      <alignment horizontal="left"/>
    </xf>
    <xf numFmtId="0" fontId="45" fillId="0" borderId="0" xfId="0" applyNumberFormat="1" applyFont="1"/>
    <xf numFmtId="0" fontId="46" fillId="0" borderId="0" xfId="0" applyFont="1" applyAlignment="1">
      <alignment horizontal="left"/>
    </xf>
    <xf numFmtId="0" fontId="46" fillId="0" borderId="0" xfId="0" applyNumberFormat="1" applyFont="1"/>
    <xf numFmtId="0" fontId="39" fillId="0" borderId="0" xfId="32" applyFont="1"/>
    <xf numFmtId="0" fontId="8" fillId="0" borderId="0" xfId="34" applyFont="1" applyAlignment="1"/>
    <xf numFmtId="0" fontId="8" fillId="0" borderId="0" xfId="34" applyFont="1"/>
    <xf numFmtId="0" fontId="8" fillId="0" borderId="6" xfId="34" applyFont="1" applyFill="1" applyBorder="1" applyAlignment="1">
      <alignment horizontal="center" vertical="center" wrapText="1"/>
    </xf>
    <xf numFmtId="0" fontId="4" fillId="0" borderId="10" xfId="34" applyFont="1" applyBorder="1" applyAlignment="1">
      <alignment horizontal="center"/>
    </xf>
    <xf numFmtId="0" fontId="4" fillId="0" borderId="9" xfId="34" applyFont="1" applyBorder="1" applyAlignment="1">
      <alignment horizontal="center" vertical="center"/>
    </xf>
    <xf numFmtId="0" fontId="4" fillId="0" borderId="9" xfId="34" applyFont="1" applyFill="1" applyBorder="1" applyAlignment="1">
      <alignment horizontal="center" vertical="center"/>
    </xf>
    <xf numFmtId="0" fontId="4" fillId="0" borderId="3" xfId="34" applyFont="1" applyFill="1" applyBorder="1" applyAlignment="1">
      <alignment horizontal="center" vertical="center"/>
    </xf>
    <xf numFmtId="177" fontId="44" fillId="0" borderId="0" xfId="28" applyFont="1" applyFill="1" applyAlignment="1">
      <alignment horizontal="right" vertical="center" indent="1"/>
    </xf>
    <xf numFmtId="0" fontId="4" fillId="0" borderId="9" xfId="34" applyFont="1" applyBorder="1" applyAlignment="1">
      <alignment horizontal="center"/>
    </xf>
    <xf numFmtId="176" fontId="44" fillId="0" borderId="0" xfId="24" quotePrefix="1" applyFont="1" applyFill="1" applyBorder="1" applyAlignment="1">
      <alignment horizontal="right" vertical="center" indent="1"/>
    </xf>
    <xf numFmtId="178" fontId="44" fillId="0" borderId="0" xfId="34" applyNumberFormat="1" applyFont="1" applyFill="1" applyBorder="1" applyAlignment="1">
      <alignment horizontal="right" vertical="center" indent="1"/>
    </xf>
    <xf numFmtId="178" fontId="20" fillId="0" borderId="0" xfId="34" applyNumberFormat="1" applyFont="1" applyFill="1" applyBorder="1" applyAlignment="1">
      <alignment horizontal="right" vertical="center" indent="1"/>
    </xf>
    <xf numFmtId="178" fontId="44" fillId="0" borderId="0" xfId="24" applyNumberFormat="1" applyFont="1" applyFill="1" applyBorder="1" applyAlignment="1">
      <alignment horizontal="right" vertical="center" indent="1"/>
    </xf>
    <xf numFmtId="182" fontId="20" fillId="0" borderId="0" xfId="28" applyNumberFormat="1" applyFont="1" applyFill="1" applyAlignment="1">
      <alignment horizontal="right" vertical="center" indent="1"/>
    </xf>
    <xf numFmtId="178" fontId="44" fillId="0" borderId="0" xfId="24" quotePrefix="1" applyNumberFormat="1" applyFont="1" applyFill="1" applyBorder="1" applyAlignment="1">
      <alignment horizontal="right" vertical="center" indent="1"/>
    </xf>
    <xf numFmtId="173" fontId="20" fillId="0" borderId="0" xfId="34" applyNumberFormat="1" applyFont="1" applyFill="1" applyBorder="1" applyAlignment="1">
      <alignment horizontal="right" vertical="center"/>
    </xf>
    <xf numFmtId="177" fontId="48" fillId="0" borderId="0" xfId="28" applyFont="1" applyFill="1" applyAlignment="1">
      <alignment horizontal="right" vertical="center" indent="1"/>
    </xf>
    <xf numFmtId="178" fontId="44" fillId="0" borderId="0" xfId="34" quotePrefix="1" applyNumberFormat="1" applyFont="1" applyFill="1" applyBorder="1" applyAlignment="1">
      <alignment horizontal="right" vertical="center" indent="1"/>
    </xf>
    <xf numFmtId="178" fontId="44" fillId="0" borderId="0" xfId="28" applyNumberFormat="1" applyFont="1" applyFill="1" applyAlignment="1">
      <alignment horizontal="right" vertical="center" indent="1"/>
    </xf>
    <xf numFmtId="178" fontId="44" fillId="0" borderId="0" xfId="34" applyNumberFormat="1" applyFont="1" applyFill="1" applyBorder="1" applyAlignment="1">
      <alignment horizontal="right" vertical="center"/>
    </xf>
    <xf numFmtId="176" fontId="44" fillId="0" borderId="0" xfId="24" applyFont="1" applyFill="1" applyBorder="1" applyAlignment="1">
      <alignment horizontal="right" vertical="center" indent="1"/>
    </xf>
    <xf numFmtId="178" fontId="4" fillId="0" borderId="0" xfId="34" applyNumberFormat="1" applyFont="1" applyFill="1" applyBorder="1" applyAlignment="1">
      <alignment horizontal="right" vertical="center" indent="1"/>
    </xf>
    <xf numFmtId="178" fontId="4" fillId="0" borderId="0" xfId="34" quotePrefix="1" applyNumberFormat="1" applyFont="1" applyFill="1" applyBorder="1" applyAlignment="1">
      <alignment horizontal="right" vertical="center" indent="1"/>
    </xf>
    <xf numFmtId="0" fontId="4" fillId="0" borderId="0" xfId="34" applyFont="1" applyBorder="1" applyAlignment="1">
      <alignment horizontal="center"/>
    </xf>
    <xf numFmtId="0" fontId="3" fillId="0" borderId="0" xfId="34" applyFont="1" applyFill="1"/>
    <xf numFmtId="0" fontId="8" fillId="0" borderId="0" xfId="34" applyFont="1" applyFill="1"/>
    <xf numFmtId="0" fontId="39" fillId="0" borderId="0" xfId="34" applyFont="1" applyAlignment="1">
      <alignment horizontal="left" vertical="center"/>
    </xf>
    <xf numFmtId="0" fontId="12" fillId="0" borderId="0" xfId="34" applyFont="1" applyFill="1" applyAlignment="1">
      <alignment horizontal="center" vertical="center"/>
    </xf>
    <xf numFmtId="0" fontId="12" fillId="0" borderId="0" xfId="34" applyFont="1" applyAlignment="1">
      <alignment horizontal="center" vertical="center"/>
    </xf>
    <xf numFmtId="0" fontId="8" fillId="0" borderId="0" xfId="34" applyFont="1" applyAlignment="1">
      <alignment vertical="center"/>
    </xf>
    <xf numFmtId="0" fontId="2" fillId="0" borderId="0" xfId="34" applyFont="1" applyAlignment="1">
      <alignment horizontal="left" vertical="center"/>
    </xf>
    <xf numFmtId="0" fontId="8" fillId="0" borderId="0" xfId="34" applyFont="1" applyFill="1" applyAlignment="1">
      <alignment vertical="center"/>
    </xf>
    <xf numFmtId="0" fontId="18" fillId="0" borderId="0" xfId="34" applyFont="1" applyAlignment="1">
      <alignment vertical="center"/>
    </xf>
    <xf numFmtId="0" fontId="12" fillId="0" borderId="5" xfId="34" applyFont="1" applyBorder="1" applyAlignment="1">
      <alignment horizontal="center" vertical="center"/>
    </xf>
    <xf numFmtId="0" fontId="8" fillId="0" borderId="5" xfId="34" applyFont="1" applyFill="1" applyBorder="1" applyAlignment="1">
      <alignment vertical="center"/>
    </xf>
    <xf numFmtId="0" fontId="4" fillId="0" borderId="0" xfId="34" applyFont="1" applyFill="1"/>
    <xf numFmtId="0" fontId="3" fillId="0" borderId="0" xfId="34" applyFont="1"/>
    <xf numFmtId="0" fontId="4" fillId="0" borderId="9" xfId="34" applyFont="1" applyBorder="1" applyAlignment="1">
      <alignment vertical="center"/>
    </xf>
    <xf numFmtId="0" fontId="3" fillId="0" borderId="0" xfId="34" quotePrefix="1" applyFont="1"/>
    <xf numFmtId="0" fontId="1" fillId="0" borderId="0" xfId="34" applyFont="1"/>
    <xf numFmtId="0" fontId="1" fillId="0" borderId="0" xfId="34" applyFont="1" applyFill="1"/>
    <xf numFmtId="0" fontId="3" fillId="0" borderId="0" xfId="34" applyFont="1" applyBorder="1"/>
    <xf numFmtId="0" fontId="3" fillId="0" borderId="0" xfId="34" applyFont="1" applyAlignment="1">
      <alignment horizontal="left"/>
    </xf>
    <xf numFmtId="0" fontId="21" fillId="0" borderId="0" xfId="34" applyFont="1" applyBorder="1"/>
    <xf numFmtId="1" fontId="3" fillId="0" borderId="0" xfId="34" applyNumberFormat="1" applyFont="1"/>
    <xf numFmtId="1" fontId="3" fillId="0" borderId="0" xfId="34" applyNumberFormat="1" applyFont="1" applyFill="1"/>
    <xf numFmtId="0" fontId="3" fillId="0" borderId="0" xfId="34" applyFont="1" applyFill="1" applyBorder="1"/>
    <xf numFmtId="166" fontId="3" fillId="0" borderId="0" xfId="34" applyNumberFormat="1" applyFont="1" applyBorder="1" applyAlignment="1">
      <alignment vertical="center"/>
    </xf>
    <xf numFmtId="166" fontId="3" fillId="0" borderId="0" xfId="34" applyNumberFormat="1" applyFont="1" applyFill="1" applyBorder="1" applyAlignment="1">
      <alignment vertical="center"/>
    </xf>
    <xf numFmtId="0" fontId="4" fillId="0" borderId="0" xfId="34" applyFont="1"/>
    <xf numFmtId="0" fontId="8" fillId="0" borderId="0" xfId="34" applyFont="1" applyBorder="1"/>
    <xf numFmtId="0" fontId="8" fillId="0" borderId="0" xfId="34" applyFont="1" applyFill="1" applyBorder="1"/>
    <xf numFmtId="3" fontId="8" fillId="0" borderId="0" xfId="34" applyNumberFormat="1" applyFont="1" applyBorder="1"/>
    <xf numFmtId="3" fontId="8" fillId="0" borderId="0" xfId="34" applyNumberFormat="1" applyFont="1" applyFill="1" applyBorder="1"/>
    <xf numFmtId="0" fontId="39" fillId="0" borderId="0" xfId="34" applyFont="1" applyFill="1" applyAlignment="1">
      <alignment horizontal="left"/>
    </xf>
    <xf numFmtId="0" fontId="2" fillId="0" borderId="0" xfId="34" applyFont="1" applyFill="1" applyAlignment="1">
      <alignment horizontal="left"/>
    </xf>
    <xf numFmtId="0" fontId="8" fillId="0" borderId="0" xfId="34" applyFont="1" applyFill="1" applyAlignment="1">
      <alignment horizontal="center"/>
    </xf>
    <xf numFmtId="0" fontId="8" fillId="0" borderId="0" xfId="34" applyFont="1" applyFill="1" applyAlignment="1">
      <alignment horizontal="left"/>
    </xf>
    <xf numFmtId="177" fontId="8" fillId="0" borderId="0" xfId="34" applyNumberFormat="1" applyFont="1" applyFill="1" applyAlignment="1">
      <alignment horizontal="center"/>
    </xf>
    <xf numFmtId="0" fontId="8" fillId="0" borderId="5" xfId="34" applyFont="1" applyFill="1" applyBorder="1"/>
    <xf numFmtId="0" fontId="8" fillId="0" borderId="6" xfId="34" applyFont="1" applyFill="1" applyBorder="1" applyAlignment="1">
      <alignment horizontal="center" wrapText="1"/>
    </xf>
    <xf numFmtId="0" fontId="8" fillId="0" borderId="7" xfId="34" applyFont="1" applyFill="1" applyBorder="1" applyAlignment="1">
      <alignment horizontal="center" vertical="center"/>
    </xf>
    <xf numFmtId="0" fontId="8" fillId="0" borderId="8" xfId="34" applyFont="1" applyFill="1" applyBorder="1" applyAlignment="1">
      <alignment horizontal="center" vertical="center"/>
    </xf>
    <xf numFmtId="0" fontId="8" fillId="0" borderId="6" xfId="34" applyFont="1" applyFill="1" applyBorder="1" applyAlignment="1">
      <alignment horizontal="center" vertical="center"/>
    </xf>
    <xf numFmtId="0" fontId="8" fillId="0" borderId="11" xfId="34" applyFont="1" applyFill="1" applyBorder="1" applyAlignment="1">
      <alignment horizontal="center" vertical="center"/>
    </xf>
    <xf numFmtId="0" fontId="3" fillId="0" borderId="4" xfId="34" applyFont="1" applyFill="1" applyBorder="1" applyAlignment="1">
      <alignment horizontal="center" vertical="center"/>
    </xf>
    <xf numFmtId="0" fontId="3" fillId="0" borderId="4" xfId="34" applyFont="1" applyFill="1" applyBorder="1" applyAlignment="1">
      <alignment horizontal="left" indent="1"/>
    </xf>
    <xf numFmtId="0" fontId="3" fillId="0" borderId="10" xfId="34" applyFont="1" applyFill="1" applyBorder="1" applyAlignment="1">
      <alignment horizontal="center"/>
    </xf>
    <xf numFmtId="165" fontId="4" fillId="0" borderId="0" xfId="34" applyNumberFormat="1" applyFont="1" applyFill="1" applyBorder="1" applyAlignment="1">
      <alignment horizontal="left" vertical="center" indent="1"/>
    </xf>
    <xf numFmtId="178" fontId="44" fillId="0" borderId="0" xfId="28" quotePrefix="1" applyNumberFormat="1" applyFont="1" applyFill="1" applyAlignment="1">
      <alignment horizontal="right" vertical="center" indent="1"/>
    </xf>
    <xf numFmtId="0" fontId="19" fillId="0" borderId="0" xfId="34" applyFont="1" applyFill="1"/>
    <xf numFmtId="167" fontId="4" fillId="0" borderId="0" xfId="34" applyNumberFormat="1" applyFont="1" applyFill="1"/>
    <xf numFmtId="0" fontId="4" fillId="0" borderId="0" xfId="34" applyFont="1" applyFill="1" applyBorder="1" applyAlignment="1">
      <alignment horizontal="left" vertical="center" indent="1"/>
    </xf>
    <xf numFmtId="0" fontId="4" fillId="0" borderId="9" xfId="34" applyFont="1" applyFill="1" applyBorder="1" applyAlignment="1">
      <alignment vertical="center"/>
    </xf>
    <xf numFmtId="165" fontId="4" fillId="0" borderId="0" xfId="34" applyNumberFormat="1" applyFont="1" applyFill="1" applyBorder="1" applyAlignment="1">
      <alignment horizontal="left" vertical="center" indent="2"/>
    </xf>
    <xf numFmtId="0" fontId="4" fillId="0" borderId="9" xfId="34" applyFont="1" applyFill="1" applyBorder="1" applyAlignment="1">
      <alignment horizontal="center"/>
    </xf>
    <xf numFmtId="0" fontId="4" fillId="0" borderId="9" xfId="34" applyFont="1" applyFill="1" applyBorder="1" applyAlignment="1">
      <alignment horizontal="center" vertical="center" wrapText="1"/>
    </xf>
    <xf numFmtId="0" fontId="17" fillId="0" borderId="0" xfId="34" applyFont="1" applyFill="1"/>
    <xf numFmtId="0" fontId="4" fillId="0" borderId="0" xfId="34" applyFont="1" applyFill="1" applyBorder="1"/>
    <xf numFmtId="0" fontId="4" fillId="0" borderId="11" xfId="34" applyFont="1" applyFill="1" applyBorder="1" applyAlignment="1">
      <alignment horizontal="center" vertical="center"/>
    </xf>
    <xf numFmtId="0" fontId="4" fillId="0" borderId="10" xfId="34" applyFont="1" applyFill="1" applyBorder="1" applyAlignment="1">
      <alignment horizontal="center" vertical="center"/>
    </xf>
    <xf numFmtId="0" fontId="4" fillId="0" borderId="14" xfId="34" applyFont="1" applyFill="1" applyBorder="1" applyAlignment="1">
      <alignment horizontal="center" vertical="center"/>
    </xf>
    <xf numFmtId="0" fontId="4" fillId="0" borderId="12" xfId="34" applyFont="1" applyFill="1" applyBorder="1" applyAlignment="1">
      <alignment horizontal="center" vertical="center"/>
    </xf>
    <xf numFmtId="0" fontId="8" fillId="0" borderId="9" xfId="34" applyFont="1" applyFill="1" applyBorder="1"/>
    <xf numFmtId="165" fontId="4" fillId="0" borderId="3" xfId="34" applyNumberFormat="1" applyFont="1" applyFill="1" applyBorder="1" applyAlignment="1">
      <alignment horizontal="left" vertical="center" indent="1"/>
    </xf>
    <xf numFmtId="0" fontId="39" fillId="0" borderId="0" xfId="34" applyFont="1" applyAlignment="1">
      <alignment horizontal="left"/>
    </xf>
    <xf numFmtId="0" fontId="2" fillId="0" borderId="0" xfId="34" applyFont="1" applyAlignment="1">
      <alignment horizontal="left"/>
    </xf>
    <xf numFmtId="0" fontId="18" fillId="0" borderId="0" xfId="34" applyFont="1" applyAlignment="1"/>
    <xf numFmtId="0" fontId="2" fillId="0" borderId="0" xfId="34" applyFont="1" applyAlignment="1"/>
    <xf numFmtId="0" fontId="10" fillId="0" borderId="0" xfId="34" applyFont="1" applyAlignment="1">
      <alignment horizontal="left"/>
    </xf>
    <xf numFmtId="0" fontId="10" fillId="0" borderId="0" xfId="34" applyFont="1" applyAlignment="1"/>
    <xf numFmtId="0" fontId="8" fillId="0" borderId="5" xfId="34" applyFont="1" applyBorder="1"/>
    <xf numFmtId="0" fontId="8" fillId="0" borderId="6" xfId="34" applyFont="1" applyBorder="1" applyAlignment="1">
      <alignment horizontal="center" wrapText="1"/>
    </xf>
    <xf numFmtId="0" fontId="8" fillId="0" borderId="6" xfId="34" applyFont="1" applyBorder="1" applyAlignment="1">
      <alignment horizontal="center" vertical="center"/>
    </xf>
    <xf numFmtId="0" fontId="8" fillId="0" borderId="7" xfId="34" applyFont="1" applyBorder="1" applyAlignment="1">
      <alignment horizontal="center" vertical="center"/>
    </xf>
    <xf numFmtId="0" fontId="8" fillId="0" borderId="8" xfId="34" applyFont="1" applyBorder="1" applyAlignment="1">
      <alignment horizontal="center" vertical="center"/>
    </xf>
    <xf numFmtId="0" fontId="8" fillId="0" borderId="11" xfId="34" applyFont="1" applyBorder="1" applyAlignment="1">
      <alignment horizontal="center" vertical="center"/>
    </xf>
    <xf numFmtId="0" fontId="4" fillId="0" borderId="10" xfId="34" applyFont="1" applyBorder="1" applyAlignment="1">
      <alignment horizontal="center" vertical="center"/>
    </xf>
    <xf numFmtId="165" fontId="4" fillId="0" borderId="9" xfId="34" applyNumberFormat="1" applyFont="1" applyBorder="1" applyAlignment="1">
      <alignment horizontal="left" vertical="center" indent="1"/>
    </xf>
    <xf numFmtId="178" fontId="4" fillId="0" borderId="0" xfId="34" applyNumberFormat="1" applyFont="1" applyFill="1" applyAlignment="1">
      <alignment horizontal="right" vertical="center" indent="1"/>
    </xf>
    <xf numFmtId="165" fontId="4" fillId="0" borderId="9" xfId="34" applyNumberFormat="1" applyFont="1" applyBorder="1" applyAlignment="1">
      <alignment horizontal="left" vertical="center" indent="2"/>
    </xf>
    <xf numFmtId="165" fontId="4" fillId="0" borderId="9" xfId="34" applyNumberFormat="1" applyFont="1" applyBorder="1" applyAlignment="1">
      <alignment horizontal="left" vertical="center" indent="3"/>
    </xf>
    <xf numFmtId="178" fontId="4" fillId="0" borderId="0" xfId="34" applyNumberFormat="1" applyFont="1"/>
    <xf numFmtId="165" fontId="4" fillId="0" borderId="9" xfId="34" applyNumberFormat="1" applyFont="1" applyBorder="1" applyAlignment="1">
      <alignment horizontal="left" vertical="center" indent="4"/>
    </xf>
    <xf numFmtId="165" fontId="4" fillId="0" borderId="13" xfId="34" applyNumberFormat="1" applyFont="1" applyBorder="1" applyAlignment="1">
      <alignment horizontal="left" vertical="center" indent="5"/>
    </xf>
    <xf numFmtId="165" fontId="4" fillId="0" borderId="13" xfId="34" applyNumberFormat="1" applyFont="1" applyBorder="1" applyAlignment="1">
      <alignment horizontal="left" vertical="center" indent="6"/>
    </xf>
    <xf numFmtId="165" fontId="4" fillId="0" borderId="9" xfId="34" applyNumberFormat="1" applyFont="1" applyBorder="1" applyAlignment="1">
      <alignment horizontal="left" vertical="center" indent="5"/>
    </xf>
    <xf numFmtId="165" fontId="4" fillId="0" borderId="9" xfId="34" applyNumberFormat="1" applyFont="1" applyBorder="1" applyAlignment="1">
      <alignment horizontal="left" vertical="center" indent="6"/>
    </xf>
    <xf numFmtId="164" fontId="4" fillId="0" borderId="9" xfId="34" applyNumberFormat="1" applyFont="1" applyBorder="1" applyAlignment="1">
      <alignment horizontal="left" vertical="center" indent="2"/>
    </xf>
    <xf numFmtId="176" fontId="4" fillId="0" borderId="0" xfId="34" applyNumberFormat="1" applyFont="1" applyFill="1" applyAlignment="1">
      <alignment horizontal="right" vertical="center" indent="1"/>
    </xf>
    <xf numFmtId="176" fontId="4" fillId="0" borderId="0" xfId="34" applyNumberFormat="1" applyFont="1"/>
    <xf numFmtId="165" fontId="4" fillId="0" borderId="13" xfId="34" applyNumberFormat="1" applyFont="1" applyBorder="1" applyAlignment="1">
      <alignment horizontal="left" vertical="center" indent="1"/>
    </xf>
    <xf numFmtId="0" fontId="4" fillId="0" borderId="0" xfId="34" applyFont="1" applyBorder="1" applyAlignment="1">
      <alignment horizontal="center" vertical="center"/>
    </xf>
    <xf numFmtId="176" fontId="4" fillId="0" borderId="0" xfId="34" applyNumberFormat="1" applyFont="1" applyFill="1" applyBorder="1" applyAlignment="1">
      <alignment horizontal="right" vertical="center" indent="1"/>
    </xf>
    <xf numFmtId="174" fontId="4" fillId="0" borderId="0" xfId="34" applyNumberFormat="1" applyFont="1" applyFill="1" applyAlignment="1">
      <alignment horizontal="right"/>
    </xf>
    <xf numFmtId="165" fontId="4" fillId="0" borderId="14" xfId="34" applyNumberFormat="1" applyFont="1" applyBorder="1" applyAlignment="1">
      <alignment horizontal="left" vertical="center" indent="1"/>
    </xf>
    <xf numFmtId="165" fontId="4" fillId="0" borderId="13" xfId="34" applyNumberFormat="1" applyFont="1" applyBorder="1" applyAlignment="1">
      <alignment horizontal="left" vertical="center" indent="2"/>
    </xf>
    <xf numFmtId="165" fontId="4" fillId="0" borderId="13" xfId="34" applyNumberFormat="1" applyFont="1" applyBorder="1" applyAlignment="1">
      <alignment horizontal="left" vertical="center" indent="3"/>
    </xf>
    <xf numFmtId="176" fontId="44" fillId="0" borderId="0" xfId="34" quotePrefix="1" applyNumberFormat="1" applyFont="1" applyFill="1" applyAlignment="1">
      <alignment horizontal="right" vertical="center" indent="1"/>
    </xf>
    <xf numFmtId="165" fontId="4" fillId="0" borderId="13" xfId="34" applyNumberFormat="1" applyFont="1" applyBorder="1" applyAlignment="1">
      <alignment horizontal="left" vertical="center" indent="4"/>
    </xf>
    <xf numFmtId="165" fontId="4" fillId="0" borderId="13" xfId="34" applyNumberFormat="1" applyFont="1" applyBorder="1" applyAlignment="1">
      <alignment vertical="center"/>
    </xf>
    <xf numFmtId="180" fontId="4" fillId="0" borderId="13" xfId="34" applyNumberFormat="1" applyFont="1" applyFill="1" applyBorder="1"/>
    <xf numFmtId="175" fontId="4" fillId="0" borderId="0" xfId="34" applyNumberFormat="1" applyFont="1" applyFill="1" applyAlignment="1">
      <alignment horizontal="right"/>
    </xf>
    <xf numFmtId="0" fontId="4" fillId="0" borderId="0" xfId="34" applyFont="1" applyAlignment="1">
      <alignment horizontal="left" indent="3"/>
    </xf>
    <xf numFmtId="174" fontId="4" fillId="0" borderId="0" xfId="34" applyNumberFormat="1" applyFont="1"/>
    <xf numFmtId="167" fontId="8" fillId="0" borderId="0" xfId="34" applyNumberFormat="1" applyFont="1"/>
    <xf numFmtId="0" fontId="3" fillId="0" borderId="0" xfId="34" applyFont="1" applyAlignment="1"/>
    <xf numFmtId="174" fontId="8" fillId="0" borderId="0" xfId="34" applyNumberFormat="1" applyFont="1"/>
    <xf numFmtId="0" fontId="39" fillId="0" borderId="0" xfId="34" applyFont="1"/>
    <xf numFmtId="0" fontId="2" fillId="0" borderId="0" xfId="34" applyFont="1"/>
    <xf numFmtId="0" fontId="18" fillId="0" borderId="0" xfId="34" applyFont="1"/>
    <xf numFmtId="165" fontId="4" fillId="0" borderId="0" xfId="34" applyNumberFormat="1" applyFont="1" applyAlignment="1">
      <alignment horizontal="left" indent="1"/>
    </xf>
    <xf numFmtId="0" fontId="8" fillId="0" borderId="0" xfId="34" quotePrefix="1" applyFont="1"/>
    <xf numFmtId="0" fontId="50" fillId="2" borderId="0" xfId="33" applyFont="1" applyFill="1"/>
    <xf numFmtId="0" fontId="8" fillId="0" borderId="0" xfId="26" applyFont="1" applyAlignment="1" applyProtection="1">
      <alignment horizontal="left"/>
    </xf>
    <xf numFmtId="0" fontId="8" fillId="0" borderId="0" xfId="26" applyFont="1" applyAlignment="1" applyProtection="1"/>
    <xf numFmtId="0" fontId="8" fillId="3" borderId="0" xfId="33" applyFont="1" applyFill="1"/>
    <xf numFmtId="0" fontId="51" fillId="0" borderId="0" xfId="34" applyFont="1" applyAlignment="1">
      <alignment horizontal="left" vertical="center"/>
    </xf>
    <xf numFmtId="177" fontId="44" fillId="0" borderId="0" xfId="28" applyFont="1" applyFill="1" applyBorder="1" applyAlignment="1">
      <alignment horizontal="right" vertical="center" indent="1"/>
    </xf>
    <xf numFmtId="177" fontId="44" fillId="0" borderId="0" xfId="28" applyFont="1" applyFill="1" applyBorder="1" applyAlignment="1">
      <alignment horizontal="right" vertical="center"/>
    </xf>
    <xf numFmtId="177" fontId="4" fillId="0" borderId="0" xfId="28" quotePrefix="1" applyFont="1" applyFill="1" applyBorder="1" applyAlignment="1">
      <alignment horizontal="right" vertical="center" indent="1"/>
    </xf>
    <xf numFmtId="0" fontId="3" fillId="0" borderId="0" xfId="32" applyFont="1" applyFill="1" applyAlignment="1">
      <alignment horizontal="left" indent="1"/>
    </xf>
    <xf numFmtId="0" fontId="51" fillId="0" borderId="0" xfId="32" applyFont="1"/>
    <xf numFmtId="201" fontId="4" fillId="0" borderId="0" xfId="28" quotePrefix="1" applyNumberFormat="1" applyFont="1" applyFill="1" applyAlignment="1">
      <alignment horizontal="right" vertical="center" indent="1"/>
    </xf>
    <xf numFmtId="201" fontId="44" fillId="0" borderId="0" xfId="28" quotePrefix="1" applyNumberFormat="1" applyFont="1" applyFill="1" applyAlignment="1">
      <alignment horizontal="right" vertical="center" indent="1"/>
    </xf>
    <xf numFmtId="49" fontId="3" fillId="0" borderId="0" xfId="34" quotePrefix="1" applyNumberFormat="1" applyFont="1" applyFill="1" applyBorder="1" applyAlignment="1">
      <alignment horizontal="left"/>
    </xf>
    <xf numFmtId="0" fontId="3" fillId="0" borderId="0" xfId="34" applyFont="1" applyFill="1" applyAlignment="1">
      <alignment horizontal="left" indent="1"/>
    </xf>
    <xf numFmtId="178" fontId="4" fillId="0" borderId="0" xfId="28" quotePrefix="1" applyNumberFormat="1" applyFont="1" applyFill="1" applyAlignment="1">
      <alignment horizontal="right" vertical="center" indent="1"/>
    </xf>
    <xf numFmtId="178" fontId="4" fillId="0" borderId="0" xfId="24" quotePrefix="1" applyNumberFormat="1" applyFont="1" applyFill="1" applyBorder="1" applyAlignment="1">
      <alignment horizontal="right" vertical="center" indent="1"/>
    </xf>
    <xf numFmtId="179" fontId="4" fillId="0" borderId="0" xfId="34" applyNumberFormat="1" applyFont="1" applyFill="1" applyBorder="1" applyAlignment="1">
      <alignment horizontal="right" vertical="center" indent="1"/>
    </xf>
    <xf numFmtId="49" fontId="4" fillId="0" borderId="0" xfId="34" quotePrefix="1" applyNumberFormat="1" applyFont="1" applyBorder="1" applyAlignment="1">
      <alignment horizontal="left"/>
    </xf>
    <xf numFmtId="178" fontId="4" fillId="0" borderId="0" xfId="34" quotePrefix="1" applyNumberFormat="1" applyFont="1" applyFill="1" applyAlignment="1">
      <alignment horizontal="right" vertical="center" indent="1"/>
    </xf>
    <xf numFmtId="167" fontId="4" fillId="0" borderId="0" xfId="34" applyNumberFormat="1" applyFont="1" applyFill="1" applyAlignment="1">
      <alignment horizontal="right" vertical="center" indent="1"/>
    </xf>
    <xf numFmtId="167" fontId="44" fillId="0" borderId="0" xfId="34" quotePrefix="1" applyNumberFormat="1" applyFont="1" applyFill="1" applyAlignment="1">
      <alignment horizontal="right" vertical="center" indent="1"/>
    </xf>
    <xf numFmtId="178" fontId="3" fillId="0" borderId="0" xfId="34" applyNumberFormat="1" applyFont="1" applyFill="1" applyAlignment="1">
      <alignment horizontal="right" vertical="center" indent="1"/>
    </xf>
    <xf numFmtId="167" fontId="20" fillId="0" borderId="0" xfId="34" applyNumberFormat="1" applyFont="1" applyFill="1" applyAlignment="1">
      <alignment horizontal="right" vertical="center" indent="1"/>
    </xf>
    <xf numFmtId="1" fontId="20" fillId="0" borderId="0" xfId="34" applyNumberFormat="1" applyFont="1" applyFill="1" applyAlignment="1">
      <alignment horizontal="right" vertical="center" indent="1"/>
    </xf>
    <xf numFmtId="167" fontId="20" fillId="0" borderId="0" xfId="34" quotePrefix="1" applyNumberFormat="1" applyFont="1" applyFill="1" applyAlignment="1">
      <alignment horizontal="right" vertical="center" indent="1"/>
    </xf>
    <xf numFmtId="0" fontId="40" fillId="0" borderId="0" xfId="0" applyFont="1"/>
    <xf numFmtId="0" fontId="53" fillId="0" borderId="0" xfId="34" applyFont="1" applyAlignment="1">
      <alignment vertical="center"/>
    </xf>
    <xf numFmtId="0" fontId="53" fillId="0" borderId="0" xfId="34" applyFont="1" applyAlignment="1">
      <alignment horizontal="left" vertical="center" indent="1"/>
    </xf>
    <xf numFmtId="0" fontId="10" fillId="0" borderId="0" xfId="34" applyFont="1" applyAlignment="1">
      <alignment horizontal="left" vertical="center"/>
    </xf>
    <xf numFmtId="0" fontId="50" fillId="0" borderId="0" xfId="34" applyFont="1" applyAlignment="1">
      <alignment vertical="center"/>
    </xf>
    <xf numFmtId="0" fontId="50" fillId="0" borderId="0" xfId="34" applyFont="1" applyAlignment="1">
      <alignment horizontal="left" vertical="center" indent="1"/>
    </xf>
    <xf numFmtId="0" fontId="3" fillId="0" borderId="5" xfId="34" applyFont="1" applyBorder="1" applyAlignment="1">
      <alignment horizontal="left" indent="1"/>
    </xf>
    <xf numFmtId="3" fontId="50" fillId="0" borderId="0" xfId="34" applyNumberFormat="1" applyFont="1" applyAlignment="1">
      <alignment horizontal="center" vertical="center"/>
    </xf>
    <xf numFmtId="49" fontId="4" fillId="0" borderId="4" xfId="34" applyNumberFormat="1" applyFont="1" applyFill="1" applyBorder="1" applyAlignment="1">
      <alignment horizontal="center" vertical="center"/>
    </xf>
    <xf numFmtId="164" fontId="4" fillId="0" borderId="9" xfId="34" applyNumberFormat="1" applyFont="1" applyBorder="1" applyAlignment="1">
      <alignment horizontal="left" vertical="center" indent="1"/>
    </xf>
    <xf numFmtId="177" fontId="4" fillId="0" borderId="0" xfId="28" applyFont="1" applyFill="1" applyAlignment="1">
      <alignment horizontal="right" vertical="center" indent="1"/>
    </xf>
    <xf numFmtId="3" fontId="1" fillId="0" borderId="0" xfId="34" applyNumberFormat="1"/>
    <xf numFmtId="0" fontId="1" fillId="0" borderId="0" xfId="34"/>
    <xf numFmtId="49" fontId="4" fillId="0" borderId="0" xfId="34" applyNumberFormat="1" applyFont="1" applyFill="1" applyBorder="1" applyAlignment="1">
      <alignment horizontal="center" vertical="center"/>
    </xf>
    <xf numFmtId="164" fontId="4" fillId="0" borderId="9" xfId="34" applyNumberFormat="1" applyFont="1" applyBorder="1" applyAlignment="1">
      <alignment horizontal="left" vertical="center" indent="3"/>
    </xf>
    <xf numFmtId="164" fontId="44" fillId="0" borderId="9" xfId="34" applyNumberFormat="1" applyFont="1" applyBorder="1" applyAlignment="1">
      <alignment horizontal="left" vertical="center" indent="1"/>
    </xf>
    <xf numFmtId="49" fontId="3" fillId="0" borderId="0" xfId="34" applyNumberFormat="1" applyFont="1" applyBorder="1" applyAlignment="1">
      <alignment horizontal="left"/>
    </xf>
    <xf numFmtId="0" fontId="3" fillId="0" borderId="0" xfId="34" applyFont="1" applyAlignment="1">
      <alignment horizontal="left" indent="1"/>
    </xf>
    <xf numFmtId="0" fontId="3" fillId="0" borderId="0" xfId="34" applyFont="1" applyAlignment="1">
      <alignment horizontal="left" vertical="center" indent="1"/>
    </xf>
    <xf numFmtId="202" fontId="3" fillId="0" borderId="0" xfId="34" applyNumberFormat="1" applyFont="1" applyFill="1" applyBorder="1" applyAlignment="1">
      <alignment horizontal="right"/>
    </xf>
    <xf numFmtId="202" fontId="1" fillId="0" borderId="0" xfId="34" applyNumberFormat="1"/>
    <xf numFmtId="176" fontId="4" fillId="0" borderId="0" xfId="24" applyFill="1" applyBorder="1" applyAlignment="1">
      <alignment horizontal="right" vertical="center" indent="1"/>
    </xf>
    <xf numFmtId="176" fontId="1" fillId="0" borderId="0" xfId="34" applyNumberFormat="1"/>
    <xf numFmtId="0" fontId="39" fillId="0" borderId="0" xfId="0" applyFont="1"/>
    <xf numFmtId="0" fontId="39" fillId="0" borderId="0" xfId="0" applyFont="1" applyBorder="1" applyAlignment="1"/>
    <xf numFmtId="0" fontId="39" fillId="2" borderId="0" xfId="33" applyFont="1" applyFill="1"/>
    <xf numFmtId="177" fontId="4" fillId="0" borderId="0" xfId="28" quotePrefix="1" applyFont="1" applyFill="1" applyAlignment="1">
      <alignment horizontal="right" vertical="center" indent="1"/>
    </xf>
    <xf numFmtId="49" fontId="3" fillId="0" borderId="0" xfId="34" applyNumberFormat="1" applyFont="1" applyBorder="1" applyAlignment="1">
      <alignment horizontal="left" indent="1"/>
    </xf>
    <xf numFmtId="49" fontId="8" fillId="0" borderId="0" xfId="26" applyNumberFormat="1" applyFont="1" applyAlignment="1" applyProtection="1">
      <alignment horizontal="left"/>
    </xf>
    <xf numFmtId="1" fontId="20" fillId="0" borderId="0" xfId="24" applyNumberFormat="1" applyFont="1" applyFill="1" applyBorder="1" applyAlignment="1">
      <alignment horizontal="right" vertical="center" indent="1"/>
    </xf>
    <xf numFmtId="3" fontId="4" fillId="0" borderId="0" xfId="24" applyNumberFormat="1" applyFont="1" applyFill="1" applyBorder="1" applyAlignment="1">
      <alignment horizontal="right" vertical="center" indent="1"/>
    </xf>
    <xf numFmtId="1" fontId="4" fillId="0" borderId="0" xfId="28" quotePrefix="1" applyNumberFormat="1" applyFont="1" applyFill="1" applyAlignment="1">
      <alignment horizontal="right" vertical="center" indent="1"/>
    </xf>
    <xf numFmtId="1" fontId="20" fillId="0" borderId="0" xfId="31" applyNumberFormat="1" applyFont="1" applyFill="1" applyBorder="1"/>
    <xf numFmtId="1" fontId="44" fillId="0" borderId="0" xfId="28" quotePrefix="1" applyNumberFormat="1" applyFont="1" applyFill="1" applyAlignment="1">
      <alignment horizontal="right" vertical="center" indent="1"/>
    </xf>
    <xf numFmtId="0" fontId="31" fillId="0" borderId="5" xfId="0" applyFont="1" applyBorder="1" applyAlignment="1"/>
    <xf numFmtId="0" fontId="32" fillId="0" borderId="5" xfId="0" applyFont="1" applyBorder="1" applyAlignment="1"/>
    <xf numFmtId="0" fontId="33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Alignment="1"/>
    <xf numFmtId="0" fontId="0" fillId="0" borderId="0" xfId="0" applyAlignment="1"/>
    <xf numFmtId="0" fontId="43" fillId="2" borderId="0" xfId="33" applyFont="1" applyFill="1" applyBorder="1" applyAlignment="1">
      <alignment horizontal="center" vertical="center"/>
    </xf>
    <xf numFmtId="0" fontId="12" fillId="2" borderId="0" xfId="33" quotePrefix="1" applyFont="1" applyFill="1" applyBorder="1" applyAlignment="1">
      <alignment horizontal="center" vertical="center"/>
    </xf>
    <xf numFmtId="0" fontId="43" fillId="2" borderId="5" xfId="33" applyFont="1" applyFill="1" applyBorder="1" applyAlignment="1">
      <alignment horizontal="center"/>
    </xf>
    <xf numFmtId="0" fontId="43" fillId="2" borderId="0" xfId="33" applyFont="1" applyFill="1" applyBorder="1" applyAlignment="1">
      <alignment horizontal="center"/>
    </xf>
    <xf numFmtId="0" fontId="44" fillId="0" borderId="12" xfId="32" applyFont="1" applyFill="1" applyBorder="1" applyAlignment="1">
      <alignment horizontal="left" vertical="center"/>
    </xf>
    <xf numFmtId="0" fontId="44" fillId="0" borderId="4" xfId="32" applyFont="1" applyFill="1" applyBorder="1" applyAlignment="1">
      <alignment horizontal="left" vertical="center"/>
    </xf>
    <xf numFmtId="0" fontId="44" fillId="0" borderId="3" xfId="32" applyFont="1" applyFill="1" applyBorder="1" applyAlignment="1">
      <alignment horizontal="left" vertical="center"/>
    </xf>
    <xf numFmtId="0" fontId="44" fillId="0" borderId="0" xfId="32" applyFont="1" applyFill="1" applyBorder="1" applyAlignment="1">
      <alignment horizontal="left" vertical="center"/>
    </xf>
    <xf numFmtId="0" fontId="44" fillId="0" borderId="3" xfId="32" applyFont="1" applyFill="1" applyBorder="1" applyAlignment="1">
      <alignment horizontal="left" vertical="center" wrapText="1"/>
    </xf>
    <xf numFmtId="0" fontId="44" fillId="0" borderId="0" xfId="32" applyFont="1" applyFill="1" applyBorder="1" applyAlignment="1">
      <alignment horizontal="left" vertical="center" wrapText="1"/>
    </xf>
  </cellXfs>
  <cellStyles count="35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5x indented GHG Textfiels" xfId="15"/>
    <cellStyle name="6mitP" xfId="16"/>
    <cellStyle name="6ohneP" xfId="17"/>
    <cellStyle name="7mitP" xfId="18"/>
    <cellStyle name="9mitP" xfId="19"/>
    <cellStyle name="9ohneP" xfId="20"/>
    <cellStyle name="Comma [0]" xfId="21"/>
    <cellStyle name="Currency [0]" xfId="22"/>
    <cellStyle name="CustomizationCells" xfId="23"/>
    <cellStyle name="Eine_Nachkommastelle" xfId="24"/>
    <cellStyle name="Fuss" xfId="25"/>
    <cellStyle name="Hyperlink" xfId="26" builtinId="8"/>
    <cellStyle name="mitP" xfId="27"/>
    <cellStyle name="Ohne_Nachkomma" xfId="28"/>
    <cellStyle name="ohneP" xfId="29"/>
    <cellStyle name="Standard" xfId="0" builtinId="0"/>
    <cellStyle name="Standard 2" xfId="33"/>
    <cellStyle name="Standard 3" xfId="34"/>
    <cellStyle name="Standard_Abwasser 1995 n. NACE" xfId="30"/>
    <cellStyle name="Standard_pres98t1" xfId="31"/>
    <cellStyle name="Standard_Tabelle1 (2)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41" name="Object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60325</xdr:colOff>
      <xdr:row>19</xdr:row>
      <xdr:rowOff>123825</xdr:rowOff>
    </xdr:from>
    <xdr:to>
      <xdr:col>4</xdr:col>
      <xdr:colOff>650875</xdr:colOff>
      <xdr:row>37</xdr:row>
      <xdr:rowOff>85725</xdr:rowOff>
    </xdr:to>
    <xdr:pic>
      <xdr:nvPicPr>
        <xdr:cNvPr id="4" name="Picture 13" descr="19__Umwel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479925"/>
          <a:ext cx="2876550" cy="2933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4</xdr:col>
          <xdr:colOff>647700</xdr:colOff>
          <xdr:row>10</xdr:row>
          <xdr:rowOff>114300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57</xdr:row>
      <xdr:rowOff>152400</xdr:rowOff>
    </xdr:from>
    <xdr:to>
      <xdr:col>1</xdr:col>
      <xdr:colOff>514350</xdr:colOff>
      <xdr:row>57</xdr:row>
      <xdr:rowOff>152400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V="1">
          <a:off x="304800" y="11201400"/>
          <a:ext cx="495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19050</xdr:colOff>
      <xdr:row>57</xdr:row>
      <xdr:rowOff>152400</xdr:rowOff>
    </xdr:from>
    <xdr:to>
      <xdr:col>1</xdr:col>
      <xdr:colOff>514350</xdr:colOff>
      <xdr:row>57</xdr:row>
      <xdr:rowOff>152400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V="1">
          <a:off x="304800" y="11201400"/>
          <a:ext cx="495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102"/>
      <c r="B1" s="335" t="s">
        <v>468</v>
      </c>
      <c r="C1" s="336"/>
      <c r="D1" s="336"/>
      <c r="E1" s="336"/>
      <c r="F1" s="336"/>
      <c r="G1" s="336"/>
      <c r="H1" s="336"/>
    </row>
    <row r="2" spans="1:9" ht="14.25" customHeight="1">
      <c r="A2" s="2"/>
      <c r="B2" s="2"/>
      <c r="C2" s="2"/>
      <c r="D2" s="2"/>
      <c r="E2" s="2"/>
      <c r="F2" s="2"/>
      <c r="G2" s="2"/>
      <c r="H2" s="2"/>
    </row>
    <row r="3" spans="1:9" ht="11.25" customHeight="1">
      <c r="A3" s="2"/>
      <c r="B3" s="2"/>
      <c r="C3" s="2"/>
      <c r="D3" s="2"/>
      <c r="E3" s="2"/>
      <c r="F3" s="2"/>
      <c r="G3" s="2"/>
      <c r="H3" s="337" t="s">
        <v>469</v>
      </c>
      <c r="I3" s="103"/>
    </row>
    <row r="4" spans="1:9">
      <c r="A4" s="2"/>
      <c r="B4" s="2"/>
      <c r="C4" s="2"/>
      <c r="D4" s="2"/>
      <c r="E4" s="2"/>
      <c r="F4" s="2"/>
      <c r="G4" s="2"/>
      <c r="H4" s="338"/>
    </row>
    <row r="5" spans="1:9">
      <c r="A5" s="2"/>
      <c r="B5" s="2"/>
      <c r="C5" s="2"/>
      <c r="D5" s="2"/>
      <c r="E5" s="2"/>
      <c r="F5" s="2"/>
      <c r="G5" s="2"/>
      <c r="H5" s="2"/>
    </row>
    <row r="6" spans="1:9">
      <c r="A6" s="2"/>
      <c r="B6" s="2"/>
      <c r="C6" s="2"/>
      <c r="D6" s="2"/>
      <c r="E6" s="2"/>
      <c r="F6" s="2"/>
      <c r="G6" s="2"/>
      <c r="H6" s="2"/>
    </row>
    <row r="7" spans="1:9">
      <c r="A7" s="2"/>
      <c r="B7" s="2"/>
      <c r="C7" s="2"/>
      <c r="D7" s="2"/>
      <c r="E7" s="2"/>
      <c r="F7" s="2"/>
      <c r="G7" s="2"/>
      <c r="H7" s="2"/>
    </row>
    <row r="8" spans="1:9">
      <c r="A8" s="2"/>
      <c r="B8" s="2"/>
      <c r="C8" s="2"/>
      <c r="D8" s="2"/>
      <c r="E8" s="2"/>
      <c r="F8" s="2"/>
      <c r="G8" s="2"/>
      <c r="H8" s="2"/>
    </row>
    <row r="9" spans="1:9">
      <c r="A9" s="2"/>
      <c r="B9" s="2"/>
      <c r="C9" s="2"/>
      <c r="D9" s="2"/>
      <c r="E9" s="2"/>
      <c r="F9" s="2"/>
      <c r="G9" s="2"/>
      <c r="H9" s="2"/>
    </row>
    <row r="10" spans="1:9" s="106" customFormat="1" ht="34.5">
      <c r="A10" s="104"/>
      <c r="B10" s="105" t="s">
        <v>470</v>
      </c>
      <c r="C10" s="105"/>
      <c r="D10" s="104"/>
      <c r="E10" s="104"/>
      <c r="F10" s="104"/>
      <c r="G10" s="104"/>
      <c r="H10" s="104"/>
    </row>
    <row r="11" spans="1:9">
      <c r="A11" s="2"/>
      <c r="B11" s="2"/>
      <c r="C11" s="2"/>
      <c r="D11" s="2"/>
      <c r="E11" s="2"/>
      <c r="F11" s="2"/>
      <c r="G11" s="2"/>
      <c r="H11" s="2"/>
    </row>
    <row r="12" spans="1:9">
      <c r="A12" s="2"/>
      <c r="B12" s="2"/>
      <c r="C12" s="2"/>
      <c r="D12" s="2"/>
      <c r="E12" s="2"/>
      <c r="F12" s="2"/>
      <c r="G12" s="2"/>
      <c r="H12" s="2"/>
    </row>
    <row r="13" spans="1:9">
      <c r="A13" s="2"/>
      <c r="B13" s="2"/>
      <c r="C13" s="2"/>
      <c r="D13" s="2"/>
      <c r="E13" s="2"/>
      <c r="F13" s="2"/>
      <c r="G13" s="2"/>
      <c r="H13" s="2"/>
    </row>
    <row r="14" spans="1:9" s="106" customFormat="1" ht="27">
      <c r="A14" s="104"/>
      <c r="B14" s="107" t="s">
        <v>618</v>
      </c>
      <c r="C14" s="108"/>
      <c r="D14" s="108"/>
      <c r="E14" s="109"/>
      <c r="F14" s="104"/>
      <c r="G14" s="104"/>
      <c r="H14" s="104"/>
    </row>
    <row r="15" spans="1:9" s="106" customFormat="1" ht="27">
      <c r="A15" s="104"/>
      <c r="B15" s="107" t="s">
        <v>477</v>
      </c>
      <c r="C15" s="108"/>
      <c r="D15" s="108"/>
      <c r="E15" s="109"/>
      <c r="F15" s="104"/>
      <c r="G15" s="104"/>
      <c r="H15" s="104"/>
    </row>
    <row r="16" spans="1:9" s="106" customFormat="1" ht="27">
      <c r="A16" s="104"/>
      <c r="B16" s="107" t="s">
        <v>478</v>
      </c>
      <c r="C16" s="108"/>
      <c r="D16" s="108"/>
      <c r="E16" s="109"/>
      <c r="F16" s="104"/>
      <c r="G16" s="104"/>
      <c r="H16" s="104"/>
    </row>
    <row r="17" spans="1:8">
      <c r="A17" s="2"/>
      <c r="B17" s="2"/>
      <c r="C17" s="2"/>
      <c r="D17" s="2"/>
      <c r="E17" s="2"/>
      <c r="F17" s="2"/>
      <c r="G17" s="2"/>
      <c r="H17" s="2"/>
    </row>
    <row r="18" spans="1:8">
      <c r="A18" s="2"/>
      <c r="B18" s="12"/>
      <c r="C18" s="12"/>
      <c r="D18" s="12"/>
      <c r="E18" s="12"/>
      <c r="F18" s="2"/>
      <c r="G18" s="2"/>
      <c r="H18" s="2"/>
    </row>
    <row r="19" spans="1:8">
      <c r="A19" s="2"/>
      <c r="B19" s="12"/>
      <c r="C19" s="12"/>
      <c r="D19" s="12"/>
      <c r="E19" s="12"/>
      <c r="F19" s="2"/>
      <c r="G19" s="2"/>
      <c r="H19" s="2"/>
    </row>
    <row r="20" spans="1:8">
      <c r="A20" s="2"/>
      <c r="B20" s="339"/>
      <c r="C20" s="340"/>
      <c r="D20" s="340"/>
      <c r="E20" s="340"/>
      <c r="F20" s="110"/>
      <c r="G20" s="2"/>
      <c r="H20" s="2"/>
    </row>
    <row r="21" spans="1:8">
      <c r="A21" s="2"/>
      <c r="B21" s="340"/>
      <c r="C21" s="340"/>
      <c r="D21" s="340"/>
      <c r="E21" s="340"/>
      <c r="F21" s="110"/>
      <c r="G21" s="2"/>
      <c r="H21" s="2"/>
    </row>
    <row r="22" spans="1:8">
      <c r="A22" s="2"/>
      <c r="B22" s="340"/>
      <c r="C22" s="340"/>
      <c r="D22" s="340"/>
      <c r="E22" s="340"/>
      <c r="F22" s="110"/>
      <c r="G22" s="2"/>
      <c r="H22" s="2"/>
    </row>
    <row r="23" spans="1:8">
      <c r="A23" s="2"/>
      <c r="B23" s="340"/>
      <c r="C23" s="340"/>
      <c r="D23" s="340"/>
      <c r="E23" s="340"/>
      <c r="F23" s="110"/>
      <c r="G23" s="2"/>
      <c r="H23" s="2"/>
    </row>
    <row r="24" spans="1:8">
      <c r="A24" s="2"/>
      <c r="B24" s="340"/>
      <c r="C24" s="340"/>
      <c r="D24" s="340"/>
      <c r="E24" s="340"/>
      <c r="F24" s="110"/>
      <c r="G24" s="2"/>
      <c r="H24" s="2"/>
    </row>
    <row r="25" spans="1:8">
      <c r="A25" s="2"/>
      <c r="B25" s="340"/>
      <c r="C25" s="340"/>
      <c r="D25" s="340"/>
      <c r="E25" s="340"/>
      <c r="F25" s="110"/>
      <c r="G25" s="2"/>
      <c r="H25" s="2"/>
    </row>
    <row r="26" spans="1:8">
      <c r="A26" s="2"/>
      <c r="B26" s="340"/>
      <c r="C26" s="340"/>
      <c r="D26" s="340"/>
      <c r="E26" s="340"/>
      <c r="F26" s="110"/>
      <c r="G26" s="2"/>
      <c r="H26" s="2"/>
    </row>
    <row r="27" spans="1:8">
      <c r="A27" s="2"/>
      <c r="B27" s="340"/>
      <c r="C27" s="340"/>
      <c r="D27" s="340"/>
      <c r="E27" s="340"/>
      <c r="F27" s="110"/>
      <c r="G27" s="2"/>
      <c r="H27" s="2"/>
    </row>
    <row r="28" spans="1:8">
      <c r="A28" s="2"/>
      <c r="B28" s="340"/>
      <c r="C28" s="340"/>
      <c r="D28" s="340"/>
      <c r="E28" s="340"/>
      <c r="F28" s="110"/>
      <c r="G28" s="2"/>
      <c r="H28" s="2"/>
    </row>
    <row r="29" spans="1:8">
      <c r="A29" s="2"/>
      <c r="B29" s="340"/>
      <c r="C29" s="340"/>
      <c r="D29" s="340"/>
      <c r="E29" s="340"/>
      <c r="F29" s="110"/>
      <c r="G29" s="2"/>
      <c r="H29" s="2"/>
    </row>
    <row r="30" spans="1:8">
      <c r="A30" s="2"/>
      <c r="B30" s="340"/>
      <c r="C30" s="340"/>
      <c r="D30" s="340"/>
      <c r="E30" s="340"/>
      <c r="F30" s="110"/>
      <c r="G30" s="2"/>
      <c r="H30" s="2"/>
    </row>
    <row r="31" spans="1:8">
      <c r="A31" s="2"/>
      <c r="B31" s="340"/>
      <c r="C31" s="340"/>
      <c r="D31" s="340"/>
      <c r="E31" s="340"/>
      <c r="F31" s="110"/>
      <c r="G31" s="2"/>
      <c r="H31" s="2"/>
    </row>
    <row r="32" spans="1:8">
      <c r="A32" s="2"/>
      <c r="B32" s="340"/>
      <c r="C32" s="340"/>
      <c r="D32" s="340"/>
      <c r="E32" s="340"/>
      <c r="F32" s="110"/>
      <c r="G32" s="2"/>
      <c r="H32" s="2"/>
    </row>
    <row r="33" spans="1:8">
      <c r="A33" s="2"/>
      <c r="B33" s="340"/>
      <c r="C33" s="340"/>
      <c r="D33" s="340"/>
      <c r="E33" s="340"/>
      <c r="F33" s="110"/>
      <c r="G33" s="2"/>
      <c r="H33" s="2"/>
    </row>
    <row r="34" spans="1:8">
      <c r="A34" s="2"/>
      <c r="B34" s="340"/>
      <c r="C34" s="340"/>
      <c r="D34" s="340"/>
      <c r="E34" s="340"/>
      <c r="F34" s="110"/>
      <c r="G34" s="2"/>
      <c r="H34" s="2"/>
    </row>
    <row r="35" spans="1:8">
      <c r="A35" s="2"/>
      <c r="B35" s="340"/>
      <c r="C35" s="340"/>
      <c r="D35" s="340"/>
      <c r="E35" s="340"/>
      <c r="F35" s="110"/>
      <c r="G35" s="2"/>
      <c r="H35" s="2"/>
    </row>
    <row r="36" spans="1:8">
      <c r="A36" s="2"/>
      <c r="B36" s="340"/>
      <c r="C36" s="340"/>
      <c r="D36" s="340"/>
      <c r="E36" s="340"/>
      <c r="F36" s="110"/>
      <c r="G36" s="2"/>
      <c r="H36" s="2"/>
    </row>
    <row r="37" spans="1:8">
      <c r="A37" s="2"/>
      <c r="B37" s="340"/>
      <c r="C37" s="340"/>
      <c r="D37" s="340"/>
      <c r="E37" s="340"/>
      <c r="F37" s="110"/>
      <c r="G37" s="2"/>
      <c r="H37" s="2"/>
    </row>
    <row r="38" spans="1:8">
      <c r="A38" s="2"/>
      <c r="B38" s="340"/>
      <c r="C38" s="340"/>
      <c r="D38" s="340"/>
      <c r="E38" s="340"/>
      <c r="F38" s="110"/>
      <c r="G38" s="2"/>
      <c r="H38" s="2"/>
    </row>
    <row r="39" spans="1:8">
      <c r="A39" s="2"/>
      <c r="B39" s="110"/>
      <c r="C39" s="110"/>
      <c r="D39" s="110"/>
      <c r="E39" s="110"/>
      <c r="F39" s="110"/>
      <c r="G39" s="2"/>
      <c r="H39" s="2"/>
    </row>
    <row r="40" spans="1:8">
      <c r="A40" s="2"/>
      <c r="B40" s="110"/>
      <c r="C40" s="110"/>
      <c r="D40" s="110"/>
      <c r="E40" s="110"/>
      <c r="F40" s="110"/>
      <c r="G40" s="2"/>
      <c r="H40" s="2"/>
    </row>
    <row r="41" spans="1:8">
      <c r="A41" s="2"/>
      <c r="B41" s="2"/>
      <c r="C41" s="2"/>
      <c r="D41" s="2"/>
      <c r="E41" s="2"/>
      <c r="F41" s="2"/>
      <c r="G41" s="2"/>
      <c r="H41" s="2"/>
    </row>
    <row r="42" spans="1:8">
      <c r="A42" s="2"/>
      <c r="B42" s="2"/>
      <c r="C42" s="2"/>
      <c r="D42" s="2"/>
      <c r="E42" s="2"/>
      <c r="F42" s="2"/>
      <c r="G42" s="2"/>
      <c r="H42" s="2"/>
    </row>
    <row r="43" spans="1:8">
      <c r="A43" s="2"/>
      <c r="B43" s="2"/>
      <c r="C43" s="2"/>
      <c r="D43" s="2"/>
      <c r="E43" s="2"/>
      <c r="F43" s="2"/>
      <c r="G43" s="2"/>
      <c r="H43" s="2"/>
    </row>
    <row r="44" spans="1:8">
      <c r="A44" s="2"/>
      <c r="B44" s="2"/>
      <c r="C44" s="2"/>
      <c r="D44" s="2"/>
      <c r="E44" s="2"/>
      <c r="F44" s="2"/>
      <c r="G44" s="2"/>
      <c r="H44" s="2"/>
    </row>
    <row r="45" spans="1:8">
      <c r="A45" s="2"/>
      <c r="B45" s="2"/>
      <c r="C45" s="2"/>
      <c r="D45" s="2"/>
      <c r="E45" s="2"/>
      <c r="F45" s="2"/>
      <c r="G45" s="2"/>
      <c r="H45" s="2"/>
    </row>
    <row r="46" spans="1:8">
      <c r="A46" s="2"/>
      <c r="B46" s="2"/>
      <c r="C46" s="2"/>
      <c r="D46" s="2"/>
      <c r="E46" s="2"/>
      <c r="F46" s="2"/>
      <c r="G46" s="2"/>
      <c r="H46" s="2"/>
    </row>
    <row r="47" spans="1:8">
      <c r="A47" s="2"/>
      <c r="B47" s="2"/>
      <c r="C47" s="2"/>
      <c r="D47" s="2"/>
      <c r="E47" s="2"/>
      <c r="F47" s="2"/>
      <c r="G47" s="2"/>
      <c r="H47" s="2"/>
    </row>
    <row r="48" spans="1:8" s="106" customFormat="1" ht="33">
      <c r="A48" s="104"/>
      <c r="B48" s="111" t="s">
        <v>619</v>
      </c>
      <c r="C48" s="112"/>
      <c r="D48" s="112"/>
      <c r="E48" s="112"/>
      <c r="F48" s="112"/>
      <c r="G48" s="112"/>
      <c r="H48" s="112"/>
    </row>
    <row r="49" spans="1:8">
      <c r="A49" s="2"/>
      <c r="B49" s="87"/>
      <c r="C49" s="87"/>
      <c r="D49" s="87"/>
      <c r="E49" s="87"/>
      <c r="F49" s="87"/>
      <c r="G49" s="87"/>
      <c r="H49" s="87"/>
    </row>
    <row r="50" spans="1:8">
      <c r="A50" s="2"/>
      <c r="B50" s="87"/>
      <c r="C50" s="87"/>
      <c r="D50" s="87"/>
      <c r="E50" s="87"/>
      <c r="F50" s="87"/>
      <c r="G50" s="87"/>
      <c r="H50" s="87"/>
    </row>
    <row r="51" spans="1:8">
      <c r="A51" s="2"/>
      <c r="B51" s="87"/>
      <c r="C51" s="87"/>
      <c r="D51" s="87"/>
      <c r="E51" s="87"/>
      <c r="F51" s="87"/>
      <c r="G51" s="87"/>
      <c r="H51" s="87"/>
    </row>
    <row r="52" spans="1:8" s="106" customFormat="1">
      <c r="A52" s="104"/>
      <c r="B52" s="113" t="s">
        <v>472</v>
      </c>
      <c r="C52" s="112"/>
      <c r="D52" s="112"/>
      <c r="E52" s="112"/>
      <c r="F52" s="112"/>
      <c r="G52" s="112"/>
      <c r="H52" s="112"/>
    </row>
    <row r="53" spans="1:8" s="106" customFormat="1">
      <c r="A53" s="104"/>
      <c r="B53" s="113" t="s">
        <v>894</v>
      </c>
      <c r="C53" s="112"/>
      <c r="D53" s="112"/>
      <c r="E53" s="112"/>
      <c r="F53" s="112"/>
      <c r="G53" s="112"/>
      <c r="H53" s="112"/>
    </row>
    <row r="54" spans="1:8" s="106" customFormat="1">
      <c r="A54" s="104"/>
      <c r="B54" s="113" t="s">
        <v>620</v>
      </c>
      <c r="C54" s="112"/>
      <c r="D54" s="112"/>
      <c r="E54" s="112"/>
      <c r="F54" s="112"/>
      <c r="G54" s="112"/>
      <c r="H54" s="112"/>
    </row>
    <row r="55" spans="1:8" ht="15" customHeight="1">
      <c r="A55" s="2"/>
      <c r="B55" s="87"/>
      <c r="C55" s="87"/>
      <c r="D55" s="87"/>
      <c r="E55" s="87"/>
      <c r="F55" s="87"/>
      <c r="G55" s="87"/>
      <c r="H55" s="87"/>
    </row>
    <row r="56" spans="1:8" s="106" customFormat="1">
      <c r="A56" s="104"/>
      <c r="B56" s="2" t="s">
        <v>473</v>
      </c>
      <c r="C56" s="112"/>
      <c r="D56" s="112"/>
      <c r="E56" s="112"/>
      <c r="F56" s="112"/>
      <c r="G56" s="112"/>
      <c r="H56" s="112"/>
    </row>
    <row r="57" spans="1:8" s="106" customFormat="1">
      <c r="A57" s="104"/>
      <c r="B57" s="114" t="s">
        <v>474</v>
      </c>
      <c r="C57" s="112"/>
      <c r="D57" s="112"/>
      <c r="E57" s="112"/>
      <c r="F57" s="112"/>
      <c r="G57" s="112"/>
      <c r="H57" s="112"/>
    </row>
    <row r="58" spans="1:8" s="106" customFormat="1">
      <c r="A58" s="104"/>
      <c r="B58" s="2" t="s">
        <v>475</v>
      </c>
      <c r="C58" s="112"/>
      <c r="D58" s="112"/>
      <c r="E58" s="112"/>
      <c r="F58" s="112"/>
      <c r="G58" s="112"/>
      <c r="H58" s="112"/>
    </row>
    <row r="59" spans="1:8" ht="15" customHeight="1">
      <c r="A59" s="2"/>
      <c r="B59" s="87"/>
      <c r="C59" s="87"/>
      <c r="D59" s="87"/>
      <c r="E59" s="87"/>
      <c r="F59" s="87"/>
      <c r="G59" s="87"/>
      <c r="H59" s="87"/>
    </row>
    <row r="60" spans="1:8" ht="18">
      <c r="A60" s="2"/>
      <c r="B60" s="115" t="s">
        <v>621</v>
      </c>
      <c r="C60" s="87"/>
      <c r="D60" s="87"/>
      <c r="E60" s="87"/>
      <c r="F60" s="87"/>
      <c r="G60" s="87"/>
      <c r="H60" s="87"/>
    </row>
    <row r="61" spans="1:8">
      <c r="A61" s="2"/>
      <c r="B61" s="3" t="s">
        <v>476</v>
      </c>
      <c r="C61" s="87"/>
      <c r="D61" s="87"/>
      <c r="E61" s="87"/>
      <c r="F61" s="87"/>
      <c r="G61" s="87"/>
      <c r="H61" s="87"/>
    </row>
    <row r="62" spans="1:8">
      <c r="A62" s="2"/>
      <c r="B62" s="87"/>
      <c r="C62" s="87"/>
      <c r="D62" s="87"/>
      <c r="E62" s="87"/>
      <c r="F62" s="87"/>
      <c r="G62" s="87"/>
      <c r="H62" s="87"/>
    </row>
    <row r="63" spans="1:8">
      <c r="A63" s="2"/>
      <c r="B63" s="2"/>
      <c r="C63" s="2"/>
      <c r="D63" s="2"/>
      <c r="E63" s="2"/>
      <c r="F63" s="2"/>
      <c r="G63" s="2"/>
      <c r="H63" s="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41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41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1"/>
  <sheetViews>
    <sheetView workbookViewId="0"/>
  </sheetViews>
  <sheetFormatPr baseColWidth="10" defaultRowHeight="12.75"/>
  <cols>
    <col min="1" max="1" width="4.28515625" style="144" customWidth="1"/>
    <col min="2" max="2" width="59.42578125" style="144" customWidth="1"/>
    <col min="3" max="3" width="11.42578125" style="144"/>
    <col min="4" max="27" width="7.7109375" style="144" customWidth="1"/>
    <col min="28" max="16384" width="11.42578125" style="144"/>
  </cols>
  <sheetData>
    <row r="1" spans="1:30" ht="20.25">
      <c r="A1" s="271" t="s">
        <v>615</v>
      </c>
      <c r="K1" s="272"/>
      <c r="M1" s="271"/>
      <c r="N1" s="271"/>
    </row>
    <row r="2" spans="1:30">
      <c r="A2" s="273"/>
    </row>
    <row r="3" spans="1:30">
      <c r="A3" s="234"/>
      <c r="B3" s="234"/>
      <c r="C3" s="234"/>
      <c r="D3" s="234"/>
      <c r="E3" s="234"/>
      <c r="F3" s="234"/>
      <c r="G3" s="234"/>
      <c r="H3" s="234"/>
      <c r="I3" s="234"/>
      <c r="J3" s="193"/>
      <c r="K3" s="234"/>
      <c r="L3" s="193"/>
      <c r="M3" s="193"/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234"/>
    </row>
    <row r="4" spans="1:30" ht="27" customHeight="1">
      <c r="A4" s="235" t="s">
        <v>74</v>
      </c>
      <c r="B4" s="237" t="s">
        <v>225</v>
      </c>
      <c r="C4" s="236" t="s">
        <v>23</v>
      </c>
      <c r="D4" s="237">
        <v>1990</v>
      </c>
      <c r="E4" s="237">
        <v>1991</v>
      </c>
      <c r="F4" s="237">
        <v>1992</v>
      </c>
      <c r="G4" s="237">
        <v>1993</v>
      </c>
      <c r="H4" s="237">
        <v>1994</v>
      </c>
      <c r="I4" s="238">
        <v>1995</v>
      </c>
      <c r="J4" s="237">
        <v>1996</v>
      </c>
      <c r="K4" s="239">
        <v>1997</v>
      </c>
      <c r="L4" s="238">
        <v>1998</v>
      </c>
      <c r="M4" s="237">
        <v>1999</v>
      </c>
      <c r="N4" s="236">
        <v>2000</v>
      </c>
      <c r="O4" s="237">
        <v>2001</v>
      </c>
      <c r="P4" s="237">
        <v>2002</v>
      </c>
      <c r="Q4" s="237">
        <v>2003</v>
      </c>
      <c r="R4" s="237">
        <v>2004</v>
      </c>
      <c r="S4" s="237">
        <v>2005</v>
      </c>
      <c r="T4" s="237">
        <v>2006</v>
      </c>
      <c r="U4" s="204">
        <v>2007</v>
      </c>
      <c r="V4" s="204">
        <v>2008</v>
      </c>
      <c r="W4" s="204">
        <v>2009</v>
      </c>
      <c r="X4" s="204">
        <v>2010</v>
      </c>
      <c r="Y4" s="204">
        <v>2011</v>
      </c>
      <c r="Z4" s="204">
        <v>2012</v>
      </c>
      <c r="AA4" s="207">
        <v>2013</v>
      </c>
      <c r="AD4" s="193"/>
    </row>
    <row r="5" spans="1:30" ht="15" customHeight="1">
      <c r="A5" s="151">
        <v>1</v>
      </c>
      <c r="B5" s="274" t="s">
        <v>227</v>
      </c>
      <c r="C5" s="151" t="s">
        <v>42</v>
      </c>
      <c r="D5" s="299">
        <v>100</v>
      </c>
      <c r="E5" s="298">
        <v>104.45849739413151</v>
      </c>
      <c r="F5" s="298">
        <v>108.6245547506964</v>
      </c>
      <c r="G5" s="298">
        <v>107.66542152083353</v>
      </c>
      <c r="H5" s="298">
        <v>111.27098884822114</v>
      </c>
      <c r="I5" s="298">
        <v>112.49780428113574</v>
      </c>
      <c r="J5" s="298">
        <v>109.70956750624445</v>
      </c>
      <c r="K5" s="298">
        <v>112.72076303416002</v>
      </c>
      <c r="L5" s="298">
        <v>115.67799379707475</v>
      </c>
      <c r="M5" s="298">
        <v>119.60197665302267</v>
      </c>
      <c r="N5" s="298">
        <v>122.50890094836248</v>
      </c>
      <c r="O5" s="298">
        <v>122.22772780852563</v>
      </c>
      <c r="P5" s="298">
        <v>124.36981447333517</v>
      </c>
      <c r="Q5" s="298">
        <v>122.0130521656187</v>
      </c>
      <c r="R5" s="298">
        <v>123.52753306418853</v>
      </c>
      <c r="S5" s="298">
        <v>124.68216854214964</v>
      </c>
      <c r="T5" s="298">
        <v>126.88121873161727</v>
      </c>
      <c r="U5" s="298">
        <v>136.93609648798471</v>
      </c>
      <c r="V5" s="298">
        <v>136.61759333215937</v>
      </c>
      <c r="W5" s="298">
        <v>137.00228384959354</v>
      </c>
      <c r="X5" s="298">
        <v>135.72663991400441</v>
      </c>
      <c r="Y5" s="298">
        <v>146.98255766862459</v>
      </c>
      <c r="Z5" s="298">
        <v>149.20662612896106</v>
      </c>
      <c r="AA5" s="298">
        <v>145.52302433538557</v>
      </c>
      <c r="AD5" s="193"/>
    </row>
    <row r="6" spans="1:30" ht="15" customHeight="1">
      <c r="A6" s="151">
        <v>2</v>
      </c>
      <c r="B6" s="274" t="s">
        <v>289</v>
      </c>
      <c r="C6" s="151" t="s">
        <v>42</v>
      </c>
      <c r="D6" s="299">
        <v>100</v>
      </c>
      <c r="E6" s="298">
        <v>98.017703442085505</v>
      </c>
      <c r="F6" s="298">
        <v>96.069965207530757</v>
      </c>
      <c r="G6" s="298">
        <v>95.999949547934065</v>
      </c>
      <c r="H6" s="298">
        <v>95.16956355675525</v>
      </c>
      <c r="I6" s="298">
        <v>95.731265460589455</v>
      </c>
      <c r="J6" s="298">
        <v>98.931248124400852</v>
      </c>
      <c r="K6" s="298">
        <v>98.045594233221522</v>
      </c>
      <c r="L6" s="298">
        <v>97.419242646057896</v>
      </c>
      <c r="M6" s="298">
        <v>96.095600492632229</v>
      </c>
      <c r="N6" s="298">
        <v>96.615720649057778</v>
      </c>
      <c r="O6" s="298">
        <v>98.479656485837836</v>
      </c>
      <c r="P6" s="298">
        <v>96.793898681382942</v>
      </c>
      <c r="Q6" s="298">
        <v>97.952658201426303</v>
      </c>
      <c r="R6" s="298">
        <v>97.894056566123879</v>
      </c>
      <c r="S6" s="298">
        <v>97.672773134989072</v>
      </c>
      <c r="T6" s="298">
        <v>99.540810286453777</v>
      </c>
      <c r="U6" s="298">
        <v>95.24755423939807</v>
      </c>
      <c r="V6" s="298">
        <v>96.474053962543778</v>
      </c>
      <c r="W6" s="298">
        <v>90.779274022260779</v>
      </c>
      <c r="X6" s="298">
        <v>95.380945636758412</v>
      </c>
      <c r="Y6" s="298">
        <v>91.238629751408865</v>
      </c>
      <c r="Z6" s="298">
        <v>90.217008961346949</v>
      </c>
      <c r="AA6" s="298">
        <v>92.598514200076139</v>
      </c>
      <c r="AD6" s="193"/>
    </row>
    <row r="7" spans="1:30" ht="15" customHeight="1">
      <c r="A7" s="151">
        <v>3</v>
      </c>
      <c r="B7" s="274" t="s">
        <v>290</v>
      </c>
      <c r="C7" s="151" t="s">
        <v>45</v>
      </c>
      <c r="D7" s="300" t="s">
        <v>688</v>
      </c>
      <c r="E7" s="300" t="s">
        <v>688</v>
      </c>
      <c r="F7" s="300" t="s">
        <v>688</v>
      </c>
      <c r="G7" s="300" t="s">
        <v>688</v>
      </c>
      <c r="H7" s="299">
        <v>100</v>
      </c>
      <c r="I7" s="298">
        <v>105.64673727143482</v>
      </c>
      <c r="J7" s="298">
        <v>108.39827440533914</v>
      </c>
      <c r="K7" s="298">
        <v>111.40110937009307</v>
      </c>
      <c r="L7" s="298">
        <v>115.40360121927075</v>
      </c>
      <c r="M7" s="298">
        <v>115.53595705048532</v>
      </c>
      <c r="N7" s="298">
        <v>119.82319918529605</v>
      </c>
      <c r="O7" s="298">
        <v>128.27769964229444</v>
      </c>
      <c r="P7" s="298">
        <v>129.77234017255302</v>
      </c>
      <c r="Q7" s="298">
        <v>127.40230196705818</v>
      </c>
      <c r="R7" s="298">
        <v>129.2426766290271</v>
      </c>
      <c r="S7" s="298">
        <v>133.0822575023214</v>
      </c>
      <c r="T7" s="298">
        <v>131.71427419930146</v>
      </c>
      <c r="U7" s="298">
        <v>138.13355865866808</v>
      </c>
      <c r="V7" s="298">
        <v>141.4835564396179</v>
      </c>
      <c r="W7" s="298">
        <v>146.14090366710028</v>
      </c>
      <c r="X7" s="298">
        <v>147.3738979000907</v>
      </c>
      <c r="Y7" s="298">
        <v>143.3260592019019</v>
      </c>
      <c r="Z7" s="298">
        <v>148.5632120321585</v>
      </c>
      <c r="AA7" s="298">
        <v>147.78892936997443</v>
      </c>
      <c r="AD7" s="193"/>
    </row>
    <row r="8" spans="1:30" ht="15" customHeight="1">
      <c r="A8" s="151">
        <v>4</v>
      </c>
      <c r="B8" s="274" t="s">
        <v>226</v>
      </c>
      <c r="C8" s="151" t="s">
        <v>250</v>
      </c>
      <c r="D8" s="298">
        <v>99.703279282443347</v>
      </c>
      <c r="E8" s="298">
        <v>95.948322591178297</v>
      </c>
      <c r="F8" s="298">
        <v>91.953244366540062</v>
      </c>
      <c r="G8" s="298">
        <v>91.209194357175718</v>
      </c>
      <c r="H8" s="298">
        <v>89.627211495921642</v>
      </c>
      <c r="I8" s="298">
        <v>89.283539917665451</v>
      </c>
      <c r="J8" s="298">
        <v>90.812447621170918</v>
      </c>
      <c r="K8" s="298">
        <v>87.957738675809296</v>
      </c>
      <c r="L8" s="298">
        <v>85.897459700214768</v>
      </c>
      <c r="M8" s="298">
        <v>83.192073923127879</v>
      </c>
      <c r="N8" s="298">
        <v>83.117432200826414</v>
      </c>
      <c r="O8" s="298">
        <v>84.299697598718566</v>
      </c>
      <c r="P8" s="298">
        <v>82.6044161057889</v>
      </c>
      <c r="Q8" s="298">
        <v>82.473683381904294</v>
      </c>
      <c r="R8" s="298">
        <v>81.475533042928987</v>
      </c>
      <c r="S8" s="298">
        <v>79.451371347851847</v>
      </c>
      <c r="T8" s="298">
        <v>80.088493086631516</v>
      </c>
      <c r="U8" s="298">
        <v>78.025218457998577</v>
      </c>
      <c r="V8" s="298">
        <v>78.283166525345536</v>
      </c>
      <c r="W8" s="298">
        <v>72.918367408063972</v>
      </c>
      <c r="X8" s="298">
        <v>75.61757766850053</v>
      </c>
      <c r="Y8" s="298">
        <v>74.205799565538371</v>
      </c>
      <c r="Z8" s="298">
        <v>75.036956091230749</v>
      </c>
      <c r="AA8" s="300" t="s">
        <v>201</v>
      </c>
      <c r="AD8" s="193"/>
    </row>
    <row r="9" spans="1:30" ht="15" customHeight="1">
      <c r="A9" s="151">
        <v>5</v>
      </c>
      <c r="B9" s="274" t="s">
        <v>465</v>
      </c>
      <c r="C9" s="151" t="s">
        <v>39</v>
      </c>
      <c r="D9" s="298">
        <v>1.9</v>
      </c>
      <c r="E9" s="298">
        <v>0</v>
      </c>
      <c r="F9" s="298">
        <v>0</v>
      </c>
      <c r="G9" s="298">
        <v>2.1</v>
      </c>
      <c r="H9" s="298">
        <v>0</v>
      </c>
      <c r="I9" s="298">
        <v>2.2000000000000002</v>
      </c>
      <c r="J9" s="298">
        <v>2.1</v>
      </c>
      <c r="K9" s="298">
        <v>2.8</v>
      </c>
      <c r="L9" s="298">
        <v>3.2</v>
      </c>
      <c r="M9" s="298">
        <v>3.4</v>
      </c>
      <c r="N9" s="298">
        <v>3.7</v>
      </c>
      <c r="O9" s="298">
        <v>4</v>
      </c>
      <c r="P9" s="298">
        <v>4.4000000000000004</v>
      </c>
      <c r="Q9" s="298">
        <v>5</v>
      </c>
      <c r="R9" s="298">
        <v>5.7</v>
      </c>
      <c r="S9" s="298">
        <v>6.6</v>
      </c>
      <c r="T9" s="298">
        <v>7.7</v>
      </c>
      <c r="U9" s="298">
        <v>9.3000000000000007</v>
      </c>
      <c r="V9" s="298">
        <v>8.6</v>
      </c>
      <c r="W9" s="298">
        <v>9.6999999999999993</v>
      </c>
      <c r="X9" s="298">
        <v>10.199999999999999</v>
      </c>
      <c r="Y9" s="298">
        <v>11.3</v>
      </c>
      <c r="Z9" s="298">
        <v>12.1</v>
      </c>
      <c r="AA9" s="298">
        <v>12</v>
      </c>
      <c r="AD9" s="193"/>
    </row>
    <row r="10" spans="1:30" ht="15" customHeight="1">
      <c r="A10" s="151">
        <v>6</v>
      </c>
      <c r="B10" s="274" t="s">
        <v>466</v>
      </c>
      <c r="C10" s="151" t="s">
        <v>39</v>
      </c>
      <c r="D10" s="298">
        <v>3.4</v>
      </c>
      <c r="E10" s="298">
        <v>3.1</v>
      </c>
      <c r="F10" s="298">
        <v>3.6</v>
      </c>
      <c r="G10" s="298">
        <v>3.8</v>
      </c>
      <c r="H10" s="298">
        <v>4.3</v>
      </c>
      <c r="I10" s="298">
        <v>4.7</v>
      </c>
      <c r="J10" s="298">
        <v>4.8</v>
      </c>
      <c r="K10" s="298">
        <v>4.0999999999999996</v>
      </c>
      <c r="L10" s="298">
        <v>4.5</v>
      </c>
      <c r="M10" s="298">
        <v>5.2</v>
      </c>
      <c r="N10" s="298">
        <v>6.2</v>
      </c>
      <c r="O10" s="298">
        <v>6.6</v>
      </c>
      <c r="P10" s="298">
        <v>7.7</v>
      </c>
      <c r="Q10" s="298">
        <v>7.6</v>
      </c>
      <c r="R10" s="298">
        <v>9.3000000000000007</v>
      </c>
      <c r="S10" s="298">
        <v>10.199999999999999</v>
      </c>
      <c r="T10" s="298">
        <v>11.6</v>
      </c>
      <c r="U10" s="298">
        <v>14.2</v>
      </c>
      <c r="V10" s="298">
        <v>15.1</v>
      </c>
      <c r="W10" s="298">
        <v>16.3</v>
      </c>
      <c r="X10" s="298">
        <v>17</v>
      </c>
      <c r="Y10" s="298">
        <v>20.399999999999999</v>
      </c>
      <c r="Z10" s="298">
        <v>23.6</v>
      </c>
      <c r="AA10" s="298">
        <v>25.3</v>
      </c>
      <c r="AD10" s="193"/>
    </row>
    <row r="11" spans="1:30" ht="15" customHeight="1">
      <c r="A11" s="151">
        <v>7</v>
      </c>
      <c r="B11" s="274" t="s">
        <v>228</v>
      </c>
      <c r="C11" s="151" t="s">
        <v>275</v>
      </c>
      <c r="D11" s="300" t="s">
        <v>688</v>
      </c>
      <c r="E11" s="300" t="s">
        <v>688</v>
      </c>
      <c r="F11" s="300" t="s">
        <v>688</v>
      </c>
      <c r="G11" s="300" t="s">
        <v>688</v>
      </c>
      <c r="H11" s="300" t="s">
        <v>688</v>
      </c>
      <c r="I11" s="300" t="s">
        <v>688</v>
      </c>
      <c r="J11" s="295">
        <v>119.5700889801512</v>
      </c>
      <c r="K11" s="295">
        <v>120.72969002278394</v>
      </c>
      <c r="L11" s="295">
        <v>123.49264722980122</v>
      </c>
      <c r="M11" s="295">
        <v>126.26382361490036</v>
      </c>
      <c r="N11" s="295">
        <v>129.14278361029969</v>
      </c>
      <c r="O11" s="295">
        <v>128.33891830208137</v>
      </c>
      <c r="P11" s="295">
        <v>123.06987456920402</v>
      </c>
      <c r="Q11" s="295">
        <v>115.10094280246733</v>
      </c>
      <c r="R11" s="295">
        <v>115.10167291137182</v>
      </c>
      <c r="S11" s="295">
        <v>114.28337719219377</v>
      </c>
      <c r="T11" s="295">
        <v>113.32385606205594</v>
      </c>
      <c r="U11" s="295">
        <v>112.79447844523281</v>
      </c>
      <c r="V11" s="295">
        <v>103.80471520791203</v>
      </c>
      <c r="W11" s="295">
        <v>93.869680481884373</v>
      </c>
      <c r="X11" s="295">
        <v>86.638775344898818</v>
      </c>
      <c r="Y11" s="295">
        <v>80.877309296497174</v>
      </c>
      <c r="Z11" s="295">
        <v>74.433285393219066</v>
      </c>
      <c r="AA11" s="300" t="s">
        <v>201</v>
      </c>
      <c r="AD11" s="193"/>
    </row>
    <row r="12" spans="1:30" ht="15" customHeight="1">
      <c r="A12" s="151">
        <v>8</v>
      </c>
      <c r="B12" s="274" t="s">
        <v>229</v>
      </c>
      <c r="C12" s="151" t="s">
        <v>230</v>
      </c>
      <c r="D12" s="298">
        <v>76.540141683003142</v>
      </c>
      <c r="E12" s="298">
        <v>72.265697303483478</v>
      </c>
      <c r="F12" s="298">
        <v>71.284327604176681</v>
      </c>
      <c r="G12" s="298">
        <v>73.094819940855885</v>
      </c>
      <c r="H12" s="298">
        <v>76.587921960173816</v>
      </c>
      <c r="I12" s="298">
        <v>73.075570420513642</v>
      </c>
      <c r="J12" s="298">
        <v>76.04504604658473</v>
      </c>
      <c r="K12" s="298">
        <v>72.784224793125745</v>
      </c>
      <c r="L12" s="298">
        <v>70.140283727856016</v>
      </c>
      <c r="M12" s="298">
        <v>74.827160601654114</v>
      </c>
      <c r="N12" s="298">
        <v>71.862893395066905</v>
      </c>
      <c r="O12" s="298">
        <v>71.107621443279626</v>
      </c>
      <c r="P12" s="298">
        <v>69.744345964173604</v>
      </c>
      <c r="Q12" s="298">
        <v>69.804151275986129</v>
      </c>
      <c r="R12" s="298">
        <v>72.431735900987604</v>
      </c>
      <c r="S12" s="298">
        <v>71.765172798697037</v>
      </c>
      <c r="T12" s="298">
        <v>70.180469331197926</v>
      </c>
      <c r="U12" s="298">
        <v>70.517226394120385</v>
      </c>
      <c r="V12" s="298">
        <v>70.525189197285286</v>
      </c>
      <c r="W12" s="298">
        <v>67.468420967775586</v>
      </c>
      <c r="X12" s="298">
        <v>67.642625186502002</v>
      </c>
      <c r="Y12" s="298">
        <v>63.428752524838245</v>
      </c>
      <c r="Z12" s="300" t="s">
        <v>201</v>
      </c>
      <c r="AA12" s="300" t="s">
        <v>201</v>
      </c>
      <c r="AD12" s="193"/>
    </row>
    <row r="13" spans="1:30" ht="15" customHeight="1">
      <c r="A13" s="151">
        <v>9</v>
      </c>
      <c r="B13" s="274" t="s">
        <v>291</v>
      </c>
      <c r="C13" s="151" t="s">
        <v>39</v>
      </c>
      <c r="D13" s="300" t="s">
        <v>688</v>
      </c>
      <c r="E13" s="298">
        <v>2.8421952145841249</v>
      </c>
      <c r="F13" s="298">
        <v>2.4691503668923858</v>
      </c>
      <c r="G13" s="298">
        <v>2.9503874638986587</v>
      </c>
      <c r="H13" s="298">
        <v>2.4384660354370076</v>
      </c>
      <c r="I13" s="298">
        <v>2.9377364256135201</v>
      </c>
      <c r="J13" s="298">
        <v>3.3881987416286083</v>
      </c>
      <c r="K13" s="298">
        <v>2.8299697147074538</v>
      </c>
      <c r="L13" s="298">
        <v>2.4245130877062397</v>
      </c>
      <c r="M13" s="298">
        <v>1.5398121068381665</v>
      </c>
      <c r="N13" s="298">
        <v>1.3881239649869883</v>
      </c>
      <c r="O13" s="298">
        <v>3.0562612262898456</v>
      </c>
      <c r="P13" s="298">
        <v>3.8874938811030333</v>
      </c>
      <c r="Q13" s="298">
        <v>4.0722581809160818</v>
      </c>
      <c r="R13" s="298">
        <v>3.665493609927764</v>
      </c>
      <c r="S13" s="298">
        <v>3.2620918957968854</v>
      </c>
      <c r="T13" s="298">
        <v>1.5487406911555519</v>
      </c>
      <c r="U13" s="298">
        <v>-0.30986689826342267</v>
      </c>
      <c r="V13" s="298">
        <v>2.1149170061219226E-2</v>
      </c>
      <c r="W13" s="298">
        <v>3.0333053821041576</v>
      </c>
      <c r="X13" s="298">
        <v>4.0688295254287317</v>
      </c>
      <c r="Y13" s="298">
        <v>0.86221333036937997</v>
      </c>
      <c r="Z13" s="298">
        <v>-9.4767082439357095E-2</v>
      </c>
      <c r="AA13" s="298">
        <v>-0.1484972308042718</v>
      </c>
      <c r="AD13" s="193"/>
    </row>
    <row r="14" spans="1:30" ht="15" customHeight="1">
      <c r="A14" s="151">
        <v>10</v>
      </c>
      <c r="B14" s="274" t="s">
        <v>292</v>
      </c>
      <c r="C14" s="151" t="s">
        <v>39</v>
      </c>
      <c r="D14" s="300" t="s">
        <v>688</v>
      </c>
      <c r="E14" s="300" t="s">
        <v>688</v>
      </c>
      <c r="F14" s="300" t="s">
        <v>688</v>
      </c>
      <c r="G14" s="300" t="s">
        <v>688</v>
      </c>
      <c r="H14" s="300" t="s">
        <v>688</v>
      </c>
      <c r="I14" s="300" t="s">
        <v>688</v>
      </c>
      <c r="J14" s="300" t="s">
        <v>688</v>
      </c>
      <c r="K14" s="300" t="s">
        <v>688</v>
      </c>
      <c r="L14" s="300" t="s">
        <v>688</v>
      </c>
      <c r="M14" s="300" t="s">
        <v>688</v>
      </c>
      <c r="N14" s="300" t="s">
        <v>688</v>
      </c>
      <c r="O14" s="300" t="s">
        <v>688</v>
      </c>
      <c r="P14" s="300" t="s">
        <v>688</v>
      </c>
      <c r="Q14" s="300" t="s">
        <v>688</v>
      </c>
      <c r="R14" s="300" t="s">
        <v>688</v>
      </c>
      <c r="S14" s="298">
        <v>2.0420847299461795</v>
      </c>
      <c r="T14" s="298">
        <v>1.5069315117947948</v>
      </c>
      <c r="U14" s="298">
        <v>0.70110408486681153</v>
      </c>
      <c r="V14" s="298">
        <v>0.65019256366447709</v>
      </c>
      <c r="W14" s="298">
        <v>0.42846630045862594</v>
      </c>
      <c r="X14" s="298">
        <v>2.1174485042152487</v>
      </c>
      <c r="Y14" s="298">
        <v>1.3112135203681365</v>
      </c>
      <c r="Z14" s="298">
        <v>1.8021606651959697E-2</v>
      </c>
      <c r="AA14" s="298">
        <v>-0.62441072316092694</v>
      </c>
      <c r="AD14" s="193"/>
    </row>
    <row r="15" spans="1:30" ht="15" customHeight="1">
      <c r="A15" s="151">
        <v>11</v>
      </c>
      <c r="B15" s="274" t="s">
        <v>293</v>
      </c>
      <c r="C15" s="151" t="s">
        <v>39</v>
      </c>
      <c r="D15" s="300" t="s">
        <v>688</v>
      </c>
      <c r="E15" s="298">
        <v>38.957217858649059</v>
      </c>
      <c r="F15" s="298">
        <v>41.513527768446096</v>
      </c>
      <c r="G15" s="298">
        <v>45.04994505053854</v>
      </c>
      <c r="H15" s="298">
        <v>47.300637731338888</v>
      </c>
      <c r="I15" s="298">
        <v>54.61127746468096</v>
      </c>
      <c r="J15" s="298">
        <v>57.416475614862165</v>
      </c>
      <c r="K15" s="298">
        <v>58.620935577119006</v>
      </c>
      <c r="L15" s="298">
        <v>59.263023095938458</v>
      </c>
      <c r="M15" s="298">
        <v>59.902561341733715</v>
      </c>
      <c r="N15" s="298">
        <v>58.736598060089896</v>
      </c>
      <c r="O15" s="298">
        <v>57.52853946830453</v>
      </c>
      <c r="P15" s="298">
        <v>59.168736515764088</v>
      </c>
      <c r="Q15" s="298">
        <v>62.920186734624842</v>
      </c>
      <c r="R15" s="298">
        <v>64.599484913431937</v>
      </c>
      <c r="S15" s="298">
        <v>66.800967873897861</v>
      </c>
      <c r="T15" s="298">
        <v>66.259852731988957</v>
      </c>
      <c r="U15" s="298">
        <v>63.45948982315516</v>
      </c>
      <c r="V15" s="298">
        <v>64.903206386189311</v>
      </c>
      <c r="W15" s="298">
        <v>72.39312725407666</v>
      </c>
      <c r="X15" s="298">
        <v>80.250949064909051</v>
      </c>
      <c r="Y15" s="298">
        <v>77.641621281167801</v>
      </c>
      <c r="Z15" s="298">
        <v>79.044292519727989</v>
      </c>
      <c r="AA15" s="298">
        <v>76.863618890328453</v>
      </c>
      <c r="AD15" s="193"/>
    </row>
    <row r="16" spans="1:30" ht="15" customHeight="1">
      <c r="A16" s="151">
        <v>12</v>
      </c>
      <c r="B16" s="274" t="s">
        <v>282</v>
      </c>
      <c r="C16" s="151" t="s">
        <v>39</v>
      </c>
      <c r="D16" s="300" t="s">
        <v>688</v>
      </c>
      <c r="E16" s="298">
        <v>24.887074313204206</v>
      </c>
      <c r="F16" s="298">
        <v>25.019819267159001</v>
      </c>
      <c r="G16" s="298">
        <v>23.895341854679593</v>
      </c>
      <c r="H16" s="298">
        <v>23.935114107600437</v>
      </c>
      <c r="I16" s="298">
        <v>23.301107446550688</v>
      </c>
      <c r="J16" s="298">
        <v>22.760311943097921</v>
      </c>
      <c r="K16" s="298">
        <v>22.438551395922936</v>
      </c>
      <c r="L16" s="298">
        <v>22.597791837241036</v>
      </c>
      <c r="M16" s="298">
        <v>22.906378376281037</v>
      </c>
      <c r="N16" s="298">
        <v>23.025928554530399</v>
      </c>
      <c r="O16" s="298">
        <v>21.744387429311697</v>
      </c>
      <c r="P16" s="298">
        <v>20.119613104411041</v>
      </c>
      <c r="Q16" s="298">
        <v>19.568435533704694</v>
      </c>
      <c r="R16" s="298">
        <v>19.220049568262201</v>
      </c>
      <c r="S16" s="298">
        <v>19.060239705459956</v>
      </c>
      <c r="T16" s="298">
        <v>19.736674755250608</v>
      </c>
      <c r="U16" s="298">
        <v>20.096449956376411</v>
      </c>
      <c r="V16" s="298">
        <v>20.253320927905175</v>
      </c>
      <c r="W16" s="298">
        <v>19.138301596476516</v>
      </c>
      <c r="X16" s="298">
        <v>19.299904511260689</v>
      </c>
      <c r="Y16" s="298">
        <v>20.111666851913597</v>
      </c>
      <c r="Z16" s="298">
        <v>20.005418378850141</v>
      </c>
      <c r="AA16" s="298">
        <v>19.720553269644203</v>
      </c>
      <c r="AD16" s="193"/>
    </row>
    <row r="17" spans="1:30" ht="15" customHeight="1">
      <c r="A17" s="151">
        <v>13</v>
      </c>
      <c r="B17" s="274" t="s">
        <v>283</v>
      </c>
      <c r="C17" s="151" t="s">
        <v>257</v>
      </c>
      <c r="D17" s="300" t="s">
        <v>688</v>
      </c>
      <c r="E17" s="298">
        <v>25.474249824964989</v>
      </c>
      <c r="F17" s="298">
        <v>25.767314465096653</v>
      </c>
      <c r="G17" s="298">
        <v>25.337267618472755</v>
      </c>
      <c r="H17" s="295">
        <v>25.881800496180389</v>
      </c>
      <c r="I17" s="295">
        <v>26.244564945322733</v>
      </c>
      <c r="J17" s="295">
        <v>26.37372824069551</v>
      </c>
      <c r="K17" s="295">
        <v>26.803965948422952</v>
      </c>
      <c r="L17" s="295">
        <v>27.339105804044905</v>
      </c>
      <c r="M17" s="295">
        <v>27.862732418044271</v>
      </c>
      <c r="N17" s="295">
        <v>28.65914666374653</v>
      </c>
      <c r="O17" s="295">
        <v>29.091199368472189</v>
      </c>
      <c r="P17" s="295">
        <v>29.044239688659346</v>
      </c>
      <c r="Q17" s="295">
        <v>28.821695395055741</v>
      </c>
      <c r="R17" s="295">
        <v>29.168702221791246</v>
      </c>
      <c r="S17" s="295">
        <v>29.38797722642607</v>
      </c>
      <c r="T17" s="295">
        <v>30.514535512225915</v>
      </c>
      <c r="U17" s="295">
        <v>31.551750483206295</v>
      </c>
      <c r="V17" s="295">
        <v>31.939230175353142</v>
      </c>
      <c r="W17" s="295">
        <v>30.228696842748093</v>
      </c>
      <c r="X17" s="295">
        <v>31.510696331812568</v>
      </c>
      <c r="Y17" s="295">
        <v>32.633149072500274</v>
      </c>
      <c r="Z17" s="295">
        <v>32.700825909151945</v>
      </c>
      <c r="AA17" s="295">
        <v>32.660861809412445</v>
      </c>
      <c r="AD17" s="193"/>
    </row>
    <row r="18" spans="1:30" ht="15" customHeight="1">
      <c r="A18" s="151">
        <v>14</v>
      </c>
      <c r="B18" s="274" t="s">
        <v>231</v>
      </c>
      <c r="C18" s="151" t="s">
        <v>233</v>
      </c>
      <c r="D18" s="300" t="s">
        <v>688</v>
      </c>
      <c r="E18" s="300" t="s">
        <v>688</v>
      </c>
      <c r="F18" s="300" t="s">
        <v>688</v>
      </c>
      <c r="G18" s="300" t="s">
        <v>688</v>
      </c>
      <c r="H18" s="300" t="s">
        <v>688</v>
      </c>
      <c r="I18" s="300" t="s">
        <v>688</v>
      </c>
      <c r="J18" s="300" t="s">
        <v>688</v>
      </c>
      <c r="K18" s="300" t="s">
        <v>688</v>
      </c>
      <c r="L18" s="300" t="s">
        <v>688</v>
      </c>
      <c r="M18" s="299">
        <v>100</v>
      </c>
      <c r="N18" s="298">
        <v>99.907365825144581</v>
      </c>
      <c r="O18" s="298">
        <v>99.01240844373865</v>
      </c>
      <c r="P18" s="298">
        <v>99.100329601572483</v>
      </c>
      <c r="Q18" s="298">
        <v>104.76876197127787</v>
      </c>
      <c r="R18" s="298">
        <v>109.2426503048323</v>
      </c>
      <c r="S18" s="298">
        <v>110.15897822493061</v>
      </c>
      <c r="T18" s="298">
        <v>114.22881972173307</v>
      </c>
      <c r="U18" s="298">
        <v>115.3605115155158</v>
      </c>
      <c r="V18" s="298">
        <v>114.82933694188257</v>
      </c>
      <c r="W18" s="298">
        <v>108.64431894779564</v>
      </c>
      <c r="X18" s="298">
        <v>112.18105475082199</v>
      </c>
      <c r="Y18" s="298">
        <v>110.91668630014419</v>
      </c>
      <c r="Z18" s="298">
        <v>108.79776027487456</v>
      </c>
      <c r="AA18" s="300" t="s">
        <v>201</v>
      </c>
      <c r="AD18" s="193"/>
    </row>
    <row r="19" spans="1:30" ht="15" customHeight="1">
      <c r="A19" s="151">
        <v>15</v>
      </c>
      <c r="B19" s="274" t="s">
        <v>232</v>
      </c>
      <c r="C19" s="151" t="s">
        <v>233</v>
      </c>
      <c r="D19" s="300" t="s">
        <v>688</v>
      </c>
      <c r="E19" s="300" t="s">
        <v>688</v>
      </c>
      <c r="F19" s="300" t="s">
        <v>688</v>
      </c>
      <c r="G19" s="300" t="s">
        <v>688</v>
      </c>
      <c r="H19" s="300" t="s">
        <v>688</v>
      </c>
      <c r="I19" s="300" t="s">
        <v>688</v>
      </c>
      <c r="J19" s="300" t="s">
        <v>688</v>
      </c>
      <c r="K19" s="300" t="s">
        <v>688</v>
      </c>
      <c r="L19" s="300" t="s">
        <v>688</v>
      </c>
      <c r="M19" s="299">
        <v>100</v>
      </c>
      <c r="N19" s="298">
        <v>96.049237655949966</v>
      </c>
      <c r="O19" s="298">
        <v>96.400400909637156</v>
      </c>
      <c r="P19" s="298">
        <v>96.473494975072938</v>
      </c>
      <c r="Q19" s="298">
        <v>97.037025883359007</v>
      </c>
      <c r="R19" s="298">
        <v>98.161565612594586</v>
      </c>
      <c r="S19" s="298">
        <v>97.153460377859005</v>
      </c>
      <c r="T19" s="298">
        <v>94.658680364960929</v>
      </c>
      <c r="U19" s="298">
        <v>91.966056021949768</v>
      </c>
      <c r="V19" s="298">
        <v>91.73096153727478</v>
      </c>
      <c r="W19" s="298">
        <v>97.784145068616013</v>
      </c>
      <c r="X19" s="298">
        <v>93.881921190355683</v>
      </c>
      <c r="Y19" s="298">
        <v>91.700466073356765</v>
      </c>
      <c r="Z19" s="298">
        <v>91.660255897483594</v>
      </c>
      <c r="AA19" s="300" t="s">
        <v>201</v>
      </c>
      <c r="AD19" s="193"/>
    </row>
    <row r="20" spans="1:30" ht="15" customHeight="1">
      <c r="A20" s="151">
        <v>16</v>
      </c>
      <c r="B20" s="274" t="s">
        <v>234</v>
      </c>
      <c r="C20" s="151" t="s">
        <v>39</v>
      </c>
      <c r="D20" s="300" t="s">
        <v>688</v>
      </c>
      <c r="E20" s="300" t="s">
        <v>688</v>
      </c>
      <c r="F20" s="300" t="s">
        <v>688</v>
      </c>
      <c r="G20" s="300" t="s">
        <v>688</v>
      </c>
      <c r="H20" s="300" t="s">
        <v>688</v>
      </c>
      <c r="I20" s="300" t="s">
        <v>688</v>
      </c>
      <c r="J20" s="300" t="s">
        <v>688</v>
      </c>
      <c r="K20" s="300" t="s">
        <v>688</v>
      </c>
      <c r="L20" s="300" t="s">
        <v>688</v>
      </c>
      <c r="M20" s="298">
        <v>16.512652532967039</v>
      </c>
      <c r="N20" s="298">
        <v>17.17707004464377</v>
      </c>
      <c r="O20" s="298">
        <v>16.637911699373621</v>
      </c>
      <c r="P20" s="298">
        <v>16.558500260812323</v>
      </c>
      <c r="Q20" s="298">
        <v>16.505786933747906</v>
      </c>
      <c r="R20" s="298">
        <v>16.857223639222589</v>
      </c>
      <c r="S20" s="298">
        <v>17.210884293741568</v>
      </c>
      <c r="T20" s="298">
        <v>17.938286671372392</v>
      </c>
      <c r="U20" s="298">
        <v>18.410291333419483</v>
      </c>
      <c r="V20" s="298">
        <v>18.499311540791794</v>
      </c>
      <c r="W20" s="298">
        <v>17.194035556029004</v>
      </c>
      <c r="X20" s="298">
        <v>17.846591552455902</v>
      </c>
      <c r="Y20" s="298">
        <v>18.463576332020907</v>
      </c>
      <c r="Z20" s="298">
        <v>18.210859351930075</v>
      </c>
      <c r="AA20" s="300" t="s">
        <v>201</v>
      </c>
      <c r="AD20" s="193"/>
    </row>
    <row r="21" spans="1:30" ht="15" customHeight="1">
      <c r="A21" s="151">
        <v>17</v>
      </c>
      <c r="B21" s="274" t="s">
        <v>464</v>
      </c>
      <c r="C21" s="151" t="s">
        <v>39</v>
      </c>
      <c r="D21" s="300" t="s">
        <v>688</v>
      </c>
      <c r="E21" s="300" t="s">
        <v>688</v>
      </c>
      <c r="F21" s="300" t="s">
        <v>688</v>
      </c>
      <c r="G21" s="300" t="s">
        <v>688</v>
      </c>
      <c r="H21" s="300" t="s">
        <v>688</v>
      </c>
      <c r="I21" s="300" t="s">
        <v>688</v>
      </c>
      <c r="J21" s="300" t="s">
        <v>688</v>
      </c>
      <c r="K21" s="300" t="s">
        <v>688</v>
      </c>
      <c r="L21" s="300" t="s">
        <v>688</v>
      </c>
      <c r="M21" s="298">
        <v>13.479312664020441</v>
      </c>
      <c r="N21" s="298">
        <v>13.805213271914058</v>
      </c>
      <c r="O21" s="298">
        <v>13.314067754473328</v>
      </c>
      <c r="P21" s="298">
        <v>13.101040488104928</v>
      </c>
      <c r="Q21" s="298">
        <v>11.279406972328742</v>
      </c>
      <c r="R21" s="298">
        <v>11.67849743857972</v>
      </c>
      <c r="S21" s="298">
        <v>11.560788037622139</v>
      </c>
      <c r="T21" s="298">
        <v>10.724483005554566</v>
      </c>
      <c r="U21" s="298">
        <v>10.3951525885231</v>
      </c>
      <c r="V21" s="298">
        <v>10.246265950547587</v>
      </c>
      <c r="W21" s="298">
        <v>9.9570535391110067</v>
      </c>
      <c r="X21" s="298">
        <v>10.356717140462406</v>
      </c>
      <c r="Y21" s="298">
        <v>8.9659558126504812</v>
      </c>
      <c r="Z21" s="298">
        <v>9.677144602641631</v>
      </c>
      <c r="AA21" s="300" t="s">
        <v>201</v>
      </c>
      <c r="AD21" s="193"/>
    </row>
    <row r="22" spans="1:30" ht="15" customHeight="1">
      <c r="A22" s="151">
        <v>18</v>
      </c>
      <c r="B22" s="274" t="s">
        <v>235</v>
      </c>
      <c r="C22" s="151" t="s">
        <v>277</v>
      </c>
      <c r="D22" s="300" t="s">
        <v>688</v>
      </c>
      <c r="E22" s="298">
        <v>130.28666666666666</v>
      </c>
      <c r="F22" s="298">
        <v>119.03666666666668</v>
      </c>
      <c r="G22" s="298">
        <v>115.00666666666667</v>
      </c>
      <c r="H22" s="295">
        <v>114.71666666666668</v>
      </c>
      <c r="I22" s="295">
        <v>113.97666666666667</v>
      </c>
      <c r="J22" s="295">
        <v>112.57</v>
      </c>
      <c r="K22" s="295">
        <v>110.39999999999999</v>
      </c>
      <c r="L22" s="295">
        <v>110.76666666666667</v>
      </c>
      <c r="M22" s="295">
        <v>114.60000000000001</v>
      </c>
      <c r="N22" s="295">
        <v>112.45333333333333</v>
      </c>
      <c r="O22" s="295">
        <v>111.15333333333335</v>
      </c>
      <c r="P22" s="295">
        <v>108.06</v>
      </c>
      <c r="Q22" s="295">
        <v>105.88999999999999</v>
      </c>
      <c r="R22" s="295">
        <v>104.15333333333332</v>
      </c>
      <c r="S22" s="295">
        <v>103.40666666666668</v>
      </c>
      <c r="T22" s="295">
        <v>104.15666666666668</v>
      </c>
      <c r="U22" s="295">
        <v>103.86666666666666</v>
      </c>
      <c r="V22" s="295">
        <v>95.466666666666654</v>
      </c>
      <c r="W22" s="295">
        <v>93.183333333333337</v>
      </c>
      <c r="X22" s="295">
        <v>95.759999999999991</v>
      </c>
      <c r="Y22" s="295">
        <v>101.10000000000001</v>
      </c>
      <c r="Z22" s="300" t="s">
        <v>201</v>
      </c>
      <c r="AA22" s="300" t="s">
        <v>201</v>
      </c>
      <c r="AD22" s="193"/>
    </row>
    <row r="23" spans="1:30" ht="15" customHeight="1">
      <c r="A23" s="151">
        <v>19</v>
      </c>
      <c r="B23" s="274" t="s">
        <v>236</v>
      </c>
      <c r="C23" s="151" t="s">
        <v>39</v>
      </c>
      <c r="D23" s="300" t="s">
        <v>688</v>
      </c>
      <c r="E23" s="300" t="s">
        <v>688</v>
      </c>
      <c r="F23" s="300" t="s">
        <v>688</v>
      </c>
      <c r="G23" s="300" t="s">
        <v>688</v>
      </c>
      <c r="H23" s="300" t="s">
        <v>688</v>
      </c>
      <c r="I23" s="300" t="s">
        <v>688</v>
      </c>
      <c r="J23" s="300" t="s">
        <v>688</v>
      </c>
      <c r="K23" s="300" t="s">
        <v>688</v>
      </c>
      <c r="L23" s="300" t="s">
        <v>688</v>
      </c>
      <c r="M23" s="298">
        <v>2.8515881900230888</v>
      </c>
      <c r="N23" s="300" t="s">
        <v>688</v>
      </c>
      <c r="O23" s="298">
        <v>3.5725367543115638</v>
      </c>
      <c r="P23" s="300" t="s">
        <v>688</v>
      </c>
      <c r="Q23" s="298">
        <v>4.2990181091251172</v>
      </c>
      <c r="R23" s="300" t="s">
        <v>688</v>
      </c>
      <c r="S23" s="298">
        <v>4.5932833192448577</v>
      </c>
      <c r="T23" s="300" t="s">
        <v>688</v>
      </c>
      <c r="U23" s="298">
        <v>5.0793073143686263</v>
      </c>
      <c r="V23" s="300" t="s">
        <v>688</v>
      </c>
      <c r="W23" s="300" t="s">
        <v>688</v>
      </c>
      <c r="X23" s="298">
        <v>5.6362547892720309</v>
      </c>
      <c r="Y23" s="300" t="s">
        <v>688</v>
      </c>
      <c r="Z23" s="298">
        <v>5.7609810827188568</v>
      </c>
      <c r="AA23" s="300" t="s">
        <v>201</v>
      </c>
      <c r="AD23" s="193"/>
    </row>
    <row r="24" spans="1:30" ht="15" customHeight="1">
      <c r="A24" s="151">
        <v>20</v>
      </c>
      <c r="B24" s="274" t="s">
        <v>237</v>
      </c>
      <c r="C24" s="151" t="s">
        <v>42</v>
      </c>
      <c r="D24" s="299">
        <v>100</v>
      </c>
      <c r="E24" s="298">
        <v>84.985001412711043</v>
      </c>
      <c r="F24" s="298">
        <v>78.185816026298525</v>
      </c>
      <c r="G24" s="298">
        <v>74.495694566442751</v>
      </c>
      <c r="H24" s="298">
        <v>66.695487836933566</v>
      </c>
      <c r="I24" s="298">
        <v>62.780467517406834</v>
      </c>
      <c r="J24" s="298">
        <v>60.633622768023983</v>
      </c>
      <c r="K24" s="298">
        <v>58.506223717227854</v>
      </c>
      <c r="L24" s="298">
        <v>57.030510831891149</v>
      </c>
      <c r="M24" s="298">
        <v>54.786200509880409</v>
      </c>
      <c r="N24" s="298">
        <v>52.377953704777184</v>
      </c>
      <c r="O24" s="298">
        <v>51.030428880367545</v>
      </c>
      <c r="P24" s="298">
        <v>49.022458465773745</v>
      </c>
      <c r="Q24" s="298">
        <v>47.705716392832805</v>
      </c>
      <c r="R24" s="298">
        <v>46.741860630299598</v>
      </c>
      <c r="S24" s="298">
        <v>45.43539077971402</v>
      </c>
      <c r="T24" s="298">
        <v>45.164221658204781</v>
      </c>
      <c r="U24" s="298">
        <v>43.83490178241135</v>
      </c>
      <c r="V24" s="298">
        <v>42.782255534916132</v>
      </c>
      <c r="W24" s="298">
        <v>41.256835303375702</v>
      </c>
      <c r="X24" s="298">
        <v>41.556681816697314</v>
      </c>
      <c r="Y24" s="298">
        <v>41.280414044082548</v>
      </c>
      <c r="Z24" s="298">
        <v>40.369678031182218</v>
      </c>
      <c r="AA24" s="300" t="s">
        <v>201</v>
      </c>
      <c r="AD24" s="193"/>
    </row>
    <row r="25" spans="1:30">
      <c r="B25" s="275" t="s">
        <v>238</v>
      </c>
    </row>
    <row r="26" spans="1:30">
      <c r="B26" s="179" t="s">
        <v>239</v>
      </c>
    </row>
    <row r="27" spans="1:30">
      <c r="B27" s="179" t="s">
        <v>251</v>
      </c>
    </row>
    <row r="28" spans="1:30">
      <c r="B28" s="179" t="s">
        <v>276</v>
      </c>
    </row>
    <row r="29" spans="1:30">
      <c r="B29" s="179" t="s">
        <v>278</v>
      </c>
    </row>
    <row r="31" spans="1:30">
      <c r="B31" s="273"/>
    </row>
  </sheetData>
  <pageMargins left="0.59055118110236227" right="0.39370078740157483" top="0.59055118110236227" bottom="0.59055118110236227" header="0.11811023622047245" footer="0.11811023622047245"/>
  <pageSetup paperSize="9" scale="80" orientation="portrait" r:id="rId1"/>
  <headerFooter alignWithMargins="0">
    <oddHeader>&amp;R&amp;"MetaNormalLF-Roman,Standard"Teil 1</oddHeader>
    <oddFooter>&amp;L&amp;"MetaNormalLF-Roman,Standard"Statistisches Bundesamt, Umweltnutzung und Wirtschaft, Tabellenband, 2014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4"/>
  <sheetViews>
    <sheetView zoomScaleNormal="100" workbookViewId="0"/>
  </sheetViews>
  <sheetFormatPr baseColWidth="10" defaultRowHeight="12.75"/>
  <cols>
    <col min="1" max="1" width="5.7109375" style="179" customWidth="1"/>
    <col min="2" max="2" width="11.7109375" style="179" customWidth="1"/>
    <col min="3" max="3" width="52.7109375" style="318" customWidth="1"/>
    <col min="4" max="11" width="10.5703125" style="313" hidden="1" customWidth="1"/>
    <col min="12" max="14" width="10.5703125" style="313" customWidth="1"/>
    <col min="15" max="255" width="11.42578125" style="313"/>
    <col min="256" max="256" width="5.7109375" style="313" customWidth="1"/>
    <col min="257" max="257" width="11.7109375" style="313" customWidth="1"/>
    <col min="258" max="258" width="52.7109375" style="313" customWidth="1"/>
    <col min="259" max="266" width="0" style="313" hidden="1" customWidth="1"/>
    <col min="267" max="269" width="10.5703125" style="313" customWidth="1"/>
    <col min="270" max="270" width="5.7109375" style="313" customWidth="1"/>
    <col min="271" max="511" width="11.42578125" style="313"/>
    <col min="512" max="512" width="5.7109375" style="313" customWidth="1"/>
    <col min="513" max="513" width="11.7109375" style="313" customWidth="1"/>
    <col min="514" max="514" width="52.7109375" style="313" customWidth="1"/>
    <col min="515" max="522" width="0" style="313" hidden="1" customWidth="1"/>
    <col min="523" max="525" width="10.5703125" style="313" customWidth="1"/>
    <col min="526" max="526" width="5.7109375" style="313" customWidth="1"/>
    <col min="527" max="767" width="11.42578125" style="313"/>
    <col min="768" max="768" width="5.7109375" style="313" customWidth="1"/>
    <col min="769" max="769" width="11.7109375" style="313" customWidth="1"/>
    <col min="770" max="770" width="52.7109375" style="313" customWidth="1"/>
    <col min="771" max="778" width="0" style="313" hidden="1" customWidth="1"/>
    <col min="779" max="781" width="10.5703125" style="313" customWidth="1"/>
    <col min="782" max="782" width="5.7109375" style="313" customWidth="1"/>
    <col min="783" max="1023" width="11.42578125" style="313"/>
    <col min="1024" max="1024" width="5.7109375" style="313" customWidth="1"/>
    <col min="1025" max="1025" width="11.7109375" style="313" customWidth="1"/>
    <col min="1026" max="1026" width="52.7109375" style="313" customWidth="1"/>
    <col min="1027" max="1034" width="0" style="313" hidden="1" customWidth="1"/>
    <col min="1035" max="1037" width="10.5703125" style="313" customWidth="1"/>
    <col min="1038" max="1038" width="5.7109375" style="313" customWidth="1"/>
    <col min="1039" max="1279" width="11.42578125" style="313"/>
    <col min="1280" max="1280" width="5.7109375" style="313" customWidth="1"/>
    <col min="1281" max="1281" width="11.7109375" style="313" customWidth="1"/>
    <col min="1282" max="1282" width="52.7109375" style="313" customWidth="1"/>
    <col min="1283" max="1290" width="0" style="313" hidden="1" customWidth="1"/>
    <col min="1291" max="1293" width="10.5703125" style="313" customWidth="1"/>
    <col min="1294" max="1294" width="5.7109375" style="313" customWidth="1"/>
    <col min="1295" max="1535" width="11.42578125" style="313"/>
    <col min="1536" max="1536" width="5.7109375" style="313" customWidth="1"/>
    <col min="1537" max="1537" width="11.7109375" style="313" customWidth="1"/>
    <col min="1538" max="1538" width="52.7109375" style="313" customWidth="1"/>
    <col min="1539" max="1546" width="0" style="313" hidden="1" customWidth="1"/>
    <col min="1547" max="1549" width="10.5703125" style="313" customWidth="1"/>
    <col min="1550" max="1550" width="5.7109375" style="313" customWidth="1"/>
    <col min="1551" max="1791" width="11.42578125" style="313"/>
    <col min="1792" max="1792" width="5.7109375" style="313" customWidth="1"/>
    <col min="1793" max="1793" width="11.7109375" style="313" customWidth="1"/>
    <col min="1794" max="1794" width="52.7109375" style="313" customWidth="1"/>
    <col min="1795" max="1802" width="0" style="313" hidden="1" customWidth="1"/>
    <col min="1803" max="1805" width="10.5703125" style="313" customWidth="1"/>
    <col min="1806" max="1806" width="5.7109375" style="313" customWidth="1"/>
    <col min="1807" max="2047" width="11.42578125" style="313"/>
    <col min="2048" max="2048" width="5.7109375" style="313" customWidth="1"/>
    <col min="2049" max="2049" width="11.7109375" style="313" customWidth="1"/>
    <col min="2050" max="2050" width="52.7109375" style="313" customWidth="1"/>
    <col min="2051" max="2058" width="0" style="313" hidden="1" customWidth="1"/>
    <col min="2059" max="2061" width="10.5703125" style="313" customWidth="1"/>
    <col min="2062" max="2062" width="5.7109375" style="313" customWidth="1"/>
    <col min="2063" max="2303" width="11.42578125" style="313"/>
    <col min="2304" max="2304" width="5.7109375" style="313" customWidth="1"/>
    <col min="2305" max="2305" width="11.7109375" style="313" customWidth="1"/>
    <col min="2306" max="2306" width="52.7109375" style="313" customWidth="1"/>
    <col min="2307" max="2314" width="0" style="313" hidden="1" customWidth="1"/>
    <col min="2315" max="2317" width="10.5703125" style="313" customWidth="1"/>
    <col min="2318" max="2318" width="5.7109375" style="313" customWidth="1"/>
    <col min="2319" max="2559" width="11.42578125" style="313"/>
    <col min="2560" max="2560" width="5.7109375" style="313" customWidth="1"/>
    <col min="2561" max="2561" width="11.7109375" style="313" customWidth="1"/>
    <col min="2562" max="2562" width="52.7109375" style="313" customWidth="1"/>
    <col min="2563" max="2570" width="0" style="313" hidden="1" customWidth="1"/>
    <col min="2571" max="2573" width="10.5703125" style="313" customWidth="1"/>
    <col min="2574" max="2574" width="5.7109375" style="313" customWidth="1"/>
    <col min="2575" max="2815" width="11.42578125" style="313"/>
    <col min="2816" max="2816" width="5.7109375" style="313" customWidth="1"/>
    <col min="2817" max="2817" width="11.7109375" style="313" customWidth="1"/>
    <col min="2818" max="2818" width="52.7109375" style="313" customWidth="1"/>
    <col min="2819" max="2826" width="0" style="313" hidden="1" customWidth="1"/>
    <col min="2827" max="2829" width="10.5703125" style="313" customWidth="1"/>
    <col min="2830" max="2830" width="5.7109375" style="313" customWidth="1"/>
    <col min="2831" max="3071" width="11.42578125" style="313"/>
    <col min="3072" max="3072" width="5.7109375" style="313" customWidth="1"/>
    <col min="3073" max="3073" width="11.7109375" style="313" customWidth="1"/>
    <col min="3074" max="3074" width="52.7109375" style="313" customWidth="1"/>
    <col min="3075" max="3082" width="0" style="313" hidden="1" customWidth="1"/>
    <col min="3083" max="3085" width="10.5703125" style="313" customWidth="1"/>
    <col min="3086" max="3086" width="5.7109375" style="313" customWidth="1"/>
    <col min="3087" max="3327" width="11.42578125" style="313"/>
    <col min="3328" max="3328" width="5.7109375" style="313" customWidth="1"/>
    <col min="3329" max="3329" width="11.7109375" style="313" customWidth="1"/>
    <col min="3330" max="3330" width="52.7109375" style="313" customWidth="1"/>
    <col min="3331" max="3338" width="0" style="313" hidden="1" customWidth="1"/>
    <col min="3339" max="3341" width="10.5703125" style="313" customWidth="1"/>
    <col min="3342" max="3342" width="5.7109375" style="313" customWidth="1"/>
    <col min="3343" max="3583" width="11.42578125" style="313"/>
    <col min="3584" max="3584" width="5.7109375" style="313" customWidth="1"/>
    <col min="3585" max="3585" width="11.7109375" style="313" customWidth="1"/>
    <col min="3586" max="3586" width="52.7109375" style="313" customWidth="1"/>
    <col min="3587" max="3594" width="0" style="313" hidden="1" customWidth="1"/>
    <col min="3595" max="3597" width="10.5703125" style="313" customWidth="1"/>
    <col min="3598" max="3598" width="5.7109375" style="313" customWidth="1"/>
    <col min="3599" max="3839" width="11.42578125" style="313"/>
    <col min="3840" max="3840" width="5.7109375" style="313" customWidth="1"/>
    <col min="3841" max="3841" width="11.7109375" style="313" customWidth="1"/>
    <col min="3842" max="3842" width="52.7109375" style="313" customWidth="1"/>
    <col min="3843" max="3850" width="0" style="313" hidden="1" customWidth="1"/>
    <col min="3851" max="3853" width="10.5703125" style="313" customWidth="1"/>
    <col min="3854" max="3854" width="5.7109375" style="313" customWidth="1"/>
    <col min="3855" max="4095" width="11.42578125" style="313"/>
    <col min="4096" max="4096" width="5.7109375" style="313" customWidth="1"/>
    <col min="4097" max="4097" width="11.7109375" style="313" customWidth="1"/>
    <col min="4098" max="4098" width="52.7109375" style="313" customWidth="1"/>
    <col min="4099" max="4106" width="0" style="313" hidden="1" customWidth="1"/>
    <col min="4107" max="4109" width="10.5703125" style="313" customWidth="1"/>
    <col min="4110" max="4110" width="5.7109375" style="313" customWidth="1"/>
    <col min="4111" max="4351" width="11.42578125" style="313"/>
    <col min="4352" max="4352" width="5.7109375" style="313" customWidth="1"/>
    <col min="4353" max="4353" width="11.7109375" style="313" customWidth="1"/>
    <col min="4354" max="4354" width="52.7109375" style="313" customWidth="1"/>
    <col min="4355" max="4362" width="0" style="313" hidden="1" customWidth="1"/>
    <col min="4363" max="4365" width="10.5703125" style="313" customWidth="1"/>
    <col min="4366" max="4366" width="5.7109375" style="313" customWidth="1"/>
    <col min="4367" max="4607" width="11.42578125" style="313"/>
    <col min="4608" max="4608" width="5.7109375" style="313" customWidth="1"/>
    <col min="4609" max="4609" width="11.7109375" style="313" customWidth="1"/>
    <col min="4610" max="4610" width="52.7109375" style="313" customWidth="1"/>
    <col min="4611" max="4618" width="0" style="313" hidden="1" customWidth="1"/>
    <col min="4619" max="4621" width="10.5703125" style="313" customWidth="1"/>
    <col min="4622" max="4622" width="5.7109375" style="313" customWidth="1"/>
    <col min="4623" max="4863" width="11.42578125" style="313"/>
    <col min="4864" max="4864" width="5.7109375" style="313" customWidth="1"/>
    <col min="4865" max="4865" width="11.7109375" style="313" customWidth="1"/>
    <col min="4866" max="4866" width="52.7109375" style="313" customWidth="1"/>
    <col min="4867" max="4874" width="0" style="313" hidden="1" customWidth="1"/>
    <col min="4875" max="4877" width="10.5703125" style="313" customWidth="1"/>
    <col min="4878" max="4878" width="5.7109375" style="313" customWidth="1"/>
    <col min="4879" max="5119" width="11.42578125" style="313"/>
    <col min="5120" max="5120" width="5.7109375" style="313" customWidth="1"/>
    <col min="5121" max="5121" width="11.7109375" style="313" customWidth="1"/>
    <col min="5122" max="5122" width="52.7109375" style="313" customWidth="1"/>
    <col min="5123" max="5130" width="0" style="313" hidden="1" customWidth="1"/>
    <col min="5131" max="5133" width="10.5703125" style="313" customWidth="1"/>
    <col min="5134" max="5134" width="5.7109375" style="313" customWidth="1"/>
    <col min="5135" max="5375" width="11.42578125" style="313"/>
    <col min="5376" max="5376" width="5.7109375" style="313" customWidth="1"/>
    <col min="5377" max="5377" width="11.7109375" style="313" customWidth="1"/>
    <col min="5378" max="5378" width="52.7109375" style="313" customWidth="1"/>
    <col min="5379" max="5386" width="0" style="313" hidden="1" customWidth="1"/>
    <col min="5387" max="5389" width="10.5703125" style="313" customWidth="1"/>
    <col min="5390" max="5390" width="5.7109375" style="313" customWidth="1"/>
    <col min="5391" max="5631" width="11.42578125" style="313"/>
    <col min="5632" max="5632" width="5.7109375" style="313" customWidth="1"/>
    <col min="5633" max="5633" width="11.7109375" style="313" customWidth="1"/>
    <col min="5634" max="5634" width="52.7109375" style="313" customWidth="1"/>
    <col min="5635" max="5642" width="0" style="313" hidden="1" customWidth="1"/>
    <col min="5643" max="5645" width="10.5703125" style="313" customWidth="1"/>
    <col min="5646" max="5646" width="5.7109375" style="313" customWidth="1"/>
    <col min="5647" max="5887" width="11.42578125" style="313"/>
    <col min="5888" max="5888" width="5.7109375" style="313" customWidth="1"/>
    <col min="5889" max="5889" width="11.7109375" style="313" customWidth="1"/>
    <col min="5890" max="5890" width="52.7109375" style="313" customWidth="1"/>
    <col min="5891" max="5898" width="0" style="313" hidden="1" customWidth="1"/>
    <col min="5899" max="5901" width="10.5703125" style="313" customWidth="1"/>
    <col min="5902" max="5902" width="5.7109375" style="313" customWidth="1"/>
    <col min="5903" max="6143" width="11.42578125" style="313"/>
    <col min="6144" max="6144" width="5.7109375" style="313" customWidth="1"/>
    <col min="6145" max="6145" width="11.7109375" style="313" customWidth="1"/>
    <col min="6146" max="6146" width="52.7109375" style="313" customWidth="1"/>
    <col min="6147" max="6154" width="0" style="313" hidden="1" customWidth="1"/>
    <col min="6155" max="6157" width="10.5703125" style="313" customWidth="1"/>
    <col min="6158" max="6158" width="5.7109375" style="313" customWidth="1"/>
    <col min="6159" max="6399" width="11.42578125" style="313"/>
    <col min="6400" max="6400" width="5.7109375" style="313" customWidth="1"/>
    <col min="6401" max="6401" width="11.7109375" style="313" customWidth="1"/>
    <col min="6402" max="6402" width="52.7109375" style="313" customWidth="1"/>
    <col min="6403" max="6410" width="0" style="313" hidden="1" customWidth="1"/>
    <col min="6411" max="6413" width="10.5703125" style="313" customWidth="1"/>
    <col min="6414" max="6414" width="5.7109375" style="313" customWidth="1"/>
    <col min="6415" max="6655" width="11.42578125" style="313"/>
    <col min="6656" max="6656" width="5.7109375" style="313" customWidth="1"/>
    <col min="6657" max="6657" width="11.7109375" style="313" customWidth="1"/>
    <col min="6658" max="6658" width="52.7109375" style="313" customWidth="1"/>
    <col min="6659" max="6666" width="0" style="313" hidden="1" customWidth="1"/>
    <col min="6667" max="6669" width="10.5703125" style="313" customWidth="1"/>
    <col min="6670" max="6670" width="5.7109375" style="313" customWidth="1"/>
    <col min="6671" max="6911" width="11.42578125" style="313"/>
    <col min="6912" max="6912" width="5.7109375" style="313" customWidth="1"/>
    <col min="6913" max="6913" width="11.7109375" style="313" customWidth="1"/>
    <col min="6914" max="6914" width="52.7109375" style="313" customWidth="1"/>
    <col min="6915" max="6922" width="0" style="313" hidden="1" customWidth="1"/>
    <col min="6923" max="6925" width="10.5703125" style="313" customWidth="1"/>
    <col min="6926" max="6926" width="5.7109375" style="313" customWidth="1"/>
    <col min="6927" max="7167" width="11.42578125" style="313"/>
    <col min="7168" max="7168" width="5.7109375" style="313" customWidth="1"/>
    <col min="7169" max="7169" width="11.7109375" style="313" customWidth="1"/>
    <col min="7170" max="7170" width="52.7109375" style="313" customWidth="1"/>
    <col min="7171" max="7178" width="0" style="313" hidden="1" customWidth="1"/>
    <col min="7179" max="7181" width="10.5703125" style="313" customWidth="1"/>
    <col min="7182" max="7182" width="5.7109375" style="313" customWidth="1"/>
    <col min="7183" max="7423" width="11.42578125" style="313"/>
    <col min="7424" max="7424" width="5.7109375" style="313" customWidth="1"/>
    <col min="7425" max="7425" width="11.7109375" style="313" customWidth="1"/>
    <col min="7426" max="7426" width="52.7109375" style="313" customWidth="1"/>
    <col min="7427" max="7434" width="0" style="313" hidden="1" customWidth="1"/>
    <col min="7435" max="7437" width="10.5703125" style="313" customWidth="1"/>
    <col min="7438" max="7438" width="5.7109375" style="313" customWidth="1"/>
    <col min="7439" max="7679" width="11.42578125" style="313"/>
    <col min="7680" max="7680" width="5.7109375" style="313" customWidth="1"/>
    <col min="7681" max="7681" width="11.7109375" style="313" customWidth="1"/>
    <col min="7682" max="7682" width="52.7109375" style="313" customWidth="1"/>
    <col min="7683" max="7690" width="0" style="313" hidden="1" customWidth="1"/>
    <col min="7691" max="7693" width="10.5703125" style="313" customWidth="1"/>
    <col min="7694" max="7694" width="5.7109375" style="313" customWidth="1"/>
    <col min="7695" max="7935" width="11.42578125" style="313"/>
    <col min="7936" max="7936" width="5.7109375" style="313" customWidth="1"/>
    <col min="7937" max="7937" width="11.7109375" style="313" customWidth="1"/>
    <col min="7938" max="7938" width="52.7109375" style="313" customWidth="1"/>
    <col min="7939" max="7946" width="0" style="313" hidden="1" customWidth="1"/>
    <col min="7947" max="7949" width="10.5703125" style="313" customWidth="1"/>
    <col min="7950" max="7950" width="5.7109375" style="313" customWidth="1"/>
    <col min="7951" max="8191" width="11.42578125" style="313"/>
    <col min="8192" max="8192" width="5.7109375" style="313" customWidth="1"/>
    <col min="8193" max="8193" width="11.7109375" style="313" customWidth="1"/>
    <col min="8194" max="8194" width="52.7109375" style="313" customWidth="1"/>
    <col min="8195" max="8202" width="0" style="313" hidden="1" customWidth="1"/>
    <col min="8203" max="8205" width="10.5703125" style="313" customWidth="1"/>
    <col min="8206" max="8206" width="5.7109375" style="313" customWidth="1"/>
    <col min="8207" max="8447" width="11.42578125" style="313"/>
    <col min="8448" max="8448" width="5.7109375" style="313" customWidth="1"/>
    <col min="8449" max="8449" width="11.7109375" style="313" customWidth="1"/>
    <col min="8450" max="8450" width="52.7109375" style="313" customWidth="1"/>
    <col min="8451" max="8458" width="0" style="313" hidden="1" customWidth="1"/>
    <col min="8459" max="8461" width="10.5703125" style="313" customWidth="1"/>
    <col min="8462" max="8462" width="5.7109375" style="313" customWidth="1"/>
    <col min="8463" max="8703" width="11.42578125" style="313"/>
    <col min="8704" max="8704" width="5.7109375" style="313" customWidth="1"/>
    <col min="8705" max="8705" width="11.7109375" style="313" customWidth="1"/>
    <col min="8706" max="8706" width="52.7109375" style="313" customWidth="1"/>
    <col min="8707" max="8714" width="0" style="313" hidden="1" customWidth="1"/>
    <col min="8715" max="8717" width="10.5703125" style="313" customWidth="1"/>
    <col min="8718" max="8718" width="5.7109375" style="313" customWidth="1"/>
    <col min="8719" max="8959" width="11.42578125" style="313"/>
    <col min="8960" max="8960" width="5.7109375" style="313" customWidth="1"/>
    <col min="8961" max="8961" width="11.7109375" style="313" customWidth="1"/>
    <col min="8962" max="8962" width="52.7109375" style="313" customWidth="1"/>
    <col min="8963" max="8970" width="0" style="313" hidden="1" customWidth="1"/>
    <col min="8971" max="8973" width="10.5703125" style="313" customWidth="1"/>
    <col min="8974" max="8974" width="5.7109375" style="313" customWidth="1"/>
    <col min="8975" max="9215" width="11.42578125" style="313"/>
    <col min="9216" max="9216" width="5.7109375" style="313" customWidth="1"/>
    <col min="9217" max="9217" width="11.7109375" style="313" customWidth="1"/>
    <col min="9218" max="9218" width="52.7109375" style="313" customWidth="1"/>
    <col min="9219" max="9226" width="0" style="313" hidden="1" customWidth="1"/>
    <col min="9227" max="9229" width="10.5703125" style="313" customWidth="1"/>
    <col min="9230" max="9230" width="5.7109375" style="313" customWidth="1"/>
    <col min="9231" max="9471" width="11.42578125" style="313"/>
    <col min="9472" max="9472" width="5.7109375" style="313" customWidth="1"/>
    <col min="9473" max="9473" width="11.7109375" style="313" customWidth="1"/>
    <col min="9474" max="9474" width="52.7109375" style="313" customWidth="1"/>
    <col min="9475" max="9482" width="0" style="313" hidden="1" customWidth="1"/>
    <col min="9483" max="9485" width="10.5703125" style="313" customWidth="1"/>
    <col min="9486" max="9486" width="5.7109375" style="313" customWidth="1"/>
    <col min="9487" max="9727" width="11.42578125" style="313"/>
    <col min="9728" max="9728" width="5.7109375" style="313" customWidth="1"/>
    <col min="9729" max="9729" width="11.7109375" style="313" customWidth="1"/>
    <col min="9730" max="9730" width="52.7109375" style="313" customWidth="1"/>
    <col min="9731" max="9738" width="0" style="313" hidden="1" customWidth="1"/>
    <col min="9739" max="9741" width="10.5703125" style="313" customWidth="1"/>
    <col min="9742" max="9742" width="5.7109375" style="313" customWidth="1"/>
    <col min="9743" max="9983" width="11.42578125" style="313"/>
    <col min="9984" max="9984" width="5.7109375" style="313" customWidth="1"/>
    <col min="9985" max="9985" width="11.7109375" style="313" customWidth="1"/>
    <col min="9986" max="9986" width="52.7109375" style="313" customWidth="1"/>
    <col min="9987" max="9994" width="0" style="313" hidden="1" customWidth="1"/>
    <col min="9995" max="9997" width="10.5703125" style="313" customWidth="1"/>
    <col min="9998" max="9998" width="5.7109375" style="313" customWidth="1"/>
    <col min="9999" max="10239" width="11.42578125" style="313"/>
    <col min="10240" max="10240" width="5.7109375" style="313" customWidth="1"/>
    <col min="10241" max="10241" width="11.7109375" style="313" customWidth="1"/>
    <col min="10242" max="10242" width="52.7109375" style="313" customWidth="1"/>
    <col min="10243" max="10250" width="0" style="313" hidden="1" customWidth="1"/>
    <col min="10251" max="10253" width="10.5703125" style="313" customWidth="1"/>
    <col min="10254" max="10254" width="5.7109375" style="313" customWidth="1"/>
    <col min="10255" max="10495" width="11.42578125" style="313"/>
    <col min="10496" max="10496" width="5.7109375" style="313" customWidth="1"/>
    <col min="10497" max="10497" width="11.7109375" style="313" customWidth="1"/>
    <col min="10498" max="10498" width="52.7109375" style="313" customWidth="1"/>
    <col min="10499" max="10506" width="0" style="313" hidden="1" customWidth="1"/>
    <col min="10507" max="10509" width="10.5703125" style="313" customWidth="1"/>
    <col min="10510" max="10510" width="5.7109375" style="313" customWidth="1"/>
    <col min="10511" max="10751" width="11.42578125" style="313"/>
    <col min="10752" max="10752" width="5.7109375" style="313" customWidth="1"/>
    <col min="10753" max="10753" width="11.7109375" style="313" customWidth="1"/>
    <col min="10754" max="10754" width="52.7109375" style="313" customWidth="1"/>
    <col min="10755" max="10762" width="0" style="313" hidden="1" customWidth="1"/>
    <col min="10763" max="10765" width="10.5703125" style="313" customWidth="1"/>
    <col min="10766" max="10766" width="5.7109375" style="313" customWidth="1"/>
    <col min="10767" max="11007" width="11.42578125" style="313"/>
    <col min="11008" max="11008" width="5.7109375" style="313" customWidth="1"/>
    <col min="11009" max="11009" width="11.7109375" style="313" customWidth="1"/>
    <col min="11010" max="11010" width="52.7109375" style="313" customWidth="1"/>
    <col min="11011" max="11018" width="0" style="313" hidden="1" customWidth="1"/>
    <col min="11019" max="11021" width="10.5703125" style="313" customWidth="1"/>
    <col min="11022" max="11022" width="5.7109375" style="313" customWidth="1"/>
    <col min="11023" max="11263" width="11.42578125" style="313"/>
    <col min="11264" max="11264" width="5.7109375" style="313" customWidth="1"/>
    <col min="11265" max="11265" width="11.7109375" style="313" customWidth="1"/>
    <col min="11266" max="11266" width="52.7109375" style="313" customWidth="1"/>
    <col min="11267" max="11274" width="0" style="313" hidden="1" customWidth="1"/>
    <col min="11275" max="11277" width="10.5703125" style="313" customWidth="1"/>
    <col min="11278" max="11278" width="5.7109375" style="313" customWidth="1"/>
    <col min="11279" max="11519" width="11.42578125" style="313"/>
    <col min="11520" max="11520" width="5.7109375" style="313" customWidth="1"/>
    <col min="11521" max="11521" width="11.7109375" style="313" customWidth="1"/>
    <col min="11522" max="11522" width="52.7109375" style="313" customWidth="1"/>
    <col min="11523" max="11530" width="0" style="313" hidden="1" customWidth="1"/>
    <col min="11531" max="11533" width="10.5703125" style="313" customWidth="1"/>
    <col min="11534" max="11534" width="5.7109375" style="313" customWidth="1"/>
    <col min="11535" max="11775" width="11.42578125" style="313"/>
    <col min="11776" max="11776" width="5.7109375" style="313" customWidth="1"/>
    <col min="11777" max="11777" width="11.7109375" style="313" customWidth="1"/>
    <col min="11778" max="11778" width="52.7109375" style="313" customWidth="1"/>
    <col min="11779" max="11786" width="0" style="313" hidden="1" customWidth="1"/>
    <col min="11787" max="11789" width="10.5703125" style="313" customWidth="1"/>
    <col min="11790" max="11790" width="5.7109375" style="313" customWidth="1"/>
    <col min="11791" max="12031" width="11.42578125" style="313"/>
    <col min="12032" max="12032" width="5.7109375" style="313" customWidth="1"/>
    <col min="12033" max="12033" width="11.7109375" style="313" customWidth="1"/>
    <col min="12034" max="12034" width="52.7109375" style="313" customWidth="1"/>
    <col min="12035" max="12042" width="0" style="313" hidden="1" customWidth="1"/>
    <col min="12043" max="12045" width="10.5703125" style="313" customWidth="1"/>
    <col min="12046" max="12046" width="5.7109375" style="313" customWidth="1"/>
    <col min="12047" max="12287" width="11.42578125" style="313"/>
    <col min="12288" max="12288" width="5.7109375" style="313" customWidth="1"/>
    <col min="12289" max="12289" width="11.7109375" style="313" customWidth="1"/>
    <col min="12290" max="12290" width="52.7109375" style="313" customWidth="1"/>
    <col min="12291" max="12298" width="0" style="313" hidden="1" customWidth="1"/>
    <col min="12299" max="12301" width="10.5703125" style="313" customWidth="1"/>
    <col min="12302" max="12302" width="5.7109375" style="313" customWidth="1"/>
    <col min="12303" max="12543" width="11.42578125" style="313"/>
    <col min="12544" max="12544" width="5.7109375" style="313" customWidth="1"/>
    <col min="12545" max="12545" width="11.7109375" style="313" customWidth="1"/>
    <col min="12546" max="12546" width="52.7109375" style="313" customWidth="1"/>
    <col min="12547" max="12554" width="0" style="313" hidden="1" customWidth="1"/>
    <col min="12555" max="12557" width="10.5703125" style="313" customWidth="1"/>
    <col min="12558" max="12558" width="5.7109375" style="313" customWidth="1"/>
    <col min="12559" max="12799" width="11.42578125" style="313"/>
    <col min="12800" max="12800" width="5.7109375" style="313" customWidth="1"/>
    <col min="12801" max="12801" width="11.7109375" style="313" customWidth="1"/>
    <col min="12802" max="12802" width="52.7109375" style="313" customWidth="1"/>
    <col min="12803" max="12810" width="0" style="313" hidden="1" customWidth="1"/>
    <col min="12811" max="12813" width="10.5703125" style="313" customWidth="1"/>
    <col min="12814" max="12814" width="5.7109375" style="313" customWidth="1"/>
    <col min="12815" max="13055" width="11.42578125" style="313"/>
    <col min="13056" max="13056" width="5.7109375" style="313" customWidth="1"/>
    <col min="13057" max="13057" width="11.7109375" style="313" customWidth="1"/>
    <col min="13058" max="13058" width="52.7109375" style="313" customWidth="1"/>
    <col min="13059" max="13066" width="0" style="313" hidden="1" customWidth="1"/>
    <col min="13067" max="13069" width="10.5703125" style="313" customWidth="1"/>
    <col min="13070" max="13070" width="5.7109375" style="313" customWidth="1"/>
    <col min="13071" max="13311" width="11.42578125" style="313"/>
    <col min="13312" max="13312" width="5.7109375" style="313" customWidth="1"/>
    <col min="13313" max="13313" width="11.7109375" style="313" customWidth="1"/>
    <col min="13314" max="13314" width="52.7109375" style="313" customWidth="1"/>
    <col min="13315" max="13322" width="0" style="313" hidden="1" customWidth="1"/>
    <col min="13323" max="13325" width="10.5703125" style="313" customWidth="1"/>
    <col min="13326" max="13326" width="5.7109375" style="313" customWidth="1"/>
    <col min="13327" max="13567" width="11.42578125" style="313"/>
    <col min="13568" max="13568" width="5.7109375" style="313" customWidth="1"/>
    <col min="13569" max="13569" width="11.7109375" style="313" customWidth="1"/>
    <col min="13570" max="13570" width="52.7109375" style="313" customWidth="1"/>
    <col min="13571" max="13578" width="0" style="313" hidden="1" customWidth="1"/>
    <col min="13579" max="13581" width="10.5703125" style="313" customWidth="1"/>
    <col min="13582" max="13582" width="5.7109375" style="313" customWidth="1"/>
    <col min="13583" max="13823" width="11.42578125" style="313"/>
    <col min="13824" max="13824" width="5.7109375" style="313" customWidth="1"/>
    <col min="13825" max="13825" width="11.7109375" style="313" customWidth="1"/>
    <col min="13826" max="13826" width="52.7109375" style="313" customWidth="1"/>
    <col min="13827" max="13834" width="0" style="313" hidden="1" customWidth="1"/>
    <col min="13835" max="13837" width="10.5703125" style="313" customWidth="1"/>
    <col min="13838" max="13838" width="5.7109375" style="313" customWidth="1"/>
    <col min="13839" max="14079" width="11.42578125" style="313"/>
    <col min="14080" max="14080" width="5.7109375" style="313" customWidth="1"/>
    <col min="14081" max="14081" width="11.7109375" style="313" customWidth="1"/>
    <col min="14082" max="14082" width="52.7109375" style="313" customWidth="1"/>
    <col min="14083" max="14090" width="0" style="313" hidden="1" customWidth="1"/>
    <col min="14091" max="14093" width="10.5703125" style="313" customWidth="1"/>
    <col min="14094" max="14094" width="5.7109375" style="313" customWidth="1"/>
    <col min="14095" max="14335" width="11.42578125" style="313"/>
    <col min="14336" max="14336" width="5.7109375" style="313" customWidth="1"/>
    <col min="14337" max="14337" width="11.7109375" style="313" customWidth="1"/>
    <col min="14338" max="14338" width="52.7109375" style="313" customWidth="1"/>
    <col min="14339" max="14346" width="0" style="313" hidden="1" customWidth="1"/>
    <col min="14347" max="14349" width="10.5703125" style="313" customWidth="1"/>
    <col min="14350" max="14350" width="5.7109375" style="313" customWidth="1"/>
    <col min="14351" max="14591" width="11.42578125" style="313"/>
    <col min="14592" max="14592" width="5.7109375" style="313" customWidth="1"/>
    <col min="14593" max="14593" width="11.7109375" style="313" customWidth="1"/>
    <col min="14594" max="14594" width="52.7109375" style="313" customWidth="1"/>
    <col min="14595" max="14602" width="0" style="313" hidden="1" customWidth="1"/>
    <col min="14603" max="14605" width="10.5703125" style="313" customWidth="1"/>
    <col min="14606" max="14606" width="5.7109375" style="313" customWidth="1"/>
    <col min="14607" max="14847" width="11.42578125" style="313"/>
    <col min="14848" max="14848" width="5.7109375" style="313" customWidth="1"/>
    <col min="14849" max="14849" width="11.7109375" style="313" customWidth="1"/>
    <col min="14850" max="14850" width="52.7109375" style="313" customWidth="1"/>
    <col min="14851" max="14858" width="0" style="313" hidden="1" customWidth="1"/>
    <col min="14859" max="14861" width="10.5703125" style="313" customWidth="1"/>
    <col min="14862" max="14862" width="5.7109375" style="313" customWidth="1"/>
    <col min="14863" max="15103" width="11.42578125" style="313"/>
    <col min="15104" max="15104" width="5.7109375" style="313" customWidth="1"/>
    <col min="15105" max="15105" width="11.7109375" style="313" customWidth="1"/>
    <col min="15106" max="15106" width="52.7109375" style="313" customWidth="1"/>
    <col min="15107" max="15114" width="0" style="313" hidden="1" customWidth="1"/>
    <col min="15115" max="15117" width="10.5703125" style="313" customWidth="1"/>
    <col min="15118" max="15118" width="5.7109375" style="313" customWidth="1"/>
    <col min="15119" max="15359" width="11.42578125" style="313"/>
    <col min="15360" max="15360" width="5.7109375" style="313" customWidth="1"/>
    <col min="15361" max="15361" width="11.7109375" style="313" customWidth="1"/>
    <col min="15362" max="15362" width="52.7109375" style="313" customWidth="1"/>
    <col min="15363" max="15370" width="0" style="313" hidden="1" customWidth="1"/>
    <col min="15371" max="15373" width="10.5703125" style="313" customWidth="1"/>
    <col min="15374" max="15374" width="5.7109375" style="313" customWidth="1"/>
    <col min="15375" max="15615" width="11.42578125" style="313"/>
    <col min="15616" max="15616" width="5.7109375" style="313" customWidth="1"/>
    <col min="15617" max="15617" width="11.7109375" style="313" customWidth="1"/>
    <col min="15618" max="15618" width="52.7109375" style="313" customWidth="1"/>
    <col min="15619" max="15626" width="0" style="313" hidden="1" customWidth="1"/>
    <col min="15627" max="15629" width="10.5703125" style="313" customWidth="1"/>
    <col min="15630" max="15630" width="5.7109375" style="313" customWidth="1"/>
    <col min="15631" max="15871" width="11.42578125" style="313"/>
    <col min="15872" max="15872" width="5.7109375" style="313" customWidth="1"/>
    <col min="15873" max="15873" width="11.7109375" style="313" customWidth="1"/>
    <col min="15874" max="15874" width="52.7109375" style="313" customWidth="1"/>
    <col min="15875" max="15882" width="0" style="313" hidden="1" customWidth="1"/>
    <col min="15883" max="15885" width="10.5703125" style="313" customWidth="1"/>
    <col min="15886" max="15886" width="5.7109375" style="313" customWidth="1"/>
    <col min="15887" max="16127" width="11.42578125" style="313"/>
    <col min="16128" max="16128" width="5.7109375" style="313" customWidth="1"/>
    <col min="16129" max="16129" width="11.7109375" style="313" customWidth="1"/>
    <col min="16130" max="16130" width="52.7109375" style="313" customWidth="1"/>
    <col min="16131" max="16138" width="0" style="313" hidden="1" customWidth="1"/>
    <col min="16139" max="16141" width="10.5703125" style="313" customWidth="1"/>
    <col min="16142" max="16142" width="5.7109375" style="313" customWidth="1"/>
    <col min="16143" max="16384" width="11.42578125" style="313"/>
  </cols>
  <sheetData>
    <row r="1" spans="1:16" s="302" customFormat="1" ht="20.25">
      <c r="A1" s="169" t="s">
        <v>890</v>
      </c>
      <c r="C1" s="303"/>
      <c r="E1" s="169"/>
    </row>
    <row r="2" spans="1:16" s="305" customFormat="1" ht="16.5" customHeight="1">
      <c r="A2" s="304" t="s">
        <v>2</v>
      </c>
      <c r="C2" s="306"/>
      <c r="E2" s="304"/>
    </row>
    <row r="3" spans="1:16" s="179" customFormat="1" ht="12" customHeight="1">
      <c r="C3" s="307"/>
      <c r="D3" s="308"/>
    </row>
    <row r="4" spans="1:16" s="168" customFormat="1" ht="27" customHeight="1">
      <c r="A4" s="145" t="s">
        <v>74</v>
      </c>
      <c r="B4" s="48" t="s">
        <v>744</v>
      </c>
      <c r="C4" s="48" t="s">
        <v>738</v>
      </c>
      <c r="D4" s="48">
        <v>2000</v>
      </c>
      <c r="E4" s="72">
        <v>2001</v>
      </c>
      <c r="F4" s="72">
        <v>2002</v>
      </c>
      <c r="G4" s="48">
        <v>2003</v>
      </c>
      <c r="H4" s="48">
        <v>2004</v>
      </c>
      <c r="I4" s="74">
        <v>2005</v>
      </c>
      <c r="J4" s="74">
        <v>2006</v>
      </c>
      <c r="K4" s="74">
        <v>2007</v>
      </c>
      <c r="L4" s="48">
        <v>2008</v>
      </c>
      <c r="M4" s="74">
        <v>2009</v>
      </c>
      <c r="N4" s="74">
        <v>2010</v>
      </c>
    </row>
    <row r="5" spans="1:16" ht="15" customHeight="1">
      <c r="A5" s="240">
        <v>1</v>
      </c>
      <c r="B5" s="309" t="s">
        <v>745</v>
      </c>
      <c r="C5" s="310" t="s">
        <v>746</v>
      </c>
      <c r="D5" s="311"/>
      <c r="E5" s="311"/>
      <c r="F5" s="311"/>
      <c r="G5" s="311"/>
      <c r="H5" s="311"/>
      <c r="I5" s="311"/>
      <c r="J5" s="311"/>
      <c r="K5" s="311"/>
      <c r="L5" s="311">
        <v>20094</v>
      </c>
      <c r="M5" s="311">
        <v>15036</v>
      </c>
      <c r="N5" s="311">
        <v>16842</v>
      </c>
      <c r="O5" s="312"/>
      <c r="P5" s="312"/>
    </row>
    <row r="6" spans="1:16" ht="12.95" customHeight="1">
      <c r="A6" s="147">
        <v>2</v>
      </c>
      <c r="B6" s="314" t="s">
        <v>747</v>
      </c>
      <c r="C6" s="251" t="s">
        <v>748</v>
      </c>
      <c r="D6" s="311"/>
      <c r="E6" s="311"/>
      <c r="F6" s="311"/>
      <c r="G6" s="311"/>
      <c r="H6" s="311"/>
      <c r="I6" s="311"/>
      <c r="J6" s="311"/>
      <c r="K6" s="311"/>
      <c r="L6" s="311">
        <v>17702</v>
      </c>
      <c r="M6" s="311">
        <v>12937</v>
      </c>
      <c r="N6" s="311">
        <v>14356</v>
      </c>
      <c r="O6" s="312"/>
      <c r="P6" s="312"/>
    </row>
    <row r="7" spans="1:16" ht="12.95" customHeight="1">
      <c r="A7" s="147">
        <v>3</v>
      </c>
      <c r="B7" s="314" t="s">
        <v>749</v>
      </c>
      <c r="C7" s="251" t="s">
        <v>750</v>
      </c>
      <c r="D7" s="311"/>
      <c r="E7" s="311"/>
      <c r="F7" s="311"/>
      <c r="G7" s="311"/>
      <c r="H7" s="311"/>
      <c r="I7" s="311"/>
      <c r="J7" s="311"/>
      <c r="K7" s="311"/>
      <c r="L7" s="311">
        <v>2152</v>
      </c>
      <c r="M7" s="311">
        <v>1859</v>
      </c>
      <c r="N7" s="311">
        <v>2236</v>
      </c>
      <c r="O7" s="312"/>
      <c r="P7" s="312"/>
    </row>
    <row r="8" spans="1:16" ht="12.95" customHeight="1">
      <c r="A8" s="147">
        <v>4</v>
      </c>
      <c r="B8" s="314" t="s">
        <v>751</v>
      </c>
      <c r="C8" s="251" t="s">
        <v>752</v>
      </c>
      <c r="D8" s="311"/>
      <c r="E8" s="311"/>
      <c r="F8" s="311"/>
      <c r="G8" s="311"/>
      <c r="H8" s="150"/>
      <c r="I8" s="150"/>
      <c r="J8" s="150"/>
      <c r="K8" s="150"/>
      <c r="L8" s="311">
        <v>240</v>
      </c>
      <c r="M8" s="311">
        <v>240</v>
      </c>
      <c r="N8" s="311">
        <v>250</v>
      </c>
      <c r="O8" s="312"/>
      <c r="P8" s="312"/>
    </row>
    <row r="9" spans="1:16" ht="12.95" customHeight="1">
      <c r="A9" s="147">
        <v>5</v>
      </c>
      <c r="B9" s="314" t="s">
        <v>753</v>
      </c>
      <c r="C9" s="310" t="s">
        <v>754</v>
      </c>
      <c r="D9" s="311"/>
      <c r="E9" s="311"/>
      <c r="F9" s="311"/>
      <c r="G9" s="311"/>
      <c r="H9" s="311"/>
      <c r="I9" s="311"/>
      <c r="J9" s="311"/>
      <c r="K9" s="311"/>
      <c r="L9" s="311">
        <v>7569</v>
      </c>
      <c r="M9" s="311">
        <v>7313</v>
      </c>
      <c r="N9" s="311">
        <v>8006</v>
      </c>
      <c r="O9" s="312"/>
      <c r="P9" s="312"/>
    </row>
    <row r="10" spans="1:16" ht="12.95" customHeight="1">
      <c r="A10" s="147">
        <v>6</v>
      </c>
      <c r="B10" s="314" t="s">
        <v>755</v>
      </c>
      <c r="C10" s="251" t="s">
        <v>756</v>
      </c>
      <c r="D10" s="311"/>
      <c r="E10" s="311"/>
      <c r="F10" s="311"/>
      <c r="G10" s="311"/>
      <c r="H10" s="311"/>
      <c r="I10" s="311"/>
      <c r="J10" s="311"/>
      <c r="K10" s="311"/>
      <c r="L10" s="311">
        <v>1615</v>
      </c>
      <c r="M10" s="311">
        <v>1510</v>
      </c>
      <c r="N10" s="311">
        <v>1731</v>
      </c>
      <c r="O10" s="312"/>
      <c r="P10" s="312"/>
    </row>
    <row r="11" spans="1:16" ht="12.95" customHeight="1">
      <c r="A11" s="147">
        <v>7</v>
      </c>
      <c r="B11" s="314" t="s">
        <v>757</v>
      </c>
      <c r="C11" s="251" t="s">
        <v>758</v>
      </c>
      <c r="D11" s="311"/>
      <c r="E11" s="311"/>
      <c r="F11" s="311"/>
      <c r="G11" s="311"/>
      <c r="H11" s="311"/>
      <c r="I11" s="311"/>
      <c r="J11" s="311"/>
      <c r="K11" s="311"/>
      <c r="L11" s="311">
        <v>2291</v>
      </c>
      <c r="M11" s="311">
        <v>1726</v>
      </c>
      <c r="N11" s="311">
        <v>1614</v>
      </c>
      <c r="O11" s="312"/>
      <c r="P11" s="312"/>
    </row>
    <row r="12" spans="1:16" ht="12.95" customHeight="1">
      <c r="A12" s="147">
        <v>8</v>
      </c>
      <c r="B12" s="314" t="s">
        <v>759</v>
      </c>
      <c r="C12" s="251" t="s">
        <v>760</v>
      </c>
      <c r="D12" s="311"/>
      <c r="E12" s="311"/>
      <c r="F12" s="311"/>
      <c r="G12" s="311"/>
      <c r="H12" s="311"/>
      <c r="I12" s="311"/>
      <c r="J12" s="311"/>
      <c r="K12" s="311"/>
      <c r="L12" s="311">
        <v>3663</v>
      </c>
      <c r="M12" s="311">
        <v>4077</v>
      </c>
      <c r="N12" s="311">
        <v>4661</v>
      </c>
      <c r="O12" s="312"/>
      <c r="P12" s="312"/>
    </row>
    <row r="13" spans="1:16" ht="12.95" customHeight="1">
      <c r="A13" s="147">
        <v>9</v>
      </c>
      <c r="B13" s="314" t="s">
        <v>761</v>
      </c>
      <c r="C13" s="310" t="s">
        <v>762</v>
      </c>
      <c r="D13" s="311"/>
      <c r="E13" s="311"/>
      <c r="F13" s="311"/>
      <c r="G13" s="311"/>
      <c r="H13" s="311"/>
      <c r="I13" s="311"/>
      <c r="J13" s="311"/>
      <c r="K13" s="311"/>
      <c r="L13" s="311">
        <v>444077</v>
      </c>
      <c r="M13" s="311">
        <v>370104</v>
      </c>
      <c r="N13" s="311">
        <v>442976</v>
      </c>
      <c r="O13" s="312"/>
      <c r="P13" s="312"/>
    </row>
    <row r="14" spans="1:16" ht="12.95" customHeight="1">
      <c r="A14" s="147">
        <v>10</v>
      </c>
      <c r="B14" s="314" t="s">
        <v>763</v>
      </c>
      <c r="C14" s="251" t="s">
        <v>764</v>
      </c>
      <c r="D14" s="311"/>
      <c r="E14" s="311"/>
      <c r="F14" s="311"/>
      <c r="G14" s="311"/>
      <c r="H14" s="311"/>
      <c r="I14" s="311"/>
      <c r="J14" s="311"/>
      <c r="K14" s="311"/>
      <c r="L14" s="311">
        <v>33906</v>
      </c>
      <c r="M14" s="311">
        <v>33748</v>
      </c>
      <c r="N14" s="311">
        <v>35669</v>
      </c>
      <c r="O14" s="312"/>
      <c r="P14" s="312"/>
    </row>
    <row r="15" spans="1:16" ht="12.95" customHeight="1">
      <c r="A15" s="147">
        <v>11</v>
      </c>
      <c r="B15" s="314" t="s">
        <v>765</v>
      </c>
      <c r="C15" s="251" t="s">
        <v>766</v>
      </c>
      <c r="D15" s="311"/>
      <c r="E15" s="311"/>
      <c r="F15" s="311"/>
      <c r="G15" s="311"/>
      <c r="H15" s="311"/>
      <c r="I15" s="311"/>
      <c r="J15" s="311"/>
      <c r="K15" s="311"/>
      <c r="L15" s="311">
        <v>6947</v>
      </c>
      <c r="M15" s="311">
        <v>5652</v>
      </c>
      <c r="N15" s="311">
        <v>6311</v>
      </c>
      <c r="O15" s="312"/>
      <c r="P15" s="312"/>
    </row>
    <row r="16" spans="1:16" ht="12.95" customHeight="1">
      <c r="A16" s="147">
        <v>12</v>
      </c>
      <c r="B16" s="314" t="s">
        <v>767</v>
      </c>
      <c r="C16" s="251" t="s">
        <v>768</v>
      </c>
      <c r="D16" s="311"/>
      <c r="E16" s="311"/>
      <c r="F16" s="311"/>
      <c r="G16" s="311"/>
      <c r="H16" s="311"/>
      <c r="I16" s="311"/>
      <c r="J16" s="311"/>
      <c r="K16" s="311"/>
      <c r="L16" s="311">
        <v>5979</v>
      </c>
      <c r="M16" s="311">
        <v>5024</v>
      </c>
      <c r="N16" s="311">
        <v>6056</v>
      </c>
      <c r="O16" s="312"/>
      <c r="P16" s="312"/>
    </row>
    <row r="17" spans="1:16" ht="12.95" customHeight="1">
      <c r="A17" s="147">
        <v>13</v>
      </c>
      <c r="B17" s="314" t="s">
        <v>769</v>
      </c>
      <c r="C17" s="251" t="s">
        <v>770</v>
      </c>
      <c r="D17" s="311"/>
      <c r="E17" s="311"/>
      <c r="F17" s="311"/>
      <c r="G17" s="311"/>
      <c r="H17" s="311"/>
      <c r="I17" s="311"/>
      <c r="J17" s="311"/>
      <c r="K17" s="311"/>
      <c r="L17" s="311">
        <v>9771</v>
      </c>
      <c r="M17" s="311">
        <v>8949</v>
      </c>
      <c r="N17" s="311">
        <v>8744</v>
      </c>
      <c r="O17" s="312"/>
      <c r="P17" s="312"/>
    </row>
    <row r="18" spans="1:16" ht="12.95" customHeight="1">
      <c r="A18" s="147">
        <v>14</v>
      </c>
      <c r="B18" s="314" t="s">
        <v>771</v>
      </c>
      <c r="C18" s="251" t="s">
        <v>772</v>
      </c>
      <c r="D18" s="311"/>
      <c r="E18" s="311"/>
      <c r="F18" s="311"/>
      <c r="G18" s="311"/>
      <c r="H18" s="311"/>
      <c r="I18" s="311"/>
      <c r="J18" s="311"/>
      <c r="K18" s="311"/>
      <c r="L18" s="311">
        <v>9092</v>
      </c>
      <c r="M18" s="311">
        <v>7969</v>
      </c>
      <c r="N18" s="311">
        <v>8428</v>
      </c>
      <c r="O18" s="312"/>
      <c r="P18" s="312"/>
    </row>
    <row r="19" spans="1:16" ht="12.95" customHeight="1">
      <c r="A19" s="147">
        <v>15</v>
      </c>
      <c r="B19" s="314" t="s">
        <v>773</v>
      </c>
      <c r="C19" s="251" t="s">
        <v>774</v>
      </c>
      <c r="D19" s="311"/>
      <c r="E19" s="311"/>
      <c r="F19" s="311"/>
      <c r="G19" s="311"/>
      <c r="H19" s="311"/>
      <c r="I19" s="311"/>
      <c r="J19" s="311"/>
      <c r="K19" s="311"/>
      <c r="L19" s="311">
        <v>2895</v>
      </c>
      <c r="M19" s="311">
        <v>3019</v>
      </c>
      <c r="N19" s="311">
        <v>4654</v>
      </c>
      <c r="O19" s="312"/>
      <c r="P19" s="312"/>
    </row>
    <row r="20" spans="1:16" ht="12.95" customHeight="1">
      <c r="A20" s="147">
        <v>16</v>
      </c>
      <c r="B20" s="314" t="s">
        <v>775</v>
      </c>
      <c r="C20" s="315" t="s">
        <v>776</v>
      </c>
      <c r="D20" s="311"/>
      <c r="E20" s="311"/>
      <c r="F20" s="311"/>
      <c r="G20" s="311"/>
      <c r="H20" s="311"/>
      <c r="I20" s="311"/>
      <c r="J20" s="311"/>
      <c r="K20" s="311"/>
      <c r="L20" s="327" t="s">
        <v>688</v>
      </c>
      <c r="M20" s="327" t="s">
        <v>688</v>
      </c>
      <c r="N20" s="327" t="s">
        <v>688</v>
      </c>
      <c r="O20" s="312"/>
      <c r="P20" s="312"/>
    </row>
    <row r="21" spans="1:16" ht="12.95" customHeight="1">
      <c r="A21" s="147">
        <v>17</v>
      </c>
      <c r="B21" s="314" t="s">
        <v>777</v>
      </c>
      <c r="C21" s="315" t="s">
        <v>778</v>
      </c>
      <c r="D21" s="311"/>
      <c r="E21" s="311"/>
      <c r="F21" s="311"/>
      <c r="G21" s="311"/>
      <c r="H21" s="311"/>
      <c r="I21" s="311"/>
      <c r="J21" s="311"/>
      <c r="K21" s="311"/>
      <c r="L21" s="327" t="s">
        <v>688</v>
      </c>
      <c r="M21" s="327" t="s">
        <v>688</v>
      </c>
      <c r="N21" s="327" t="s">
        <v>688</v>
      </c>
      <c r="O21" s="312"/>
      <c r="P21" s="312"/>
    </row>
    <row r="22" spans="1:16" ht="12.95" customHeight="1">
      <c r="A22" s="147">
        <v>18</v>
      </c>
      <c r="B22" s="314" t="s">
        <v>779</v>
      </c>
      <c r="C22" s="251" t="s">
        <v>780</v>
      </c>
      <c r="D22" s="311"/>
      <c r="E22" s="311"/>
      <c r="F22" s="311"/>
      <c r="G22" s="311"/>
      <c r="H22" s="150"/>
      <c r="I22" s="150"/>
      <c r="J22" s="150"/>
      <c r="K22" s="150"/>
      <c r="L22" s="311">
        <v>28846</v>
      </c>
      <c r="M22" s="311">
        <v>24738</v>
      </c>
      <c r="N22" s="311">
        <v>30189</v>
      </c>
      <c r="O22" s="312"/>
      <c r="P22" s="312"/>
    </row>
    <row r="23" spans="1:16" ht="12.95" customHeight="1">
      <c r="A23" s="147">
        <v>19</v>
      </c>
      <c r="B23" s="314" t="s">
        <v>781</v>
      </c>
      <c r="C23" s="251" t="s">
        <v>782</v>
      </c>
      <c r="D23" s="311"/>
      <c r="E23" s="311"/>
      <c r="F23" s="311"/>
      <c r="G23" s="311"/>
      <c r="H23" s="311"/>
      <c r="I23" s="311"/>
      <c r="J23" s="311"/>
      <c r="K23" s="311"/>
      <c r="L23" s="311">
        <v>14900</v>
      </c>
      <c r="M23" s="311">
        <v>13631</v>
      </c>
      <c r="N23" s="311">
        <v>13723</v>
      </c>
      <c r="O23" s="312"/>
      <c r="P23" s="312"/>
    </row>
    <row r="24" spans="1:16" ht="12.95" customHeight="1">
      <c r="A24" s="147">
        <v>20</v>
      </c>
      <c r="B24" s="314" t="s">
        <v>783</v>
      </c>
      <c r="C24" s="251" t="s">
        <v>784</v>
      </c>
      <c r="D24" s="311"/>
      <c r="E24" s="311"/>
      <c r="F24" s="311"/>
      <c r="G24" s="311"/>
      <c r="H24" s="311"/>
      <c r="I24" s="311"/>
      <c r="J24" s="311"/>
      <c r="K24" s="311"/>
      <c r="L24" s="311">
        <v>21488</v>
      </c>
      <c r="M24" s="311">
        <v>19387</v>
      </c>
      <c r="N24" s="311">
        <v>21975</v>
      </c>
      <c r="O24" s="312"/>
      <c r="P24" s="312"/>
    </row>
    <row r="25" spans="1:16" ht="12.95" customHeight="1">
      <c r="A25" s="147">
        <v>21</v>
      </c>
      <c r="B25" s="314" t="s">
        <v>785</v>
      </c>
      <c r="C25" s="251" t="s">
        <v>786</v>
      </c>
      <c r="D25" s="311"/>
      <c r="E25" s="311"/>
      <c r="F25" s="311"/>
      <c r="G25" s="311"/>
      <c r="H25" s="311"/>
      <c r="I25" s="311"/>
      <c r="J25" s="311"/>
      <c r="K25" s="311"/>
      <c r="L25" s="311">
        <v>13741</v>
      </c>
      <c r="M25" s="311">
        <v>12129</v>
      </c>
      <c r="N25" s="311">
        <v>13207</v>
      </c>
      <c r="O25" s="312"/>
      <c r="P25" s="312"/>
    </row>
    <row r="26" spans="1:16" ht="12.95" customHeight="1">
      <c r="A26" s="147">
        <v>22</v>
      </c>
      <c r="B26" s="314" t="s">
        <v>787</v>
      </c>
      <c r="C26" s="315" t="s">
        <v>788</v>
      </c>
      <c r="D26" s="311"/>
      <c r="E26" s="311"/>
      <c r="F26" s="311"/>
      <c r="G26" s="311"/>
      <c r="H26" s="311"/>
      <c r="I26" s="311"/>
      <c r="J26" s="311"/>
      <c r="K26" s="311"/>
      <c r="L26" s="311">
        <v>3644</v>
      </c>
      <c r="M26" s="311">
        <v>3009</v>
      </c>
      <c r="N26" s="311">
        <v>3237</v>
      </c>
      <c r="O26" s="312"/>
      <c r="P26" s="312"/>
    </row>
    <row r="27" spans="1:16" ht="12.95" customHeight="1">
      <c r="A27" s="147">
        <v>23</v>
      </c>
      <c r="B27" s="314" t="s">
        <v>789</v>
      </c>
      <c r="C27" s="315" t="s">
        <v>790</v>
      </c>
      <c r="D27" s="311"/>
      <c r="E27" s="311"/>
      <c r="F27" s="311"/>
      <c r="G27" s="311"/>
      <c r="H27" s="311"/>
      <c r="I27" s="311"/>
      <c r="J27" s="311"/>
      <c r="K27" s="311"/>
      <c r="L27" s="311">
        <v>10097</v>
      </c>
      <c r="M27" s="311">
        <v>9120</v>
      </c>
      <c r="N27" s="311">
        <v>9970</v>
      </c>
      <c r="O27" s="312"/>
      <c r="P27" s="312"/>
    </row>
    <row r="28" spans="1:16" ht="12.95" customHeight="1">
      <c r="A28" s="147">
        <v>24</v>
      </c>
      <c r="B28" s="314" t="s">
        <v>791</v>
      </c>
      <c r="C28" s="251" t="s">
        <v>792</v>
      </c>
      <c r="D28" s="311"/>
      <c r="E28" s="311"/>
      <c r="F28" s="311"/>
      <c r="G28" s="311"/>
      <c r="H28" s="311"/>
      <c r="I28" s="311"/>
      <c r="J28" s="311"/>
      <c r="K28" s="311"/>
      <c r="L28" s="311">
        <v>23440</v>
      </c>
      <c r="M28" s="311">
        <v>16414</v>
      </c>
      <c r="N28" s="311">
        <v>16319</v>
      </c>
      <c r="O28" s="312"/>
      <c r="P28" s="312"/>
    </row>
    <row r="29" spans="1:16" ht="12.95" customHeight="1">
      <c r="A29" s="147">
        <v>25</v>
      </c>
      <c r="B29" s="314" t="s">
        <v>793</v>
      </c>
      <c r="C29" s="315" t="s">
        <v>794</v>
      </c>
      <c r="D29" s="311"/>
      <c r="E29" s="311"/>
      <c r="F29" s="311"/>
      <c r="G29" s="311"/>
      <c r="H29" s="311"/>
      <c r="I29" s="311"/>
      <c r="J29" s="311"/>
      <c r="K29" s="311"/>
      <c r="L29" s="311">
        <v>13290</v>
      </c>
      <c r="M29" s="311">
        <v>8370</v>
      </c>
      <c r="N29" s="311">
        <v>7972</v>
      </c>
      <c r="O29" s="312"/>
      <c r="P29" s="312"/>
    </row>
    <row r="30" spans="1:16" ht="12.95" customHeight="1">
      <c r="A30" s="147">
        <v>26</v>
      </c>
      <c r="B30" s="314" t="s">
        <v>795</v>
      </c>
      <c r="C30" s="315" t="s">
        <v>796</v>
      </c>
      <c r="D30" s="311"/>
      <c r="E30" s="311"/>
      <c r="F30" s="311"/>
      <c r="G30" s="311"/>
      <c r="H30" s="311"/>
      <c r="I30" s="311"/>
      <c r="J30" s="311"/>
      <c r="K30" s="311"/>
      <c r="L30" s="311">
        <v>4261</v>
      </c>
      <c r="M30" s="311">
        <v>3853</v>
      </c>
      <c r="N30" s="311">
        <v>3432</v>
      </c>
      <c r="O30" s="312"/>
      <c r="P30" s="312"/>
    </row>
    <row r="31" spans="1:16" ht="12.95" customHeight="1">
      <c r="A31" s="147">
        <v>27</v>
      </c>
      <c r="B31" s="314" t="s">
        <v>797</v>
      </c>
      <c r="C31" s="315" t="s">
        <v>798</v>
      </c>
      <c r="D31" s="311"/>
      <c r="E31" s="311"/>
      <c r="F31" s="311"/>
      <c r="G31" s="311"/>
      <c r="H31" s="311"/>
      <c r="I31" s="311"/>
      <c r="J31" s="311"/>
      <c r="K31" s="311"/>
      <c r="L31" s="311">
        <v>5889</v>
      </c>
      <c r="M31" s="311">
        <v>4191</v>
      </c>
      <c r="N31" s="311">
        <v>4915</v>
      </c>
      <c r="O31" s="312"/>
      <c r="P31" s="312"/>
    </row>
    <row r="32" spans="1:16" ht="12.95" customHeight="1">
      <c r="A32" s="147">
        <v>28</v>
      </c>
      <c r="B32" s="314" t="s">
        <v>799</v>
      </c>
      <c r="C32" s="251" t="s">
        <v>800</v>
      </c>
      <c r="D32" s="311"/>
      <c r="E32" s="311"/>
      <c r="F32" s="311"/>
      <c r="G32" s="311"/>
      <c r="H32" s="311"/>
      <c r="I32" s="311"/>
      <c r="J32" s="311"/>
      <c r="K32" s="311"/>
      <c r="L32" s="311">
        <v>47484</v>
      </c>
      <c r="M32" s="311">
        <v>37466</v>
      </c>
      <c r="N32" s="311">
        <v>45093</v>
      </c>
      <c r="O32" s="312"/>
      <c r="P32" s="312"/>
    </row>
    <row r="33" spans="1:16" ht="12.95" customHeight="1">
      <c r="A33" s="147">
        <v>29</v>
      </c>
      <c r="B33" s="314" t="s">
        <v>801</v>
      </c>
      <c r="C33" s="251" t="s">
        <v>802</v>
      </c>
      <c r="D33" s="311"/>
      <c r="E33" s="311"/>
      <c r="F33" s="311"/>
      <c r="G33" s="311"/>
      <c r="H33" s="311"/>
      <c r="I33" s="311"/>
      <c r="J33" s="311"/>
      <c r="K33" s="311"/>
      <c r="L33" s="311">
        <v>23798</v>
      </c>
      <c r="M33" s="311">
        <v>17824</v>
      </c>
      <c r="N33" s="311">
        <v>23223</v>
      </c>
      <c r="O33" s="312"/>
      <c r="P33" s="312"/>
    </row>
    <row r="34" spans="1:16" ht="12.95" customHeight="1">
      <c r="A34" s="147">
        <v>30</v>
      </c>
      <c r="B34" s="314" t="s">
        <v>803</v>
      </c>
      <c r="C34" s="251" t="s">
        <v>804</v>
      </c>
      <c r="D34" s="311"/>
      <c r="E34" s="311"/>
      <c r="F34" s="311"/>
      <c r="G34" s="311"/>
      <c r="H34" s="311"/>
      <c r="I34" s="311"/>
      <c r="J34" s="311"/>
      <c r="K34" s="311"/>
      <c r="L34" s="311">
        <v>31161</v>
      </c>
      <c r="M34" s="311">
        <v>28288</v>
      </c>
      <c r="N34" s="311">
        <v>34386</v>
      </c>
      <c r="O34" s="312"/>
      <c r="P34" s="312"/>
    </row>
    <row r="35" spans="1:16" ht="12.95" customHeight="1">
      <c r="A35" s="147">
        <v>31</v>
      </c>
      <c r="B35" s="314" t="s">
        <v>805</v>
      </c>
      <c r="C35" s="251" t="s">
        <v>806</v>
      </c>
      <c r="D35" s="311"/>
      <c r="E35" s="311"/>
      <c r="F35" s="311"/>
      <c r="G35" s="311"/>
      <c r="H35" s="311"/>
      <c r="I35" s="311"/>
      <c r="J35" s="311"/>
      <c r="K35" s="311"/>
      <c r="L35" s="311">
        <v>77671</v>
      </c>
      <c r="M35" s="311">
        <v>59533</v>
      </c>
      <c r="N35" s="311">
        <v>70107</v>
      </c>
      <c r="O35" s="312"/>
      <c r="P35" s="312"/>
    </row>
    <row r="36" spans="1:16" ht="12.95" customHeight="1">
      <c r="A36" s="147">
        <v>32</v>
      </c>
      <c r="B36" s="314" t="s">
        <v>807</v>
      </c>
      <c r="C36" s="251" t="s">
        <v>808</v>
      </c>
      <c r="D36" s="311"/>
      <c r="E36" s="311"/>
      <c r="F36" s="311"/>
      <c r="G36" s="311"/>
      <c r="H36" s="311"/>
      <c r="I36" s="311"/>
      <c r="J36" s="311"/>
      <c r="K36" s="311"/>
      <c r="L36" s="311">
        <v>50099</v>
      </c>
      <c r="M36" s="311">
        <v>36065</v>
      </c>
      <c r="N36" s="311">
        <v>59430</v>
      </c>
      <c r="O36" s="312"/>
      <c r="P36" s="312"/>
    </row>
    <row r="37" spans="1:16" ht="12.95" customHeight="1">
      <c r="A37" s="147">
        <v>33</v>
      </c>
      <c r="B37" s="314" t="s">
        <v>809</v>
      </c>
      <c r="C37" s="251" t="s">
        <v>810</v>
      </c>
      <c r="D37" s="311"/>
      <c r="E37" s="311"/>
      <c r="F37" s="311"/>
      <c r="G37" s="311"/>
      <c r="H37" s="311"/>
      <c r="I37" s="311"/>
      <c r="J37" s="311"/>
      <c r="K37" s="311"/>
      <c r="L37" s="311">
        <v>9068</v>
      </c>
      <c r="M37" s="311">
        <v>8767</v>
      </c>
      <c r="N37" s="311">
        <v>10171</v>
      </c>
      <c r="O37" s="312"/>
      <c r="P37" s="312"/>
    </row>
    <row r="38" spans="1:16" ht="12.95" customHeight="1">
      <c r="A38" s="147">
        <v>34</v>
      </c>
      <c r="B38" s="314" t="s">
        <v>811</v>
      </c>
      <c r="C38" s="251" t="s">
        <v>812</v>
      </c>
      <c r="D38" s="311"/>
      <c r="E38" s="311"/>
      <c r="F38" s="311"/>
      <c r="G38" s="311"/>
      <c r="H38" s="311"/>
      <c r="I38" s="311"/>
      <c r="J38" s="311"/>
      <c r="K38" s="311"/>
      <c r="L38" s="311">
        <v>18023</v>
      </c>
      <c r="M38" s="311">
        <v>16409</v>
      </c>
      <c r="N38" s="311">
        <v>19165</v>
      </c>
      <c r="O38" s="312"/>
      <c r="P38" s="312"/>
    </row>
    <row r="39" spans="1:16" ht="12.95" customHeight="1">
      <c r="A39" s="147">
        <v>35</v>
      </c>
      <c r="B39" s="314" t="s">
        <v>813</v>
      </c>
      <c r="C39" s="251" t="s">
        <v>814</v>
      </c>
      <c r="D39" s="311"/>
      <c r="E39" s="311"/>
      <c r="F39" s="311"/>
      <c r="G39" s="311"/>
      <c r="H39" s="311"/>
      <c r="I39" s="311"/>
      <c r="J39" s="311"/>
      <c r="K39" s="311"/>
      <c r="L39" s="311">
        <v>15768</v>
      </c>
      <c r="M39" s="311">
        <v>15092</v>
      </c>
      <c r="N39" s="311">
        <v>16126</v>
      </c>
      <c r="O39" s="312"/>
      <c r="P39" s="312"/>
    </row>
    <row r="40" spans="1:16" ht="12.95" customHeight="1">
      <c r="A40" s="147">
        <v>36</v>
      </c>
      <c r="B40" s="314" t="s">
        <v>815</v>
      </c>
      <c r="C40" s="310" t="s">
        <v>816</v>
      </c>
      <c r="D40" s="311"/>
      <c r="E40" s="311"/>
      <c r="F40" s="311"/>
      <c r="G40" s="311"/>
      <c r="H40" s="311"/>
      <c r="I40" s="311"/>
      <c r="J40" s="311"/>
      <c r="K40" s="311"/>
      <c r="L40" s="311">
        <v>42153</v>
      </c>
      <c r="M40" s="311">
        <v>43865</v>
      </c>
      <c r="N40" s="311">
        <v>43954</v>
      </c>
      <c r="O40" s="312"/>
      <c r="P40" s="312"/>
    </row>
    <row r="41" spans="1:16" ht="12.95" customHeight="1">
      <c r="A41" s="147">
        <v>37</v>
      </c>
      <c r="B41" s="314" t="s">
        <v>817</v>
      </c>
      <c r="C41" s="251" t="s">
        <v>818</v>
      </c>
      <c r="D41" s="311"/>
      <c r="E41" s="311"/>
      <c r="F41" s="311"/>
      <c r="G41" s="311"/>
      <c r="H41" s="311"/>
      <c r="I41" s="311"/>
      <c r="J41" s="311"/>
      <c r="K41" s="311"/>
      <c r="L41" s="311">
        <v>33812</v>
      </c>
      <c r="M41" s="311">
        <v>30967</v>
      </c>
      <c r="N41" s="311">
        <v>34566</v>
      </c>
      <c r="O41" s="312"/>
      <c r="P41" s="312"/>
    </row>
    <row r="42" spans="1:16" ht="12.95" customHeight="1">
      <c r="A42" s="147">
        <v>38</v>
      </c>
      <c r="B42" s="314" t="s">
        <v>819</v>
      </c>
      <c r="C42" s="251" t="s">
        <v>820</v>
      </c>
      <c r="D42" s="311"/>
      <c r="E42" s="311"/>
      <c r="F42" s="311"/>
      <c r="G42" s="311"/>
      <c r="H42" s="311"/>
      <c r="I42" s="311"/>
      <c r="J42" s="311"/>
      <c r="K42" s="311"/>
      <c r="L42" s="311">
        <v>8341</v>
      </c>
      <c r="M42" s="311">
        <v>12898</v>
      </c>
      <c r="N42" s="311">
        <v>9388</v>
      </c>
      <c r="O42" s="312"/>
      <c r="P42" s="312"/>
    </row>
    <row r="43" spans="1:16" ht="12.95" customHeight="1">
      <c r="A43" s="147">
        <v>39</v>
      </c>
      <c r="B43" s="314" t="s">
        <v>821</v>
      </c>
      <c r="C43" s="310" t="s">
        <v>822</v>
      </c>
      <c r="D43" s="311"/>
      <c r="E43" s="311"/>
      <c r="F43" s="311"/>
      <c r="G43" s="311"/>
      <c r="H43" s="311"/>
      <c r="I43" s="311"/>
      <c r="J43" s="311"/>
      <c r="K43" s="311"/>
      <c r="L43" s="311">
        <v>24418</v>
      </c>
      <c r="M43" s="311">
        <v>23265</v>
      </c>
      <c r="N43" s="311">
        <v>23883</v>
      </c>
      <c r="O43" s="312"/>
      <c r="P43" s="312"/>
    </row>
    <row r="44" spans="1:16" ht="12.95" customHeight="1">
      <c r="A44" s="147">
        <v>40</v>
      </c>
      <c r="B44" s="314" t="s">
        <v>823</v>
      </c>
      <c r="C44" s="251" t="s">
        <v>824</v>
      </c>
      <c r="D44" s="311"/>
      <c r="E44" s="311"/>
      <c r="F44" s="311"/>
      <c r="G44" s="311"/>
      <c r="H44" s="311"/>
      <c r="I44" s="311"/>
      <c r="J44" s="311"/>
      <c r="K44" s="311"/>
      <c r="L44" s="311">
        <v>5270</v>
      </c>
      <c r="M44" s="311">
        <v>4534</v>
      </c>
      <c r="N44" s="311">
        <v>4773</v>
      </c>
      <c r="O44" s="312"/>
      <c r="P44" s="312"/>
    </row>
    <row r="45" spans="1:16" ht="12.95" customHeight="1">
      <c r="A45" s="147">
        <v>41</v>
      </c>
      <c r="B45" s="314" t="s">
        <v>825</v>
      </c>
      <c r="C45" s="251" t="s">
        <v>826</v>
      </c>
      <c r="D45" s="311"/>
      <c r="E45" s="311"/>
      <c r="F45" s="311"/>
      <c r="G45" s="311"/>
      <c r="H45" s="311"/>
      <c r="I45" s="311"/>
      <c r="J45" s="311"/>
      <c r="K45" s="311"/>
      <c r="L45" s="311">
        <v>19148</v>
      </c>
      <c r="M45" s="311">
        <v>18731</v>
      </c>
      <c r="N45" s="311">
        <v>19110</v>
      </c>
      <c r="O45" s="312"/>
      <c r="P45" s="312"/>
    </row>
    <row r="46" spans="1:16" ht="12.95" customHeight="1">
      <c r="A46" s="147">
        <v>42</v>
      </c>
      <c r="B46" s="314" t="s">
        <v>827</v>
      </c>
      <c r="C46" s="315" t="s">
        <v>828</v>
      </c>
      <c r="D46" s="311"/>
      <c r="E46" s="311"/>
      <c r="F46" s="311"/>
      <c r="G46" s="311"/>
      <c r="H46" s="311"/>
      <c r="I46" s="311"/>
      <c r="J46" s="311"/>
      <c r="K46" s="311"/>
      <c r="L46" s="327" t="s">
        <v>688</v>
      </c>
      <c r="M46" s="327" t="s">
        <v>688</v>
      </c>
      <c r="N46" s="327" t="s">
        <v>688</v>
      </c>
      <c r="O46" s="312"/>
      <c r="P46" s="312"/>
    </row>
    <row r="47" spans="1:16" ht="12.95" customHeight="1">
      <c r="A47" s="147">
        <v>43</v>
      </c>
      <c r="B47" s="314" t="s">
        <v>829</v>
      </c>
      <c r="C47" s="315" t="s">
        <v>830</v>
      </c>
      <c r="D47" s="311"/>
      <c r="E47" s="311"/>
      <c r="F47" s="311"/>
      <c r="G47" s="311"/>
      <c r="H47" s="311"/>
      <c r="I47" s="311"/>
      <c r="J47" s="311"/>
      <c r="K47" s="311"/>
      <c r="L47" s="327" t="s">
        <v>688</v>
      </c>
      <c r="M47" s="327" t="s">
        <v>688</v>
      </c>
      <c r="N47" s="327" t="s">
        <v>688</v>
      </c>
      <c r="O47" s="312"/>
      <c r="P47" s="312"/>
    </row>
    <row r="48" spans="1:16" ht="12.95" customHeight="1">
      <c r="A48" s="147">
        <v>44</v>
      </c>
      <c r="B48" s="314" t="s">
        <v>831</v>
      </c>
      <c r="C48" s="310" t="s">
        <v>832</v>
      </c>
      <c r="D48" s="311"/>
      <c r="E48" s="311"/>
      <c r="F48" s="311"/>
      <c r="G48" s="311"/>
      <c r="H48" s="311"/>
      <c r="I48" s="311"/>
      <c r="J48" s="311"/>
      <c r="K48" s="311"/>
      <c r="L48" s="311">
        <v>96923</v>
      </c>
      <c r="M48" s="311">
        <v>99013</v>
      </c>
      <c r="N48" s="311">
        <v>107848</v>
      </c>
      <c r="O48" s="312"/>
      <c r="P48" s="312"/>
    </row>
    <row r="49" spans="1:16" ht="12.95" customHeight="1">
      <c r="A49" s="147">
        <v>45</v>
      </c>
      <c r="B49" s="314" t="s">
        <v>833</v>
      </c>
      <c r="C49" s="251" t="s">
        <v>834</v>
      </c>
      <c r="D49" s="311"/>
      <c r="E49" s="311"/>
      <c r="F49" s="311"/>
      <c r="G49" s="311"/>
      <c r="H49" s="311"/>
      <c r="I49" s="311"/>
      <c r="J49" s="311"/>
      <c r="K49" s="311"/>
      <c r="L49" s="311">
        <v>28098</v>
      </c>
      <c r="M49" s="311">
        <v>28828</v>
      </c>
      <c r="N49" s="311">
        <v>31157</v>
      </c>
      <c r="O49" s="312"/>
      <c r="P49" s="312"/>
    </row>
    <row r="50" spans="1:16" ht="12.95" customHeight="1">
      <c r="A50" s="147">
        <v>46</v>
      </c>
      <c r="B50" s="314" t="s">
        <v>835</v>
      </c>
      <c r="C50" s="251" t="s">
        <v>836</v>
      </c>
      <c r="D50" s="311"/>
      <c r="E50" s="311"/>
      <c r="F50" s="311"/>
      <c r="G50" s="311"/>
      <c r="H50" s="311"/>
      <c r="I50" s="311"/>
      <c r="J50" s="311"/>
      <c r="K50" s="311"/>
      <c r="L50" s="311">
        <v>68825</v>
      </c>
      <c r="M50" s="311">
        <v>70185</v>
      </c>
      <c r="N50" s="311">
        <v>76691</v>
      </c>
      <c r="O50" s="312"/>
      <c r="P50" s="312"/>
    </row>
    <row r="51" spans="1:16" ht="12.95" customHeight="1">
      <c r="A51" s="147">
        <v>47</v>
      </c>
      <c r="B51" s="314" t="s">
        <v>837</v>
      </c>
      <c r="C51" s="310" t="s">
        <v>838</v>
      </c>
      <c r="D51" s="311"/>
      <c r="E51" s="311"/>
      <c r="F51" s="311"/>
      <c r="G51" s="311"/>
      <c r="H51" s="311"/>
      <c r="I51" s="311"/>
      <c r="J51" s="311"/>
      <c r="K51" s="311"/>
      <c r="L51" s="311">
        <v>245402</v>
      </c>
      <c r="M51" s="311">
        <v>231460</v>
      </c>
      <c r="N51" s="311">
        <v>223306</v>
      </c>
      <c r="O51" s="312"/>
      <c r="P51" s="312"/>
    </row>
    <row r="52" spans="1:16" ht="12.95" customHeight="1">
      <c r="A52" s="147">
        <v>48</v>
      </c>
      <c r="B52" s="314" t="s">
        <v>839</v>
      </c>
      <c r="C52" s="251" t="s">
        <v>840</v>
      </c>
      <c r="D52" s="311"/>
      <c r="E52" s="311"/>
      <c r="F52" s="311"/>
      <c r="G52" s="311"/>
      <c r="H52" s="311"/>
      <c r="I52" s="311"/>
      <c r="J52" s="311"/>
      <c r="K52" s="311"/>
      <c r="L52" s="311">
        <v>39716</v>
      </c>
      <c r="M52" s="311">
        <v>35988</v>
      </c>
      <c r="N52" s="311">
        <v>33271</v>
      </c>
      <c r="O52" s="312"/>
      <c r="P52" s="312"/>
    </row>
    <row r="53" spans="1:16" ht="12.95" customHeight="1">
      <c r="A53" s="147">
        <v>49</v>
      </c>
      <c r="B53" s="314" t="s">
        <v>841</v>
      </c>
      <c r="C53" s="251" t="s">
        <v>842</v>
      </c>
      <c r="D53" s="311"/>
      <c r="E53" s="311"/>
      <c r="F53" s="311"/>
      <c r="G53" s="311"/>
      <c r="H53" s="311"/>
      <c r="I53" s="311"/>
      <c r="J53" s="311"/>
      <c r="K53" s="311"/>
      <c r="L53" s="311">
        <v>122547</v>
      </c>
      <c r="M53" s="311">
        <v>109612</v>
      </c>
      <c r="N53" s="311">
        <v>104542</v>
      </c>
      <c r="O53" s="312"/>
      <c r="P53" s="312"/>
    </row>
    <row r="54" spans="1:16" ht="12.95" customHeight="1">
      <c r="A54" s="147">
        <v>50</v>
      </c>
      <c r="B54" s="314" t="s">
        <v>843</v>
      </c>
      <c r="C54" s="251" t="s">
        <v>844</v>
      </c>
      <c r="D54" s="311"/>
      <c r="E54" s="311"/>
      <c r="F54" s="311"/>
      <c r="G54" s="311"/>
      <c r="H54" s="311"/>
      <c r="I54" s="311"/>
      <c r="J54" s="311"/>
      <c r="K54" s="311"/>
      <c r="L54" s="311">
        <v>83139</v>
      </c>
      <c r="M54" s="311">
        <v>85860</v>
      </c>
      <c r="N54" s="311">
        <v>85493</v>
      </c>
      <c r="O54" s="312"/>
      <c r="P54" s="312"/>
    </row>
    <row r="55" spans="1:16" ht="12.95" customHeight="1">
      <c r="A55" s="147">
        <v>51</v>
      </c>
      <c r="B55" s="314" t="s">
        <v>845</v>
      </c>
      <c r="C55" s="310" t="s">
        <v>846</v>
      </c>
      <c r="D55" s="311"/>
      <c r="E55" s="311"/>
      <c r="F55" s="311"/>
      <c r="G55" s="311"/>
      <c r="H55" s="311"/>
      <c r="I55" s="311"/>
      <c r="J55" s="311"/>
      <c r="K55" s="311"/>
      <c r="L55" s="311">
        <v>95186</v>
      </c>
      <c r="M55" s="311">
        <v>85070</v>
      </c>
      <c r="N55" s="311">
        <v>94209</v>
      </c>
      <c r="O55" s="312"/>
      <c r="P55" s="312"/>
    </row>
    <row r="56" spans="1:16" ht="12.95" customHeight="1">
      <c r="A56" s="147">
        <v>52</v>
      </c>
      <c r="B56" s="314" t="s">
        <v>847</v>
      </c>
      <c r="C56" s="251" t="s">
        <v>848</v>
      </c>
      <c r="D56" s="311"/>
      <c r="E56" s="311"/>
      <c r="F56" s="311"/>
      <c r="G56" s="311"/>
      <c r="H56" s="311"/>
      <c r="I56" s="311"/>
      <c r="J56" s="311"/>
      <c r="K56" s="311"/>
      <c r="L56" s="327" t="s">
        <v>688</v>
      </c>
      <c r="M56" s="327" t="s">
        <v>688</v>
      </c>
      <c r="N56" s="327" t="s">
        <v>688</v>
      </c>
      <c r="O56" s="312"/>
      <c r="P56" s="312"/>
    </row>
    <row r="57" spans="1:16" ht="12.95" customHeight="1">
      <c r="A57" s="147">
        <v>53</v>
      </c>
      <c r="B57" s="314" t="s">
        <v>849</v>
      </c>
      <c r="C57" s="251" t="s">
        <v>850</v>
      </c>
      <c r="D57" s="311"/>
      <c r="E57" s="311"/>
      <c r="F57" s="311"/>
      <c r="G57" s="311"/>
      <c r="H57" s="311"/>
      <c r="I57" s="311"/>
      <c r="J57" s="311"/>
      <c r="K57" s="311"/>
      <c r="L57" s="327" t="s">
        <v>688</v>
      </c>
      <c r="M57" s="327" t="s">
        <v>688</v>
      </c>
      <c r="N57" s="327" t="s">
        <v>688</v>
      </c>
      <c r="O57" s="312"/>
      <c r="P57" s="312"/>
    </row>
    <row r="58" spans="1:16" ht="12.95" customHeight="1">
      <c r="A58" s="147">
        <v>54</v>
      </c>
      <c r="B58" s="314" t="s">
        <v>851</v>
      </c>
      <c r="C58" s="251" t="s">
        <v>852</v>
      </c>
      <c r="D58" s="311"/>
      <c r="E58" s="311"/>
      <c r="F58" s="311"/>
      <c r="G58" s="311"/>
      <c r="H58" s="311"/>
      <c r="I58" s="311"/>
      <c r="J58" s="311"/>
      <c r="K58" s="311"/>
      <c r="L58" s="311">
        <v>7892</v>
      </c>
      <c r="M58" s="311">
        <v>7500</v>
      </c>
      <c r="N58" s="311">
        <v>6989</v>
      </c>
      <c r="O58" s="312"/>
      <c r="P58" s="312"/>
    </row>
    <row r="59" spans="1:16" ht="12.95" customHeight="1">
      <c r="A59" s="147">
        <v>55</v>
      </c>
      <c r="B59" s="314" t="s">
        <v>853</v>
      </c>
      <c r="C59" s="251" t="s">
        <v>854</v>
      </c>
      <c r="D59" s="311"/>
      <c r="E59" s="311"/>
      <c r="F59" s="311"/>
      <c r="G59" s="311"/>
      <c r="H59" s="311"/>
      <c r="I59" s="311"/>
      <c r="J59" s="311"/>
      <c r="K59" s="311"/>
      <c r="L59" s="311">
        <v>4853</v>
      </c>
      <c r="M59" s="311">
        <v>4169</v>
      </c>
      <c r="N59" s="311">
        <v>4623</v>
      </c>
      <c r="O59" s="312"/>
      <c r="P59" s="312"/>
    </row>
    <row r="60" spans="1:16" ht="12.95" customHeight="1">
      <c r="A60" s="147">
        <v>56</v>
      </c>
      <c r="B60" s="314" t="s">
        <v>855</v>
      </c>
      <c r="C60" s="251" t="s">
        <v>856</v>
      </c>
      <c r="D60" s="311"/>
      <c r="E60" s="311"/>
      <c r="F60" s="311"/>
      <c r="G60" s="311"/>
      <c r="H60" s="311"/>
      <c r="I60" s="311"/>
      <c r="J60" s="311"/>
      <c r="K60" s="311"/>
      <c r="L60" s="311">
        <v>34314</v>
      </c>
      <c r="M60" s="311">
        <v>30095</v>
      </c>
      <c r="N60" s="311">
        <v>30780</v>
      </c>
      <c r="O60" s="312"/>
      <c r="P60" s="312"/>
    </row>
    <row r="61" spans="1:16" ht="12.95" customHeight="1">
      <c r="A61" s="147">
        <v>57</v>
      </c>
      <c r="B61" s="314" t="s">
        <v>857</v>
      </c>
      <c r="C61" s="251" t="s">
        <v>858</v>
      </c>
      <c r="D61" s="311"/>
      <c r="E61" s="311"/>
      <c r="F61" s="311"/>
      <c r="G61" s="311"/>
      <c r="H61" s="311"/>
      <c r="I61" s="311"/>
      <c r="J61" s="311"/>
      <c r="K61" s="311"/>
      <c r="L61" s="311">
        <v>11555</v>
      </c>
      <c r="M61" s="311">
        <v>10665</v>
      </c>
      <c r="N61" s="311">
        <v>9992</v>
      </c>
      <c r="O61" s="312"/>
      <c r="P61" s="312"/>
    </row>
    <row r="62" spans="1:16" ht="12.95" customHeight="1">
      <c r="A62" s="147">
        <v>58</v>
      </c>
      <c r="B62" s="314" t="s">
        <v>859</v>
      </c>
      <c r="C62" s="310" t="s">
        <v>860</v>
      </c>
      <c r="D62" s="311"/>
      <c r="E62" s="311"/>
      <c r="F62" s="311"/>
      <c r="G62" s="311"/>
      <c r="H62" s="311"/>
      <c r="I62" s="311"/>
      <c r="J62" s="311"/>
      <c r="K62" s="311"/>
      <c r="L62" s="311">
        <v>36753</v>
      </c>
      <c r="M62" s="311">
        <v>39588</v>
      </c>
      <c r="N62" s="311">
        <v>37052</v>
      </c>
      <c r="O62" s="312"/>
      <c r="P62" s="312"/>
    </row>
    <row r="63" spans="1:16" ht="12.95" customHeight="1">
      <c r="A63" s="147">
        <v>59</v>
      </c>
      <c r="B63" s="314" t="s">
        <v>861</v>
      </c>
      <c r="C63" s="310" t="s">
        <v>862</v>
      </c>
      <c r="D63" s="311"/>
      <c r="E63" s="311"/>
      <c r="F63" s="311"/>
      <c r="G63" s="311"/>
      <c r="H63" s="311"/>
      <c r="I63" s="311"/>
      <c r="J63" s="311"/>
      <c r="K63" s="311"/>
      <c r="L63" s="311">
        <v>92403</v>
      </c>
      <c r="M63" s="311">
        <v>98272</v>
      </c>
      <c r="N63" s="311">
        <v>96110</v>
      </c>
      <c r="O63" s="312"/>
      <c r="P63" s="312"/>
    </row>
    <row r="64" spans="1:16" ht="12.95" customHeight="1">
      <c r="A64" s="147">
        <v>60</v>
      </c>
      <c r="B64" s="314" t="s">
        <v>863</v>
      </c>
      <c r="C64" s="310" t="s">
        <v>864</v>
      </c>
      <c r="D64" s="311"/>
      <c r="E64" s="311"/>
      <c r="F64" s="311"/>
      <c r="G64" s="311"/>
      <c r="H64" s="311"/>
      <c r="I64" s="311"/>
      <c r="J64" s="311"/>
      <c r="K64" s="311"/>
      <c r="L64" s="311">
        <v>80323</v>
      </c>
      <c r="M64" s="311">
        <v>90196</v>
      </c>
      <c r="N64" s="311">
        <v>98557</v>
      </c>
      <c r="O64" s="312"/>
      <c r="P64" s="312"/>
    </row>
    <row r="65" spans="1:16" ht="12.95" customHeight="1">
      <c r="A65" s="147">
        <v>61</v>
      </c>
      <c r="B65" s="314" t="s">
        <v>865</v>
      </c>
      <c r="C65" s="310" t="s">
        <v>866</v>
      </c>
      <c r="D65" s="311"/>
      <c r="E65" s="311"/>
      <c r="F65" s="311"/>
      <c r="G65" s="311"/>
      <c r="H65" s="311"/>
      <c r="I65" s="311"/>
      <c r="J65" s="311"/>
      <c r="K65" s="311"/>
      <c r="L65" s="311">
        <v>282004</v>
      </c>
      <c r="M65" s="311">
        <v>276325</v>
      </c>
      <c r="N65" s="311">
        <v>283879</v>
      </c>
      <c r="O65" s="312"/>
      <c r="P65" s="312"/>
    </row>
    <row r="66" spans="1:16" ht="12.95" customHeight="1">
      <c r="A66" s="147">
        <v>62</v>
      </c>
      <c r="B66" s="314" t="s">
        <v>867</v>
      </c>
      <c r="C66" s="310" t="s">
        <v>868</v>
      </c>
      <c r="D66" s="311"/>
      <c r="E66" s="311"/>
      <c r="F66" s="311"/>
      <c r="G66" s="311"/>
      <c r="H66" s="311"/>
      <c r="I66" s="311"/>
      <c r="J66" s="311"/>
      <c r="K66" s="311"/>
      <c r="L66" s="311">
        <v>151777</v>
      </c>
      <c r="M66" s="311">
        <v>134359</v>
      </c>
      <c r="N66" s="311">
        <v>140049</v>
      </c>
      <c r="O66" s="312"/>
      <c r="P66" s="312"/>
    </row>
    <row r="67" spans="1:16" ht="12.95" customHeight="1">
      <c r="A67" s="147">
        <v>63</v>
      </c>
      <c r="B67" s="314" t="s">
        <v>869</v>
      </c>
      <c r="C67" s="310" t="s">
        <v>870</v>
      </c>
      <c r="D67" s="311"/>
      <c r="E67" s="311"/>
      <c r="F67" s="311"/>
      <c r="G67" s="311"/>
      <c r="H67" s="311"/>
      <c r="I67" s="311"/>
      <c r="J67" s="311"/>
      <c r="K67" s="311"/>
      <c r="L67" s="311">
        <v>118609</v>
      </c>
      <c r="M67" s="311">
        <v>106815</v>
      </c>
      <c r="N67" s="311">
        <v>113718</v>
      </c>
      <c r="O67" s="312"/>
      <c r="P67" s="312"/>
    </row>
    <row r="68" spans="1:16" ht="12.95" customHeight="1">
      <c r="A68" s="147">
        <v>64</v>
      </c>
      <c r="B68" s="314" t="s">
        <v>871</v>
      </c>
      <c r="C68" s="310" t="s">
        <v>872</v>
      </c>
      <c r="D68" s="311"/>
      <c r="E68" s="311"/>
      <c r="F68" s="311"/>
      <c r="G68" s="311"/>
      <c r="H68" s="311"/>
      <c r="I68" s="311"/>
      <c r="J68" s="311"/>
      <c r="K68" s="311"/>
      <c r="L68" s="311">
        <v>131515</v>
      </c>
      <c r="M68" s="311">
        <v>136815</v>
      </c>
      <c r="N68" s="311">
        <v>139419</v>
      </c>
      <c r="O68" s="312"/>
      <c r="P68" s="312"/>
    </row>
    <row r="69" spans="1:16" ht="12.95" customHeight="1">
      <c r="A69" s="147">
        <v>65</v>
      </c>
      <c r="B69" s="314" t="s">
        <v>873</v>
      </c>
      <c r="C69" s="310" t="s">
        <v>874</v>
      </c>
      <c r="D69" s="311"/>
      <c r="E69" s="311"/>
      <c r="F69" s="311"/>
      <c r="G69" s="311"/>
      <c r="H69" s="311"/>
      <c r="I69" s="311"/>
      <c r="J69" s="311"/>
      <c r="K69" s="311"/>
      <c r="L69" s="311">
        <v>96970</v>
      </c>
      <c r="M69" s="311">
        <v>99546</v>
      </c>
      <c r="N69" s="311">
        <v>102808</v>
      </c>
      <c r="O69" s="312"/>
      <c r="P69" s="312"/>
    </row>
    <row r="70" spans="1:16" ht="12.95" customHeight="1">
      <c r="A70" s="147">
        <v>66</v>
      </c>
      <c r="B70" s="314" t="s">
        <v>875</v>
      </c>
      <c r="C70" s="310" t="s">
        <v>876</v>
      </c>
      <c r="D70" s="311"/>
      <c r="E70" s="311"/>
      <c r="F70" s="311"/>
      <c r="G70" s="311"/>
      <c r="H70" s="311"/>
      <c r="I70" s="311"/>
      <c r="J70" s="311"/>
      <c r="K70" s="311"/>
      <c r="L70" s="311">
        <v>149764</v>
      </c>
      <c r="M70" s="311">
        <v>158521</v>
      </c>
      <c r="N70" s="311">
        <v>166843</v>
      </c>
      <c r="O70" s="312"/>
      <c r="P70" s="312"/>
    </row>
    <row r="71" spans="1:16" ht="12.95" customHeight="1">
      <c r="A71" s="147">
        <v>67</v>
      </c>
      <c r="B71" s="314" t="s">
        <v>877</v>
      </c>
      <c r="C71" s="310" t="s">
        <v>878</v>
      </c>
      <c r="D71" s="311"/>
      <c r="E71" s="311"/>
      <c r="F71" s="311"/>
      <c r="G71" s="311"/>
      <c r="H71" s="311"/>
      <c r="I71" s="311"/>
      <c r="J71" s="311"/>
      <c r="K71" s="311"/>
      <c r="L71" s="311">
        <v>101060</v>
      </c>
      <c r="M71" s="311">
        <v>101787</v>
      </c>
      <c r="N71" s="311">
        <v>104384</v>
      </c>
      <c r="O71" s="312"/>
      <c r="P71" s="312"/>
    </row>
    <row r="72" spans="1:16" ht="12.95" customHeight="1">
      <c r="A72" s="147">
        <v>68</v>
      </c>
      <c r="B72" s="314" t="s">
        <v>879</v>
      </c>
      <c r="C72" s="251" t="s">
        <v>880</v>
      </c>
      <c r="D72" s="311"/>
      <c r="E72" s="311"/>
      <c r="F72" s="311"/>
      <c r="G72" s="311"/>
      <c r="H72" s="311"/>
      <c r="I72" s="311"/>
      <c r="J72" s="311"/>
      <c r="K72" s="311"/>
      <c r="L72" s="311">
        <v>11718</v>
      </c>
      <c r="M72" s="311">
        <v>11386</v>
      </c>
      <c r="N72" s="311">
        <v>11681</v>
      </c>
      <c r="O72" s="312"/>
      <c r="P72" s="312"/>
    </row>
    <row r="73" spans="1:16" ht="9" customHeight="1">
      <c r="A73" s="147"/>
      <c r="B73" s="255"/>
      <c r="C73" s="310"/>
      <c r="D73" s="311"/>
      <c r="E73" s="311"/>
      <c r="F73" s="311"/>
      <c r="G73" s="311"/>
      <c r="H73" s="311"/>
      <c r="I73" s="311"/>
      <c r="J73" s="311"/>
      <c r="K73" s="311"/>
      <c r="L73" s="311"/>
      <c r="M73" s="311"/>
      <c r="N73" s="311"/>
      <c r="O73" s="312"/>
      <c r="P73" s="312"/>
    </row>
    <row r="74" spans="1:16" ht="15" customHeight="1">
      <c r="A74" s="147">
        <v>69</v>
      </c>
      <c r="B74" s="255"/>
      <c r="C74" s="316" t="s">
        <v>881</v>
      </c>
      <c r="D74" s="311"/>
      <c r="E74" s="311"/>
      <c r="F74" s="311"/>
      <c r="G74" s="311"/>
      <c r="H74" s="311"/>
      <c r="I74" s="311"/>
      <c r="J74" s="311"/>
      <c r="K74" s="311"/>
      <c r="L74" s="311">
        <v>2217000</v>
      </c>
      <c r="M74" s="311">
        <v>2117350</v>
      </c>
      <c r="N74" s="311">
        <v>2243843</v>
      </c>
      <c r="O74" s="312"/>
      <c r="P74" s="312"/>
    </row>
    <row r="75" spans="1:16" ht="12" customHeight="1">
      <c r="B75" s="317" t="s">
        <v>281</v>
      </c>
      <c r="C75" s="289"/>
    </row>
    <row r="76" spans="1:16" ht="12" customHeight="1">
      <c r="B76" s="317" t="s">
        <v>891</v>
      </c>
      <c r="C76" s="289"/>
    </row>
    <row r="77" spans="1:16" ht="12" customHeight="1">
      <c r="B77" s="328" t="s">
        <v>882</v>
      </c>
      <c r="C77" s="289"/>
    </row>
    <row r="78" spans="1:16" ht="12" customHeight="1">
      <c r="B78" s="185" t="s">
        <v>883</v>
      </c>
    </row>
    <row r="79" spans="1:16" ht="12" customHeight="1">
      <c r="B79" s="185"/>
    </row>
    <row r="80" spans="1:16" ht="12" customHeight="1">
      <c r="C80" s="319"/>
    </row>
    <row r="81" spans="2:14" ht="12" customHeight="1">
      <c r="B81" s="269"/>
      <c r="C81" s="319"/>
    </row>
    <row r="82" spans="2:14" ht="12" customHeight="1">
      <c r="B82" s="269"/>
      <c r="C82" s="319"/>
      <c r="D82" s="320"/>
      <c r="E82" s="320"/>
      <c r="F82" s="320"/>
    </row>
    <row r="83" spans="2:14" ht="12" customHeight="1">
      <c r="B83" s="269"/>
      <c r="C83" s="319"/>
      <c r="D83" s="320"/>
      <c r="E83" s="320"/>
      <c r="F83" s="320"/>
      <c r="G83" s="320"/>
      <c r="H83" s="320"/>
      <c r="I83" s="320"/>
      <c r="J83" s="320"/>
      <c r="K83" s="320"/>
      <c r="L83" s="320"/>
      <c r="M83" s="320"/>
      <c r="N83" s="320"/>
    </row>
    <row r="84" spans="2:14" ht="12" customHeight="1">
      <c r="B84" s="269"/>
      <c r="C84" s="319"/>
    </row>
    <row r="85" spans="2:14" ht="12" customHeight="1">
      <c r="B85" s="269"/>
      <c r="C85" s="319"/>
    </row>
    <row r="86" spans="2:14" ht="12" customHeight="1">
      <c r="B86" s="269"/>
      <c r="C86" s="319"/>
    </row>
    <row r="87" spans="2:14" ht="12" customHeight="1">
      <c r="B87" s="269"/>
      <c r="C87" s="319"/>
      <c r="D87" s="320"/>
      <c r="E87" s="320"/>
      <c r="F87" s="320"/>
      <c r="G87" s="320"/>
      <c r="H87" s="320"/>
      <c r="I87" s="320"/>
      <c r="J87" s="320"/>
      <c r="K87" s="320"/>
      <c r="L87" s="320"/>
      <c r="M87" s="320"/>
      <c r="N87" s="320"/>
    </row>
    <row r="88" spans="2:14" ht="12" customHeight="1">
      <c r="B88" s="269"/>
      <c r="C88" s="319"/>
      <c r="D88" s="321"/>
      <c r="E88" s="321"/>
      <c r="F88" s="321"/>
      <c r="G88" s="321"/>
      <c r="H88" s="321"/>
      <c r="I88" s="321"/>
      <c r="J88" s="321"/>
      <c r="K88" s="321"/>
      <c r="L88" s="321"/>
      <c r="M88" s="321"/>
      <c r="N88" s="321"/>
    </row>
    <row r="89" spans="2:14">
      <c r="B89" s="269"/>
      <c r="C89" s="319"/>
      <c r="D89" s="320"/>
      <c r="E89" s="320"/>
      <c r="F89" s="320"/>
      <c r="G89" s="320"/>
      <c r="H89" s="320"/>
      <c r="I89" s="320"/>
      <c r="J89" s="320"/>
      <c r="K89" s="320"/>
      <c r="L89" s="320"/>
      <c r="M89" s="320"/>
      <c r="N89" s="320"/>
    </row>
    <row r="90" spans="2:14">
      <c r="B90" s="269"/>
      <c r="C90" s="319"/>
      <c r="D90" s="321"/>
      <c r="E90" s="321"/>
      <c r="F90" s="321"/>
      <c r="G90" s="321"/>
      <c r="H90" s="321"/>
      <c r="I90" s="321"/>
      <c r="J90" s="321"/>
      <c r="K90" s="321"/>
      <c r="L90" s="321"/>
      <c r="M90" s="321"/>
      <c r="N90" s="321"/>
    </row>
    <row r="91" spans="2:14">
      <c r="B91" s="269"/>
      <c r="C91" s="319"/>
      <c r="D91" s="320"/>
      <c r="E91" s="320"/>
      <c r="F91" s="320"/>
      <c r="G91" s="320"/>
      <c r="H91" s="320"/>
      <c r="I91" s="320"/>
      <c r="J91" s="320"/>
      <c r="K91" s="320"/>
      <c r="L91" s="320"/>
      <c r="M91" s="320"/>
      <c r="N91" s="320"/>
    </row>
    <row r="92" spans="2:14">
      <c r="B92" s="269"/>
      <c r="C92" s="319"/>
      <c r="D92" s="321"/>
      <c r="E92" s="321"/>
      <c r="F92" s="321"/>
      <c r="G92" s="321"/>
      <c r="H92" s="321"/>
      <c r="I92" s="321"/>
      <c r="J92" s="321"/>
      <c r="K92" s="321"/>
      <c r="L92" s="321"/>
      <c r="M92" s="321"/>
      <c r="N92" s="321"/>
    </row>
    <row r="93" spans="2:14">
      <c r="B93" s="269"/>
      <c r="C93" s="319"/>
      <c r="D93" s="320"/>
      <c r="E93" s="320"/>
      <c r="F93" s="320"/>
      <c r="G93" s="320"/>
      <c r="H93" s="320"/>
      <c r="I93" s="320"/>
      <c r="J93" s="320"/>
      <c r="K93" s="320"/>
      <c r="L93" s="320"/>
      <c r="M93" s="320"/>
      <c r="N93" s="320"/>
    </row>
    <row r="94" spans="2:14">
      <c r="B94" s="269"/>
      <c r="C94" s="319"/>
      <c r="D94" s="321"/>
      <c r="E94" s="321"/>
      <c r="F94" s="321"/>
      <c r="G94" s="321"/>
      <c r="H94" s="321"/>
      <c r="I94" s="321"/>
      <c r="J94" s="321"/>
      <c r="K94" s="321"/>
      <c r="L94" s="321"/>
      <c r="M94" s="321"/>
      <c r="N94" s="321"/>
    </row>
    <row r="95" spans="2:14">
      <c r="B95" s="269"/>
      <c r="C95" s="319"/>
    </row>
    <row r="96" spans="2:14">
      <c r="B96" s="269"/>
      <c r="C96" s="319"/>
    </row>
    <row r="97" spans="2:3">
      <c r="B97" s="269"/>
      <c r="C97" s="319"/>
    </row>
    <row r="98" spans="2:3">
      <c r="B98" s="269"/>
      <c r="C98" s="319"/>
    </row>
    <row r="99" spans="2:3">
      <c r="B99" s="269"/>
      <c r="C99" s="319"/>
    </row>
    <row r="100" spans="2:3">
      <c r="B100" s="269"/>
      <c r="C100" s="319"/>
    </row>
    <row r="101" spans="2:3">
      <c r="B101" s="269"/>
      <c r="C101" s="319"/>
    </row>
    <row r="102" spans="2:3">
      <c r="B102" s="269"/>
      <c r="C102" s="319"/>
    </row>
    <row r="103" spans="2:3">
      <c r="B103" s="269"/>
      <c r="C103" s="319"/>
    </row>
    <row r="104" spans="2:3">
      <c r="B104" s="269"/>
      <c r="C104" s="319"/>
    </row>
    <row r="105" spans="2:3">
      <c r="B105" s="269"/>
      <c r="C105" s="319"/>
    </row>
    <row r="106" spans="2:3">
      <c r="B106" s="269"/>
      <c r="C106" s="319"/>
    </row>
    <row r="107" spans="2:3">
      <c r="B107" s="269"/>
      <c r="C107" s="319"/>
    </row>
    <row r="108" spans="2:3">
      <c r="B108" s="269"/>
      <c r="C108" s="319"/>
    </row>
    <row r="109" spans="2:3">
      <c r="B109" s="269"/>
      <c r="C109" s="319"/>
    </row>
    <row r="110" spans="2:3">
      <c r="B110" s="269"/>
      <c r="C110" s="319"/>
    </row>
    <row r="111" spans="2:3">
      <c r="B111" s="269"/>
      <c r="C111" s="319"/>
    </row>
    <row r="112" spans="2:3">
      <c r="B112" s="269"/>
      <c r="C112" s="319"/>
    </row>
    <row r="113" spans="2:3">
      <c r="B113" s="269"/>
      <c r="C113" s="319"/>
    </row>
    <row r="114" spans="2:3">
      <c r="B114" s="269"/>
      <c r="C114" s="319"/>
    </row>
    <row r="115" spans="2:3">
      <c r="B115" s="269"/>
      <c r="C115" s="319"/>
    </row>
    <row r="116" spans="2:3">
      <c r="B116" s="269"/>
      <c r="C116" s="319"/>
    </row>
    <row r="117" spans="2:3">
      <c r="B117" s="269"/>
      <c r="C117" s="319"/>
    </row>
    <row r="118" spans="2:3">
      <c r="B118" s="269"/>
      <c r="C118" s="319"/>
    </row>
    <row r="119" spans="2:3">
      <c r="B119" s="269"/>
      <c r="C119" s="319"/>
    </row>
    <row r="120" spans="2:3">
      <c r="B120" s="269"/>
      <c r="C120" s="319"/>
    </row>
    <row r="121" spans="2:3">
      <c r="B121" s="269"/>
      <c r="C121" s="319"/>
    </row>
    <row r="122" spans="2:3">
      <c r="B122" s="269"/>
      <c r="C122" s="319"/>
    </row>
    <row r="123" spans="2:3">
      <c r="B123" s="269"/>
      <c r="C123" s="319"/>
    </row>
    <row r="124" spans="2:3">
      <c r="B124" s="269"/>
      <c r="C124" s="319"/>
    </row>
    <row r="125" spans="2:3">
      <c r="B125" s="269"/>
      <c r="C125" s="319"/>
    </row>
    <row r="126" spans="2:3">
      <c r="B126" s="269"/>
      <c r="C126" s="319"/>
    </row>
    <row r="127" spans="2:3">
      <c r="B127" s="269"/>
      <c r="C127" s="319"/>
    </row>
    <row r="128" spans="2:3">
      <c r="B128" s="269"/>
      <c r="C128" s="319"/>
    </row>
    <row r="129" spans="2:3">
      <c r="B129" s="269"/>
      <c r="C129" s="319"/>
    </row>
    <row r="130" spans="2:3">
      <c r="B130" s="269"/>
      <c r="C130" s="319"/>
    </row>
    <row r="131" spans="2:3">
      <c r="B131" s="269"/>
      <c r="C131" s="319"/>
    </row>
    <row r="132" spans="2:3">
      <c r="B132" s="269"/>
      <c r="C132" s="319"/>
    </row>
    <row r="133" spans="2:3">
      <c r="B133" s="269"/>
      <c r="C133" s="319"/>
    </row>
    <row r="134" spans="2:3">
      <c r="B134" s="269"/>
      <c r="C134" s="319"/>
    </row>
    <row r="135" spans="2:3">
      <c r="B135" s="269"/>
      <c r="C135" s="319"/>
    </row>
    <row r="136" spans="2:3">
      <c r="B136" s="269"/>
      <c r="C136" s="319"/>
    </row>
    <row r="137" spans="2:3">
      <c r="B137" s="269"/>
      <c r="C137" s="319"/>
    </row>
    <row r="138" spans="2:3">
      <c r="B138" s="269"/>
      <c r="C138" s="319"/>
    </row>
    <row r="139" spans="2:3">
      <c r="B139" s="269"/>
      <c r="C139" s="319"/>
    </row>
    <row r="140" spans="2:3">
      <c r="B140" s="269"/>
      <c r="C140" s="319"/>
    </row>
    <row r="141" spans="2:3">
      <c r="B141" s="269"/>
      <c r="C141" s="319"/>
    </row>
    <row r="142" spans="2:3">
      <c r="B142" s="269"/>
      <c r="C142" s="319"/>
    </row>
    <row r="143" spans="2:3">
      <c r="B143" s="269"/>
      <c r="C143" s="319"/>
    </row>
    <row r="144" spans="2:3">
      <c r="B144" s="269"/>
      <c r="C144" s="319"/>
    </row>
    <row r="145" spans="2:3">
      <c r="B145" s="269"/>
      <c r="C145" s="319"/>
    </row>
    <row r="146" spans="2:3">
      <c r="B146" s="269"/>
      <c r="C146" s="319"/>
    </row>
    <row r="147" spans="2:3">
      <c r="B147" s="269"/>
      <c r="C147" s="319"/>
    </row>
    <row r="148" spans="2:3">
      <c r="B148" s="269"/>
      <c r="C148" s="319"/>
    </row>
    <row r="149" spans="2:3">
      <c r="B149" s="269"/>
      <c r="C149" s="319"/>
    </row>
    <row r="150" spans="2:3">
      <c r="B150" s="269"/>
      <c r="C150" s="319"/>
    </row>
    <row r="151" spans="2:3">
      <c r="B151" s="269"/>
      <c r="C151" s="319"/>
    </row>
    <row r="152" spans="2:3">
      <c r="B152" s="269"/>
      <c r="C152" s="319"/>
    </row>
    <row r="153" spans="2:3">
      <c r="B153" s="269"/>
      <c r="C153" s="319"/>
    </row>
    <row r="154" spans="2:3">
      <c r="B154" s="269"/>
      <c r="C154" s="319"/>
    </row>
    <row r="155" spans="2:3">
      <c r="B155" s="269"/>
      <c r="C155" s="319"/>
    </row>
    <row r="156" spans="2:3">
      <c r="B156" s="269"/>
      <c r="C156" s="319"/>
    </row>
    <row r="157" spans="2:3">
      <c r="B157" s="269"/>
      <c r="C157" s="319"/>
    </row>
    <row r="158" spans="2:3">
      <c r="B158" s="269"/>
      <c r="C158" s="319"/>
    </row>
    <row r="159" spans="2:3">
      <c r="B159" s="269"/>
      <c r="C159" s="319"/>
    </row>
    <row r="160" spans="2:3">
      <c r="B160" s="269"/>
      <c r="C160" s="319"/>
    </row>
    <row r="161" spans="2:3">
      <c r="B161" s="269"/>
      <c r="C161" s="319"/>
    </row>
    <row r="162" spans="2:3">
      <c r="B162" s="269"/>
      <c r="C162" s="319"/>
    </row>
    <row r="163" spans="2:3">
      <c r="B163" s="269"/>
      <c r="C163" s="319"/>
    </row>
    <row r="164" spans="2:3">
      <c r="B164" s="269"/>
      <c r="C164" s="319"/>
    </row>
    <row r="165" spans="2:3">
      <c r="B165" s="269"/>
      <c r="C165" s="319"/>
    </row>
    <row r="166" spans="2:3">
      <c r="B166" s="269"/>
      <c r="C166" s="319"/>
    </row>
    <row r="167" spans="2:3">
      <c r="B167" s="269"/>
      <c r="C167" s="319"/>
    </row>
    <row r="168" spans="2:3">
      <c r="B168" s="269"/>
      <c r="C168" s="319"/>
    </row>
    <row r="169" spans="2:3">
      <c r="B169" s="269"/>
      <c r="C169" s="319"/>
    </row>
    <row r="170" spans="2:3">
      <c r="B170" s="269"/>
      <c r="C170" s="319"/>
    </row>
    <row r="171" spans="2:3">
      <c r="B171" s="269"/>
      <c r="C171" s="319"/>
    </row>
    <row r="172" spans="2:3">
      <c r="B172" s="269"/>
      <c r="C172" s="319"/>
    </row>
    <row r="173" spans="2:3">
      <c r="B173" s="269"/>
      <c r="C173" s="319"/>
    </row>
    <row r="174" spans="2:3">
      <c r="B174" s="269"/>
      <c r="C174" s="319"/>
    </row>
    <row r="175" spans="2:3">
      <c r="B175" s="269"/>
      <c r="C175" s="319"/>
    </row>
    <row r="176" spans="2:3">
      <c r="B176" s="269"/>
      <c r="C176" s="319"/>
    </row>
    <row r="177" spans="2:3">
      <c r="B177" s="269"/>
      <c r="C177" s="319"/>
    </row>
    <row r="178" spans="2:3">
      <c r="B178" s="269"/>
      <c r="C178" s="319"/>
    </row>
    <row r="179" spans="2:3">
      <c r="B179" s="269"/>
      <c r="C179" s="319"/>
    </row>
    <row r="180" spans="2:3">
      <c r="B180" s="269"/>
      <c r="C180" s="319"/>
    </row>
    <row r="181" spans="2:3">
      <c r="B181" s="269"/>
      <c r="C181" s="319"/>
    </row>
    <row r="182" spans="2:3">
      <c r="B182" s="269"/>
      <c r="C182" s="319"/>
    </row>
    <row r="183" spans="2:3">
      <c r="B183" s="269"/>
      <c r="C183" s="319"/>
    </row>
    <row r="184" spans="2:3">
      <c r="B184" s="269"/>
      <c r="C184" s="319"/>
    </row>
    <row r="185" spans="2:3">
      <c r="B185" s="269"/>
      <c r="C185" s="319"/>
    </row>
    <row r="186" spans="2:3">
      <c r="B186" s="269"/>
      <c r="C186" s="319"/>
    </row>
    <row r="187" spans="2:3">
      <c r="B187" s="269"/>
      <c r="C187" s="319"/>
    </row>
    <row r="188" spans="2:3">
      <c r="C188" s="319"/>
    </row>
    <row r="189" spans="2:3">
      <c r="C189" s="319"/>
    </row>
    <row r="190" spans="2:3">
      <c r="C190" s="319"/>
    </row>
    <row r="191" spans="2:3">
      <c r="C191" s="319"/>
    </row>
    <row r="192" spans="2:3">
      <c r="C192" s="319"/>
    </row>
    <row r="193" spans="3:3">
      <c r="C193" s="319"/>
    </row>
    <row r="194" spans="3:3">
      <c r="C194" s="319"/>
    </row>
    <row r="195" spans="3:3">
      <c r="C195" s="319"/>
    </row>
    <row r="196" spans="3:3">
      <c r="C196" s="319"/>
    </row>
    <row r="197" spans="3:3">
      <c r="C197" s="319"/>
    </row>
    <row r="198" spans="3:3">
      <c r="C198" s="319"/>
    </row>
    <row r="199" spans="3:3">
      <c r="C199" s="319"/>
    </row>
    <row r="200" spans="3:3">
      <c r="C200" s="319"/>
    </row>
    <row r="201" spans="3:3">
      <c r="C201" s="319"/>
    </row>
    <row r="202" spans="3:3">
      <c r="C202" s="319"/>
    </row>
    <row r="203" spans="3:3">
      <c r="C203" s="319"/>
    </row>
    <row r="204" spans="3:3">
      <c r="C204" s="319"/>
    </row>
    <row r="205" spans="3:3">
      <c r="C205" s="319"/>
    </row>
    <row r="206" spans="3:3">
      <c r="C206" s="319"/>
    </row>
    <row r="207" spans="3:3">
      <c r="C207" s="319"/>
    </row>
    <row r="208" spans="3:3">
      <c r="C208" s="319"/>
    </row>
    <row r="209" spans="3:3">
      <c r="C209" s="319"/>
    </row>
    <row r="210" spans="3:3">
      <c r="C210" s="319"/>
    </row>
    <row r="211" spans="3:3">
      <c r="C211" s="319"/>
    </row>
    <row r="212" spans="3:3">
      <c r="C212" s="319"/>
    </row>
    <row r="213" spans="3:3">
      <c r="C213" s="319"/>
    </row>
    <row r="214" spans="3:3">
      <c r="C214" s="319"/>
    </row>
  </sheetData>
  <printOptions horizontalCentered="1"/>
  <pageMargins left="0.59055118110236227" right="0.39370078740157483" top="0.59055118110236227" bottom="0.39370078740157483" header="0.11811023622047245" footer="0.11811023622047245"/>
  <pageSetup paperSize="9" scale="75" orientation="portrait" r:id="rId1"/>
  <headerFooter alignWithMargins="0">
    <oddHeader>&amp;R&amp;"MetaNormalLF-Roman,Standard"Teil 1</oddHeader>
    <oddFooter>&amp;L&amp;"MetaNormalLF-Roman,Standard"Statistisches Bundesamt, Umweltnutzung und Wirtschaft, Tabellenband, 2014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1"/>
  <sheetViews>
    <sheetView workbookViewId="0"/>
  </sheetViews>
  <sheetFormatPr baseColWidth="10" defaultRowHeight="12.75"/>
  <cols>
    <col min="1" max="1" width="5.7109375" style="179" customWidth="1"/>
    <col min="2" max="2" width="11.7109375" style="179" customWidth="1"/>
    <col min="3" max="3" width="52.7109375" style="318" customWidth="1"/>
    <col min="4" max="11" width="11.7109375" style="313" hidden="1" customWidth="1"/>
    <col min="12" max="14" width="11.7109375" style="313" customWidth="1"/>
    <col min="15" max="255" width="11.42578125" style="313"/>
    <col min="256" max="256" width="5.7109375" style="313" customWidth="1"/>
    <col min="257" max="257" width="11.7109375" style="313" customWidth="1"/>
    <col min="258" max="258" width="52.7109375" style="313" customWidth="1"/>
    <col min="259" max="266" width="0" style="313" hidden="1" customWidth="1"/>
    <col min="267" max="269" width="11.7109375" style="313" customWidth="1"/>
    <col min="270" max="270" width="5.7109375" style="313" customWidth="1"/>
    <col min="271" max="511" width="11.42578125" style="313"/>
    <col min="512" max="512" width="5.7109375" style="313" customWidth="1"/>
    <col min="513" max="513" width="11.7109375" style="313" customWidth="1"/>
    <col min="514" max="514" width="52.7109375" style="313" customWidth="1"/>
    <col min="515" max="522" width="0" style="313" hidden="1" customWidth="1"/>
    <col min="523" max="525" width="11.7109375" style="313" customWidth="1"/>
    <col min="526" max="526" width="5.7109375" style="313" customWidth="1"/>
    <col min="527" max="767" width="11.42578125" style="313"/>
    <col min="768" max="768" width="5.7109375" style="313" customWidth="1"/>
    <col min="769" max="769" width="11.7109375" style="313" customWidth="1"/>
    <col min="770" max="770" width="52.7109375" style="313" customWidth="1"/>
    <col min="771" max="778" width="0" style="313" hidden="1" customWidth="1"/>
    <col min="779" max="781" width="11.7109375" style="313" customWidth="1"/>
    <col min="782" max="782" width="5.7109375" style="313" customWidth="1"/>
    <col min="783" max="1023" width="11.42578125" style="313"/>
    <col min="1024" max="1024" width="5.7109375" style="313" customWidth="1"/>
    <col min="1025" max="1025" width="11.7109375" style="313" customWidth="1"/>
    <col min="1026" max="1026" width="52.7109375" style="313" customWidth="1"/>
    <col min="1027" max="1034" width="0" style="313" hidden="1" customWidth="1"/>
    <col min="1035" max="1037" width="11.7109375" style="313" customWidth="1"/>
    <col min="1038" max="1038" width="5.7109375" style="313" customWidth="1"/>
    <col min="1039" max="1279" width="11.42578125" style="313"/>
    <col min="1280" max="1280" width="5.7109375" style="313" customWidth="1"/>
    <col min="1281" max="1281" width="11.7109375" style="313" customWidth="1"/>
    <col min="1282" max="1282" width="52.7109375" style="313" customWidth="1"/>
    <col min="1283" max="1290" width="0" style="313" hidden="1" customWidth="1"/>
    <col min="1291" max="1293" width="11.7109375" style="313" customWidth="1"/>
    <col min="1294" max="1294" width="5.7109375" style="313" customWidth="1"/>
    <col min="1295" max="1535" width="11.42578125" style="313"/>
    <col min="1536" max="1536" width="5.7109375" style="313" customWidth="1"/>
    <col min="1537" max="1537" width="11.7109375" style="313" customWidth="1"/>
    <col min="1538" max="1538" width="52.7109375" style="313" customWidth="1"/>
    <col min="1539" max="1546" width="0" style="313" hidden="1" customWidth="1"/>
    <col min="1547" max="1549" width="11.7109375" style="313" customWidth="1"/>
    <col min="1550" max="1550" width="5.7109375" style="313" customWidth="1"/>
    <col min="1551" max="1791" width="11.42578125" style="313"/>
    <col min="1792" max="1792" width="5.7109375" style="313" customWidth="1"/>
    <col min="1793" max="1793" width="11.7109375" style="313" customWidth="1"/>
    <col min="1794" max="1794" width="52.7109375" style="313" customWidth="1"/>
    <col min="1795" max="1802" width="0" style="313" hidden="1" customWidth="1"/>
    <col min="1803" max="1805" width="11.7109375" style="313" customWidth="1"/>
    <col min="1806" max="1806" width="5.7109375" style="313" customWidth="1"/>
    <col min="1807" max="2047" width="11.42578125" style="313"/>
    <col min="2048" max="2048" width="5.7109375" style="313" customWidth="1"/>
    <col min="2049" max="2049" width="11.7109375" style="313" customWidth="1"/>
    <col min="2050" max="2050" width="52.7109375" style="313" customWidth="1"/>
    <col min="2051" max="2058" width="0" style="313" hidden="1" customWidth="1"/>
    <col min="2059" max="2061" width="11.7109375" style="313" customWidth="1"/>
    <col min="2062" max="2062" width="5.7109375" style="313" customWidth="1"/>
    <col min="2063" max="2303" width="11.42578125" style="313"/>
    <col min="2304" max="2304" width="5.7109375" style="313" customWidth="1"/>
    <col min="2305" max="2305" width="11.7109375" style="313" customWidth="1"/>
    <col min="2306" max="2306" width="52.7109375" style="313" customWidth="1"/>
    <col min="2307" max="2314" width="0" style="313" hidden="1" customWidth="1"/>
    <col min="2315" max="2317" width="11.7109375" style="313" customWidth="1"/>
    <col min="2318" max="2318" width="5.7109375" style="313" customWidth="1"/>
    <col min="2319" max="2559" width="11.42578125" style="313"/>
    <col min="2560" max="2560" width="5.7109375" style="313" customWidth="1"/>
    <col min="2561" max="2561" width="11.7109375" style="313" customWidth="1"/>
    <col min="2562" max="2562" width="52.7109375" style="313" customWidth="1"/>
    <col min="2563" max="2570" width="0" style="313" hidden="1" customWidth="1"/>
    <col min="2571" max="2573" width="11.7109375" style="313" customWidth="1"/>
    <col min="2574" max="2574" width="5.7109375" style="313" customWidth="1"/>
    <col min="2575" max="2815" width="11.42578125" style="313"/>
    <col min="2816" max="2816" width="5.7109375" style="313" customWidth="1"/>
    <col min="2817" max="2817" width="11.7109375" style="313" customWidth="1"/>
    <col min="2818" max="2818" width="52.7109375" style="313" customWidth="1"/>
    <col min="2819" max="2826" width="0" style="313" hidden="1" customWidth="1"/>
    <col min="2827" max="2829" width="11.7109375" style="313" customWidth="1"/>
    <col min="2830" max="2830" width="5.7109375" style="313" customWidth="1"/>
    <col min="2831" max="3071" width="11.42578125" style="313"/>
    <col min="3072" max="3072" width="5.7109375" style="313" customWidth="1"/>
    <col min="3073" max="3073" width="11.7109375" style="313" customWidth="1"/>
    <col min="3074" max="3074" width="52.7109375" style="313" customWidth="1"/>
    <col min="3075" max="3082" width="0" style="313" hidden="1" customWidth="1"/>
    <col min="3083" max="3085" width="11.7109375" style="313" customWidth="1"/>
    <col min="3086" max="3086" width="5.7109375" style="313" customWidth="1"/>
    <col min="3087" max="3327" width="11.42578125" style="313"/>
    <col min="3328" max="3328" width="5.7109375" style="313" customWidth="1"/>
    <col min="3329" max="3329" width="11.7109375" style="313" customWidth="1"/>
    <col min="3330" max="3330" width="52.7109375" style="313" customWidth="1"/>
    <col min="3331" max="3338" width="0" style="313" hidden="1" customWidth="1"/>
    <col min="3339" max="3341" width="11.7109375" style="313" customWidth="1"/>
    <col min="3342" max="3342" width="5.7109375" style="313" customWidth="1"/>
    <col min="3343" max="3583" width="11.42578125" style="313"/>
    <col min="3584" max="3584" width="5.7109375" style="313" customWidth="1"/>
    <col min="3585" max="3585" width="11.7109375" style="313" customWidth="1"/>
    <col min="3586" max="3586" width="52.7109375" style="313" customWidth="1"/>
    <col min="3587" max="3594" width="0" style="313" hidden="1" customWidth="1"/>
    <col min="3595" max="3597" width="11.7109375" style="313" customWidth="1"/>
    <col min="3598" max="3598" width="5.7109375" style="313" customWidth="1"/>
    <col min="3599" max="3839" width="11.42578125" style="313"/>
    <col min="3840" max="3840" width="5.7109375" style="313" customWidth="1"/>
    <col min="3841" max="3841" width="11.7109375" style="313" customWidth="1"/>
    <col min="3842" max="3842" width="52.7109375" style="313" customWidth="1"/>
    <col min="3843" max="3850" width="0" style="313" hidden="1" customWidth="1"/>
    <col min="3851" max="3853" width="11.7109375" style="313" customWidth="1"/>
    <col min="3854" max="3854" width="5.7109375" style="313" customWidth="1"/>
    <col min="3855" max="4095" width="11.42578125" style="313"/>
    <col min="4096" max="4096" width="5.7109375" style="313" customWidth="1"/>
    <col min="4097" max="4097" width="11.7109375" style="313" customWidth="1"/>
    <col min="4098" max="4098" width="52.7109375" style="313" customWidth="1"/>
    <col min="4099" max="4106" width="0" style="313" hidden="1" customWidth="1"/>
    <col min="4107" max="4109" width="11.7109375" style="313" customWidth="1"/>
    <col min="4110" max="4110" width="5.7109375" style="313" customWidth="1"/>
    <col min="4111" max="4351" width="11.42578125" style="313"/>
    <col min="4352" max="4352" width="5.7109375" style="313" customWidth="1"/>
    <col min="4353" max="4353" width="11.7109375" style="313" customWidth="1"/>
    <col min="4354" max="4354" width="52.7109375" style="313" customWidth="1"/>
    <col min="4355" max="4362" width="0" style="313" hidden="1" customWidth="1"/>
    <col min="4363" max="4365" width="11.7109375" style="313" customWidth="1"/>
    <col min="4366" max="4366" width="5.7109375" style="313" customWidth="1"/>
    <col min="4367" max="4607" width="11.42578125" style="313"/>
    <col min="4608" max="4608" width="5.7109375" style="313" customWidth="1"/>
    <col min="4609" max="4609" width="11.7109375" style="313" customWidth="1"/>
    <col min="4610" max="4610" width="52.7109375" style="313" customWidth="1"/>
    <col min="4611" max="4618" width="0" style="313" hidden="1" customWidth="1"/>
    <col min="4619" max="4621" width="11.7109375" style="313" customWidth="1"/>
    <col min="4622" max="4622" width="5.7109375" style="313" customWidth="1"/>
    <col min="4623" max="4863" width="11.42578125" style="313"/>
    <col min="4864" max="4864" width="5.7109375" style="313" customWidth="1"/>
    <col min="4865" max="4865" width="11.7109375" style="313" customWidth="1"/>
    <col min="4866" max="4866" width="52.7109375" style="313" customWidth="1"/>
    <col min="4867" max="4874" width="0" style="313" hidden="1" customWidth="1"/>
    <col min="4875" max="4877" width="11.7109375" style="313" customWidth="1"/>
    <col min="4878" max="4878" width="5.7109375" style="313" customWidth="1"/>
    <col min="4879" max="5119" width="11.42578125" style="313"/>
    <col min="5120" max="5120" width="5.7109375" style="313" customWidth="1"/>
    <col min="5121" max="5121" width="11.7109375" style="313" customWidth="1"/>
    <col min="5122" max="5122" width="52.7109375" style="313" customWidth="1"/>
    <col min="5123" max="5130" width="0" style="313" hidden="1" customWidth="1"/>
    <col min="5131" max="5133" width="11.7109375" style="313" customWidth="1"/>
    <col min="5134" max="5134" width="5.7109375" style="313" customWidth="1"/>
    <col min="5135" max="5375" width="11.42578125" style="313"/>
    <col min="5376" max="5376" width="5.7109375" style="313" customWidth="1"/>
    <col min="5377" max="5377" width="11.7109375" style="313" customWidth="1"/>
    <col min="5378" max="5378" width="52.7109375" style="313" customWidth="1"/>
    <col min="5379" max="5386" width="0" style="313" hidden="1" customWidth="1"/>
    <col min="5387" max="5389" width="11.7109375" style="313" customWidth="1"/>
    <col min="5390" max="5390" width="5.7109375" style="313" customWidth="1"/>
    <col min="5391" max="5631" width="11.42578125" style="313"/>
    <col min="5632" max="5632" width="5.7109375" style="313" customWidth="1"/>
    <col min="5633" max="5633" width="11.7109375" style="313" customWidth="1"/>
    <col min="5634" max="5634" width="52.7109375" style="313" customWidth="1"/>
    <col min="5635" max="5642" width="0" style="313" hidden="1" customWidth="1"/>
    <col min="5643" max="5645" width="11.7109375" style="313" customWidth="1"/>
    <col min="5646" max="5646" width="5.7109375" style="313" customWidth="1"/>
    <col min="5647" max="5887" width="11.42578125" style="313"/>
    <col min="5888" max="5888" width="5.7109375" style="313" customWidth="1"/>
    <col min="5889" max="5889" width="11.7109375" style="313" customWidth="1"/>
    <col min="5890" max="5890" width="52.7109375" style="313" customWidth="1"/>
    <col min="5891" max="5898" width="0" style="313" hidden="1" customWidth="1"/>
    <col min="5899" max="5901" width="11.7109375" style="313" customWidth="1"/>
    <col min="5902" max="5902" width="5.7109375" style="313" customWidth="1"/>
    <col min="5903" max="6143" width="11.42578125" style="313"/>
    <col min="6144" max="6144" width="5.7109375" style="313" customWidth="1"/>
    <col min="6145" max="6145" width="11.7109375" style="313" customWidth="1"/>
    <col min="6146" max="6146" width="52.7109375" style="313" customWidth="1"/>
    <col min="6147" max="6154" width="0" style="313" hidden="1" customWidth="1"/>
    <col min="6155" max="6157" width="11.7109375" style="313" customWidth="1"/>
    <col min="6158" max="6158" width="5.7109375" style="313" customWidth="1"/>
    <col min="6159" max="6399" width="11.42578125" style="313"/>
    <col min="6400" max="6400" width="5.7109375" style="313" customWidth="1"/>
    <col min="6401" max="6401" width="11.7109375" style="313" customWidth="1"/>
    <col min="6402" max="6402" width="52.7109375" style="313" customWidth="1"/>
    <col min="6403" max="6410" width="0" style="313" hidden="1" customWidth="1"/>
    <col min="6411" max="6413" width="11.7109375" style="313" customWidth="1"/>
    <col min="6414" max="6414" width="5.7109375" style="313" customWidth="1"/>
    <col min="6415" max="6655" width="11.42578125" style="313"/>
    <col min="6656" max="6656" width="5.7109375" style="313" customWidth="1"/>
    <col min="6657" max="6657" width="11.7109375" style="313" customWidth="1"/>
    <col min="6658" max="6658" width="52.7109375" style="313" customWidth="1"/>
    <col min="6659" max="6666" width="0" style="313" hidden="1" customWidth="1"/>
    <col min="6667" max="6669" width="11.7109375" style="313" customWidth="1"/>
    <col min="6670" max="6670" width="5.7109375" style="313" customWidth="1"/>
    <col min="6671" max="6911" width="11.42578125" style="313"/>
    <col min="6912" max="6912" width="5.7109375" style="313" customWidth="1"/>
    <col min="6913" max="6913" width="11.7109375" style="313" customWidth="1"/>
    <col min="6914" max="6914" width="52.7109375" style="313" customWidth="1"/>
    <col min="6915" max="6922" width="0" style="313" hidden="1" customWidth="1"/>
    <col min="6923" max="6925" width="11.7109375" style="313" customWidth="1"/>
    <col min="6926" max="6926" width="5.7109375" style="313" customWidth="1"/>
    <col min="6927" max="7167" width="11.42578125" style="313"/>
    <col min="7168" max="7168" width="5.7109375" style="313" customWidth="1"/>
    <col min="7169" max="7169" width="11.7109375" style="313" customWidth="1"/>
    <col min="7170" max="7170" width="52.7109375" style="313" customWidth="1"/>
    <col min="7171" max="7178" width="0" style="313" hidden="1" customWidth="1"/>
    <col min="7179" max="7181" width="11.7109375" style="313" customWidth="1"/>
    <col min="7182" max="7182" width="5.7109375" style="313" customWidth="1"/>
    <col min="7183" max="7423" width="11.42578125" style="313"/>
    <col min="7424" max="7424" width="5.7109375" style="313" customWidth="1"/>
    <col min="7425" max="7425" width="11.7109375" style="313" customWidth="1"/>
    <col min="7426" max="7426" width="52.7109375" style="313" customWidth="1"/>
    <col min="7427" max="7434" width="0" style="313" hidden="1" customWidth="1"/>
    <col min="7435" max="7437" width="11.7109375" style="313" customWidth="1"/>
    <col min="7438" max="7438" width="5.7109375" style="313" customWidth="1"/>
    <col min="7439" max="7679" width="11.42578125" style="313"/>
    <col min="7680" max="7680" width="5.7109375" style="313" customWidth="1"/>
    <col min="7681" max="7681" width="11.7109375" style="313" customWidth="1"/>
    <col min="7682" max="7682" width="52.7109375" style="313" customWidth="1"/>
    <col min="7683" max="7690" width="0" style="313" hidden="1" customWidth="1"/>
    <col min="7691" max="7693" width="11.7109375" style="313" customWidth="1"/>
    <col min="7694" max="7694" width="5.7109375" style="313" customWidth="1"/>
    <col min="7695" max="7935" width="11.42578125" style="313"/>
    <col min="7936" max="7936" width="5.7109375" style="313" customWidth="1"/>
    <col min="7937" max="7937" width="11.7109375" style="313" customWidth="1"/>
    <col min="7938" max="7938" width="52.7109375" style="313" customWidth="1"/>
    <col min="7939" max="7946" width="0" style="313" hidden="1" customWidth="1"/>
    <col min="7947" max="7949" width="11.7109375" style="313" customWidth="1"/>
    <col min="7950" max="7950" width="5.7109375" style="313" customWidth="1"/>
    <col min="7951" max="8191" width="11.42578125" style="313"/>
    <col min="8192" max="8192" width="5.7109375" style="313" customWidth="1"/>
    <col min="8193" max="8193" width="11.7109375" style="313" customWidth="1"/>
    <col min="8194" max="8194" width="52.7109375" style="313" customWidth="1"/>
    <col min="8195" max="8202" width="0" style="313" hidden="1" customWidth="1"/>
    <col min="8203" max="8205" width="11.7109375" style="313" customWidth="1"/>
    <col min="8206" max="8206" width="5.7109375" style="313" customWidth="1"/>
    <col min="8207" max="8447" width="11.42578125" style="313"/>
    <col min="8448" max="8448" width="5.7109375" style="313" customWidth="1"/>
    <col min="8449" max="8449" width="11.7109375" style="313" customWidth="1"/>
    <col min="8450" max="8450" width="52.7109375" style="313" customWidth="1"/>
    <col min="8451" max="8458" width="0" style="313" hidden="1" customWidth="1"/>
    <col min="8459" max="8461" width="11.7109375" style="313" customWidth="1"/>
    <col min="8462" max="8462" width="5.7109375" style="313" customWidth="1"/>
    <col min="8463" max="8703" width="11.42578125" style="313"/>
    <col min="8704" max="8704" width="5.7109375" style="313" customWidth="1"/>
    <col min="8705" max="8705" width="11.7109375" style="313" customWidth="1"/>
    <col min="8706" max="8706" width="52.7109375" style="313" customWidth="1"/>
    <col min="8707" max="8714" width="0" style="313" hidden="1" customWidth="1"/>
    <col min="8715" max="8717" width="11.7109375" style="313" customWidth="1"/>
    <col min="8718" max="8718" width="5.7109375" style="313" customWidth="1"/>
    <col min="8719" max="8959" width="11.42578125" style="313"/>
    <col min="8960" max="8960" width="5.7109375" style="313" customWidth="1"/>
    <col min="8961" max="8961" width="11.7109375" style="313" customWidth="1"/>
    <col min="8962" max="8962" width="52.7109375" style="313" customWidth="1"/>
    <col min="8963" max="8970" width="0" style="313" hidden="1" customWidth="1"/>
    <col min="8971" max="8973" width="11.7109375" style="313" customWidth="1"/>
    <col min="8974" max="8974" width="5.7109375" style="313" customWidth="1"/>
    <col min="8975" max="9215" width="11.42578125" style="313"/>
    <col min="9216" max="9216" width="5.7109375" style="313" customWidth="1"/>
    <col min="9217" max="9217" width="11.7109375" style="313" customWidth="1"/>
    <col min="9218" max="9218" width="52.7109375" style="313" customWidth="1"/>
    <col min="9219" max="9226" width="0" style="313" hidden="1" customWidth="1"/>
    <col min="9227" max="9229" width="11.7109375" style="313" customWidth="1"/>
    <col min="9230" max="9230" width="5.7109375" style="313" customWidth="1"/>
    <col min="9231" max="9471" width="11.42578125" style="313"/>
    <col min="9472" max="9472" width="5.7109375" style="313" customWidth="1"/>
    <col min="9473" max="9473" width="11.7109375" style="313" customWidth="1"/>
    <col min="9474" max="9474" width="52.7109375" style="313" customWidth="1"/>
    <col min="9475" max="9482" width="0" style="313" hidden="1" customWidth="1"/>
    <col min="9483" max="9485" width="11.7109375" style="313" customWidth="1"/>
    <col min="9486" max="9486" width="5.7109375" style="313" customWidth="1"/>
    <col min="9487" max="9727" width="11.42578125" style="313"/>
    <col min="9728" max="9728" width="5.7109375" style="313" customWidth="1"/>
    <col min="9729" max="9729" width="11.7109375" style="313" customWidth="1"/>
    <col min="9730" max="9730" width="52.7109375" style="313" customWidth="1"/>
    <col min="9731" max="9738" width="0" style="313" hidden="1" customWidth="1"/>
    <col min="9739" max="9741" width="11.7109375" style="313" customWidth="1"/>
    <col min="9742" max="9742" width="5.7109375" style="313" customWidth="1"/>
    <col min="9743" max="9983" width="11.42578125" style="313"/>
    <col min="9984" max="9984" width="5.7109375" style="313" customWidth="1"/>
    <col min="9985" max="9985" width="11.7109375" style="313" customWidth="1"/>
    <col min="9986" max="9986" width="52.7109375" style="313" customWidth="1"/>
    <col min="9987" max="9994" width="0" style="313" hidden="1" customWidth="1"/>
    <col min="9995" max="9997" width="11.7109375" style="313" customWidth="1"/>
    <col min="9998" max="9998" width="5.7109375" style="313" customWidth="1"/>
    <col min="9999" max="10239" width="11.42578125" style="313"/>
    <col min="10240" max="10240" width="5.7109375" style="313" customWidth="1"/>
    <col min="10241" max="10241" width="11.7109375" style="313" customWidth="1"/>
    <col min="10242" max="10242" width="52.7109375" style="313" customWidth="1"/>
    <col min="10243" max="10250" width="0" style="313" hidden="1" customWidth="1"/>
    <col min="10251" max="10253" width="11.7109375" style="313" customWidth="1"/>
    <col min="10254" max="10254" width="5.7109375" style="313" customWidth="1"/>
    <col min="10255" max="10495" width="11.42578125" style="313"/>
    <col min="10496" max="10496" width="5.7109375" style="313" customWidth="1"/>
    <col min="10497" max="10497" width="11.7109375" style="313" customWidth="1"/>
    <col min="10498" max="10498" width="52.7109375" style="313" customWidth="1"/>
    <col min="10499" max="10506" width="0" style="313" hidden="1" customWidth="1"/>
    <col min="10507" max="10509" width="11.7109375" style="313" customWidth="1"/>
    <col min="10510" max="10510" width="5.7109375" style="313" customWidth="1"/>
    <col min="10511" max="10751" width="11.42578125" style="313"/>
    <col min="10752" max="10752" width="5.7109375" style="313" customWidth="1"/>
    <col min="10753" max="10753" width="11.7109375" style="313" customWidth="1"/>
    <col min="10754" max="10754" width="52.7109375" style="313" customWidth="1"/>
    <col min="10755" max="10762" width="0" style="313" hidden="1" customWidth="1"/>
    <col min="10763" max="10765" width="11.7109375" style="313" customWidth="1"/>
    <col min="10766" max="10766" width="5.7109375" style="313" customWidth="1"/>
    <col min="10767" max="11007" width="11.42578125" style="313"/>
    <col min="11008" max="11008" width="5.7109375" style="313" customWidth="1"/>
    <col min="11009" max="11009" width="11.7109375" style="313" customWidth="1"/>
    <col min="11010" max="11010" width="52.7109375" style="313" customWidth="1"/>
    <col min="11011" max="11018" width="0" style="313" hidden="1" customWidth="1"/>
    <col min="11019" max="11021" width="11.7109375" style="313" customWidth="1"/>
    <col min="11022" max="11022" width="5.7109375" style="313" customWidth="1"/>
    <col min="11023" max="11263" width="11.42578125" style="313"/>
    <col min="11264" max="11264" width="5.7109375" style="313" customWidth="1"/>
    <col min="11265" max="11265" width="11.7109375" style="313" customWidth="1"/>
    <col min="11266" max="11266" width="52.7109375" style="313" customWidth="1"/>
    <col min="11267" max="11274" width="0" style="313" hidden="1" customWidth="1"/>
    <col min="11275" max="11277" width="11.7109375" style="313" customWidth="1"/>
    <col min="11278" max="11278" width="5.7109375" style="313" customWidth="1"/>
    <col min="11279" max="11519" width="11.42578125" style="313"/>
    <col min="11520" max="11520" width="5.7109375" style="313" customWidth="1"/>
    <col min="11521" max="11521" width="11.7109375" style="313" customWidth="1"/>
    <col min="11522" max="11522" width="52.7109375" style="313" customWidth="1"/>
    <col min="11523" max="11530" width="0" style="313" hidden="1" customWidth="1"/>
    <col min="11531" max="11533" width="11.7109375" style="313" customWidth="1"/>
    <col min="11534" max="11534" width="5.7109375" style="313" customWidth="1"/>
    <col min="11535" max="11775" width="11.42578125" style="313"/>
    <col min="11776" max="11776" width="5.7109375" style="313" customWidth="1"/>
    <col min="11777" max="11777" width="11.7109375" style="313" customWidth="1"/>
    <col min="11778" max="11778" width="52.7109375" style="313" customWidth="1"/>
    <col min="11779" max="11786" width="0" style="313" hidden="1" customWidth="1"/>
    <col min="11787" max="11789" width="11.7109375" style="313" customWidth="1"/>
    <col min="11790" max="11790" width="5.7109375" style="313" customWidth="1"/>
    <col min="11791" max="12031" width="11.42578125" style="313"/>
    <col min="12032" max="12032" width="5.7109375" style="313" customWidth="1"/>
    <col min="12033" max="12033" width="11.7109375" style="313" customWidth="1"/>
    <col min="12034" max="12034" width="52.7109375" style="313" customWidth="1"/>
    <col min="12035" max="12042" width="0" style="313" hidden="1" customWidth="1"/>
    <col min="12043" max="12045" width="11.7109375" style="313" customWidth="1"/>
    <col min="12046" max="12046" width="5.7109375" style="313" customWidth="1"/>
    <col min="12047" max="12287" width="11.42578125" style="313"/>
    <col min="12288" max="12288" width="5.7109375" style="313" customWidth="1"/>
    <col min="12289" max="12289" width="11.7109375" style="313" customWidth="1"/>
    <col min="12290" max="12290" width="52.7109375" style="313" customWidth="1"/>
    <col min="12291" max="12298" width="0" style="313" hidden="1" customWidth="1"/>
    <col min="12299" max="12301" width="11.7109375" style="313" customWidth="1"/>
    <col min="12302" max="12302" width="5.7109375" style="313" customWidth="1"/>
    <col min="12303" max="12543" width="11.42578125" style="313"/>
    <col min="12544" max="12544" width="5.7109375" style="313" customWidth="1"/>
    <col min="12545" max="12545" width="11.7109375" style="313" customWidth="1"/>
    <col min="12546" max="12546" width="52.7109375" style="313" customWidth="1"/>
    <col min="12547" max="12554" width="0" style="313" hidden="1" customWidth="1"/>
    <col min="12555" max="12557" width="11.7109375" style="313" customWidth="1"/>
    <col min="12558" max="12558" width="5.7109375" style="313" customWidth="1"/>
    <col min="12559" max="12799" width="11.42578125" style="313"/>
    <col min="12800" max="12800" width="5.7109375" style="313" customWidth="1"/>
    <col min="12801" max="12801" width="11.7109375" style="313" customWidth="1"/>
    <col min="12802" max="12802" width="52.7109375" style="313" customWidth="1"/>
    <col min="12803" max="12810" width="0" style="313" hidden="1" customWidth="1"/>
    <col min="12811" max="12813" width="11.7109375" style="313" customWidth="1"/>
    <col min="12814" max="12814" width="5.7109375" style="313" customWidth="1"/>
    <col min="12815" max="13055" width="11.42578125" style="313"/>
    <col min="13056" max="13056" width="5.7109375" style="313" customWidth="1"/>
    <col min="13057" max="13057" width="11.7109375" style="313" customWidth="1"/>
    <col min="13058" max="13058" width="52.7109375" style="313" customWidth="1"/>
    <col min="13059" max="13066" width="0" style="313" hidden="1" customWidth="1"/>
    <col min="13067" max="13069" width="11.7109375" style="313" customWidth="1"/>
    <col min="13070" max="13070" width="5.7109375" style="313" customWidth="1"/>
    <col min="13071" max="13311" width="11.42578125" style="313"/>
    <col min="13312" max="13312" width="5.7109375" style="313" customWidth="1"/>
    <col min="13313" max="13313" width="11.7109375" style="313" customWidth="1"/>
    <col min="13314" max="13314" width="52.7109375" style="313" customWidth="1"/>
    <col min="13315" max="13322" width="0" style="313" hidden="1" customWidth="1"/>
    <col min="13323" max="13325" width="11.7109375" style="313" customWidth="1"/>
    <col min="13326" max="13326" width="5.7109375" style="313" customWidth="1"/>
    <col min="13327" max="13567" width="11.42578125" style="313"/>
    <col min="13568" max="13568" width="5.7109375" style="313" customWidth="1"/>
    <col min="13569" max="13569" width="11.7109375" style="313" customWidth="1"/>
    <col min="13570" max="13570" width="52.7109375" style="313" customWidth="1"/>
    <col min="13571" max="13578" width="0" style="313" hidden="1" customWidth="1"/>
    <col min="13579" max="13581" width="11.7109375" style="313" customWidth="1"/>
    <col min="13582" max="13582" width="5.7109375" style="313" customWidth="1"/>
    <col min="13583" max="13823" width="11.42578125" style="313"/>
    <col min="13824" max="13824" width="5.7109375" style="313" customWidth="1"/>
    <col min="13825" max="13825" width="11.7109375" style="313" customWidth="1"/>
    <col min="13826" max="13826" width="52.7109375" style="313" customWidth="1"/>
    <col min="13827" max="13834" width="0" style="313" hidden="1" customWidth="1"/>
    <col min="13835" max="13837" width="11.7109375" style="313" customWidth="1"/>
    <col min="13838" max="13838" width="5.7109375" style="313" customWidth="1"/>
    <col min="13839" max="14079" width="11.42578125" style="313"/>
    <col min="14080" max="14080" width="5.7109375" style="313" customWidth="1"/>
    <col min="14081" max="14081" width="11.7109375" style="313" customWidth="1"/>
    <col min="14082" max="14082" width="52.7109375" style="313" customWidth="1"/>
    <col min="14083" max="14090" width="0" style="313" hidden="1" customWidth="1"/>
    <col min="14091" max="14093" width="11.7109375" style="313" customWidth="1"/>
    <col min="14094" max="14094" width="5.7109375" style="313" customWidth="1"/>
    <col min="14095" max="14335" width="11.42578125" style="313"/>
    <col min="14336" max="14336" width="5.7109375" style="313" customWidth="1"/>
    <col min="14337" max="14337" width="11.7109375" style="313" customWidth="1"/>
    <col min="14338" max="14338" width="52.7109375" style="313" customWidth="1"/>
    <col min="14339" max="14346" width="0" style="313" hidden="1" customWidth="1"/>
    <col min="14347" max="14349" width="11.7109375" style="313" customWidth="1"/>
    <col min="14350" max="14350" width="5.7109375" style="313" customWidth="1"/>
    <col min="14351" max="14591" width="11.42578125" style="313"/>
    <col min="14592" max="14592" width="5.7109375" style="313" customWidth="1"/>
    <col min="14593" max="14593" width="11.7109375" style="313" customWidth="1"/>
    <col min="14594" max="14594" width="52.7109375" style="313" customWidth="1"/>
    <col min="14595" max="14602" width="0" style="313" hidden="1" customWidth="1"/>
    <col min="14603" max="14605" width="11.7109375" style="313" customWidth="1"/>
    <col min="14606" max="14606" width="5.7109375" style="313" customWidth="1"/>
    <col min="14607" max="14847" width="11.42578125" style="313"/>
    <col min="14848" max="14848" width="5.7109375" style="313" customWidth="1"/>
    <col min="14849" max="14849" width="11.7109375" style="313" customWidth="1"/>
    <col min="14850" max="14850" width="52.7109375" style="313" customWidth="1"/>
    <col min="14851" max="14858" width="0" style="313" hidden="1" customWidth="1"/>
    <col min="14859" max="14861" width="11.7109375" style="313" customWidth="1"/>
    <col min="14862" max="14862" width="5.7109375" style="313" customWidth="1"/>
    <col min="14863" max="15103" width="11.42578125" style="313"/>
    <col min="15104" max="15104" width="5.7109375" style="313" customWidth="1"/>
    <col min="15105" max="15105" width="11.7109375" style="313" customWidth="1"/>
    <col min="15106" max="15106" width="52.7109375" style="313" customWidth="1"/>
    <col min="15107" max="15114" width="0" style="313" hidden="1" customWidth="1"/>
    <col min="15115" max="15117" width="11.7109375" style="313" customWidth="1"/>
    <col min="15118" max="15118" width="5.7109375" style="313" customWidth="1"/>
    <col min="15119" max="15359" width="11.42578125" style="313"/>
    <col min="15360" max="15360" width="5.7109375" style="313" customWidth="1"/>
    <col min="15361" max="15361" width="11.7109375" style="313" customWidth="1"/>
    <col min="15362" max="15362" width="52.7109375" style="313" customWidth="1"/>
    <col min="15363" max="15370" width="0" style="313" hidden="1" customWidth="1"/>
    <col min="15371" max="15373" width="11.7109375" style="313" customWidth="1"/>
    <col min="15374" max="15374" width="5.7109375" style="313" customWidth="1"/>
    <col min="15375" max="15615" width="11.42578125" style="313"/>
    <col min="15616" max="15616" width="5.7109375" style="313" customWidth="1"/>
    <col min="15617" max="15617" width="11.7109375" style="313" customWidth="1"/>
    <col min="15618" max="15618" width="52.7109375" style="313" customWidth="1"/>
    <col min="15619" max="15626" width="0" style="313" hidden="1" customWidth="1"/>
    <col min="15627" max="15629" width="11.7109375" style="313" customWidth="1"/>
    <col min="15630" max="15630" width="5.7109375" style="313" customWidth="1"/>
    <col min="15631" max="15871" width="11.42578125" style="313"/>
    <col min="15872" max="15872" width="5.7109375" style="313" customWidth="1"/>
    <col min="15873" max="15873" width="11.7109375" style="313" customWidth="1"/>
    <col min="15874" max="15874" width="52.7109375" style="313" customWidth="1"/>
    <col min="15875" max="15882" width="0" style="313" hidden="1" customWidth="1"/>
    <col min="15883" max="15885" width="11.7109375" style="313" customWidth="1"/>
    <col min="15886" max="15886" width="5.7109375" style="313" customWidth="1"/>
    <col min="15887" max="16127" width="11.42578125" style="313"/>
    <col min="16128" max="16128" width="5.7109375" style="313" customWidth="1"/>
    <col min="16129" max="16129" width="11.7109375" style="313" customWidth="1"/>
    <col min="16130" max="16130" width="52.7109375" style="313" customWidth="1"/>
    <col min="16131" max="16138" width="0" style="313" hidden="1" customWidth="1"/>
    <col min="16139" max="16141" width="11.7109375" style="313" customWidth="1"/>
    <col min="16142" max="16142" width="5.7109375" style="313" customWidth="1"/>
    <col min="16143" max="16384" width="11.42578125" style="313"/>
  </cols>
  <sheetData>
    <row r="1" spans="1:15" s="302" customFormat="1" ht="18">
      <c r="A1" s="169" t="s">
        <v>884</v>
      </c>
      <c r="C1" s="303"/>
      <c r="D1" s="169"/>
    </row>
    <row r="2" spans="1:15" s="305" customFormat="1" ht="16.5" customHeight="1">
      <c r="A2" s="304" t="s">
        <v>885</v>
      </c>
      <c r="C2" s="306"/>
      <c r="D2" s="304"/>
    </row>
    <row r="3" spans="1:15" s="179" customFormat="1" ht="12" customHeight="1">
      <c r="C3" s="307"/>
    </row>
    <row r="4" spans="1:15" s="168" customFormat="1" ht="27" customHeight="1">
      <c r="A4" s="145" t="s">
        <v>886</v>
      </c>
      <c r="B4" s="48" t="s">
        <v>744</v>
      </c>
      <c r="C4" s="48" t="s">
        <v>738</v>
      </c>
      <c r="D4" s="48">
        <v>2000</v>
      </c>
      <c r="E4" s="72">
        <v>2001</v>
      </c>
      <c r="F4" s="48">
        <v>2002</v>
      </c>
      <c r="G4" s="48">
        <v>2003</v>
      </c>
      <c r="H4" s="72">
        <v>2004</v>
      </c>
      <c r="I4" s="48">
        <v>2005</v>
      </c>
      <c r="J4" s="48">
        <v>2006</v>
      </c>
      <c r="K4" s="80">
        <v>2007</v>
      </c>
      <c r="L4" s="48">
        <v>2008</v>
      </c>
      <c r="M4" s="48">
        <v>2009</v>
      </c>
      <c r="N4" s="80">
        <v>2010</v>
      </c>
    </row>
    <row r="5" spans="1:15" ht="15" customHeight="1">
      <c r="A5" s="240">
        <v>1</v>
      </c>
      <c r="B5" s="309" t="s">
        <v>745</v>
      </c>
      <c r="C5" s="310" t="s">
        <v>746</v>
      </c>
      <c r="D5" s="322"/>
      <c r="E5" s="322"/>
      <c r="F5" s="322"/>
      <c r="G5" s="322"/>
      <c r="H5" s="322"/>
      <c r="I5" s="322"/>
      <c r="J5" s="322"/>
      <c r="K5" s="322"/>
      <c r="L5" s="81">
        <v>0.90635994587280111</v>
      </c>
      <c r="M5" s="81">
        <v>0.71013294920537462</v>
      </c>
      <c r="N5" s="81">
        <v>0.75058727370854383</v>
      </c>
      <c r="O5" s="312"/>
    </row>
    <row r="6" spans="1:15" ht="12.95" customHeight="1">
      <c r="A6" s="147">
        <v>2</v>
      </c>
      <c r="B6" s="314" t="s">
        <v>747</v>
      </c>
      <c r="C6" s="251" t="s">
        <v>748</v>
      </c>
      <c r="D6" s="322"/>
      <c r="E6" s="322"/>
      <c r="F6" s="322"/>
      <c r="G6" s="322"/>
      <c r="H6" s="322"/>
      <c r="I6" s="322"/>
      <c r="J6" s="322"/>
      <c r="K6" s="322"/>
      <c r="L6" s="81">
        <v>0.79846639603067204</v>
      </c>
      <c r="M6" s="81">
        <v>0.61099959855479724</v>
      </c>
      <c r="N6" s="81">
        <v>0.63979520848829441</v>
      </c>
      <c r="O6" s="312"/>
    </row>
    <row r="7" spans="1:15" ht="12.95" customHeight="1">
      <c r="A7" s="147">
        <v>3</v>
      </c>
      <c r="B7" s="314" t="s">
        <v>749</v>
      </c>
      <c r="C7" s="251" t="s">
        <v>750</v>
      </c>
      <c r="D7" s="322"/>
      <c r="E7" s="322"/>
      <c r="F7" s="322"/>
      <c r="G7" s="322"/>
      <c r="H7" s="322"/>
      <c r="I7" s="322"/>
      <c r="J7" s="322"/>
      <c r="K7" s="322"/>
      <c r="L7" s="81">
        <v>9.7068110058637802E-2</v>
      </c>
      <c r="M7" s="81">
        <v>8.7798427279382252E-2</v>
      </c>
      <c r="N7" s="81">
        <v>9.965046574114142E-2</v>
      </c>
      <c r="O7" s="312"/>
    </row>
    <row r="8" spans="1:15" ht="12.95" customHeight="1">
      <c r="A8" s="147">
        <v>4</v>
      </c>
      <c r="B8" s="314" t="s">
        <v>751</v>
      </c>
      <c r="C8" s="251" t="s">
        <v>752</v>
      </c>
      <c r="D8" s="322"/>
      <c r="E8" s="322"/>
      <c r="F8" s="322"/>
      <c r="G8" s="322"/>
      <c r="H8" s="163"/>
      <c r="I8" s="163"/>
      <c r="J8" s="163"/>
      <c r="K8" s="163"/>
      <c r="L8" s="81">
        <v>1.0825439783491205E-2</v>
      </c>
      <c r="M8" s="81">
        <v>1.1334923371195125E-2</v>
      </c>
      <c r="N8" s="81">
        <v>1.1141599479107941E-2</v>
      </c>
      <c r="O8" s="312"/>
    </row>
    <row r="9" spans="1:15" ht="12.95" customHeight="1">
      <c r="A9" s="147">
        <v>5</v>
      </c>
      <c r="B9" s="314" t="s">
        <v>753</v>
      </c>
      <c r="C9" s="310" t="s">
        <v>754</v>
      </c>
      <c r="D9" s="322"/>
      <c r="E9" s="322"/>
      <c r="F9" s="322"/>
      <c r="G9" s="322"/>
      <c r="H9" s="322"/>
      <c r="I9" s="322"/>
      <c r="J9" s="322"/>
      <c r="K9" s="322"/>
      <c r="L9" s="81">
        <v>0.34140730717185386</v>
      </c>
      <c r="M9" s="81">
        <v>0.34538456088979147</v>
      </c>
      <c r="N9" s="81">
        <v>0.35679858171895273</v>
      </c>
      <c r="O9" s="312"/>
    </row>
    <row r="10" spans="1:15" ht="12.95" customHeight="1">
      <c r="A10" s="147">
        <v>6</v>
      </c>
      <c r="B10" s="314" t="s">
        <v>755</v>
      </c>
      <c r="C10" s="251" t="s">
        <v>756</v>
      </c>
      <c r="D10" s="322"/>
      <c r="E10" s="322"/>
      <c r="F10" s="322"/>
      <c r="G10" s="322"/>
      <c r="H10" s="322"/>
      <c r="I10" s="322"/>
      <c r="J10" s="322"/>
      <c r="K10" s="322"/>
      <c r="L10" s="81">
        <v>7.2846188543076229E-2</v>
      </c>
      <c r="M10" s="81">
        <v>7.1315559543769336E-2</v>
      </c>
      <c r="N10" s="81">
        <v>7.7144434793343389E-2</v>
      </c>
      <c r="O10" s="312"/>
    </row>
    <row r="11" spans="1:15" ht="12.95" customHeight="1">
      <c r="A11" s="147">
        <v>7</v>
      </c>
      <c r="B11" s="314" t="s">
        <v>757</v>
      </c>
      <c r="C11" s="251" t="s">
        <v>758</v>
      </c>
      <c r="D11" s="322"/>
      <c r="E11" s="322"/>
      <c r="F11" s="322"/>
      <c r="G11" s="322"/>
      <c r="H11" s="322"/>
      <c r="I11" s="322"/>
      <c r="J11" s="322"/>
      <c r="K11" s="322"/>
      <c r="L11" s="81">
        <v>0.10333784393324312</v>
      </c>
      <c r="M11" s="81">
        <v>8.151699057784495E-2</v>
      </c>
      <c r="N11" s="81">
        <v>7.1930166237120868E-2</v>
      </c>
      <c r="O11" s="312"/>
    </row>
    <row r="12" spans="1:15" ht="12.95" customHeight="1">
      <c r="A12" s="147">
        <v>8</v>
      </c>
      <c r="B12" s="314" t="s">
        <v>759</v>
      </c>
      <c r="C12" s="251" t="s">
        <v>760</v>
      </c>
      <c r="D12" s="322"/>
      <c r="E12" s="322"/>
      <c r="F12" s="322"/>
      <c r="G12" s="322"/>
      <c r="H12" s="322"/>
      <c r="I12" s="322"/>
      <c r="J12" s="322"/>
      <c r="K12" s="322"/>
      <c r="L12" s="81">
        <v>0.16522327469553449</v>
      </c>
      <c r="M12" s="81">
        <v>0.19255201076817721</v>
      </c>
      <c r="N12" s="81">
        <v>0.20772398068848846</v>
      </c>
      <c r="O12" s="312"/>
    </row>
    <row r="13" spans="1:15" ht="12.95" customHeight="1">
      <c r="A13" s="147">
        <v>9</v>
      </c>
      <c r="B13" s="314" t="s">
        <v>761</v>
      </c>
      <c r="C13" s="310" t="s">
        <v>762</v>
      </c>
      <c r="D13" s="322"/>
      <c r="E13" s="322"/>
      <c r="F13" s="322"/>
      <c r="G13" s="322"/>
      <c r="H13" s="322"/>
      <c r="I13" s="322"/>
      <c r="J13" s="322"/>
      <c r="K13" s="322"/>
      <c r="L13" s="81">
        <v>20.030536761389264</v>
      </c>
      <c r="M13" s="81">
        <v>17.479585330720003</v>
      </c>
      <c r="N13" s="81">
        <v>19.741844683429278</v>
      </c>
      <c r="O13" s="312"/>
    </row>
    <row r="14" spans="1:15" ht="12.95" customHeight="1">
      <c r="A14" s="147">
        <v>10</v>
      </c>
      <c r="B14" s="314" t="s">
        <v>763</v>
      </c>
      <c r="C14" s="251" t="s">
        <v>764</v>
      </c>
      <c r="D14" s="322"/>
      <c r="E14" s="322"/>
      <c r="F14" s="322"/>
      <c r="G14" s="322"/>
      <c r="H14" s="322"/>
      <c r="I14" s="322"/>
      <c r="J14" s="322"/>
      <c r="K14" s="322"/>
      <c r="L14" s="81">
        <v>1.52936400541272</v>
      </c>
      <c r="M14" s="81">
        <v>1.5938791413795546</v>
      </c>
      <c r="N14" s="81">
        <v>1.5896388472812046</v>
      </c>
      <c r="O14" s="312"/>
    </row>
    <row r="15" spans="1:15" ht="12.95" customHeight="1">
      <c r="A15" s="147">
        <v>11</v>
      </c>
      <c r="B15" s="314" t="s">
        <v>765</v>
      </c>
      <c r="C15" s="251" t="s">
        <v>766</v>
      </c>
      <c r="D15" s="322"/>
      <c r="E15" s="322"/>
      <c r="F15" s="322"/>
      <c r="G15" s="322"/>
      <c r="H15" s="322"/>
      <c r="I15" s="322"/>
      <c r="J15" s="322"/>
      <c r="K15" s="322"/>
      <c r="L15" s="81">
        <v>0.3133513757329725</v>
      </c>
      <c r="M15" s="81">
        <v>0.26693744539164521</v>
      </c>
      <c r="N15" s="81">
        <v>0.28125853725060085</v>
      </c>
      <c r="O15" s="312"/>
    </row>
    <row r="16" spans="1:15" ht="12.95" customHeight="1">
      <c r="A16" s="147">
        <v>12</v>
      </c>
      <c r="B16" s="314" t="s">
        <v>767</v>
      </c>
      <c r="C16" s="251" t="s">
        <v>768</v>
      </c>
      <c r="D16" s="322"/>
      <c r="E16" s="322"/>
      <c r="F16" s="322"/>
      <c r="G16" s="322"/>
      <c r="H16" s="322"/>
      <c r="I16" s="322"/>
      <c r="J16" s="322"/>
      <c r="K16" s="322"/>
      <c r="L16" s="81">
        <v>0.26968876860622465</v>
      </c>
      <c r="M16" s="81">
        <v>0.23727772923701798</v>
      </c>
      <c r="N16" s="81">
        <v>0.26989410578191075</v>
      </c>
      <c r="O16" s="312"/>
    </row>
    <row r="17" spans="1:15" ht="12.95" customHeight="1">
      <c r="A17" s="147">
        <v>13</v>
      </c>
      <c r="B17" s="314" t="s">
        <v>769</v>
      </c>
      <c r="C17" s="251" t="s">
        <v>770</v>
      </c>
      <c r="D17" s="322"/>
      <c r="E17" s="322"/>
      <c r="F17" s="322"/>
      <c r="G17" s="322"/>
      <c r="H17" s="322"/>
      <c r="I17" s="322"/>
      <c r="J17" s="322"/>
      <c r="K17" s="322"/>
      <c r="L17" s="81">
        <v>0.44073071718538565</v>
      </c>
      <c r="M17" s="81">
        <v>0.42265095520343826</v>
      </c>
      <c r="N17" s="81">
        <v>0.38968858338127937</v>
      </c>
      <c r="O17" s="312"/>
    </row>
    <row r="18" spans="1:15" ht="12.95" customHeight="1">
      <c r="A18" s="147">
        <v>14</v>
      </c>
      <c r="B18" s="314" t="s">
        <v>771</v>
      </c>
      <c r="C18" s="251" t="s">
        <v>772</v>
      </c>
      <c r="D18" s="322"/>
      <c r="E18" s="322"/>
      <c r="F18" s="322"/>
      <c r="G18" s="322"/>
      <c r="H18" s="322"/>
      <c r="I18" s="322"/>
      <c r="J18" s="322"/>
      <c r="K18" s="322"/>
      <c r="L18" s="81">
        <v>0.41010374379792514</v>
      </c>
      <c r="M18" s="81">
        <v>0.37636668477105817</v>
      </c>
      <c r="N18" s="81">
        <v>0.37560560163968693</v>
      </c>
      <c r="O18" s="312"/>
    </row>
    <row r="19" spans="1:15" ht="12.95" customHeight="1">
      <c r="A19" s="147">
        <v>15</v>
      </c>
      <c r="B19" s="314" t="s">
        <v>773</v>
      </c>
      <c r="C19" s="251" t="s">
        <v>774</v>
      </c>
      <c r="D19" s="322"/>
      <c r="E19" s="322"/>
      <c r="F19" s="322"/>
      <c r="G19" s="322"/>
      <c r="H19" s="322"/>
      <c r="I19" s="322"/>
      <c r="J19" s="322"/>
      <c r="K19" s="322"/>
      <c r="L19" s="81">
        <v>0.13058186738836267</v>
      </c>
      <c r="M19" s="81">
        <v>0.14258389024015869</v>
      </c>
      <c r="N19" s="81">
        <v>0.20741201590307343</v>
      </c>
      <c r="O19" s="312"/>
    </row>
    <row r="20" spans="1:15" ht="12.95" customHeight="1">
      <c r="A20" s="147">
        <v>16</v>
      </c>
      <c r="B20" s="314" t="s">
        <v>775</v>
      </c>
      <c r="C20" s="315" t="s">
        <v>776</v>
      </c>
      <c r="D20" s="322"/>
      <c r="E20" s="322"/>
      <c r="F20" s="322"/>
      <c r="G20" s="322"/>
      <c r="H20" s="322"/>
      <c r="I20" s="322"/>
      <c r="J20" s="322"/>
      <c r="K20" s="322"/>
      <c r="L20" s="79" t="s">
        <v>688</v>
      </c>
      <c r="M20" s="79" t="s">
        <v>688</v>
      </c>
      <c r="N20" s="79" t="s">
        <v>688</v>
      </c>
      <c r="O20" s="312"/>
    </row>
    <row r="21" spans="1:15" ht="12.95" customHeight="1">
      <c r="A21" s="147">
        <v>17</v>
      </c>
      <c r="B21" s="314" t="s">
        <v>777</v>
      </c>
      <c r="C21" s="315" t="s">
        <v>778</v>
      </c>
      <c r="D21" s="322"/>
      <c r="E21" s="322"/>
      <c r="F21" s="322"/>
      <c r="G21" s="322"/>
      <c r="H21" s="322"/>
      <c r="I21" s="322"/>
      <c r="J21" s="322"/>
      <c r="K21" s="322"/>
      <c r="L21" s="79" t="s">
        <v>688</v>
      </c>
      <c r="M21" s="79" t="s">
        <v>688</v>
      </c>
      <c r="N21" s="79" t="s">
        <v>688</v>
      </c>
      <c r="O21" s="312"/>
    </row>
    <row r="22" spans="1:15" ht="12.95" customHeight="1">
      <c r="A22" s="147">
        <v>18</v>
      </c>
      <c r="B22" s="314" t="s">
        <v>779</v>
      </c>
      <c r="C22" s="251" t="s">
        <v>780</v>
      </c>
      <c r="D22" s="322"/>
      <c r="E22" s="322"/>
      <c r="F22" s="322"/>
      <c r="G22" s="322"/>
      <c r="H22" s="322"/>
      <c r="I22" s="322"/>
      <c r="J22" s="322"/>
      <c r="K22" s="322"/>
      <c r="L22" s="81">
        <v>1.3011276499774469</v>
      </c>
      <c r="M22" s="81">
        <v>1.1683472264859376</v>
      </c>
      <c r="N22" s="81">
        <v>1.3454149866991585</v>
      </c>
      <c r="O22" s="312"/>
    </row>
    <row r="23" spans="1:15" ht="12.95" customHeight="1">
      <c r="A23" s="147">
        <v>19</v>
      </c>
      <c r="B23" s="314" t="s">
        <v>781</v>
      </c>
      <c r="C23" s="251" t="s">
        <v>782</v>
      </c>
      <c r="D23" s="322"/>
      <c r="E23" s="322"/>
      <c r="F23" s="322"/>
      <c r="G23" s="322"/>
      <c r="H23" s="322"/>
      <c r="I23" s="322"/>
      <c r="J23" s="322"/>
      <c r="K23" s="322"/>
      <c r="L23" s="81">
        <v>0.67207938655841226</v>
      </c>
      <c r="M23" s="81">
        <v>0.64377641863650314</v>
      </c>
      <c r="N23" s="81">
        <v>0.61158467860719312</v>
      </c>
      <c r="O23" s="312"/>
    </row>
    <row r="24" spans="1:15" ht="12.95" customHeight="1">
      <c r="A24" s="147">
        <v>20</v>
      </c>
      <c r="B24" s="314" t="s">
        <v>783</v>
      </c>
      <c r="C24" s="251" t="s">
        <v>784</v>
      </c>
      <c r="D24" s="62"/>
      <c r="E24" s="62"/>
      <c r="F24" s="62"/>
      <c r="G24" s="62"/>
      <c r="H24" s="163"/>
      <c r="I24" s="163"/>
      <c r="J24" s="163"/>
      <c r="K24" s="163"/>
      <c r="L24" s="81">
        <v>0.96923770861524583</v>
      </c>
      <c r="M24" s="81">
        <v>0.91562566415566626</v>
      </c>
      <c r="N24" s="81">
        <v>0.97934659421358805</v>
      </c>
      <c r="O24" s="312"/>
    </row>
    <row r="25" spans="1:15" ht="12.95" customHeight="1">
      <c r="A25" s="147">
        <v>21</v>
      </c>
      <c r="B25" s="314" t="s">
        <v>785</v>
      </c>
      <c r="C25" s="251" t="s">
        <v>786</v>
      </c>
      <c r="D25" s="322"/>
      <c r="E25" s="322"/>
      <c r="F25" s="322"/>
      <c r="G25" s="322"/>
      <c r="H25" s="322"/>
      <c r="I25" s="322"/>
      <c r="J25" s="322"/>
      <c r="K25" s="322"/>
      <c r="L25" s="81">
        <v>0.61980153360396928</v>
      </c>
      <c r="M25" s="81">
        <v>0.57283868987177367</v>
      </c>
      <c r="N25" s="81">
        <v>0.58858841728231437</v>
      </c>
      <c r="O25" s="312"/>
    </row>
    <row r="26" spans="1:15" ht="12.95" customHeight="1">
      <c r="A26" s="147">
        <v>22</v>
      </c>
      <c r="B26" s="314" t="s">
        <v>787</v>
      </c>
      <c r="C26" s="315" t="s">
        <v>788</v>
      </c>
      <c r="D26" s="322"/>
      <c r="E26" s="322"/>
      <c r="F26" s="322"/>
      <c r="G26" s="322"/>
      <c r="H26" s="322"/>
      <c r="I26" s="322"/>
      <c r="J26" s="322"/>
      <c r="K26" s="322"/>
      <c r="L26" s="81">
        <v>0.16436626071267479</v>
      </c>
      <c r="M26" s="81">
        <v>0.1421116017663589</v>
      </c>
      <c r="N26" s="81">
        <v>0.14426143005548961</v>
      </c>
      <c r="O26" s="312"/>
    </row>
    <row r="27" spans="1:15" ht="12.95" customHeight="1">
      <c r="A27" s="147">
        <v>23</v>
      </c>
      <c r="B27" s="314" t="s">
        <v>789</v>
      </c>
      <c r="C27" s="315" t="s">
        <v>790</v>
      </c>
      <c r="D27" s="322"/>
      <c r="E27" s="322"/>
      <c r="F27" s="322"/>
      <c r="G27" s="322"/>
      <c r="H27" s="322"/>
      <c r="I27" s="322"/>
      <c r="J27" s="322"/>
      <c r="K27" s="322"/>
      <c r="L27" s="81">
        <v>0.45543527289129454</v>
      </c>
      <c r="M27" s="81">
        <v>0.43072708810541477</v>
      </c>
      <c r="N27" s="81">
        <v>0.44432698722682468</v>
      </c>
      <c r="O27" s="312"/>
    </row>
    <row r="28" spans="1:15" ht="12.95" customHeight="1">
      <c r="A28" s="147">
        <v>24</v>
      </c>
      <c r="B28" s="314" t="s">
        <v>791</v>
      </c>
      <c r="C28" s="251" t="s">
        <v>792</v>
      </c>
      <c r="D28" s="322"/>
      <c r="E28" s="322"/>
      <c r="F28" s="322"/>
      <c r="G28" s="322"/>
      <c r="H28" s="322"/>
      <c r="I28" s="322"/>
      <c r="J28" s="322"/>
      <c r="K28" s="322"/>
      <c r="L28" s="81">
        <v>1.0572846188543077</v>
      </c>
      <c r="M28" s="81">
        <v>0.77521430089498666</v>
      </c>
      <c r="N28" s="81">
        <v>0.72727904759825002</v>
      </c>
      <c r="O28" s="312"/>
    </row>
    <row r="29" spans="1:15" ht="12.95" customHeight="1">
      <c r="A29" s="147">
        <v>25</v>
      </c>
      <c r="B29" s="314" t="s">
        <v>793</v>
      </c>
      <c r="C29" s="315" t="s">
        <v>794</v>
      </c>
      <c r="D29" s="322"/>
      <c r="E29" s="322"/>
      <c r="F29" s="322"/>
      <c r="G29" s="322"/>
      <c r="H29" s="322"/>
      <c r="I29" s="322"/>
      <c r="J29" s="322"/>
      <c r="K29" s="322"/>
      <c r="L29" s="81">
        <v>0.59945872801082545</v>
      </c>
      <c r="M29" s="81">
        <v>0.39530545257043004</v>
      </c>
      <c r="N29" s="81">
        <v>0.35528332418979403</v>
      </c>
      <c r="O29" s="312"/>
    </row>
    <row r="30" spans="1:15" ht="12.95" customHeight="1">
      <c r="A30" s="147">
        <v>26</v>
      </c>
      <c r="B30" s="314" t="s">
        <v>795</v>
      </c>
      <c r="C30" s="315" t="s">
        <v>796</v>
      </c>
      <c r="D30" s="322"/>
      <c r="E30" s="322"/>
      <c r="F30" s="322"/>
      <c r="G30" s="322"/>
      <c r="H30" s="322"/>
      <c r="I30" s="322"/>
      <c r="J30" s="322"/>
      <c r="K30" s="322"/>
      <c r="L30" s="81">
        <v>0.19219666215606676</v>
      </c>
      <c r="M30" s="81">
        <v>0.18197274895506174</v>
      </c>
      <c r="N30" s="81">
        <v>0.15295187764919382</v>
      </c>
      <c r="O30" s="312"/>
    </row>
    <row r="31" spans="1:15" ht="12.95" customHeight="1">
      <c r="A31" s="147">
        <v>27</v>
      </c>
      <c r="B31" s="314" t="s">
        <v>797</v>
      </c>
      <c r="C31" s="315" t="s">
        <v>798</v>
      </c>
      <c r="D31" s="322"/>
      <c r="E31" s="322"/>
      <c r="F31" s="322"/>
      <c r="G31" s="322"/>
      <c r="H31" s="322"/>
      <c r="I31" s="322"/>
      <c r="J31" s="322"/>
      <c r="K31" s="322"/>
      <c r="L31" s="81">
        <v>0.26562922868741545</v>
      </c>
      <c r="M31" s="81">
        <v>0.19793609936949488</v>
      </c>
      <c r="N31" s="81">
        <v>0.21904384575926211</v>
      </c>
      <c r="O31" s="312"/>
    </row>
    <row r="32" spans="1:15" ht="12.95" customHeight="1">
      <c r="A32" s="147">
        <v>28</v>
      </c>
      <c r="B32" s="314" t="s">
        <v>799</v>
      </c>
      <c r="C32" s="251" t="s">
        <v>800</v>
      </c>
      <c r="D32" s="322"/>
      <c r="E32" s="322"/>
      <c r="F32" s="322"/>
      <c r="G32" s="322"/>
      <c r="H32" s="322"/>
      <c r="I32" s="322"/>
      <c r="J32" s="322"/>
      <c r="K32" s="322"/>
      <c r="L32" s="81">
        <v>2.1418132611637346</v>
      </c>
      <c r="M32" s="81">
        <v>1.7694759959383191</v>
      </c>
      <c r="N32" s="81">
        <v>2.0096325812456577</v>
      </c>
      <c r="O32" s="312"/>
    </row>
    <row r="33" spans="1:15" ht="12.95" customHeight="1">
      <c r="A33" s="147">
        <v>29</v>
      </c>
      <c r="B33" s="314" t="s">
        <v>801</v>
      </c>
      <c r="C33" s="251" t="s">
        <v>802</v>
      </c>
      <c r="D33" s="322"/>
      <c r="E33" s="322"/>
      <c r="F33" s="322"/>
      <c r="G33" s="322"/>
      <c r="H33" s="322"/>
      <c r="I33" s="322"/>
      <c r="J33" s="322"/>
      <c r="K33" s="322"/>
      <c r="L33" s="81">
        <v>1.0734325665313487</v>
      </c>
      <c r="M33" s="81">
        <v>0.84180697570075802</v>
      </c>
      <c r="N33" s="81">
        <v>1.0349654588132948</v>
      </c>
      <c r="O33" s="312"/>
    </row>
    <row r="34" spans="1:15" ht="12.95" customHeight="1">
      <c r="A34" s="147">
        <v>30</v>
      </c>
      <c r="B34" s="314" t="s">
        <v>803</v>
      </c>
      <c r="C34" s="251" t="s">
        <v>804</v>
      </c>
      <c r="D34" s="322"/>
      <c r="E34" s="322"/>
      <c r="F34" s="322"/>
      <c r="G34" s="322"/>
      <c r="H34" s="322"/>
      <c r="I34" s="322"/>
      <c r="J34" s="322"/>
      <c r="K34" s="322"/>
      <c r="L34" s="81">
        <v>1.4055480378890393</v>
      </c>
      <c r="M34" s="81">
        <v>1.3360096346848656</v>
      </c>
      <c r="N34" s="81">
        <v>1.5324601587544227</v>
      </c>
      <c r="O34" s="312"/>
    </row>
    <row r="35" spans="1:15" ht="12.95" customHeight="1">
      <c r="A35" s="147">
        <v>31</v>
      </c>
      <c r="B35" s="314" t="s">
        <v>805</v>
      </c>
      <c r="C35" s="251" t="s">
        <v>806</v>
      </c>
      <c r="D35" s="322"/>
      <c r="E35" s="322"/>
      <c r="F35" s="322"/>
      <c r="G35" s="322"/>
      <c r="H35" s="322"/>
      <c r="I35" s="322"/>
      <c r="J35" s="322"/>
      <c r="K35" s="322"/>
      <c r="L35" s="81">
        <v>3.503428055931439</v>
      </c>
      <c r="M35" s="81">
        <v>2.811674971072331</v>
      </c>
      <c r="N35" s="81">
        <v>3.1244164587272816</v>
      </c>
      <c r="O35" s="312"/>
    </row>
    <row r="36" spans="1:15" ht="12.95" customHeight="1">
      <c r="A36" s="147">
        <v>32</v>
      </c>
      <c r="B36" s="314" t="s">
        <v>807</v>
      </c>
      <c r="C36" s="251" t="s">
        <v>808</v>
      </c>
      <c r="D36" s="322"/>
      <c r="E36" s="322"/>
      <c r="F36" s="322"/>
      <c r="G36" s="322"/>
      <c r="H36" s="322"/>
      <c r="I36" s="322"/>
      <c r="J36" s="322"/>
      <c r="K36" s="322"/>
      <c r="L36" s="81">
        <v>2.259765448804691</v>
      </c>
      <c r="M36" s="81">
        <v>1.7033083807589675</v>
      </c>
      <c r="N36" s="81">
        <v>2.6485810281735396</v>
      </c>
      <c r="O36" s="312"/>
    </row>
    <row r="37" spans="1:15" ht="12.95" customHeight="1">
      <c r="A37" s="147">
        <v>33</v>
      </c>
      <c r="B37" s="314" t="s">
        <v>809</v>
      </c>
      <c r="C37" s="251" t="s">
        <v>810</v>
      </c>
      <c r="D37" s="322"/>
      <c r="E37" s="322"/>
      <c r="F37" s="322"/>
      <c r="G37" s="322"/>
      <c r="H37" s="322"/>
      <c r="I37" s="322"/>
      <c r="J37" s="322"/>
      <c r="K37" s="322"/>
      <c r="L37" s="81">
        <v>0.40902119981957602</v>
      </c>
      <c r="M37" s="81">
        <v>0.41405530498028198</v>
      </c>
      <c r="N37" s="81">
        <v>0.45328483320802748</v>
      </c>
      <c r="O37" s="312"/>
    </row>
    <row r="38" spans="1:15" ht="12.95" customHeight="1">
      <c r="A38" s="147">
        <v>34</v>
      </c>
      <c r="B38" s="314" t="s">
        <v>811</v>
      </c>
      <c r="C38" s="251" t="s">
        <v>812</v>
      </c>
      <c r="D38" s="322"/>
      <c r="E38" s="322"/>
      <c r="F38" s="322"/>
      <c r="G38" s="322"/>
      <c r="H38" s="322"/>
      <c r="I38" s="322"/>
      <c r="J38" s="322"/>
      <c r="K38" s="322"/>
      <c r="L38" s="81">
        <v>0.81294542174109152</v>
      </c>
      <c r="M38" s="81">
        <v>0.77497815665808678</v>
      </c>
      <c r="N38" s="81">
        <v>0.85411501606841478</v>
      </c>
      <c r="O38" s="312"/>
    </row>
    <row r="39" spans="1:15" ht="12.95" customHeight="1">
      <c r="A39" s="147">
        <v>35</v>
      </c>
      <c r="B39" s="314" t="s">
        <v>813</v>
      </c>
      <c r="C39" s="251" t="s">
        <v>814</v>
      </c>
      <c r="D39" s="322"/>
      <c r="E39" s="322"/>
      <c r="F39" s="322"/>
      <c r="G39" s="322"/>
      <c r="H39" s="322"/>
      <c r="I39" s="322"/>
      <c r="J39" s="322"/>
      <c r="K39" s="322"/>
      <c r="L39" s="81">
        <v>0.71123139377537214</v>
      </c>
      <c r="M39" s="81">
        <v>0.7127777646586535</v>
      </c>
      <c r="N39" s="81">
        <v>0.71867773280037861</v>
      </c>
      <c r="O39" s="312"/>
    </row>
    <row r="40" spans="1:15" ht="12.95" customHeight="1">
      <c r="A40" s="147">
        <v>36</v>
      </c>
      <c r="B40" s="314" t="s">
        <v>815</v>
      </c>
      <c r="C40" s="310" t="s">
        <v>816</v>
      </c>
      <c r="D40" s="322"/>
      <c r="E40" s="322"/>
      <c r="F40" s="322"/>
      <c r="G40" s="322"/>
      <c r="H40" s="322"/>
      <c r="I40" s="322"/>
      <c r="J40" s="322"/>
      <c r="K40" s="322"/>
      <c r="L40" s="81">
        <v>1.9013531799729364</v>
      </c>
      <c r="M40" s="81">
        <v>2.071693390322809</v>
      </c>
      <c r="N40" s="81">
        <v>1.9588714540188419</v>
      </c>
      <c r="O40" s="312"/>
    </row>
    <row r="41" spans="1:15" ht="12.95" customHeight="1">
      <c r="A41" s="147">
        <v>37</v>
      </c>
      <c r="B41" s="314" t="s">
        <v>817</v>
      </c>
      <c r="C41" s="251" t="s">
        <v>818</v>
      </c>
      <c r="D41" s="322"/>
      <c r="E41" s="322"/>
      <c r="F41" s="322"/>
      <c r="G41" s="322"/>
      <c r="H41" s="322"/>
      <c r="I41" s="322"/>
      <c r="J41" s="322"/>
      <c r="K41" s="322"/>
      <c r="L41" s="81">
        <v>1.5251240414975191</v>
      </c>
      <c r="M41" s="81">
        <v>1.4625357168158311</v>
      </c>
      <c r="N41" s="81">
        <v>1.5404821103793804</v>
      </c>
      <c r="O41" s="312"/>
    </row>
    <row r="42" spans="1:15" ht="12.95" customHeight="1">
      <c r="A42" s="147">
        <v>38</v>
      </c>
      <c r="B42" s="314" t="s">
        <v>819</v>
      </c>
      <c r="C42" s="251" t="s">
        <v>820</v>
      </c>
      <c r="D42" s="322"/>
      <c r="E42" s="322"/>
      <c r="F42" s="322"/>
      <c r="G42" s="322"/>
      <c r="H42" s="322"/>
      <c r="I42" s="322"/>
      <c r="J42" s="322"/>
      <c r="K42" s="322"/>
      <c r="L42" s="81">
        <v>0.37622913847541722</v>
      </c>
      <c r="M42" s="81">
        <v>0.60915767350697803</v>
      </c>
      <c r="N42" s="81">
        <v>0.4183893436394614</v>
      </c>
      <c r="O42" s="312"/>
    </row>
    <row r="43" spans="1:15" ht="12.95" customHeight="1">
      <c r="A43" s="147">
        <v>39</v>
      </c>
      <c r="B43" s="314" t="s">
        <v>821</v>
      </c>
      <c r="C43" s="310" t="s">
        <v>822</v>
      </c>
      <c r="D43" s="322"/>
      <c r="E43" s="322"/>
      <c r="F43" s="322"/>
      <c r="G43" s="322"/>
      <c r="H43" s="322"/>
      <c r="I43" s="322"/>
      <c r="J43" s="322"/>
      <c r="K43" s="322"/>
      <c r="L43" s="81">
        <v>1.1013982859720344</v>
      </c>
      <c r="M43" s="81">
        <v>1.0987791342952276</v>
      </c>
      <c r="N43" s="81">
        <v>1.0643792814381399</v>
      </c>
      <c r="O43" s="312"/>
    </row>
    <row r="44" spans="1:15" ht="12.95" customHeight="1">
      <c r="A44" s="147">
        <v>40</v>
      </c>
      <c r="B44" s="314" t="s">
        <v>823</v>
      </c>
      <c r="C44" s="251" t="s">
        <v>824</v>
      </c>
      <c r="D44" s="322"/>
      <c r="E44" s="322"/>
      <c r="F44" s="322"/>
      <c r="G44" s="322"/>
      <c r="H44" s="322"/>
      <c r="I44" s="322"/>
      <c r="J44" s="322"/>
      <c r="K44" s="322"/>
      <c r="L44" s="81">
        <v>0.2377086152458277</v>
      </c>
      <c r="M44" s="81">
        <v>0.21413559402082794</v>
      </c>
      <c r="N44" s="81">
        <v>0.21271541725512882</v>
      </c>
      <c r="O44" s="312"/>
    </row>
    <row r="45" spans="1:15" ht="12.95" customHeight="1">
      <c r="A45" s="147">
        <v>41</v>
      </c>
      <c r="B45" s="314" t="s">
        <v>825</v>
      </c>
      <c r="C45" s="251" t="s">
        <v>826</v>
      </c>
      <c r="D45" s="322"/>
      <c r="E45" s="322"/>
      <c r="F45" s="322"/>
      <c r="G45" s="322"/>
      <c r="H45" s="322"/>
      <c r="I45" s="322"/>
      <c r="J45" s="322"/>
      <c r="K45" s="322"/>
      <c r="L45" s="81">
        <v>0.86368967072620662</v>
      </c>
      <c r="M45" s="81">
        <v>0.88464354027439962</v>
      </c>
      <c r="N45" s="81">
        <v>0.85166386418301099</v>
      </c>
      <c r="O45" s="312"/>
    </row>
    <row r="46" spans="1:15" ht="12.95" customHeight="1">
      <c r="A46" s="147">
        <v>42</v>
      </c>
      <c r="B46" s="314" t="s">
        <v>827</v>
      </c>
      <c r="C46" s="315" t="s">
        <v>828</v>
      </c>
      <c r="D46" s="322"/>
      <c r="E46" s="322"/>
      <c r="F46" s="322"/>
      <c r="G46" s="322"/>
      <c r="H46" s="322"/>
      <c r="I46" s="322"/>
      <c r="J46" s="322"/>
      <c r="K46" s="322"/>
      <c r="L46" s="79" t="s">
        <v>688</v>
      </c>
      <c r="M46" s="79" t="s">
        <v>688</v>
      </c>
      <c r="N46" s="79" t="s">
        <v>688</v>
      </c>
      <c r="O46" s="312"/>
    </row>
    <row r="47" spans="1:15" ht="12.95" customHeight="1">
      <c r="A47" s="147">
        <v>43</v>
      </c>
      <c r="B47" s="314" t="s">
        <v>829</v>
      </c>
      <c r="C47" s="315" t="s">
        <v>830</v>
      </c>
      <c r="D47" s="322"/>
      <c r="E47" s="322"/>
      <c r="F47" s="322"/>
      <c r="G47" s="322"/>
      <c r="H47" s="322"/>
      <c r="I47" s="322"/>
      <c r="J47" s="322"/>
      <c r="K47" s="322"/>
      <c r="L47" s="79" t="s">
        <v>688</v>
      </c>
      <c r="M47" s="79" t="s">
        <v>688</v>
      </c>
      <c r="N47" s="79" t="s">
        <v>688</v>
      </c>
      <c r="O47" s="312"/>
    </row>
    <row r="48" spans="1:15" ht="12.95" customHeight="1">
      <c r="A48" s="147">
        <v>44</v>
      </c>
      <c r="B48" s="314" t="s">
        <v>831</v>
      </c>
      <c r="C48" s="310" t="s">
        <v>832</v>
      </c>
      <c r="D48" s="322"/>
      <c r="E48" s="322"/>
      <c r="F48" s="322"/>
      <c r="G48" s="322"/>
      <c r="H48" s="322"/>
      <c r="I48" s="322"/>
      <c r="J48" s="322"/>
      <c r="K48" s="322"/>
      <c r="L48" s="81">
        <v>4.371808750563825</v>
      </c>
      <c r="M48" s="81">
        <v>4.6762698656339294</v>
      </c>
      <c r="N48" s="81">
        <v>4.8063968824913328</v>
      </c>
      <c r="O48" s="312"/>
    </row>
    <row r="49" spans="1:15" ht="12.95" customHeight="1">
      <c r="A49" s="147">
        <v>45</v>
      </c>
      <c r="B49" s="314" t="s">
        <v>833</v>
      </c>
      <c r="C49" s="251" t="s">
        <v>834</v>
      </c>
      <c r="D49" s="322"/>
      <c r="E49" s="322"/>
      <c r="F49" s="322"/>
      <c r="G49" s="322"/>
      <c r="H49" s="322"/>
      <c r="I49" s="322"/>
      <c r="J49" s="322"/>
      <c r="K49" s="322"/>
      <c r="L49" s="81">
        <v>1.2673883626522326</v>
      </c>
      <c r="M49" s="81">
        <v>1.3615132122700546</v>
      </c>
      <c r="N49" s="81">
        <v>1.3885552598822646</v>
      </c>
      <c r="O49" s="312"/>
    </row>
    <row r="50" spans="1:15" ht="12.95" customHeight="1">
      <c r="A50" s="147">
        <v>46</v>
      </c>
      <c r="B50" s="314" t="s">
        <v>835</v>
      </c>
      <c r="C50" s="251" t="s">
        <v>836</v>
      </c>
      <c r="D50" s="322"/>
      <c r="E50" s="322"/>
      <c r="F50" s="322"/>
      <c r="G50" s="322"/>
      <c r="H50" s="322"/>
      <c r="I50" s="322"/>
      <c r="J50" s="322"/>
      <c r="K50" s="322"/>
      <c r="L50" s="81">
        <v>3.1044203879115924</v>
      </c>
      <c r="M50" s="81">
        <v>3.3147566533638746</v>
      </c>
      <c r="N50" s="81">
        <v>3.4178416226090684</v>
      </c>
      <c r="O50" s="312"/>
    </row>
    <row r="51" spans="1:15" ht="12.95" customHeight="1">
      <c r="A51" s="147">
        <v>47</v>
      </c>
      <c r="B51" s="314" t="s">
        <v>837</v>
      </c>
      <c r="C51" s="310" t="s">
        <v>838</v>
      </c>
      <c r="D51" s="322"/>
      <c r="E51" s="322"/>
      <c r="F51" s="322"/>
      <c r="G51" s="322"/>
      <c r="H51" s="322"/>
      <c r="I51" s="322"/>
      <c r="J51" s="322"/>
      <c r="K51" s="322"/>
      <c r="L51" s="81">
        <v>11.069102390617951</v>
      </c>
      <c r="M51" s="81">
        <v>10.931589014570099</v>
      </c>
      <c r="N51" s="81">
        <v>9.9519440531267112</v>
      </c>
      <c r="O51" s="312"/>
    </row>
    <row r="52" spans="1:15" ht="12.95" customHeight="1">
      <c r="A52" s="147">
        <v>48</v>
      </c>
      <c r="B52" s="314" t="s">
        <v>839</v>
      </c>
      <c r="C52" s="251" t="s">
        <v>840</v>
      </c>
      <c r="D52" s="322"/>
      <c r="E52" s="322"/>
      <c r="F52" s="322"/>
      <c r="G52" s="322"/>
      <c r="H52" s="322"/>
      <c r="I52" s="322"/>
      <c r="J52" s="322"/>
      <c r="K52" s="322"/>
      <c r="L52" s="81">
        <v>1.7914298601714027</v>
      </c>
      <c r="M52" s="81">
        <v>1.6996717595107091</v>
      </c>
      <c r="N52" s="81">
        <v>1.4827686250776013</v>
      </c>
      <c r="O52" s="312"/>
    </row>
    <row r="53" spans="1:15" ht="12.95" customHeight="1">
      <c r="A53" s="147">
        <v>49</v>
      </c>
      <c r="B53" s="314" t="s">
        <v>841</v>
      </c>
      <c r="C53" s="251" t="s">
        <v>842</v>
      </c>
      <c r="D53" s="322"/>
      <c r="E53" s="322"/>
      <c r="F53" s="322"/>
      <c r="G53" s="322"/>
      <c r="H53" s="322"/>
      <c r="I53" s="322"/>
      <c r="J53" s="322"/>
      <c r="K53" s="322"/>
      <c r="L53" s="81">
        <v>5.5276048714479025</v>
      </c>
      <c r="M53" s="81">
        <v>5.176848419014334</v>
      </c>
      <c r="N53" s="81">
        <v>4.6590603709796099</v>
      </c>
      <c r="O53" s="312"/>
    </row>
    <row r="54" spans="1:15" ht="12.95" customHeight="1">
      <c r="A54" s="147">
        <v>50</v>
      </c>
      <c r="B54" s="314" t="s">
        <v>843</v>
      </c>
      <c r="C54" s="251" t="s">
        <v>844</v>
      </c>
      <c r="D54" s="322"/>
      <c r="E54" s="322"/>
      <c r="F54" s="322"/>
      <c r="G54" s="322"/>
      <c r="H54" s="322"/>
      <c r="I54" s="322"/>
      <c r="J54" s="322"/>
      <c r="K54" s="322"/>
      <c r="L54" s="81">
        <v>3.7500676589986468</v>
      </c>
      <c r="M54" s="81">
        <v>4.0550688360450566</v>
      </c>
      <c r="N54" s="81">
        <v>3.8101150570695008</v>
      </c>
      <c r="O54" s="312"/>
    </row>
    <row r="55" spans="1:15" ht="12.95" customHeight="1">
      <c r="A55" s="147">
        <v>51</v>
      </c>
      <c r="B55" s="314" t="s">
        <v>845</v>
      </c>
      <c r="C55" s="310" t="s">
        <v>846</v>
      </c>
      <c r="D55" s="322"/>
      <c r="E55" s="322"/>
      <c r="F55" s="322"/>
      <c r="G55" s="322"/>
      <c r="H55" s="322"/>
      <c r="I55" s="322"/>
      <c r="J55" s="322"/>
      <c r="K55" s="322"/>
      <c r="L55" s="81">
        <v>4.2934596301308074</v>
      </c>
      <c r="M55" s="81">
        <v>4.0177580466148726</v>
      </c>
      <c r="N55" s="81">
        <v>4.1985557813091203</v>
      </c>
      <c r="O55" s="312"/>
    </row>
    <row r="56" spans="1:15" ht="12.95" customHeight="1">
      <c r="A56" s="147">
        <v>52</v>
      </c>
      <c r="B56" s="314" t="s">
        <v>847</v>
      </c>
      <c r="C56" s="251" t="s">
        <v>848</v>
      </c>
      <c r="D56" s="322"/>
      <c r="E56" s="322"/>
      <c r="F56" s="322"/>
      <c r="G56" s="322"/>
      <c r="H56" s="322"/>
      <c r="I56" s="322"/>
      <c r="J56" s="322"/>
      <c r="K56" s="322"/>
      <c r="L56" s="79" t="s">
        <v>688</v>
      </c>
      <c r="M56" s="79" t="s">
        <v>688</v>
      </c>
      <c r="N56" s="79" t="s">
        <v>688</v>
      </c>
      <c r="O56" s="312"/>
    </row>
    <row r="57" spans="1:15" ht="12.95" customHeight="1">
      <c r="A57" s="147">
        <v>53</v>
      </c>
      <c r="B57" s="314" t="s">
        <v>849</v>
      </c>
      <c r="C57" s="251" t="s">
        <v>850</v>
      </c>
      <c r="D57" s="322"/>
      <c r="E57" s="322"/>
      <c r="F57" s="322"/>
      <c r="G57" s="322"/>
      <c r="H57" s="322"/>
      <c r="I57" s="322"/>
      <c r="J57" s="322"/>
      <c r="K57" s="322"/>
      <c r="L57" s="79" t="s">
        <v>688</v>
      </c>
      <c r="M57" s="79" t="s">
        <v>688</v>
      </c>
      <c r="N57" s="79" t="s">
        <v>688</v>
      </c>
      <c r="O57" s="312"/>
    </row>
    <row r="58" spans="1:15" ht="12.95" customHeight="1">
      <c r="A58" s="147">
        <v>54</v>
      </c>
      <c r="B58" s="314" t="s">
        <v>851</v>
      </c>
      <c r="C58" s="251" t="s">
        <v>852</v>
      </c>
      <c r="D58" s="322"/>
      <c r="E58" s="322"/>
      <c r="F58" s="322"/>
      <c r="G58" s="322"/>
      <c r="H58" s="322"/>
      <c r="I58" s="322"/>
      <c r="J58" s="322"/>
      <c r="K58" s="322"/>
      <c r="L58" s="81">
        <v>0.35597654488046909</v>
      </c>
      <c r="M58" s="81">
        <v>0.35421635534984769</v>
      </c>
      <c r="N58" s="81">
        <v>0.31147455503794158</v>
      </c>
      <c r="O58" s="312"/>
    </row>
    <row r="59" spans="1:15" ht="12.95" customHeight="1">
      <c r="A59" s="147">
        <v>55</v>
      </c>
      <c r="B59" s="314" t="s">
        <v>853</v>
      </c>
      <c r="C59" s="251" t="s">
        <v>854</v>
      </c>
      <c r="D59" s="322"/>
      <c r="E59" s="322"/>
      <c r="F59" s="322"/>
      <c r="G59" s="322"/>
      <c r="H59" s="322"/>
      <c r="I59" s="322"/>
      <c r="J59" s="322"/>
      <c r="K59" s="322"/>
      <c r="L59" s="81">
        <v>0.21889941362201173</v>
      </c>
      <c r="M59" s="81">
        <v>0.19689706472713533</v>
      </c>
      <c r="N59" s="81">
        <v>0.20603045756766405</v>
      </c>
      <c r="O59" s="312"/>
    </row>
    <row r="60" spans="1:15" ht="12.95" customHeight="1">
      <c r="A60" s="147">
        <v>56</v>
      </c>
      <c r="B60" s="314" t="s">
        <v>855</v>
      </c>
      <c r="C60" s="251" t="s">
        <v>856</v>
      </c>
      <c r="D60" s="322"/>
      <c r="E60" s="322"/>
      <c r="F60" s="322"/>
      <c r="G60" s="322"/>
      <c r="H60" s="322"/>
      <c r="I60" s="322"/>
      <c r="J60" s="322"/>
      <c r="K60" s="322"/>
      <c r="L60" s="81">
        <v>1.5477672530446549</v>
      </c>
      <c r="M60" s="81">
        <v>1.4213521619004887</v>
      </c>
      <c r="N60" s="81">
        <v>1.3717537278677696</v>
      </c>
      <c r="O60" s="312"/>
    </row>
    <row r="61" spans="1:15" ht="12.95" customHeight="1">
      <c r="A61" s="147">
        <v>57</v>
      </c>
      <c r="B61" s="314" t="s">
        <v>857</v>
      </c>
      <c r="C61" s="251" t="s">
        <v>858</v>
      </c>
      <c r="D61" s="322"/>
      <c r="E61" s="322"/>
      <c r="F61" s="322"/>
      <c r="G61" s="322"/>
      <c r="H61" s="322"/>
      <c r="I61" s="322"/>
      <c r="J61" s="322"/>
      <c r="K61" s="322"/>
      <c r="L61" s="81">
        <v>0.52119981957600359</v>
      </c>
      <c r="M61" s="81">
        <v>0.50369565730748345</v>
      </c>
      <c r="N61" s="81">
        <v>0.4453074479809862</v>
      </c>
      <c r="O61" s="312"/>
    </row>
    <row r="62" spans="1:15" ht="12.95" customHeight="1">
      <c r="A62" s="147">
        <v>58</v>
      </c>
      <c r="B62" s="314" t="s">
        <v>859</v>
      </c>
      <c r="C62" s="310" t="s">
        <v>860</v>
      </c>
      <c r="D62" s="322"/>
      <c r="E62" s="322"/>
      <c r="F62" s="322"/>
      <c r="G62" s="322"/>
      <c r="H62" s="322"/>
      <c r="I62" s="322"/>
      <c r="J62" s="322"/>
      <c r="K62" s="322"/>
      <c r="L62" s="81">
        <v>1.6577807848443844</v>
      </c>
      <c r="M62" s="81">
        <v>1.8696956100786359</v>
      </c>
      <c r="N62" s="81">
        <v>1.6512741755996296</v>
      </c>
      <c r="O62" s="312"/>
    </row>
    <row r="63" spans="1:15" ht="12.95" customHeight="1">
      <c r="A63" s="147">
        <v>59</v>
      </c>
      <c r="B63" s="314" t="s">
        <v>861</v>
      </c>
      <c r="C63" s="310" t="s">
        <v>862</v>
      </c>
      <c r="D63" s="322"/>
      <c r="E63" s="322"/>
      <c r="F63" s="322"/>
      <c r="G63" s="322"/>
      <c r="H63" s="322"/>
      <c r="I63" s="322"/>
      <c r="J63" s="322"/>
      <c r="K63" s="322"/>
      <c r="L63" s="81">
        <v>4.167929634641407</v>
      </c>
      <c r="M63" s="81">
        <v>4.6412732897253646</v>
      </c>
      <c r="N63" s="81">
        <v>4.2832765037482572</v>
      </c>
      <c r="O63" s="312"/>
    </row>
    <row r="64" spans="1:15" ht="12.95" customHeight="1">
      <c r="A64" s="147">
        <v>60</v>
      </c>
      <c r="B64" s="314" t="s">
        <v>863</v>
      </c>
      <c r="C64" s="310" t="s">
        <v>864</v>
      </c>
      <c r="D64" s="322"/>
      <c r="E64" s="322"/>
      <c r="F64" s="322"/>
      <c r="G64" s="322"/>
      <c r="H64" s="322"/>
      <c r="I64" s="322"/>
      <c r="J64" s="322"/>
      <c r="K64" s="322"/>
      <c r="L64" s="81">
        <v>3.6230491655390167</v>
      </c>
      <c r="M64" s="81">
        <v>4.2598531182846484</v>
      </c>
      <c r="N64" s="81">
        <v>4.3923304794497655</v>
      </c>
      <c r="O64" s="312"/>
    </row>
    <row r="65" spans="1:15" ht="12.95" customHeight="1">
      <c r="A65" s="147">
        <v>61</v>
      </c>
      <c r="B65" s="314" t="s">
        <v>865</v>
      </c>
      <c r="C65" s="310" t="s">
        <v>866</v>
      </c>
      <c r="D65" s="322"/>
      <c r="E65" s="322"/>
      <c r="F65" s="322"/>
      <c r="G65" s="322"/>
      <c r="H65" s="322"/>
      <c r="I65" s="322"/>
      <c r="J65" s="322"/>
      <c r="K65" s="322"/>
      <c r="L65" s="81">
        <v>12.720072169598557</v>
      </c>
      <c r="M65" s="81">
        <v>13.050511252272889</v>
      </c>
      <c r="N65" s="81">
        <v>12.651464474118733</v>
      </c>
      <c r="O65" s="312"/>
    </row>
    <row r="66" spans="1:15" ht="12.95" customHeight="1">
      <c r="A66" s="147">
        <v>62</v>
      </c>
      <c r="B66" s="314" t="s">
        <v>867</v>
      </c>
      <c r="C66" s="310" t="s">
        <v>868</v>
      </c>
      <c r="D66" s="322"/>
      <c r="E66" s="322"/>
      <c r="F66" s="322"/>
      <c r="G66" s="322"/>
      <c r="H66" s="322"/>
      <c r="I66" s="322"/>
      <c r="J66" s="322"/>
      <c r="K66" s="322"/>
      <c r="L66" s="81">
        <v>6.8460532250789354</v>
      </c>
      <c r="M66" s="81">
        <v>6.3456207051266915</v>
      </c>
      <c r="N66" s="81">
        <v>6.2414794617983524</v>
      </c>
      <c r="O66" s="312"/>
    </row>
    <row r="67" spans="1:15" ht="12.95" customHeight="1">
      <c r="A67" s="147">
        <v>63</v>
      </c>
      <c r="B67" s="314" t="s">
        <v>869</v>
      </c>
      <c r="C67" s="310" t="s">
        <v>870</v>
      </c>
      <c r="D67" s="322"/>
      <c r="E67" s="322"/>
      <c r="F67" s="322"/>
      <c r="G67" s="322"/>
      <c r="H67" s="322"/>
      <c r="I67" s="322"/>
      <c r="J67" s="322"/>
      <c r="K67" s="322"/>
      <c r="L67" s="81">
        <v>5.3499774470004509</v>
      </c>
      <c r="M67" s="81">
        <v>5.0447493328925308</v>
      </c>
      <c r="N67" s="81">
        <v>5.0680016382607871</v>
      </c>
      <c r="O67" s="312"/>
    </row>
    <row r="68" spans="1:15" ht="12.95" customHeight="1">
      <c r="A68" s="147">
        <v>64</v>
      </c>
      <c r="B68" s="314" t="s">
        <v>871</v>
      </c>
      <c r="C68" s="310" t="s">
        <v>872</v>
      </c>
      <c r="D68" s="322"/>
      <c r="E68" s="322"/>
      <c r="F68" s="322"/>
      <c r="G68" s="322"/>
      <c r="H68" s="322"/>
      <c r="I68" s="322"/>
      <c r="J68" s="322"/>
      <c r="K68" s="322"/>
      <c r="L68" s="81">
        <v>5.9321154713576902</v>
      </c>
      <c r="M68" s="81">
        <v>6.4616147542919213</v>
      </c>
      <c r="N68" s="81">
        <v>6.2134026311110002</v>
      </c>
      <c r="O68" s="312"/>
    </row>
    <row r="69" spans="1:15" ht="12.95" customHeight="1">
      <c r="A69" s="147">
        <v>65</v>
      </c>
      <c r="B69" s="314" t="s">
        <v>873</v>
      </c>
      <c r="C69" s="310" t="s">
        <v>874</v>
      </c>
      <c r="D69" s="322"/>
      <c r="E69" s="322"/>
      <c r="F69" s="322"/>
      <c r="G69" s="322"/>
      <c r="H69" s="322"/>
      <c r="I69" s="322"/>
      <c r="J69" s="322"/>
      <c r="K69" s="322"/>
      <c r="L69" s="81">
        <v>4.3739287325214251</v>
      </c>
      <c r="M69" s="81">
        <v>4.7014428412874585</v>
      </c>
      <c r="N69" s="81">
        <v>4.5817822369925167</v>
      </c>
      <c r="O69" s="312"/>
    </row>
    <row r="70" spans="1:15" ht="12.95" customHeight="1">
      <c r="A70" s="147">
        <v>66</v>
      </c>
      <c r="B70" s="314" t="s">
        <v>875</v>
      </c>
      <c r="C70" s="310" t="s">
        <v>876</v>
      </c>
      <c r="D70" s="322"/>
      <c r="E70" s="322"/>
      <c r="F70" s="322"/>
      <c r="G70" s="322"/>
      <c r="H70" s="322"/>
      <c r="I70" s="322"/>
      <c r="J70" s="322"/>
      <c r="K70" s="322"/>
      <c r="L70" s="81">
        <v>6.7552548488949027</v>
      </c>
      <c r="M70" s="81">
        <v>7.486764115521761</v>
      </c>
      <c r="N70" s="81">
        <v>7.4355915275712245</v>
      </c>
      <c r="O70" s="312"/>
    </row>
    <row r="71" spans="1:15" ht="12.95" customHeight="1">
      <c r="A71" s="147">
        <v>67</v>
      </c>
      <c r="B71" s="314" t="s">
        <v>877</v>
      </c>
      <c r="C71" s="310" t="s">
        <v>878</v>
      </c>
      <c r="D71" s="322"/>
      <c r="E71" s="322"/>
      <c r="F71" s="322"/>
      <c r="G71" s="322"/>
      <c r="H71" s="322"/>
      <c r="I71" s="322"/>
      <c r="J71" s="322"/>
      <c r="K71" s="322"/>
      <c r="L71" s="81">
        <v>4.5584122688317548</v>
      </c>
      <c r="M71" s="81">
        <v>4.8072826882659925</v>
      </c>
      <c r="N71" s="81">
        <v>4.6520188801088134</v>
      </c>
      <c r="O71" s="312"/>
    </row>
    <row r="72" spans="1:15" ht="12.95" customHeight="1">
      <c r="A72" s="147">
        <v>68</v>
      </c>
      <c r="B72" s="314" t="s">
        <v>879</v>
      </c>
      <c r="C72" s="251" t="s">
        <v>880</v>
      </c>
      <c r="D72" s="322"/>
      <c r="E72" s="322"/>
      <c r="F72" s="322"/>
      <c r="G72" s="322"/>
      <c r="H72" s="322"/>
      <c r="I72" s="322"/>
      <c r="J72" s="322"/>
      <c r="K72" s="322"/>
      <c r="L72" s="81">
        <v>0.52855209742895803</v>
      </c>
      <c r="M72" s="81">
        <v>0.53774765626844878</v>
      </c>
      <c r="N72" s="81">
        <v>0.52058009406183947</v>
      </c>
      <c r="O72" s="312"/>
    </row>
    <row r="73" spans="1:15" ht="9" customHeight="1">
      <c r="A73" s="147"/>
      <c r="B73" s="255"/>
      <c r="C73" s="310"/>
      <c r="D73" s="322"/>
      <c r="E73" s="322"/>
      <c r="F73" s="322"/>
      <c r="G73" s="322"/>
      <c r="H73" s="322"/>
      <c r="I73" s="322"/>
      <c r="J73" s="322"/>
      <c r="K73" s="322"/>
      <c r="L73" s="81"/>
      <c r="M73" s="81"/>
      <c r="N73" s="81"/>
      <c r="O73" s="312"/>
    </row>
    <row r="74" spans="1:15" ht="15" customHeight="1">
      <c r="A74" s="147">
        <v>69</v>
      </c>
      <c r="B74" s="255"/>
      <c r="C74" s="316" t="s">
        <v>881</v>
      </c>
      <c r="D74" s="322"/>
      <c r="E74" s="322"/>
      <c r="F74" s="322"/>
      <c r="G74" s="322"/>
      <c r="H74" s="322"/>
      <c r="I74" s="322"/>
      <c r="J74" s="322"/>
      <c r="K74" s="322"/>
      <c r="L74" s="330">
        <v>100</v>
      </c>
      <c r="M74" s="330">
        <v>100</v>
      </c>
      <c r="N74" s="330">
        <v>100</v>
      </c>
      <c r="O74" s="312"/>
    </row>
    <row r="75" spans="1:15" ht="12" customHeight="1">
      <c r="B75" s="317" t="s">
        <v>281</v>
      </c>
      <c r="C75" s="289"/>
      <c r="D75" s="323"/>
      <c r="E75" s="323"/>
      <c r="F75" s="323"/>
      <c r="G75" s="323"/>
      <c r="H75" s="323"/>
      <c r="I75" s="323"/>
    </row>
    <row r="76" spans="1:15" ht="12" customHeight="1">
      <c r="B76" s="185" t="s">
        <v>887</v>
      </c>
    </row>
    <row r="77" spans="1:15" ht="12" customHeight="1">
      <c r="B77" s="185"/>
      <c r="C77" s="319"/>
    </row>
    <row r="78" spans="1:15" ht="12" customHeight="1">
      <c r="B78" s="269"/>
      <c r="C78" s="319"/>
    </row>
    <row r="79" spans="1:15" ht="12" customHeight="1">
      <c r="B79" s="269"/>
      <c r="C79" s="319"/>
      <c r="D79" s="320"/>
      <c r="E79" s="320"/>
      <c r="F79" s="320"/>
    </row>
    <row r="80" spans="1:15" ht="12" customHeight="1">
      <c r="B80" s="269"/>
      <c r="C80" s="319"/>
      <c r="D80" s="320"/>
      <c r="E80" s="320"/>
      <c r="F80" s="320"/>
      <c r="G80" s="320"/>
    </row>
    <row r="81" spans="2:7" ht="12" customHeight="1">
      <c r="B81" s="269"/>
      <c r="C81" s="319"/>
    </row>
    <row r="82" spans="2:7" ht="12" customHeight="1">
      <c r="B82" s="269"/>
      <c r="C82" s="319"/>
    </row>
    <row r="83" spans="2:7" ht="12" customHeight="1">
      <c r="B83" s="269"/>
      <c r="C83" s="319"/>
    </row>
    <row r="84" spans="2:7" ht="12" customHeight="1">
      <c r="B84" s="269"/>
      <c r="C84" s="319"/>
      <c r="D84" s="320"/>
      <c r="E84" s="320"/>
      <c r="F84" s="320"/>
      <c r="G84" s="320"/>
    </row>
    <row r="85" spans="2:7" ht="12" customHeight="1">
      <c r="B85" s="269"/>
      <c r="C85" s="319"/>
      <c r="D85" s="321"/>
      <c r="E85" s="321"/>
      <c r="F85" s="321"/>
      <c r="G85" s="321"/>
    </row>
    <row r="86" spans="2:7">
      <c r="B86" s="269"/>
      <c r="C86" s="319"/>
      <c r="D86" s="320"/>
      <c r="E86" s="320"/>
      <c r="F86" s="320"/>
      <c r="G86" s="320"/>
    </row>
    <row r="87" spans="2:7">
      <c r="B87" s="269"/>
      <c r="C87" s="319"/>
      <c r="D87" s="321"/>
      <c r="E87" s="321"/>
      <c r="F87" s="321"/>
      <c r="G87" s="321"/>
    </row>
    <row r="88" spans="2:7">
      <c r="B88" s="269"/>
      <c r="C88" s="319"/>
      <c r="D88" s="320"/>
      <c r="E88" s="320"/>
      <c r="F88" s="320"/>
      <c r="G88" s="320"/>
    </row>
    <row r="89" spans="2:7">
      <c r="B89" s="269"/>
      <c r="C89" s="319"/>
      <c r="D89" s="321"/>
      <c r="E89" s="321"/>
      <c r="F89" s="321"/>
      <c r="G89" s="321"/>
    </row>
    <row r="90" spans="2:7">
      <c r="B90" s="269"/>
      <c r="C90" s="319"/>
      <c r="D90" s="320"/>
      <c r="E90" s="320"/>
      <c r="F90" s="320"/>
      <c r="G90" s="320"/>
    </row>
    <row r="91" spans="2:7">
      <c r="B91" s="269"/>
      <c r="C91" s="319"/>
      <c r="D91" s="321"/>
      <c r="E91" s="321"/>
      <c r="F91" s="321"/>
      <c r="G91" s="321"/>
    </row>
    <row r="92" spans="2:7">
      <c r="B92" s="269"/>
      <c r="C92" s="319"/>
    </row>
    <row r="93" spans="2:7">
      <c r="B93" s="269"/>
      <c r="C93" s="319"/>
    </row>
    <row r="94" spans="2:7">
      <c r="B94" s="269"/>
      <c r="C94" s="319"/>
    </row>
    <row r="95" spans="2:7">
      <c r="B95" s="269"/>
      <c r="C95" s="319"/>
    </row>
    <row r="96" spans="2:7">
      <c r="B96" s="269"/>
      <c r="C96" s="319"/>
    </row>
    <row r="97" spans="2:3">
      <c r="B97" s="269"/>
      <c r="C97" s="319"/>
    </row>
    <row r="98" spans="2:3">
      <c r="B98" s="269"/>
      <c r="C98" s="319"/>
    </row>
    <row r="99" spans="2:3">
      <c r="B99" s="269"/>
      <c r="C99" s="319"/>
    </row>
    <row r="100" spans="2:3">
      <c r="B100" s="269"/>
      <c r="C100" s="319"/>
    </row>
    <row r="101" spans="2:3">
      <c r="B101" s="269"/>
      <c r="C101" s="319"/>
    </row>
    <row r="102" spans="2:3">
      <c r="B102" s="269"/>
      <c r="C102" s="319"/>
    </row>
    <row r="103" spans="2:3">
      <c r="B103" s="269"/>
      <c r="C103" s="319"/>
    </row>
    <row r="104" spans="2:3">
      <c r="B104" s="269"/>
      <c r="C104" s="319"/>
    </row>
    <row r="105" spans="2:3">
      <c r="B105" s="269"/>
      <c r="C105" s="319"/>
    </row>
    <row r="106" spans="2:3">
      <c r="B106" s="269"/>
      <c r="C106" s="319"/>
    </row>
    <row r="107" spans="2:3">
      <c r="B107" s="269"/>
      <c r="C107" s="319"/>
    </row>
    <row r="108" spans="2:3">
      <c r="B108" s="269"/>
      <c r="C108" s="319"/>
    </row>
    <row r="109" spans="2:3">
      <c r="B109" s="269"/>
      <c r="C109" s="319"/>
    </row>
    <row r="110" spans="2:3">
      <c r="B110" s="269"/>
      <c r="C110" s="319"/>
    </row>
    <row r="111" spans="2:3">
      <c r="B111" s="269"/>
      <c r="C111" s="319"/>
    </row>
    <row r="112" spans="2:3">
      <c r="B112" s="269"/>
      <c r="C112" s="319"/>
    </row>
    <row r="113" spans="2:3">
      <c r="B113" s="269"/>
      <c r="C113" s="319"/>
    </row>
    <row r="114" spans="2:3">
      <c r="B114" s="269"/>
      <c r="C114" s="319"/>
    </row>
    <row r="115" spans="2:3">
      <c r="B115" s="269"/>
      <c r="C115" s="319"/>
    </row>
    <row r="116" spans="2:3">
      <c r="B116" s="269"/>
      <c r="C116" s="319"/>
    </row>
    <row r="117" spans="2:3">
      <c r="B117" s="269"/>
      <c r="C117" s="319"/>
    </row>
    <row r="118" spans="2:3">
      <c r="B118" s="269"/>
      <c r="C118" s="319"/>
    </row>
    <row r="119" spans="2:3">
      <c r="B119" s="269"/>
      <c r="C119" s="319"/>
    </row>
    <row r="120" spans="2:3">
      <c r="B120" s="269"/>
      <c r="C120" s="319"/>
    </row>
    <row r="121" spans="2:3">
      <c r="B121" s="269"/>
      <c r="C121" s="319"/>
    </row>
    <row r="122" spans="2:3">
      <c r="B122" s="269"/>
      <c r="C122" s="319"/>
    </row>
    <row r="123" spans="2:3">
      <c r="B123" s="269"/>
      <c r="C123" s="319"/>
    </row>
    <row r="124" spans="2:3">
      <c r="B124" s="269"/>
      <c r="C124" s="319"/>
    </row>
    <row r="125" spans="2:3">
      <c r="B125" s="269"/>
      <c r="C125" s="319"/>
    </row>
    <row r="126" spans="2:3">
      <c r="B126" s="269"/>
      <c r="C126" s="319"/>
    </row>
    <row r="127" spans="2:3">
      <c r="B127" s="269"/>
      <c r="C127" s="319"/>
    </row>
    <row r="128" spans="2:3">
      <c r="B128" s="269"/>
      <c r="C128" s="319"/>
    </row>
    <row r="129" spans="2:3">
      <c r="B129" s="269"/>
      <c r="C129" s="319"/>
    </row>
    <row r="130" spans="2:3">
      <c r="B130" s="269"/>
      <c r="C130" s="319"/>
    </row>
    <row r="131" spans="2:3">
      <c r="B131" s="269"/>
      <c r="C131" s="319"/>
    </row>
    <row r="132" spans="2:3">
      <c r="B132" s="269"/>
      <c r="C132" s="319"/>
    </row>
    <row r="133" spans="2:3">
      <c r="B133" s="269"/>
      <c r="C133" s="319"/>
    </row>
    <row r="134" spans="2:3">
      <c r="B134" s="269"/>
      <c r="C134" s="319"/>
    </row>
    <row r="135" spans="2:3">
      <c r="B135" s="269"/>
      <c r="C135" s="319"/>
    </row>
    <row r="136" spans="2:3">
      <c r="B136" s="269"/>
      <c r="C136" s="319"/>
    </row>
    <row r="137" spans="2:3">
      <c r="B137" s="269"/>
      <c r="C137" s="319"/>
    </row>
    <row r="138" spans="2:3">
      <c r="B138" s="269"/>
      <c r="C138" s="319"/>
    </row>
    <row r="139" spans="2:3">
      <c r="B139" s="269"/>
      <c r="C139" s="319"/>
    </row>
    <row r="140" spans="2:3">
      <c r="B140" s="269"/>
      <c r="C140" s="319"/>
    </row>
    <row r="141" spans="2:3">
      <c r="B141" s="269"/>
      <c r="C141" s="319"/>
    </row>
    <row r="142" spans="2:3">
      <c r="B142" s="269"/>
      <c r="C142" s="319"/>
    </row>
    <row r="143" spans="2:3">
      <c r="B143" s="269"/>
      <c r="C143" s="319"/>
    </row>
    <row r="144" spans="2:3">
      <c r="B144" s="269"/>
      <c r="C144" s="319"/>
    </row>
    <row r="145" spans="2:3">
      <c r="B145" s="269"/>
      <c r="C145" s="319"/>
    </row>
    <row r="146" spans="2:3">
      <c r="B146" s="269"/>
      <c r="C146" s="319"/>
    </row>
    <row r="147" spans="2:3">
      <c r="B147" s="269"/>
      <c r="C147" s="319"/>
    </row>
    <row r="148" spans="2:3">
      <c r="B148" s="269"/>
      <c r="C148" s="319"/>
    </row>
    <row r="149" spans="2:3">
      <c r="B149" s="269"/>
      <c r="C149" s="319"/>
    </row>
    <row r="150" spans="2:3">
      <c r="B150" s="269"/>
      <c r="C150" s="319"/>
    </row>
    <row r="151" spans="2:3">
      <c r="B151" s="269"/>
      <c r="C151" s="319"/>
    </row>
    <row r="152" spans="2:3">
      <c r="B152" s="269"/>
      <c r="C152" s="319"/>
    </row>
    <row r="153" spans="2:3">
      <c r="B153" s="269"/>
      <c r="C153" s="319"/>
    </row>
    <row r="154" spans="2:3">
      <c r="B154" s="269"/>
      <c r="C154" s="319"/>
    </row>
    <row r="155" spans="2:3">
      <c r="B155" s="269"/>
      <c r="C155" s="319"/>
    </row>
    <row r="156" spans="2:3">
      <c r="B156" s="269"/>
      <c r="C156" s="319"/>
    </row>
    <row r="157" spans="2:3">
      <c r="B157" s="269"/>
      <c r="C157" s="319"/>
    </row>
    <row r="158" spans="2:3">
      <c r="B158" s="269"/>
      <c r="C158" s="319"/>
    </row>
    <row r="159" spans="2:3">
      <c r="B159" s="269"/>
      <c r="C159" s="319"/>
    </row>
    <row r="160" spans="2:3">
      <c r="B160" s="269"/>
      <c r="C160" s="319"/>
    </row>
    <row r="161" spans="2:3">
      <c r="B161" s="269"/>
      <c r="C161" s="319"/>
    </row>
    <row r="162" spans="2:3">
      <c r="B162" s="269"/>
      <c r="C162" s="319"/>
    </row>
    <row r="163" spans="2:3">
      <c r="B163" s="269"/>
      <c r="C163" s="319"/>
    </row>
    <row r="164" spans="2:3">
      <c r="B164" s="269"/>
      <c r="C164" s="319"/>
    </row>
    <row r="165" spans="2:3">
      <c r="B165" s="269"/>
      <c r="C165" s="319"/>
    </row>
    <row r="166" spans="2:3">
      <c r="B166" s="269"/>
      <c r="C166" s="319"/>
    </row>
    <row r="167" spans="2:3">
      <c r="B167" s="269"/>
      <c r="C167" s="319"/>
    </row>
    <row r="168" spans="2:3">
      <c r="B168" s="269"/>
      <c r="C168" s="319"/>
    </row>
    <row r="169" spans="2:3">
      <c r="B169" s="269"/>
      <c r="C169" s="319"/>
    </row>
    <row r="170" spans="2:3">
      <c r="B170" s="269"/>
      <c r="C170" s="319"/>
    </row>
    <row r="171" spans="2:3">
      <c r="B171" s="269"/>
      <c r="C171" s="319"/>
    </row>
    <row r="172" spans="2:3">
      <c r="B172" s="269"/>
      <c r="C172" s="319"/>
    </row>
    <row r="173" spans="2:3">
      <c r="B173" s="269"/>
      <c r="C173" s="319"/>
    </row>
    <row r="174" spans="2:3">
      <c r="B174" s="269"/>
      <c r="C174" s="319"/>
    </row>
    <row r="175" spans="2:3">
      <c r="B175" s="269"/>
      <c r="C175" s="319"/>
    </row>
    <row r="176" spans="2:3">
      <c r="B176" s="269"/>
      <c r="C176" s="319"/>
    </row>
    <row r="177" spans="2:3">
      <c r="B177" s="269"/>
      <c r="C177" s="319"/>
    </row>
    <row r="178" spans="2:3">
      <c r="B178" s="269"/>
      <c r="C178" s="319"/>
    </row>
    <row r="179" spans="2:3">
      <c r="B179" s="269"/>
      <c r="C179" s="319"/>
    </row>
    <row r="180" spans="2:3">
      <c r="B180" s="269"/>
      <c r="C180" s="319"/>
    </row>
    <row r="181" spans="2:3">
      <c r="B181" s="269"/>
      <c r="C181" s="319"/>
    </row>
    <row r="182" spans="2:3">
      <c r="B182" s="269"/>
      <c r="C182" s="319"/>
    </row>
    <row r="183" spans="2:3">
      <c r="B183" s="269"/>
      <c r="C183" s="319"/>
    </row>
    <row r="184" spans="2:3">
      <c r="B184" s="269"/>
      <c r="C184" s="319"/>
    </row>
    <row r="185" spans="2:3">
      <c r="C185" s="319"/>
    </row>
    <row r="186" spans="2:3">
      <c r="C186" s="319"/>
    </row>
    <row r="187" spans="2:3">
      <c r="C187" s="319"/>
    </row>
    <row r="188" spans="2:3">
      <c r="C188" s="319"/>
    </row>
    <row r="189" spans="2:3">
      <c r="C189" s="319"/>
    </row>
    <row r="190" spans="2:3">
      <c r="C190" s="319"/>
    </row>
    <row r="191" spans="2:3">
      <c r="C191" s="319"/>
    </row>
    <row r="192" spans="2:3">
      <c r="C192" s="319"/>
    </row>
    <row r="193" spans="3:3">
      <c r="C193" s="319"/>
    </row>
    <row r="194" spans="3:3">
      <c r="C194" s="319"/>
    </row>
    <row r="195" spans="3:3">
      <c r="C195" s="319"/>
    </row>
    <row r="196" spans="3:3">
      <c r="C196" s="319"/>
    </row>
    <row r="197" spans="3:3">
      <c r="C197" s="319"/>
    </row>
    <row r="198" spans="3:3">
      <c r="C198" s="319"/>
    </row>
    <row r="199" spans="3:3">
      <c r="C199" s="319"/>
    </row>
    <row r="200" spans="3:3">
      <c r="C200" s="319"/>
    </row>
    <row r="201" spans="3:3">
      <c r="C201" s="319"/>
    </row>
    <row r="202" spans="3:3">
      <c r="C202" s="319"/>
    </row>
    <row r="203" spans="3:3">
      <c r="C203" s="319"/>
    </row>
    <row r="204" spans="3:3">
      <c r="C204" s="319"/>
    </row>
    <row r="205" spans="3:3">
      <c r="C205" s="319"/>
    </row>
    <row r="206" spans="3:3">
      <c r="C206" s="319"/>
    </row>
    <row r="207" spans="3:3">
      <c r="C207" s="319"/>
    </row>
    <row r="208" spans="3:3">
      <c r="C208" s="319"/>
    </row>
    <row r="209" spans="3:3">
      <c r="C209" s="319"/>
    </row>
    <row r="210" spans="3:3">
      <c r="C210" s="319"/>
    </row>
    <row r="211" spans="3:3">
      <c r="C211" s="319"/>
    </row>
  </sheetData>
  <printOptions horizontalCentered="1"/>
  <pageMargins left="0.59055118110236227" right="0.39370078740157483" top="0.59055118110236227" bottom="0.39370078740157483" header="0.11811023622047245" footer="0.35433070866141736"/>
  <pageSetup paperSize="9" scale="75" orientation="portrait" r:id="rId1"/>
  <headerFooter alignWithMargins="0">
    <oddHeader>&amp;R&amp;"MetaNormalLF-Roman,Standard"Teil 1</oddHeader>
    <oddFooter>&amp;L&amp;"MetaNormalLF-Roman,Standard"Statistisches Bundesamt, Umweltnutzung und Wirtschaft, Tabellenband, 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1"/>
  <sheetViews>
    <sheetView workbookViewId="0"/>
  </sheetViews>
  <sheetFormatPr baseColWidth="10" defaultRowHeight="12.75"/>
  <cols>
    <col min="1" max="2" width="11.42578125" style="3"/>
    <col min="3" max="3" width="79.28515625" style="2" customWidth="1"/>
    <col min="4" max="4" width="11.42578125" style="11"/>
    <col min="5" max="16384" width="11.42578125" style="2"/>
  </cols>
  <sheetData>
    <row r="1" spans="1:4" ht="18">
      <c r="A1" s="325" t="s">
        <v>4</v>
      </c>
      <c r="B1" s="88"/>
      <c r="C1" s="88"/>
      <c r="D1" s="1"/>
    </row>
    <row r="2" spans="1:4" ht="12.75" customHeight="1">
      <c r="C2" s="4"/>
      <c r="D2" s="5"/>
    </row>
    <row r="3" spans="1:4" ht="12.75" customHeight="1">
      <c r="C3" s="4"/>
      <c r="D3" s="5"/>
    </row>
    <row r="4" spans="1:4" ht="15.75">
      <c r="A4" s="9" t="s">
        <v>5</v>
      </c>
      <c r="B4" s="6"/>
      <c r="C4" s="86" t="s">
        <v>609</v>
      </c>
      <c r="D4" s="5"/>
    </row>
    <row r="5" spans="1:4" ht="15.75">
      <c r="A5" s="9"/>
      <c r="B5" s="6"/>
      <c r="C5" s="86" t="s">
        <v>610</v>
      </c>
      <c r="D5" s="5"/>
    </row>
    <row r="6" spans="1:4" ht="15.75">
      <c r="A6" s="9"/>
      <c r="B6" s="6"/>
      <c r="C6" s="7"/>
      <c r="D6" s="5"/>
    </row>
    <row r="7" spans="1:4" ht="14.25">
      <c r="B7" s="140" t="s">
        <v>479</v>
      </c>
      <c r="C7" s="141" t="s">
        <v>6</v>
      </c>
      <c r="D7" s="5"/>
    </row>
    <row r="8" spans="1:4">
      <c r="C8" s="8"/>
      <c r="D8" s="5"/>
    </row>
    <row r="9" spans="1:4">
      <c r="D9" s="5"/>
    </row>
    <row r="10" spans="1:4">
      <c r="C10" s="8"/>
      <c r="D10" s="5"/>
    </row>
    <row r="11" spans="1:4">
      <c r="B11" s="277" t="s">
        <v>120</v>
      </c>
      <c r="C11" s="86" t="s">
        <v>20</v>
      </c>
      <c r="D11" s="5"/>
    </row>
    <row r="12" spans="1:4">
      <c r="B12" s="277" t="s">
        <v>121</v>
      </c>
      <c r="C12" s="86" t="s">
        <v>21</v>
      </c>
      <c r="D12" s="5"/>
    </row>
    <row r="13" spans="1:4">
      <c r="B13" s="277" t="s">
        <v>122</v>
      </c>
      <c r="C13" s="86" t="s">
        <v>170</v>
      </c>
      <c r="D13" s="5"/>
    </row>
    <row r="14" spans="1:4">
      <c r="B14" s="277" t="s">
        <v>123</v>
      </c>
      <c r="C14" s="278" t="s">
        <v>131</v>
      </c>
      <c r="D14" s="5"/>
    </row>
    <row r="15" spans="1:4">
      <c r="B15" s="277" t="s">
        <v>124</v>
      </c>
      <c r="C15" s="278" t="s">
        <v>132</v>
      </c>
      <c r="D15" s="5"/>
    </row>
    <row r="16" spans="1:4">
      <c r="B16" s="277" t="s">
        <v>125</v>
      </c>
      <c r="C16" s="278" t="s">
        <v>258</v>
      </c>
      <c r="D16" s="5"/>
    </row>
    <row r="17" spans="1:8" ht="13.5" customHeight="1">
      <c r="B17" s="2"/>
      <c r="C17" s="31"/>
      <c r="D17" s="5"/>
    </row>
    <row r="18" spans="1:8" ht="15">
      <c r="A18" s="6"/>
      <c r="B18" s="140" t="s">
        <v>480</v>
      </c>
      <c r="C18" s="141" t="s">
        <v>209</v>
      </c>
      <c r="D18" s="5"/>
    </row>
    <row r="19" spans="1:8" ht="13.5" customHeight="1">
      <c r="B19" s="6"/>
      <c r="C19" s="10"/>
      <c r="D19" s="5"/>
    </row>
    <row r="20" spans="1:8" ht="13.5" customHeight="1">
      <c r="B20" s="329" t="s">
        <v>622</v>
      </c>
      <c r="C20" s="86" t="s">
        <v>888</v>
      </c>
      <c r="D20" s="5"/>
    </row>
    <row r="21" spans="1:8" ht="13.5" customHeight="1">
      <c r="B21" s="329" t="s">
        <v>623</v>
      </c>
      <c r="C21" s="86" t="s">
        <v>889</v>
      </c>
      <c r="D21" s="5"/>
    </row>
    <row r="22" spans="1:8" ht="13.5" customHeight="1">
      <c r="B22" s="6"/>
      <c r="C22" s="86"/>
      <c r="D22" s="5"/>
    </row>
    <row r="23" spans="1:8" ht="13.5" customHeight="1">
      <c r="B23" s="6"/>
      <c r="C23" s="10"/>
      <c r="D23" s="5"/>
    </row>
    <row r="24" spans="1:8">
      <c r="A24" s="138" t="s">
        <v>7</v>
      </c>
      <c r="B24" s="138" t="s">
        <v>481</v>
      </c>
      <c r="C24" s="139" t="s">
        <v>12</v>
      </c>
      <c r="D24" s="5"/>
    </row>
    <row r="25" spans="1:8" ht="12.75" customHeight="1">
      <c r="B25" s="138"/>
      <c r="C25" s="3"/>
      <c r="D25" s="5"/>
    </row>
    <row r="26" spans="1:8" ht="13.5" customHeight="1">
      <c r="A26" s="138" t="s">
        <v>8</v>
      </c>
      <c r="B26" s="138" t="s">
        <v>482</v>
      </c>
      <c r="C26" s="139" t="s">
        <v>301</v>
      </c>
      <c r="D26" s="6"/>
      <c r="E26" s="6"/>
      <c r="F26" s="6"/>
      <c r="G26" s="6"/>
      <c r="H26" s="6"/>
    </row>
    <row r="27" spans="1:8" ht="13.5" customHeight="1">
      <c r="A27" s="138"/>
      <c r="C27" s="138"/>
      <c r="D27" s="6"/>
      <c r="E27" s="6"/>
      <c r="F27" s="6"/>
      <c r="G27" s="6"/>
      <c r="H27" s="6"/>
    </row>
    <row r="28" spans="1:8" ht="13.5" customHeight="1">
      <c r="A28" s="138" t="s">
        <v>9</v>
      </c>
      <c r="B28" s="138" t="s">
        <v>483</v>
      </c>
      <c r="C28" s="138" t="s">
        <v>10</v>
      </c>
      <c r="D28" s="6"/>
      <c r="E28" s="6"/>
      <c r="F28" s="6"/>
      <c r="G28" s="6"/>
      <c r="H28" s="6"/>
    </row>
    <row r="29" spans="1:8" ht="13.5" customHeight="1">
      <c r="A29" s="138"/>
      <c r="C29" s="138"/>
      <c r="D29" s="6"/>
      <c r="E29" s="6"/>
      <c r="F29" s="6"/>
      <c r="G29" s="6"/>
      <c r="H29" s="6"/>
    </row>
    <row r="30" spans="1:8" ht="13.5" customHeight="1">
      <c r="A30" s="138"/>
      <c r="B30" s="138" t="s">
        <v>484</v>
      </c>
      <c r="C30" s="138" t="s">
        <v>3</v>
      </c>
      <c r="D30" s="6"/>
      <c r="E30" s="6"/>
      <c r="F30" s="6"/>
      <c r="G30" s="6"/>
      <c r="H30" s="6"/>
    </row>
    <row r="31" spans="1:8" ht="13.5" customHeight="1">
      <c r="A31" s="138"/>
      <c r="B31" s="138"/>
      <c r="C31" s="138"/>
      <c r="D31" s="6"/>
      <c r="E31" s="6"/>
      <c r="F31" s="6"/>
      <c r="G31" s="6"/>
      <c r="H31" s="6"/>
    </row>
    <row r="32" spans="1:8" ht="13.5" customHeight="1">
      <c r="A32" s="138"/>
      <c r="B32" s="138" t="s">
        <v>485</v>
      </c>
      <c r="C32" s="138" t="s">
        <v>15</v>
      </c>
      <c r="D32" s="6"/>
      <c r="E32" s="6"/>
      <c r="F32" s="6"/>
      <c r="G32" s="6"/>
      <c r="H32" s="6"/>
    </row>
    <row r="33" spans="1:8" ht="13.5" customHeight="1">
      <c r="A33" s="138"/>
      <c r="B33" s="138"/>
      <c r="C33" s="138"/>
      <c r="D33" s="6"/>
      <c r="E33" s="6"/>
      <c r="F33" s="6"/>
      <c r="G33" s="6"/>
      <c r="H33" s="6"/>
    </row>
    <row r="34" spans="1:8" ht="15">
      <c r="A34" s="138"/>
      <c r="B34" s="138" t="s">
        <v>486</v>
      </c>
      <c r="C34" s="138" t="s">
        <v>16</v>
      </c>
      <c r="D34" s="6"/>
      <c r="E34" s="6"/>
      <c r="F34" s="6"/>
      <c r="G34" s="6"/>
      <c r="H34" s="6"/>
    </row>
    <row r="35" spans="1:8" ht="15">
      <c r="A35" s="138"/>
      <c r="B35" s="138"/>
      <c r="C35" s="138"/>
      <c r="D35" s="6"/>
      <c r="E35" s="6"/>
      <c r="F35" s="6"/>
      <c r="G35" s="6"/>
      <c r="H35" s="6"/>
    </row>
    <row r="36" spans="1:8" ht="15">
      <c r="A36" s="138" t="s">
        <v>11</v>
      </c>
      <c r="B36" s="138" t="s">
        <v>487</v>
      </c>
      <c r="C36" s="138" t="s">
        <v>126</v>
      </c>
      <c r="D36" s="6"/>
      <c r="E36" s="6"/>
      <c r="F36" s="6"/>
      <c r="G36" s="6"/>
      <c r="H36" s="6"/>
    </row>
    <row r="37" spans="1:8" ht="15">
      <c r="A37" s="138"/>
      <c r="B37" s="138"/>
      <c r="C37" s="138"/>
      <c r="D37" s="6"/>
      <c r="E37" s="6"/>
      <c r="F37" s="6"/>
      <c r="G37" s="6"/>
      <c r="H37" s="6"/>
    </row>
    <row r="38" spans="1:8" ht="15">
      <c r="A38" s="138"/>
      <c r="B38" s="138" t="s">
        <v>488</v>
      </c>
      <c r="C38" s="138" t="s">
        <v>17</v>
      </c>
      <c r="D38" s="6"/>
      <c r="E38" s="6"/>
      <c r="F38" s="6"/>
      <c r="G38" s="6"/>
      <c r="H38" s="6"/>
    </row>
    <row r="39" spans="1:8" ht="15">
      <c r="A39" s="2"/>
      <c r="B39" s="138"/>
      <c r="C39" s="138"/>
      <c r="D39" s="6"/>
      <c r="E39" s="6"/>
      <c r="F39" s="6"/>
      <c r="G39" s="6"/>
      <c r="H39" s="6"/>
    </row>
    <row r="40" spans="1:8" ht="15">
      <c r="A40" s="138" t="s">
        <v>13</v>
      </c>
      <c r="B40" s="138" t="s">
        <v>489</v>
      </c>
      <c r="C40" s="138" t="s">
        <v>18</v>
      </c>
      <c r="D40" s="6"/>
      <c r="E40" s="6"/>
      <c r="F40" s="6"/>
      <c r="G40" s="6"/>
      <c r="H40" s="6"/>
    </row>
    <row r="41" spans="1:8" ht="15">
      <c r="A41" s="138"/>
      <c r="B41" s="138"/>
      <c r="C41" s="138"/>
      <c r="D41" s="6"/>
      <c r="E41" s="6"/>
      <c r="F41" s="6"/>
      <c r="G41" s="6"/>
      <c r="H41" s="6"/>
    </row>
    <row r="42" spans="1:8" ht="15">
      <c r="A42" s="138"/>
      <c r="B42" s="138" t="s">
        <v>490</v>
      </c>
      <c r="C42" s="138" t="s">
        <v>220</v>
      </c>
      <c r="D42" s="6"/>
      <c r="E42" s="6"/>
      <c r="F42" s="6"/>
      <c r="G42" s="6"/>
      <c r="H42" s="6"/>
    </row>
    <row r="43" spans="1:8" ht="15">
      <c r="A43" s="138"/>
      <c r="B43" s="2"/>
      <c r="C43" s="138"/>
      <c r="D43" s="6"/>
      <c r="E43" s="6"/>
      <c r="F43" s="6"/>
      <c r="G43" s="6"/>
      <c r="H43" s="6"/>
    </row>
    <row r="44" spans="1:8" ht="15">
      <c r="A44" s="138"/>
      <c r="B44" s="138" t="s">
        <v>491</v>
      </c>
      <c r="C44" s="138" t="s">
        <v>210</v>
      </c>
      <c r="D44" s="6"/>
      <c r="E44" s="6"/>
      <c r="F44" s="6"/>
      <c r="G44" s="6"/>
      <c r="H44" s="6"/>
    </row>
    <row r="45" spans="1:8" ht="15">
      <c r="A45" s="6"/>
      <c r="B45" s="6"/>
      <c r="C45" s="6"/>
      <c r="D45" s="6"/>
      <c r="E45" s="6"/>
      <c r="F45" s="6"/>
      <c r="G45" s="6"/>
      <c r="H45" s="6"/>
    </row>
    <row r="46" spans="1:8" ht="15">
      <c r="A46" s="6"/>
      <c r="B46" s="6"/>
      <c r="C46" s="6"/>
      <c r="D46" s="6"/>
      <c r="E46" s="6"/>
      <c r="F46" s="6"/>
      <c r="G46" s="6"/>
      <c r="H46" s="6"/>
    </row>
    <row r="47" spans="1:8" ht="15">
      <c r="A47" s="6"/>
      <c r="B47" s="6"/>
      <c r="C47" s="6"/>
      <c r="D47" s="6"/>
      <c r="E47" s="6"/>
      <c r="F47" s="6"/>
      <c r="G47" s="6"/>
      <c r="H47" s="6"/>
    </row>
    <row r="48" spans="1:8" ht="15">
      <c r="B48" s="6"/>
    </row>
    <row r="49" spans="2:2" ht="15">
      <c r="B49" s="6"/>
    </row>
    <row r="50" spans="2:2" ht="15">
      <c r="B50" s="6"/>
    </row>
    <row r="51" spans="2:2" ht="15">
      <c r="B51" s="6"/>
    </row>
  </sheetData>
  <phoneticPr fontId="0" type="noConversion"/>
  <hyperlinks>
    <hyperlink ref="C11" location="'1.1'!A1" display="Bevölkerung und Wirtschaft "/>
    <hyperlink ref="C12" location="'1.2'!A1" display="Einsatz von Umweltfaktoren für wirtschaftliche Zwecke "/>
    <hyperlink ref="C13" location="'1.4'!A1" display="Bevölkerung, Konsumausgaben und direkter Einsatz von Umweltfaktoren der privaten Haushalte"/>
    <hyperlink ref="C14" location="'1.4'!A1" display="Entnahmen von Material nach Materialarten (Mill. Tonnen)"/>
    <hyperlink ref="C15" location="'1.5'!A1" display="Abgaben von Material nach Materialarten (Mill. Tonnen)"/>
    <hyperlink ref="C16" location="'1.6'!A1" display="Indikatoren der deutschen Nachhaltigkeitsstrategie zu Umwelt und Ökonomie"/>
    <hyperlink ref="B11" location="'1.1'!A1" display=" 1.1"/>
    <hyperlink ref="B12" location="'1.2'!A1" display=" 1.2"/>
    <hyperlink ref="B13" location="'1.3'!A1" display=" 1.3"/>
    <hyperlink ref="B14" location="'1.4'!A1" display=" 1.4"/>
    <hyperlink ref="B15" location="'1.5'!A1" display=" 1.5"/>
    <hyperlink ref="B16" location="'1.6'!A1" display=" 1.6"/>
    <hyperlink ref="C4" location="Einführung!A1" display="Einführung und Erläuterungen zu den Tabellen"/>
    <hyperlink ref="C5" location="Glossar!A1" display="Glossar"/>
    <hyperlink ref="B20" location="'2.1'!A1" display="2.1"/>
    <hyperlink ref="B21" location="'2.2'!A1" display="2.2"/>
    <hyperlink ref="C20" location="'2.1'!A1" display="Bruttowertschöpfung 2000 bis 2010 (in jeweiligen Preisen, Mill. EUR)"/>
    <hyperlink ref="C21" location="'2.2'!A1" display="Bruttowertschöpfung 2000 bis 2010 (in jeweiligen Preisen, in Prozent)"/>
  </hyperlinks>
  <pageMargins left="0.78740157480314965" right="0.59055118110236227" top="0.78740157480314965" bottom="0.78740157480314965" header="0.11811023622047245" footer="0.11811023622047245"/>
  <pageSetup paperSize="9" scale="85" orientation="portrait" horizontalDpi="96" r:id="rId1"/>
  <headerFooter alignWithMargins="0">
    <oddHeader>&amp;R&amp;"MetaNormalLF-Roman,Standard"Teil 1</oddHeader>
    <oddFooter>&amp;L&amp;"MetaNormalLF-Roman,Standard"Statistisches Bundesamt, Umweltnutzung und Wirtschaft, Tabellenband, 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05"/>
  <sheetViews>
    <sheetView workbookViewId="0">
      <selection activeCell="J1" sqref="J1"/>
    </sheetView>
  </sheetViews>
  <sheetFormatPr baseColWidth="10" defaultRowHeight="12.75"/>
  <cols>
    <col min="1" max="1" width="16.28515625" style="118" customWidth="1"/>
    <col min="2" max="2" width="11.42578125" style="118"/>
    <col min="3" max="3" width="2.7109375" style="118" customWidth="1"/>
    <col min="4" max="256" width="11.42578125" style="118"/>
    <col min="257" max="257" width="16.28515625" style="118" customWidth="1"/>
    <col min="258" max="258" width="11.42578125" style="118"/>
    <col min="259" max="259" width="2.7109375" style="118" customWidth="1"/>
    <col min="260" max="512" width="11.42578125" style="118"/>
    <col min="513" max="513" width="16.28515625" style="118" customWidth="1"/>
    <col min="514" max="514" width="11.42578125" style="118"/>
    <col min="515" max="515" width="2.7109375" style="118" customWidth="1"/>
    <col min="516" max="768" width="11.42578125" style="118"/>
    <col min="769" max="769" width="16.28515625" style="118" customWidth="1"/>
    <col min="770" max="770" width="11.42578125" style="118"/>
    <col min="771" max="771" width="2.7109375" style="118" customWidth="1"/>
    <col min="772" max="1024" width="11.42578125" style="118"/>
    <col min="1025" max="1025" width="16.28515625" style="118" customWidth="1"/>
    <col min="1026" max="1026" width="11.42578125" style="118"/>
    <col min="1027" max="1027" width="2.7109375" style="118" customWidth="1"/>
    <col min="1028" max="1280" width="11.42578125" style="118"/>
    <col min="1281" max="1281" width="16.28515625" style="118" customWidth="1"/>
    <col min="1282" max="1282" width="11.42578125" style="118"/>
    <col min="1283" max="1283" width="2.7109375" style="118" customWidth="1"/>
    <col min="1284" max="1536" width="11.42578125" style="118"/>
    <col min="1537" max="1537" width="16.28515625" style="118" customWidth="1"/>
    <col min="1538" max="1538" width="11.42578125" style="118"/>
    <col min="1539" max="1539" width="2.7109375" style="118" customWidth="1"/>
    <col min="1540" max="1792" width="11.42578125" style="118"/>
    <col min="1793" max="1793" width="16.28515625" style="118" customWidth="1"/>
    <col min="1794" max="1794" width="11.42578125" style="118"/>
    <col min="1795" max="1795" width="2.7109375" style="118" customWidth="1"/>
    <col min="1796" max="2048" width="11.42578125" style="118"/>
    <col min="2049" max="2049" width="16.28515625" style="118" customWidth="1"/>
    <col min="2050" max="2050" width="11.42578125" style="118"/>
    <col min="2051" max="2051" width="2.7109375" style="118" customWidth="1"/>
    <col min="2052" max="2304" width="11.42578125" style="118"/>
    <col min="2305" max="2305" width="16.28515625" style="118" customWidth="1"/>
    <col min="2306" max="2306" width="11.42578125" style="118"/>
    <col min="2307" max="2307" width="2.7109375" style="118" customWidth="1"/>
    <col min="2308" max="2560" width="11.42578125" style="118"/>
    <col min="2561" max="2561" width="16.28515625" style="118" customWidth="1"/>
    <col min="2562" max="2562" width="11.42578125" style="118"/>
    <col min="2563" max="2563" width="2.7109375" style="118" customWidth="1"/>
    <col min="2564" max="2816" width="11.42578125" style="118"/>
    <col min="2817" max="2817" width="16.28515625" style="118" customWidth="1"/>
    <col min="2818" max="2818" width="11.42578125" style="118"/>
    <col min="2819" max="2819" width="2.7109375" style="118" customWidth="1"/>
    <col min="2820" max="3072" width="11.42578125" style="118"/>
    <col min="3073" max="3073" width="16.28515625" style="118" customWidth="1"/>
    <col min="3074" max="3074" width="11.42578125" style="118"/>
    <col min="3075" max="3075" width="2.7109375" style="118" customWidth="1"/>
    <col min="3076" max="3328" width="11.42578125" style="118"/>
    <col min="3329" max="3329" width="16.28515625" style="118" customWidth="1"/>
    <col min="3330" max="3330" width="11.42578125" style="118"/>
    <col min="3331" max="3331" width="2.7109375" style="118" customWidth="1"/>
    <col min="3332" max="3584" width="11.42578125" style="118"/>
    <col min="3585" max="3585" width="16.28515625" style="118" customWidth="1"/>
    <col min="3586" max="3586" width="11.42578125" style="118"/>
    <col min="3587" max="3587" width="2.7109375" style="118" customWidth="1"/>
    <col min="3588" max="3840" width="11.42578125" style="118"/>
    <col min="3841" max="3841" width="16.28515625" style="118" customWidth="1"/>
    <col min="3842" max="3842" width="11.42578125" style="118"/>
    <col min="3843" max="3843" width="2.7109375" style="118" customWidth="1"/>
    <col min="3844" max="4096" width="11.42578125" style="118"/>
    <col min="4097" max="4097" width="16.28515625" style="118" customWidth="1"/>
    <col min="4098" max="4098" width="11.42578125" style="118"/>
    <col min="4099" max="4099" width="2.7109375" style="118" customWidth="1"/>
    <col min="4100" max="4352" width="11.42578125" style="118"/>
    <col min="4353" max="4353" width="16.28515625" style="118" customWidth="1"/>
    <col min="4354" max="4354" width="11.42578125" style="118"/>
    <col min="4355" max="4355" width="2.7109375" style="118" customWidth="1"/>
    <col min="4356" max="4608" width="11.42578125" style="118"/>
    <col min="4609" max="4609" width="16.28515625" style="118" customWidth="1"/>
    <col min="4610" max="4610" width="11.42578125" style="118"/>
    <col min="4611" max="4611" width="2.7109375" style="118" customWidth="1"/>
    <col min="4612" max="4864" width="11.42578125" style="118"/>
    <col min="4865" max="4865" width="16.28515625" style="118" customWidth="1"/>
    <col min="4866" max="4866" width="11.42578125" style="118"/>
    <col min="4867" max="4867" width="2.7109375" style="118" customWidth="1"/>
    <col min="4868" max="5120" width="11.42578125" style="118"/>
    <col min="5121" max="5121" width="16.28515625" style="118" customWidth="1"/>
    <col min="5122" max="5122" width="11.42578125" style="118"/>
    <col min="5123" max="5123" width="2.7109375" style="118" customWidth="1"/>
    <col min="5124" max="5376" width="11.42578125" style="118"/>
    <col min="5377" max="5377" width="16.28515625" style="118" customWidth="1"/>
    <col min="5378" max="5378" width="11.42578125" style="118"/>
    <col min="5379" max="5379" width="2.7109375" style="118" customWidth="1"/>
    <col min="5380" max="5632" width="11.42578125" style="118"/>
    <col min="5633" max="5633" width="16.28515625" style="118" customWidth="1"/>
    <col min="5634" max="5634" width="11.42578125" style="118"/>
    <col min="5635" max="5635" width="2.7109375" style="118" customWidth="1"/>
    <col min="5636" max="5888" width="11.42578125" style="118"/>
    <col min="5889" max="5889" width="16.28515625" style="118" customWidth="1"/>
    <col min="5890" max="5890" width="11.42578125" style="118"/>
    <col min="5891" max="5891" width="2.7109375" style="118" customWidth="1"/>
    <col min="5892" max="6144" width="11.42578125" style="118"/>
    <col min="6145" max="6145" width="16.28515625" style="118" customWidth="1"/>
    <col min="6146" max="6146" width="11.42578125" style="118"/>
    <col min="6147" max="6147" width="2.7109375" style="118" customWidth="1"/>
    <col min="6148" max="6400" width="11.42578125" style="118"/>
    <col min="6401" max="6401" width="16.28515625" style="118" customWidth="1"/>
    <col min="6402" max="6402" width="11.42578125" style="118"/>
    <col min="6403" max="6403" width="2.7109375" style="118" customWidth="1"/>
    <col min="6404" max="6656" width="11.42578125" style="118"/>
    <col min="6657" max="6657" width="16.28515625" style="118" customWidth="1"/>
    <col min="6658" max="6658" width="11.42578125" style="118"/>
    <col min="6659" max="6659" width="2.7109375" style="118" customWidth="1"/>
    <col min="6660" max="6912" width="11.42578125" style="118"/>
    <col min="6913" max="6913" width="16.28515625" style="118" customWidth="1"/>
    <col min="6914" max="6914" width="11.42578125" style="118"/>
    <col min="6915" max="6915" width="2.7109375" style="118" customWidth="1"/>
    <col min="6916" max="7168" width="11.42578125" style="118"/>
    <col min="7169" max="7169" width="16.28515625" style="118" customWidth="1"/>
    <col min="7170" max="7170" width="11.42578125" style="118"/>
    <col min="7171" max="7171" width="2.7109375" style="118" customWidth="1"/>
    <col min="7172" max="7424" width="11.42578125" style="118"/>
    <col min="7425" max="7425" width="16.28515625" style="118" customWidth="1"/>
    <col min="7426" max="7426" width="11.42578125" style="118"/>
    <col min="7427" max="7427" width="2.7109375" style="118" customWidth="1"/>
    <col min="7428" max="7680" width="11.42578125" style="118"/>
    <col min="7681" max="7681" width="16.28515625" style="118" customWidth="1"/>
    <col min="7682" max="7682" width="11.42578125" style="118"/>
    <col min="7683" max="7683" width="2.7109375" style="118" customWidth="1"/>
    <col min="7684" max="7936" width="11.42578125" style="118"/>
    <col min="7937" max="7937" width="16.28515625" style="118" customWidth="1"/>
    <col min="7938" max="7938" width="11.42578125" style="118"/>
    <col min="7939" max="7939" width="2.7109375" style="118" customWidth="1"/>
    <col min="7940" max="8192" width="11.42578125" style="118"/>
    <col min="8193" max="8193" width="16.28515625" style="118" customWidth="1"/>
    <col min="8194" max="8194" width="11.42578125" style="118"/>
    <col min="8195" max="8195" width="2.7109375" style="118" customWidth="1"/>
    <col min="8196" max="8448" width="11.42578125" style="118"/>
    <col min="8449" max="8449" width="16.28515625" style="118" customWidth="1"/>
    <col min="8450" max="8450" width="11.42578125" style="118"/>
    <col min="8451" max="8451" width="2.7109375" style="118" customWidth="1"/>
    <col min="8452" max="8704" width="11.42578125" style="118"/>
    <col min="8705" max="8705" width="16.28515625" style="118" customWidth="1"/>
    <col min="8706" max="8706" width="11.42578125" style="118"/>
    <col min="8707" max="8707" width="2.7109375" style="118" customWidth="1"/>
    <col min="8708" max="8960" width="11.42578125" style="118"/>
    <col min="8961" max="8961" width="16.28515625" style="118" customWidth="1"/>
    <col min="8962" max="8962" width="11.42578125" style="118"/>
    <col min="8963" max="8963" width="2.7109375" style="118" customWidth="1"/>
    <col min="8964" max="9216" width="11.42578125" style="118"/>
    <col min="9217" max="9217" width="16.28515625" style="118" customWidth="1"/>
    <col min="9218" max="9218" width="11.42578125" style="118"/>
    <col min="9219" max="9219" width="2.7109375" style="118" customWidth="1"/>
    <col min="9220" max="9472" width="11.42578125" style="118"/>
    <col min="9473" max="9473" width="16.28515625" style="118" customWidth="1"/>
    <col min="9474" max="9474" width="11.42578125" style="118"/>
    <col min="9475" max="9475" width="2.7109375" style="118" customWidth="1"/>
    <col min="9476" max="9728" width="11.42578125" style="118"/>
    <col min="9729" max="9729" width="16.28515625" style="118" customWidth="1"/>
    <col min="9730" max="9730" width="11.42578125" style="118"/>
    <col min="9731" max="9731" width="2.7109375" style="118" customWidth="1"/>
    <col min="9732" max="9984" width="11.42578125" style="118"/>
    <col min="9985" max="9985" width="16.28515625" style="118" customWidth="1"/>
    <col min="9986" max="9986" width="11.42578125" style="118"/>
    <col min="9987" max="9987" width="2.7109375" style="118" customWidth="1"/>
    <col min="9988" max="10240" width="11.42578125" style="118"/>
    <col min="10241" max="10241" width="16.28515625" style="118" customWidth="1"/>
    <col min="10242" max="10242" width="11.42578125" style="118"/>
    <col min="10243" max="10243" width="2.7109375" style="118" customWidth="1"/>
    <col min="10244" max="10496" width="11.42578125" style="118"/>
    <col min="10497" max="10497" width="16.28515625" style="118" customWidth="1"/>
    <col min="10498" max="10498" width="11.42578125" style="118"/>
    <col min="10499" max="10499" width="2.7109375" style="118" customWidth="1"/>
    <col min="10500" max="10752" width="11.42578125" style="118"/>
    <col min="10753" max="10753" width="16.28515625" style="118" customWidth="1"/>
    <col min="10754" max="10754" width="11.42578125" style="118"/>
    <col min="10755" max="10755" width="2.7109375" style="118" customWidth="1"/>
    <col min="10756" max="11008" width="11.42578125" style="118"/>
    <col min="11009" max="11009" width="16.28515625" style="118" customWidth="1"/>
    <col min="11010" max="11010" width="11.42578125" style="118"/>
    <col min="11011" max="11011" width="2.7109375" style="118" customWidth="1"/>
    <col min="11012" max="11264" width="11.42578125" style="118"/>
    <col min="11265" max="11265" width="16.28515625" style="118" customWidth="1"/>
    <col min="11266" max="11266" width="11.42578125" style="118"/>
    <col min="11267" max="11267" width="2.7109375" style="118" customWidth="1"/>
    <col min="11268" max="11520" width="11.42578125" style="118"/>
    <col min="11521" max="11521" width="16.28515625" style="118" customWidth="1"/>
    <col min="11522" max="11522" width="11.42578125" style="118"/>
    <col min="11523" max="11523" width="2.7109375" style="118" customWidth="1"/>
    <col min="11524" max="11776" width="11.42578125" style="118"/>
    <col min="11777" max="11777" width="16.28515625" style="118" customWidth="1"/>
    <col min="11778" max="11778" width="11.42578125" style="118"/>
    <col min="11779" max="11779" width="2.7109375" style="118" customWidth="1"/>
    <col min="11780" max="12032" width="11.42578125" style="118"/>
    <col min="12033" max="12033" width="16.28515625" style="118" customWidth="1"/>
    <col min="12034" max="12034" width="11.42578125" style="118"/>
    <col min="12035" max="12035" width="2.7109375" style="118" customWidth="1"/>
    <col min="12036" max="12288" width="11.42578125" style="118"/>
    <col min="12289" max="12289" width="16.28515625" style="118" customWidth="1"/>
    <col min="12290" max="12290" width="11.42578125" style="118"/>
    <col min="12291" max="12291" width="2.7109375" style="118" customWidth="1"/>
    <col min="12292" max="12544" width="11.42578125" style="118"/>
    <col min="12545" max="12545" width="16.28515625" style="118" customWidth="1"/>
    <col min="12546" max="12546" width="11.42578125" style="118"/>
    <col min="12547" max="12547" width="2.7109375" style="118" customWidth="1"/>
    <col min="12548" max="12800" width="11.42578125" style="118"/>
    <col min="12801" max="12801" width="16.28515625" style="118" customWidth="1"/>
    <col min="12802" max="12802" width="11.42578125" style="118"/>
    <col min="12803" max="12803" width="2.7109375" style="118" customWidth="1"/>
    <col min="12804" max="13056" width="11.42578125" style="118"/>
    <col min="13057" max="13057" width="16.28515625" style="118" customWidth="1"/>
    <col min="13058" max="13058" width="11.42578125" style="118"/>
    <col min="13059" max="13059" width="2.7109375" style="118" customWidth="1"/>
    <col min="13060" max="13312" width="11.42578125" style="118"/>
    <col min="13313" max="13313" width="16.28515625" style="118" customWidth="1"/>
    <col min="13314" max="13314" width="11.42578125" style="118"/>
    <col min="13315" max="13315" width="2.7109375" style="118" customWidth="1"/>
    <col min="13316" max="13568" width="11.42578125" style="118"/>
    <col min="13569" max="13569" width="16.28515625" style="118" customWidth="1"/>
    <col min="13570" max="13570" width="11.42578125" style="118"/>
    <col min="13571" max="13571" width="2.7109375" style="118" customWidth="1"/>
    <col min="13572" max="13824" width="11.42578125" style="118"/>
    <col min="13825" max="13825" width="16.28515625" style="118" customWidth="1"/>
    <col min="13826" max="13826" width="11.42578125" style="118"/>
    <col min="13827" max="13827" width="2.7109375" style="118" customWidth="1"/>
    <col min="13828" max="14080" width="11.42578125" style="118"/>
    <col min="14081" max="14081" width="16.28515625" style="118" customWidth="1"/>
    <col min="14082" max="14082" width="11.42578125" style="118"/>
    <col min="14083" max="14083" width="2.7109375" style="118" customWidth="1"/>
    <col min="14084" max="14336" width="11.42578125" style="118"/>
    <col min="14337" max="14337" width="16.28515625" style="118" customWidth="1"/>
    <col min="14338" max="14338" width="11.42578125" style="118"/>
    <col min="14339" max="14339" width="2.7109375" style="118" customWidth="1"/>
    <col min="14340" max="14592" width="11.42578125" style="118"/>
    <col min="14593" max="14593" width="16.28515625" style="118" customWidth="1"/>
    <col min="14594" max="14594" width="11.42578125" style="118"/>
    <col min="14595" max="14595" width="2.7109375" style="118" customWidth="1"/>
    <col min="14596" max="14848" width="11.42578125" style="118"/>
    <col min="14849" max="14849" width="16.28515625" style="118" customWidth="1"/>
    <col min="14850" max="14850" width="11.42578125" style="118"/>
    <col min="14851" max="14851" width="2.7109375" style="118" customWidth="1"/>
    <col min="14852" max="15104" width="11.42578125" style="118"/>
    <col min="15105" max="15105" width="16.28515625" style="118" customWidth="1"/>
    <col min="15106" max="15106" width="11.42578125" style="118"/>
    <col min="15107" max="15107" width="2.7109375" style="118" customWidth="1"/>
    <col min="15108" max="15360" width="11.42578125" style="118"/>
    <col min="15361" max="15361" width="16.28515625" style="118" customWidth="1"/>
    <col min="15362" max="15362" width="11.42578125" style="118"/>
    <col min="15363" max="15363" width="2.7109375" style="118" customWidth="1"/>
    <col min="15364" max="15616" width="11.42578125" style="118"/>
    <col min="15617" max="15617" width="16.28515625" style="118" customWidth="1"/>
    <col min="15618" max="15618" width="11.42578125" style="118"/>
    <col min="15619" max="15619" width="2.7109375" style="118" customWidth="1"/>
    <col min="15620" max="15872" width="11.42578125" style="118"/>
    <col min="15873" max="15873" width="16.28515625" style="118" customWidth="1"/>
    <col min="15874" max="15874" width="11.42578125" style="118"/>
    <col min="15875" max="15875" width="2.7109375" style="118" customWidth="1"/>
    <col min="15876" max="16128" width="11.42578125" style="118"/>
    <col min="16129" max="16129" width="16.28515625" style="118" customWidth="1"/>
    <col min="16130" max="16130" width="11.42578125" style="118"/>
    <col min="16131" max="16131" width="2.7109375" style="118" customWidth="1"/>
    <col min="16132" max="16384" width="11.42578125" style="118"/>
  </cols>
  <sheetData>
    <row r="1" spans="1:8" ht="18">
      <c r="A1" s="326" t="s">
        <v>471</v>
      </c>
      <c r="B1" s="117"/>
      <c r="C1" s="117"/>
      <c r="D1" s="117"/>
      <c r="E1" s="117"/>
      <c r="F1" s="117"/>
      <c r="G1" s="117"/>
      <c r="H1" s="117"/>
    </row>
    <row r="2" spans="1:8" ht="17.100000000000001" customHeight="1">
      <c r="A2" s="117" t="s">
        <v>492</v>
      </c>
      <c r="B2" s="117"/>
      <c r="C2" s="117"/>
      <c r="D2" s="117"/>
      <c r="E2" s="117"/>
      <c r="F2" s="117"/>
      <c r="G2" s="117"/>
      <c r="H2" s="117"/>
    </row>
    <row r="3" spans="1:8">
      <c r="A3" s="117" t="s">
        <v>493</v>
      </c>
      <c r="B3" s="117"/>
      <c r="C3" s="117"/>
      <c r="D3" s="117"/>
      <c r="E3" s="117"/>
      <c r="F3" s="117"/>
      <c r="G3" s="117"/>
      <c r="H3" s="117"/>
    </row>
    <row r="4" spans="1:8">
      <c r="A4" s="117" t="s">
        <v>616</v>
      </c>
      <c r="B4" s="117"/>
      <c r="C4" s="117"/>
      <c r="D4" s="117"/>
      <c r="E4" s="117"/>
      <c r="F4" s="117"/>
      <c r="G4" s="117"/>
      <c r="H4" s="117"/>
    </row>
    <row r="5" spans="1:8">
      <c r="A5" s="117"/>
      <c r="B5" s="117"/>
      <c r="C5" s="117"/>
      <c r="D5" s="117"/>
      <c r="E5" s="117"/>
      <c r="F5" s="117"/>
      <c r="G5" s="117"/>
      <c r="H5" s="117"/>
    </row>
    <row r="6" spans="1:8">
      <c r="A6" s="117"/>
      <c r="B6" s="117"/>
      <c r="C6" s="117"/>
      <c r="D6" s="117"/>
      <c r="E6" s="117"/>
      <c r="F6" s="117"/>
      <c r="G6" s="117"/>
      <c r="H6" s="117"/>
    </row>
    <row r="7" spans="1:8">
      <c r="A7" s="117"/>
      <c r="B7" s="117"/>
      <c r="C7" s="117"/>
      <c r="D7" s="117"/>
      <c r="E7" s="117"/>
      <c r="F7" s="117"/>
      <c r="G7" s="117"/>
      <c r="H7" s="117"/>
    </row>
    <row r="8" spans="1:8">
      <c r="A8" s="117"/>
      <c r="B8" s="117"/>
      <c r="C8" s="117"/>
      <c r="D8" s="117"/>
      <c r="E8" s="117"/>
      <c r="F8" s="117"/>
      <c r="G8" s="117"/>
      <c r="H8" s="117"/>
    </row>
    <row r="9" spans="1:8">
      <c r="A9" s="117"/>
      <c r="B9" s="117"/>
      <c r="C9" s="117"/>
      <c r="D9" s="117"/>
      <c r="E9" s="117"/>
      <c r="F9" s="117"/>
      <c r="G9" s="117"/>
      <c r="H9" s="117"/>
    </row>
    <row r="10" spans="1:8">
      <c r="A10" s="117"/>
      <c r="B10" s="117"/>
      <c r="C10" s="117"/>
      <c r="D10" s="117"/>
      <c r="E10" s="117"/>
      <c r="F10" s="117"/>
      <c r="G10" s="117"/>
      <c r="H10" s="117"/>
    </row>
    <row r="11" spans="1:8">
      <c r="A11" s="117"/>
      <c r="B11" s="117"/>
      <c r="C11" s="117"/>
      <c r="D11" s="117"/>
      <c r="E11" s="117"/>
      <c r="F11" s="117"/>
      <c r="G11" s="117"/>
      <c r="H11" s="117"/>
    </row>
    <row r="12" spans="1:8">
      <c r="A12" s="117"/>
      <c r="B12" s="117"/>
      <c r="C12" s="117"/>
      <c r="D12" s="117"/>
      <c r="E12" s="117"/>
      <c r="F12" s="117"/>
      <c r="G12" s="117"/>
      <c r="H12" s="117"/>
    </row>
    <row r="13" spans="1:8" ht="15">
      <c r="A13" s="276" t="s">
        <v>494</v>
      </c>
      <c r="B13" s="117"/>
      <c r="C13" s="117"/>
      <c r="D13" s="117"/>
      <c r="E13" s="117"/>
      <c r="F13" s="117"/>
      <c r="G13" s="117"/>
      <c r="H13" s="117"/>
    </row>
    <row r="14" spans="1:8">
      <c r="A14" s="116"/>
      <c r="B14" s="117"/>
      <c r="C14" s="117"/>
      <c r="D14" s="117"/>
      <c r="E14" s="117"/>
      <c r="F14" s="117"/>
      <c r="G14" s="117"/>
      <c r="H14" s="117"/>
    </row>
    <row r="15" spans="1:8">
      <c r="A15" s="119" t="s">
        <v>6</v>
      </c>
      <c r="B15" s="116"/>
      <c r="C15" s="117"/>
      <c r="D15" s="117"/>
      <c r="E15" s="117"/>
      <c r="F15" s="117"/>
      <c r="G15" s="117"/>
      <c r="H15" s="117"/>
    </row>
    <row r="16" spans="1:8" ht="17.100000000000001" customHeight="1">
      <c r="A16" s="117" t="s">
        <v>495</v>
      </c>
      <c r="B16" s="117"/>
      <c r="C16" s="117"/>
      <c r="D16" s="117"/>
      <c r="E16" s="117"/>
      <c r="F16" s="117"/>
      <c r="G16" s="117"/>
      <c r="H16" s="117"/>
    </row>
    <row r="17" spans="1:8">
      <c r="A17" s="117" t="s">
        <v>496</v>
      </c>
      <c r="B17" s="117"/>
      <c r="C17" s="117"/>
      <c r="D17" s="117"/>
      <c r="E17" s="117"/>
      <c r="F17" s="117"/>
      <c r="G17" s="117"/>
      <c r="H17" s="117"/>
    </row>
    <row r="18" spans="1:8">
      <c r="A18" s="117" t="s">
        <v>497</v>
      </c>
      <c r="B18" s="117"/>
      <c r="C18" s="117"/>
      <c r="D18" s="117"/>
      <c r="E18" s="117"/>
      <c r="F18" s="117"/>
      <c r="G18" s="117"/>
      <c r="H18" s="117"/>
    </row>
    <row r="19" spans="1:8">
      <c r="A19" s="117" t="s">
        <v>498</v>
      </c>
      <c r="B19" s="117"/>
      <c r="C19" s="117"/>
      <c r="D19" s="117"/>
      <c r="E19" s="117"/>
      <c r="F19" s="117"/>
      <c r="G19" s="117"/>
      <c r="H19" s="117"/>
    </row>
    <row r="20" spans="1:8">
      <c r="A20" s="117"/>
      <c r="B20" s="117"/>
      <c r="C20" s="117"/>
      <c r="D20" s="117"/>
      <c r="E20" s="117"/>
      <c r="F20" s="117"/>
      <c r="G20" s="117"/>
      <c r="H20" s="117"/>
    </row>
    <row r="21" spans="1:8">
      <c r="A21" s="117" t="s">
        <v>596</v>
      </c>
      <c r="B21" s="117"/>
      <c r="C21" s="117"/>
      <c r="D21" s="117"/>
      <c r="E21" s="117"/>
      <c r="F21" s="117"/>
      <c r="G21" s="117"/>
      <c r="H21" s="117"/>
    </row>
    <row r="22" spans="1:8">
      <c r="A22" s="117" t="s">
        <v>595</v>
      </c>
      <c r="B22" s="117"/>
      <c r="C22" s="117"/>
      <c r="D22" s="117"/>
      <c r="E22" s="117"/>
      <c r="F22" s="117"/>
      <c r="G22" s="117"/>
      <c r="H22" s="117"/>
    </row>
    <row r="23" spans="1:8">
      <c r="A23" s="117" t="s">
        <v>499</v>
      </c>
      <c r="B23" s="117"/>
      <c r="C23" s="117"/>
      <c r="D23" s="117"/>
      <c r="E23" s="117"/>
      <c r="F23" s="117"/>
      <c r="G23" s="117"/>
      <c r="H23" s="117"/>
    </row>
    <row r="24" spans="1:8">
      <c r="A24" s="117" t="s">
        <v>500</v>
      </c>
      <c r="B24" s="117"/>
      <c r="C24" s="117"/>
      <c r="D24" s="117"/>
      <c r="E24" s="117"/>
      <c r="F24" s="117"/>
      <c r="G24" s="117"/>
      <c r="H24" s="117"/>
    </row>
    <row r="25" spans="1:8">
      <c r="A25" s="117" t="s">
        <v>501</v>
      </c>
      <c r="B25" s="117"/>
      <c r="C25" s="117"/>
      <c r="D25" s="117"/>
      <c r="E25" s="117"/>
      <c r="F25" s="117"/>
      <c r="G25" s="117"/>
      <c r="H25" s="117"/>
    </row>
    <row r="26" spans="1:8">
      <c r="A26" s="117" t="s">
        <v>502</v>
      </c>
      <c r="B26" s="117"/>
      <c r="C26" s="117"/>
      <c r="D26" s="117"/>
      <c r="E26" s="117"/>
      <c r="F26" s="117"/>
      <c r="G26" s="117"/>
      <c r="H26" s="117"/>
    </row>
    <row r="27" spans="1:8">
      <c r="A27" s="117" t="s">
        <v>503</v>
      </c>
      <c r="B27" s="117"/>
      <c r="C27" s="117"/>
      <c r="D27" s="117"/>
      <c r="E27" s="117"/>
      <c r="F27" s="117"/>
      <c r="G27" s="117"/>
      <c r="H27" s="117"/>
    </row>
    <row r="28" spans="1:8">
      <c r="A28" s="117" t="s">
        <v>504</v>
      </c>
      <c r="B28" s="117"/>
      <c r="C28" s="117"/>
      <c r="D28" s="117"/>
      <c r="E28" s="117"/>
      <c r="F28" s="117"/>
      <c r="G28" s="117"/>
      <c r="H28" s="117"/>
    </row>
    <row r="29" spans="1:8">
      <c r="A29" s="117" t="s">
        <v>505</v>
      </c>
      <c r="B29" s="117"/>
      <c r="C29" s="117"/>
      <c r="D29" s="117"/>
      <c r="E29" s="117"/>
      <c r="F29" s="117"/>
      <c r="G29" s="117"/>
      <c r="H29" s="117"/>
    </row>
    <row r="30" spans="1:8">
      <c r="A30" s="117" t="s">
        <v>506</v>
      </c>
      <c r="B30" s="117"/>
      <c r="C30" s="117"/>
      <c r="D30" s="117"/>
      <c r="E30" s="117"/>
      <c r="F30" s="117"/>
      <c r="G30" s="117"/>
      <c r="H30" s="117"/>
    </row>
    <row r="31" spans="1:8">
      <c r="A31" s="117" t="s">
        <v>507</v>
      </c>
      <c r="B31" s="117"/>
      <c r="C31" s="117"/>
      <c r="D31" s="117"/>
      <c r="E31" s="117"/>
      <c r="F31" s="117"/>
      <c r="G31" s="117"/>
      <c r="H31" s="117"/>
    </row>
    <row r="32" spans="1:8">
      <c r="A32" s="117" t="s">
        <v>508</v>
      </c>
      <c r="B32" s="117"/>
      <c r="C32" s="117"/>
      <c r="D32" s="117"/>
      <c r="E32" s="117"/>
      <c r="F32" s="117"/>
      <c r="G32" s="117"/>
      <c r="H32" s="117"/>
    </row>
    <row r="33" spans="1:8">
      <c r="A33" s="117" t="s">
        <v>509</v>
      </c>
      <c r="B33" s="117"/>
      <c r="C33" s="117"/>
      <c r="D33" s="117"/>
      <c r="E33" s="117"/>
      <c r="F33" s="117"/>
      <c r="G33" s="117"/>
      <c r="H33" s="117"/>
    </row>
    <row r="34" spans="1:8">
      <c r="A34" s="117"/>
      <c r="B34" s="117"/>
      <c r="C34" s="117"/>
      <c r="D34" s="117"/>
      <c r="E34" s="117"/>
      <c r="F34" s="117"/>
      <c r="G34" s="117"/>
      <c r="H34" s="117"/>
    </row>
    <row r="35" spans="1:8">
      <c r="A35" s="117" t="s">
        <v>510</v>
      </c>
      <c r="B35" s="117"/>
      <c r="C35" s="117"/>
      <c r="D35" s="117"/>
      <c r="E35" s="117"/>
      <c r="F35" s="117"/>
      <c r="G35" s="117"/>
      <c r="H35" s="117"/>
    </row>
    <row r="36" spans="1:8">
      <c r="A36" s="117" t="s">
        <v>511</v>
      </c>
      <c r="B36" s="117"/>
      <c r="C36" s="117"/>
      <c r="D36" s="117"/>
      <c r="E36" s="117"/>
      <c r="F36" s="117"/>
      <c r="G36" s="117"/>
      <c r="H36" s="117"/>
    </row>
    <row r="37" spans="1:8">
      <c r="A37" s="117"/>
      <c r="B37" s="117"/>
      <c r="C37" s="117"/>
      <c r="D37" s="117"/>
      <c r="E37" s="117"/>
      <c r="F37" s="117"/>
      <c r="G37" s="117"/>
      <c r="H37" s="117"/>
    </row>
    <row r="38" spans="1:8">
      <c r="A38" s="120" t="s">
        <v>512</v>
      </c>
      <c r="B38" s="117"/>
      <c r="C38" s="117"/>
      <c r="D38" s="117"/>
      <c r="E38" s="117"/>
      <c r="F38" s="117"/>
      <c r="G38" s="117"/>
      <c r="H38" s="117"/>
    </row>
    <row r="39" spans="1:8" ht="17.100000000000001" customHeight="1">
      <c r="A39" s="121" t="s">
        <v>12</v>
      </c>
      <c r="B39" s="117" t="s">
        <v>597</v>
      </c>
      <c r="C39" s="117"/>
      <c r="D39" s="117"/>
      <c r="E39" s="117"/>
      <c r="F39" s="117"/>
      <c r="G39" s="117"/>
      <c r="H39" s="117"/>
    </row>
    <row r="40" spans="1:8" ht="17.100000000000001" customHeight="1">
      <c r="A40" s="117" t="s">
        <v>10</v>
      </c>
      <c r="B40" s="117" t="s">
        <v>513</v>
      </c>
      <c r="C40" s="117"/>
      <c r="D40" s="117"/>
      <c r="E40" s="117"/>
      <c r="F40" s="117"/>
      <c r="G40" s="117"/>
      <c r="H40" s="117"/>
    </row>
    <row r="41" spans="1:8">
      <c r="A41" s="117"/>
      <c r="B41" s="117" t="s">
        <v>514</v>
      </c>
      <c r="C41" s="117"/>
      <c r="D41" s="117"/>
      <c r="E41" s="117"/>
      <c r="F41" s="117"/>
      <c r="G41" s="117"/>
      <c r="H41" s="117"/>
    </row>
    <row r="42" spans="1:8" ht="17.100000000000001" customHeight="1">
      <c r="A42" s="117" t="s">
        <v>515</v>
      </c>
      <c r="B42" s="117" t="s">
        <v>516</v>
      </c>
      <c r="C42" s="117"/>
      <c r="D42" s="117"/>
      <c r="E42" s="117"/>
      <c r="F42" s="117"/>
      <c r="G42" s="117"/>
      <c r="H42" s="117"/>
    </row>
    <row r="43" spans="1:8">
      <c r="A43" s="117"/>
      <c r="B43" s="117"/>
      <c r="C43" s="117"/>
      <c r="D43" s="117"/>
      <c r="E43" s="117"/>
      <c r="F43" s="117"/>
      <c r="G43" s="117"/>
      <c r="H43" s="117"/>
    </row>
    <row r="44" spans="1:8">
      <c r="A44" s="120" t="s">
        <v>517</v>
      </c>
      <c r="B44" s="117"/>
      <c r="C44" s="117"/>
      <c r="D44" s="117"/>
      <c r="E44" s="117"/>
      <c r="F44" s="117"/>
      <c r="G44" s="117"/>
      <c r="H44" s="117"/>
    </row>
    <row r="45" spans="1:8" ht="17.100000000000001" customHeight="1">
      <c r="A45" s="117" t="s">
        <v>518</v>
      </c>
      <c r="B45" s="117" t="s">
        <v>519</v>
      </c>
      <c r="C45" s="117"/>
      <c r="D45" s="117"/>
      <c r="E45" s="117"/>
      <c r="F45" s="117"/>
      <c r="G45" s="117"/>
      <c r="H45" s="117"/>
    </row>
    <row r="46" spans="1:8" ht="14.25">
      <c r="A46" s="117"/>
      <c r="B46" s="117" t="s">
        <v>520</v>
      </c>
      <c r="C46" s="117"/>
      <c r="D46" s="117"/>
      <c r="E46" s="117"/>
      <c r="F46" s="117"/>
      <c r="G46" s="117"/>
      <c r="H46" s="117"/>
    </row>
    <row r="47" spans="1:8" ht="14.25">
      <c r="A47" s="117"/>
      <c r="B47" s="117" t="s">
        <v>895</v>
      </c>
      <c r="C47" s="117"/>
      <c r="D47" s="117"/>
      <c r="E47" s="117"/>
      <c r="F47" s="117"/>
      <c r="G47" s="117"/>
      <c r="H47" s="117"/>
    </row>
    <row r="48" spans="1:8" ht="14.25">
      <c r="A48" s="117"/>
      <c r="B48" s="117" t="s">
        <v>598</v>
      </c>
      <c r="C48" s="117"/>
      <c r="D48" s="117"/>
      <c r="E48" s="117"/>
      <c r="F48" s="117"/>
      <c r="G48" s="117"/>
      <c r="H48" s="117"/>
    </row>
    <row r="49" spans="1:8" ht="17.100000000000001" customHeight="1">
      <c r="A49" s="117" t="s">
        <v>14</v>
      </c>
      <c r="B49" s="117" t="s">
        <v>521</v>
      </c>
      <c r="C49" s="117"/>
      <c r="D49" s="117"/>
      <c r="E49" s="117"/>
      <c r="F49" s="117"/>
      <c r="G49" s="117"/>
      <c r="H49" s="117"/>
    </row>
    <row r="50" spans="1:8" ht="14.25">
      <c r="A50" s="117"/>
      <c r="B50" s="117" t="s">
        <v>522</v>
      </c>
      <c r="C50" s="117"/>
      <c r="D50" s="117"/>
      <c r="E50" s="117"/>
      <c r="F50" s="117"/>
      <c r="G50" s="117"/>
      <c r="H50" s="117"/>
    </row>
    <row r="51" spans="1:8">
      <c r="A51" s="117"/>
      <c r="B51" s="117" t="s">
        <v>523</v>
      </c>
      <c r="C51" s="117"/>
      <c r="D51" s="117"/>
      <c r="E51" s="117"/>
      <c r="F51" s="117"/>
      <c r="G51" s="117"/>
      <c r="H51" s="117"/>
    </row>
    <row r="52" spans="1:8" ht="17.100000000000001" customHeight="1">
      <c r="A52" s="117" t="s">
        <v>524</v>
      </c>
      <c r="B52" s="117" t="s">
        <v>525</v>
      </c>
      <c r="C52" s="117"/>
      <c r="D52" s="117"/>
      <c r="E52" s="117"/>
      <c r="F52" s="117"/>
      <c r="G52" s="117"/>
      <c r="H52" s="117"/>
    </row>
    <row r="53" spans="1:8" ht="17.100000000000001" customHeight="1">
      <c r="A53" s="117" t="s">
        <v>16</v>
      </c>
      <c r="B53" s="117" t="s">
        <v>526</v>
      </c>
      <c r="C53" s="117"/>
      <c r="D53" s="117"/>
      <c r="E53" s="117"/>
      <c r="F53" s="117"/>
      <c r="G53" s="117"/>
      <c r="H53" s="117"/>
    </row>
    <row r="54" spans="1:8">
      <c r="A54" s="117"/>
      <c r="B54" s="117"/>
      <c r="C54" s="117"/>
      <c r="D54" s="117"/>
      <c r="E54" s="117"/>
      <c r="F54" s="117"/>
      <c r="G54" s="117"/>
      <c r="H54" s="117"/>
    </row>
    <row r="55" spans="1:8">
      <c r="A55" s="120" t="s">
        <v>527</v>
      </c>
      <c r="B55" s="117"/>
      <c r="C55" s="117"/>
      <c r="D55" s="117"/>
      <c r="E55" s="117"/>
      <c r="F55" s="117"/>
      <c r="G55" s="117"/>
      <c r="H55" s="117"/>
    </row>
    <row r="56" spans="1:8" ht="14.25">
      <c r="A56" s="117" t="s">
        <v>528</v>
      </c>
      <c r="B56" s="117" t="s">
        <v>529</v>
      </c>
      <c r="C56" s="117"/>
      <c r="D56" s="117"/>
      <c r="E56" s="117"/>
      <c r="F56" s="117"/>
      <c r="G56" s="117"/>
      <c r="H56" s="117"/>
    </row>
    <row r="57" spans="1:8">
      <c r="A57" s="117"/>
      <c r="B57" s="117"/>
      <c r="C57" s="117"/>
      <c r="D57" s="117"/>
      <c r="E57" s="117"/>
      <c r="F57" s="117"/>
      <c r="G57" s="117"/>
      <c r="H57" s="117"/>
    </row>
    <row r="58" spans="1:8">
      <c r="A58" s="120" t="s">
        <v>530</v>
      </c>
      <c r="B58" s="117"/>
      <c r="C58" s="117"/>
      <c r="D58" s="117"/>
      <c r="E58" s="117"/>
      <c r="F58" s="117"/>
      <c r="G58" s="117"/>
      <c r="H58" s="117"/>
    </row>
    <row r="59" spans="1:8">
      <c r="A59" s="117" t="s">
        <v>531</v>
      </c>
      <c r="B59" s="117" t="s">
        <v>532</v>
      </c>
      <c r="C59" s="117"/>
      <c r="D59" s="117"/>
      <c r="E59" s="117"/>
      <c r="F59" s="117"/>
      <c r="G59" s="117"/>
      <c r="H59" s="117"/>
    </row>
    <row r="60" spans="1:8">
      <c r="A60" s="117" t="s">
        <v>533</v>
      </c>
      <c r="B60" s="117" t="s">
        <v>599</v>
      </c>
      <c r="C60" s="117"/>
      <c r="D60" s="117"/>
      <c r="E60" s="117"/>
      <c r="F60" s="117"/>
      <c r="G60" s="117"/>
      <c r="H60" s="117"/>
    </row>
    <row r="61" spans="1:8">
      <c r="A61" s="117"/>
      <c r="B61" s="117"/>
      <c r="C61" s="117"/>
      <c r="D61" s="117"/>
      <c r="E61" s="117"/>
      <c r="F61" s="117"/>
      <c r="G61" s="117"/>
      <c r="H61" s="117"/>
    </row>
    <row r="62" spans="1:8">
      <c r="A62" s="117" t="s">
        <v>624</v>
      </c>
      <c r="B62" s="117"/>
      <c r="C62" s="117"/>
      <c r="D62" s="117"/>
      <c r="E62" s="117"/>
      <c r="F62" s="117"/>
      <c r="G62" s="117"/>
      <c r="H62" s="117"/>
    </row>
    <row r="63" spans="1:8">
      <c r="A63" s="117" t="s">
        <v>625</v>
      </c>
      <c r="B63" s="117"/>
      <c r="C63" s="117"/>
      <c r="D63" s="117"/>
      <c r="E63" s="117"/>
      <c r="F63" s="117"/>
      <c r="G63" s="117"/>
      <c r="H63" s="117"/>
    </row>
    <row r="64" spans="1:8">
      <c r="A64" s="117" t="s">
        <v>626</v>
      </c>
      <c r="B64" s="117"/>
      <c r="C64" s="117"/>
      <c r="D64" s="117"/>
      <c r="E64" s="117"/>
      <c r="F64" s="117"/>
      <c r="G64" s="117"/>
      <c r="H64" s="117"/>
    </row>
    <row r="65" spans="1:8">
      <c r="A65" s="117" t="s">
        <v>627</v>
      </c>
      <c r="B65" s="117"/>
      <c r="C65" s="117"/>
      <c r="D65" s="117"/>
      <c r="E65" s="117"/>
      <c r="F65" s="117"/>
      <c r="G65" s="117"/>
      <c r="H65" s="117"/>
    </row>
    <row r="66" spans="1:8">
      <c r="A66" s="117" t="s">
        <v>628</v>
      </c>
      <c r="B66" s="117"/>
      <c r="C66" s="117"/>
      <c r="D66" s="117"/>
      <c r="E66" s="117"/>
      <c r="F66" s="117"/>
      <c r="G66" s="117"/>
      <c r="H66" s="117"/>
    </row>
    <row r="67" spans="1:8">
      <c r="A67" s="117" t="s">
        <v>629</v>
      </c>
      <c r="B67" s="117"/>
      <c r="C67" s="117"/>
      <c r="D67" s="117"/>
      <c r="E67" s="117"/>
      <c r="F67" s="117"/>
      <c r="G67" s="117"/>
      <c r="H67" s="117"/>
    </row>
    <row r="68" spans="1:8">
      <c r="A68" s="117" t="s">
        <v>630</v>
      </c>
      <c r="B68" s="117"/>
      <c r="C68" s="117"/>
      <c r="D68" s="117"/>
      <c r="E68" s="117"/>
      <c r="F68" s="117"/>
      <c r="G68" s="117"/>
      <c r="H68" s="117"/>
    </row>
    <row r="69" spans="1:8">
      <c r="A69" s="117" t="s">
        <v>631</v>
      </c>
      <c r="B69" s="117"/>
      <c r="C69" s="117"/>
      <c r="D69" s="117"/>
      <c r="E69" s="117"/>
      <c r="F69" s="117"/>
      <c r="G69" s="117"/>
      <c r="H69" s="117"/>
    </row>
    <row r="70" spans="1:8">
      <c r="A70" s="117"/>
      <c r="B70" s="117"/>
      <c r="C70" s="117"/>
      <c r="D70" s="117"/>
      <c r="E70" s="117"/>
      <c r="F70" s="117"/>
      <c r="G70" s="117"/>
      <c r="H70" s="117"/>
    </row>
    <row r="71" spans="1:8" ht="17.100000000000001" customHeight="1">
      <c r="A71" s="122" t="s">
        <v>600</v>
      </c>
      <c r="B71" s="123"/>
      <c r="C71" s="123"/>
      <c r="D71" s="123"/>
      <c r="E71" s="123"/>
      <c r="F71" s="123"/>
      <c r="G71" s="123"/>
      <c r="H71" s="124"/>
    </row>
    <row r="72" spans="1:8">
      <c r="A72" s="125" t="s">
        <v>534</v>
      </c>
      <c r="B72" s="126"/>
      <c r="C72" s="126"/>
      <c r="D72" s="126"/>
      <c r="E72" s="126"/>
      <c r="F72" s="126"/>
      <c r="G72" s="126"/>
      <c r="H72" s="127"/>
    </row>
    <row r="73" spans="1:8">
      <c r="A73" s="125" t="s">
        <v>535</v>
      </c>
      <c r="B73" s="126"/>
      <c r="C73" s="126"/>
      <c r="D73" s="126"/>
      <c r="E73" s="126"/>
      <c r="F73" s="126"/>
      <c r="G73" s="126"/>
      <c r="H73" s="127"/>
    </row>
    <row r="74" spans="1:8">
      <c r="A74" s="125"/>
      <c r="B74" s="126"/>
      <c r="C74" s="126"/>
      <c r="D74" s="126"/>
      <c r="E74" s="126"/>
      <c r="F74" s="126"/>
      <c r="G74" s="126"/>
      <c r="H74" s="127"/>
    </row>
    <row r="75" spans="1:8" ht="14.25">
      <c r="A75" s="125"/>
      <c r="B75" s="341" t="s">
        <v>536</v>
      </c>
      <c r="C75" s="342" t="s">
        <v>537</v>
      </c>
      <c r="D75" s="343" t="s">
        <v>538</v>
      </c>
      <c r="E75" s="343"/>
      <c r="F75" s="343"/>
      <c r="G75" s="126"/>
      <c r="H75" s="127"/>
    </row>
    <row r="76" spans="1:8" ht="14.25">
      <c r="A76" s="125"/>
      <c r="B76" s="341"/>
      <c r="C76" s="342"/>
      <c r="D76" s="344" t="s">
        <v>539</v>
      </c>
      <c r="E76" s="344"/>
      <c r="F76" s="344"/>
      <c r="G76" s="126"/>
      <c r="H76" s="127"/>
    </row>
    <row r="77" spans="1:8">
      <c r="A77" s="125"/>
      <c r="B77" s="126"/>
      <c r="C77" s="126"/>
      <c r="D77" s="126"/>
      <c r="E77" s="126"/>
      <c r="F77" s="126"/>
      <c r="G77" s="126"/>
      <c r="H77" s="127"/>
    </row>
    <row r="78" spans="1:8">
      <c r="A78" s="125" t="s">
        <v>540</v>
      </c>
      <c r="B78" s="126"/>
      <c r="C78" s="126"/>
      <c r="D78" s="126"/>
      <c r="E78" s="126"/>
      <c r="F78" s="126"/>
      <c r="G78" s="126"/>
      <c r="H78" s="127"/>
    </row>
    <row r="79" spans="1:8">
      <c r="A79" s="125" t="s">
        <v>541</v>
      </c>
      <c r="B79" s="126"/>
      <c r="C79" s="126"/>
      <c r="D79" s="126"/>
      <c r="E79" s="126"/>
      <c r="F79" s="126"/>
      <c r="G79" s="126"/>
      <c r="H79" s="127"/>
    </row>
    <row r="80" spans="1:8">
      <c r="A80" s="125" t="s">
        <v>542</v>
      </c>
      <c r="B80" s="126"/>
      <c r="C80" s="126"/>
      <c r="D80" s="126"/>
      <c r="E80" s="126"/>
      <c r="F80" s="126"/>
      <c r="G80" s="126"/>
      <c r="H80" s="127"/>
    </row>
    <row r="81" spans="1:8">
      <c r="A81" s="125" t="s">
        <v>543</v>
      </c>
      <c r="B81" s="126"/>
      <c r="C81" s="126"/>
      <c r="D81" s="126"/>
      <c r="E81" s="126"/>
      <c r="F81" s="126"/>
      <c r="G81" s="126"/>
      <c r="H81" s="127"/>
    </row>
    <row r="82" spans="1:8">
      <c r="A82" s="125" t="s">
        <v>544</v>
      </c>
      <c r="B82" s="126"/>
      <c r="C82" s="126"/>
      <c r="D82" s="126"/>
      <c r="E82" s="126"/>
      <c r="F82" s="126"/>
      <c r="G82" s="126"/>
      <c r="H82" s="127"/>
    </row>
    <row r="83" spans="1:8">
      <c r="A83" s="125"/>
      <c r="B83" s="126"/>
      <c r="C83" s="126"/>
      <c r="D83" s="126"/>
      <c r="E83" s="126"/>
      <c r="F83" s="126"/>
      <c r="G83" s="126"/>
      <c r="H83" s="127"/>
    </row>
    <row r="84" spans="1:8">
      <c r="A84" s="125" t="s">
        <v>545</v>
      </c>
      <c r="B84" s="126"/>
      <c r="C84" s="126"/>
      <c r="D84" s="126"/>
      <c r="E84" s="126"/>
      <c r="F84" s="126"/>
      <c r="G84" s="126"/>
      <c r="H84" s="127"/>
    </row>
    <row r="85" spans="1:8">
      <c r="A85" s="125" t="s">
        <v>546</v>
      </c>
      <c r="B85" s="126"/>
      <c r="C85" s="126"/>
      <c r="D85" s="126"/>
      <c r="E85" s="126"/>
      <c r="F85" s="126"/>
      <c r="G85" s="126"/>
      <c r="H85" s="127"/>
    </row>
    <row r="86" spans="1:8">
      <c r="A86" s="125" t="s">
        <v>547</v>
      </c>
      <c r="B86" s="126"/>
      <c r="C86" s="126"/>
      <c r="D86" s="126"/>
      <c r="E86" s="126"/>
      <c r="F86" s="126"/>
      <c r="G86" s="126"/>
      <c r="H86" s="127"/>
    </row>
    <row r="87" spans="1:8" ht="17.100000000000001" customHeight="1">
      <c r="A87" s="128" t="s">
        <v>548</v>
      </c>
      <c r="B87" s="126"/>
      <c r="C87" s="126"/>
      <c r="D87" s="126"/>
      <c r="E87" s="126"/>
      <c r="F87" s="126"/>
      <c r="G87" s="126"/>
      <c r="H87" s="127"/>
    </row>
    <row r="88" spans="1:8">
      <c r="A88" s="125"/>
      <c r="B88" s="126"/>
      <c r="C88" s="126"/>
      <c r="D88" s="126"/>
      <c r="E88" s="126"/>
      <c r="F88" s="126"/>
      <c r="G88" s="126"/>
      <c r="H88" s="127"/>
    </row>
    <row r="89" spans="1:8">
      <c r="A89" s="125" t="s">
        <v>549</v>
      </c>
      <c r="B89" s="126"/>
      <c r="C89" s="126"/>
      <c r="D89" s="126"/>
      <c r="E89" s="126"/>
      <c r="F89" s="126"/>
      <c r="G89" s="126"/>
      <c r="H89" s="127"/>
    </row>
    <row r="90" spans="1:8">
      <c r="A90" s="125" t="s">
        <v>550</v>
      </c>
      <c r="B90" s="126"/>
      <c r="C90" s="126"/>
      <c r="D90" s="126"/>
      <c r="E90" s="126"/>
      <c r="F90" s="126"/>
      <c r="G90" s="126"/>
      <c r="H90" s="127"/>
    </row>
    <row r="91" spans="1:8">
      <c r="A91" s="125" t="s">
        <v>551</v>
      </c>
      <c r="B91" s="126"/>
      <c r="C91" s="126"/>
      <c r="D91" s="126"/>
      <c r="E91" s="126"/>
      <c r="F91" s="126"/>
      <c r="G91" s="126"/>
      <c r="H91" s="127"/>
    </row>
    <row r="92" spans="1:8" ht="12.75" customHeight="1">
      <c r="A92" s="125" t="s">
        <v>552</v>
      </c>
      <c r="B92" s="126"/>
      <c r="C92" s="126"/>
      <c r="D92" s="126"/>
      <c r="E92" s="126"/>
      <c r="F92" s="126"/>
      <c r="G92" s="126"/>
      <c r="H92" s="127"/>
    </row>
    <row r="93" spans="1:8">
      <c r="A93" s="125" t="s">
        <v>553</v>
      </c>
      <c r="B93" s="126"/>
      <c r="C93" s="126"/>
      <c r="D93" s="126"/>
      <c r="E93" s="126"/>
      <c r="F93" s="126"/>
      <c r="G93" s="126"/>
      <c r="H93" s="127"/>
    </row>
    <row r="94" spans="1:8">
      <c r="A94" s="125" t="s">
        <v>554</v>
      </c>
      <c r="B94" s="126"/>
      <c r="C94" s="126"/>
      <c r="D94" s="126"/>
      <c r="E94" s="126"/>
      <c r="F94" s="126"/>
      <c r="G94" s="126"/>
      <c r="H94" s="127"/>
    </row>
    <row r="95" spans="1:8">
      <c r="A95" s="125"/>
      <c r="B95" s="126"/>
      <c r="C95" s="126"/>
      <c r="D95" s="126"/>
      <c r="E95" s="126"/>
      <c r="F95" s="126"/>
      <c r="G95" s="126"/>
      <c r="H95" s="127"/>
    </row>
    <row r="96" spans="1:8">
      <c r="A96" s="125" t="s">
        <v>555</v>
      </c>
      <c r="B96" s="126"/>
      <c r="C96" s="126"/>
      <c r="D96" s="126"/>
      <c r="E96" s="126"/>
      <c r="F96" s="126"/>
      <c r="G96" s="126"/>
      <c r="H96" s="127"/>
    </row>
    <row r="97" spans="1:8">
      <c r="A97" s="125" t="s">
        <v>556</v>
      </c>
      <c r="B97" s="126"/>
      <c r="C97" s="126"/>
      <c r="D97" s="126"/>
      <c r="E97" s="126"/>
      <c r="F97" s="126"/>
      <c r="G97" s="126"/>
      <c r="H97" s="127"/>
    </row>
    <row r="98" spans="1:8">
      <c r="A98" s="125" t="s">
        <v>557</v>
      </c>
      <c r="B98" s="126"/>
      <c r="C98" s="126"/>
      <c r="D98" s="126"/>
      <c r="E98" s="126"/>
      <c r="F98" s="126"/>
      <c r="G98" s="126"/>
      <c r="H98" s="127"/>
    </row>
    <row r="99" spans="1:8">
      <c r="A99" s="125" t="s">
        <v>558</v>
      </c>
      <c r="B99" s="126"/>
      <c r="C99" s="126"/>
      <c r="D99" s="126"/>
      <c r="E99" s="126"/>
      <c r="F99" s="126"/>
      <c r="G99" s="126"/>
      <c r="H99" s="127"/>
    </row>
    <row r="100" spans="1:8">
      <c r="A100" s="125" t="s">
        <v>559</v>
      </c>
      <c r="B100" s="126"/>
      <c r="C100" s="126"/>
      <c r="D100" s="126"/>
      <c r="E100" s="126"/>
      <c r="F100" s="126"/>
      <c r="G100" s="126"/>
      <c r="H100" s="127"/>
    </row>
    <row r="101" spans="1:8">
      <c r="A101" s="125" t="s">
        <v>560</v>
      </c>
      <c r="B101" s="126"/>
      <c r="C101" s="126"/>
      <c r="D101" s="126"/>
      <c r="E101" s="126"/>
      <c r="F101" s="126"/>
      <c r="G101" s="126"/>
      <c r="H101" s="127"/>
    </row>
    <row r="102" spans="1:8">
      <c r="A102" s="125" t="s">
        <v>632</v>
      </c>
      <c r="B102" s="126"/>
      <c r="C102" s="126"/>
      <c r="D102" s="126"/>
      <c r="E102" s="126"/>
      <c r="F102" s="126"/>
      <c r="G102" s="126"/>
      <c r="H102" s="127"/>
    </row>
    <row r="103" spans="1:8">
      <c r="A103" s="129" t="s">
        <v>633</v>
      </c>
      <c r="B103" s="130"/>
      <c r="C103" s="130"/>
      <c r="D103" s="130"/>
      <c r="E103" s="130"/>
      <c r="F103" s="130"/>
      <c r="G103" s="130"/>
      <c r="H103" s="131"/>
    </row>
    <row r="104" spans="1:8">
      <c r="A104" s="117"/>
      <c r="B104" s="117"/>
      <c r="C104" s="117"/>
      <c r="D104" s="117"/>
      <c r="E104" s="117"/>
      <c r="F104" s="117"/>
      <c r="G104" s="117"/>
      <c r="H104" s="117"/>
    </row>
    <row r="105" spans="1:8">
      <c r="A105" s="117" t="s">
        <v>561</v>
      </c>
      <c r="B105" s="117"/>
      <c r="C105" s="117"/>
      <c r="D105" s="117"/>
      <c r="E105" s="117"/>
      <c r="F105" s="117"/>
      <c r="G105" s="117"/>
      <c r="H105" s="117"/>
    </row>
    <row r="106" spans="1:8">
      <c r="A106" s="117" t="s">
        <v>562</v>
      </c>
      <c r="B106" s="117"/>
      <c r="C106" s="117"/>
      <c r="D106" s="117"/>
      <c r="E106" s="117"/>
      <c r="F106" s="117"/>
      <c r="G106" s="117"/>
      <c r="H106" s="117"/>
    </row>
    <row r="107" spans="1:8">
      <c r="A107" s="117" t="s">
        <v>563</v>
      </c>
      <c r="B107" s="117"/>
      <c r="C107" s="117"/>
      <c r="D107" s="117"/>
      <c r="E107" s="117"/>
      <c r="F107" s="117"/>
      <c r="G107" s="117"/>
      <c r="H107" s="117"/>
    </row>
    <row r="108" spans="1:8">
      <c r="A108" s="117" t="s">
        <v>564</v>
      </c>
      <c r="B108" s="117"/>
      <c r="C108" s="117"/>
      <c r="D108" s="117"/>
      <c r="E108" s="117"/>
      <c r="F108" s="117"/>
      <c r="G108" s="117"/>
      <c r="H108" s="117"/>
    </row>
    <row r="109" spans="1:8">
      <c r="A109" s="117" t="s">
        <v>565</v>
      </c>
      <c r="B109" s="117"/>
      <c r="C109" s="117"/>
      <c r="D109" s="117"/>
      <c r="E109" s="117"/>
      <c r="F109" s="117"/>
      <c r="G109" s="117"/>
      <c r="H109" s="117"/>
    </row>
    <row r="110" spans="1:8">
      <c r="A110" s="117"/>
      <c r="B110" s="117"/>
      <c r="C110" s="117"/>
      <c r="D110" s="117"/>
      <c r="E110" s="117"/>
      <c r="F110" s="117"/>
      <c r="G110" s="117"/>
      <c r="H110" s="117"/>
    </row>
    <row r="111" spans="1:8">
      <c r="A111" s="117"/>
      <c r="B111" s="117"/>
      <c r="C111" s="117"/>
      <c r="D111" s="117"/>
      <c r="E111" s="117"/>
      <c r="F111" s="117"/>
      <c r="G111" s="117"/>
      <c r="H111" s="117"/>
    </row>
    <row r="112" spans="1:8">
      <c r="A112" s="117" t="s">
        <v>617</v>
      </c>
      <c r="B112" s="117"/>
      <c r="C112" s="117"/>
      <c r="D112" s="117"/>
      <c r="E112" s="117"/>
      <c r="F112" s="117"/>
      <c r="G112" s="117"/>
      <c r="H112" s="117"/>
    </row>
    <row r="113" spans="1:8">
      <c r="A113" s="117" t="s">
        <v>601</v>
      </c>
      <c r="B113" s="117"/>
      <c r="C113" s="117"/>
      <c r="D113" s="117"/>
      <c r="E113" s="117"/>
      <c r="F113" s="117"/>
      <c r="G113" s="117"/>
      <c r="H113" s="117"/>
    </row>
    <row r="114" spans="1:8">
      <c r="A114" s="117" t="s">
        <v>602</v>
      </c>
      <c r="B114" s="117"/>
      <c r="C114" s="117"/>
      <c r="D114" s="117"/>
      <c r="E114" s="117"/>
      <c r="F114" s="117"/>
      <c r="G114" s="117"/>
      <c r="H114" s="117"/>
    </row>
    <row r="115" spans="1:8">
      <c r="A115" s="117" t="s">
        <v>603</v>
      </c>
      <c r="B115" s="117"/>
      <c r="C115" s="117"/>
      <c r="D115" s="117"/>
      <c r="E115" s="117"/>
      <c r="F115" s="117"/>
      <c r="G115" s="117"/>
      <c r="H115" s="117"/>
    </row>
    <row r="116" spans="1:8">
      <c r="A116" s="117" t="s">
        <v>604</v>
      </c>
      <c r="B116" s="117"/>
      <c r="C116" s="117"/>
      <c r="D116" s="117"/>
      <c r="E116" s="117"/>
      <c r="F116" s="117"/>
      <c r="G116" s="117"/>
      <c r="H116" s="117"/>
    </row>
    <row r="117" spans="1:8">
      <c r="A117" s="117" t="s">
        <v>605</v>
      </c>
      <c r="B117" s="117"/>
      <c r="C117" s="117"/>
      <c r="D117" s="117"/>
      <c r="E117" s="117"/>
      <c r="F117" s="117"/>
      <c r="G117" s="117"/>
      <c r="H117" s="117"/>
    </row>
    <row r="118" spans="1:8">
      <c r="A118" s="117" t="s">
        <v>606</v>
      </c>
      <c r="B118" s="117"/>
      <c r="C118" s="117"/>
      <c r="D118" s="117"/>
      <c r="E118" s="117"/>
      <c r="F118" s="117"/>
      <c r="G118" s="117"/>
      <c r="H118" s="117"/>
    </row>
    <row r="119" spans="1:8">
      <c r="A119" s="117" t="s">
        <v>897</v>
      </c>
      <c r="B119" s="117"/>
      <c r="C119" s="117"/>
      <c r="D119" s="117"/>
      <c r="E119" s="117"/>
      <c r="F119" s="117"/>
      <c r="G119" s="117"/>
      <c r="H119" s="117"/>
    </row>
    <row r="120" spans="1:8">
      <c r="A120" s="117"/>
      <c r="B120" s="117"/>
      <c r="C120" s="117"/>
      <c r="D120" s="117"/>
      <c r="E120" s="117"/>
      <c r="F120" s="117"/>
      <c r="G120" s="117"/>
      <c r="H120" s="117"/>
    </row>
    <row r="121" spans="1:8">
      <c r="A121" s="117" t="s">
        <v>566</v>
      </c>
      <c r="B121" s="117"/>
      <c r="C121" s="117"/>
      <c r="D121" s="117"/>
      <c r="E121" s="117"/>
      <c r="F121" s="117"/>
      <c r="G121" s="117"/>
      <c r="H121" s="117"/>
    </row>
    <row r="122" spans="1:8">
      <c r="A122" s="117" t="s">
        <v>567</v>
      </c>
      <c r="B122" s="117"/>
      <c r="C122" s="117"/>
      <c r="D122" s="117"/>
      <c r="E122" s="117"/>
      <c r="F122" s="117"/>
      <c r="G122" s="117"/>
      <c r="H122" s="117"/>
    </row>
    <row r="123" spans="1:8">
      <c r="A123" s="117"/>
      <c r="B123" s="117"/>
      <c r="C123" s="117"/>
      <c r="D123" s="117"/>
      <c r="E123" s="117"/>
      <c r="F123" s="117"/>
      <c r="G123" s="117"/>
      <c r="H123" s="117"/>
    </row>
    <row r="124" spans="1:8">
      <c r="A124" s="117" t="s">
        <v>607</v>
      </c>
      <c r="B124" s="117"/>
      <c r="C124" s="117"/>
      <c r="D124" s="117"/>
      <c r="E124" s="117"/>
      <c r="F124" s="117"/>
      <c r="G124" s="117"/>
      <c r="H124" s="117"/>
    </row>
    <row r="125" spans="1:8">
      <c r="A125" s="117"/>
      <c r="B125" s="117"/>
      <c r="C125" s="117"/>
      <c r="D125" s="117"/>
      <c r="E125" s="117"/>
      <c r="F125" s="117"/>
      <c r="G125" s="117"/>
      <c r="H125" s="117"/>
    </row>
    <row r="126" spans="1:8">
      <c r="A126" s="117" t="s">
        <v>568</v>
      </c>
      <c r="B126" s="117"/>
      <c r="C126" s="117"/>
      <c r="D126" s="117"/>
      <c r="E126" s="117"/>
      <c r="F126" s="117"/>
      <c r="G126" s="117"/>
      <c r="H126" s="117"/>
    </row>
    <row r="127" spans="1:8">
      <c r="A127" s="117" t="s">
        <v>569</v>
      </c>
      <c r="B127" s="117"/>
      <c r="C127" s="117"/>
      <c r="D127" s="117"/>
      <c r="E127" s="117"/>
      <c r="F127" s="117"/>
      <c r="G127" s="117"/>
      <c r="H127" s="117"/>
    </row>
    <row r="128" spans="1:8">
      <c r="A128" s="117" t="s">
        <v>570</v>
      </c>
      <c r="B128" s="117"/>
      <c r="C128" s="117"/>
      <c r="D128" s="117"/>
      <c r="E128" s="117"/>
      <c r="F128" s="117"/>
      <c r="G128" s="117"/>
      <c r="H128" s="117"/>
    </row>
    <row r="129" spans="1:8">
      <c r="A129" s="117" t="s">
        <v>571</v>
      </c>
      <c r="B129" s="117"/>
      <c r="C129" s="117"/>
      <c r="D129" s="117"/>
      <c r="E129" s="117"/>
      <c r="F129" s="117"/>
      <c r="G129" s="117"/>
      <c r="H129" s="117"/>
    </row>
    <row r="130" spans="1:8">
      <c r="A130" s="117" t="s">
        <v>572</v>
      </c>
      <c r="B130" s="117"/>
      <c r="C130" s="117"/>
      <c r="D130" s="117"/>
      <c r="E130" s="117"/>
      <c r="F130" s="117"/>
      <c r="G130" s="117"/>
      <c r="H130" s="117"/>
    </row>
    <row r="131" spans="1:8">
      <c r="A131" s="117" t="s">
        <v>573</v>
      </c>
      <c r="B131" s="117"/>
      <c r="C131" s="117"/>
      <c r="D131" s="117"/>
      <c r="E131" s="117"/>
      <c r="F131" s="117"/>
      <c r="G131" s="117"/>
      <c r="H131" s="117"/>
    </row>
    <row r="132" spans="1:8">
      <c r="A132" s="117" t="s">
        <v>634</v>
      </c>
      <c r="B132" s="117"/>
      <c r="C132" s="117"/>
      <c r="D132" s="117"/>
      <c r="E132" s="117"/>
      <c r="F132" s="117"/>
      <c r="G132" s="117"/>
      <c r="H132" s="117"/>
    </row>
    <row r="133" spans="1:8">
      <c r="A133" s="117" t="s">
        <v>574</v>
      </c>
      <c r="B133" s="117"/>
      <c r="C133" s="117"/>
      <c r="D133" s="117"/>
      <c r="E133" s="117"/>
      <c r="F133" s="117"/>
      <c r="G133" s="117"/>
      <c r="H133" s="117"/>
    </row>
    <row r="134" spans="1:8">
      <c r="A134" s="117" t="s">
        <v>575</v>
      </c>
      <c r="B134" s="117"/>
      <c r="C134" s="117"/>
      <c r="D134" s="117"/>
      <c r="E134" s="117"/>
      <c r="F134" s="117"/>
      <c r="G134" s="117"/>
      <c r="H134" s="117"/>
    </row>
    <row r="135" spans="1:8">
      <c r="A135" s="117" t="s">
        <v>576</v>
      </c>
      <c r="B135" s="117"/>
      <c r="C135" s="117"/>
      <c r="D135" s="117"/>
      <c r="E135" s="117"/>
      <c r="F135" s="117"/>
      <c r="G135" s="117"/>
      <c r="H135" s="117"/>
    </row>
    <row r="136" spans="1:8">
      <c r="A136" s="117" t="s">
        <v>577</v>
      </c>
      <c r="B136" s="117"/>
      <c r="C136" s="117"/>
      <c r="D136" s="117"/>
      <c r="E136" s="117"/>
      <c r="F136" s="117"/>
      <c r="G136" s="117"/>
      <c r="H136" s="117"/>
    </row>
    <row r="137" spans="1:8">
      <c r="A137" s="117" t="s">
        <v>578</v>
      </c>
      <c r="B137" s="117"/>
      <c r="C137" s="117"/>
      <c r="D137" s="117"/>
      <c r="E137" s="117"/>
      <c r="F137" s="117"/>
      <c r="G137" s="117"/>
      <c r="H137" s="117"/>
    </row>
    <row r="138" spans="1:8">
      <c r="A138" s="117" t="s">
        <v>579</v>
      </c>
      <c r="B138" s="117"/>
      <c r="C138" s="117"/>
      <c r="D138" s="117"/>
      <c r="E138" s="117"/>
      <c r="F138" s="117"/>
      <c r="G138" s="117"/>
      <c r="H138" s="117"/>
    </row>
    <row r="139" spans="1:8">
      <c r="A139" s="117"/>
      <c r="B139" s="117"/>
      <c r="C139" s="117"/>
      <c r="D139" s="117"/>
      <c r="E139" s="117"/>
      <c r="F139" s="117"/>
      <c r="G139" s="117"/>
      <c r="H139" s="117"/>
    </row>
    <row r="140" spans="1:8">
      <c r="A140" s="117" t="s">
        <v>580</v>
      </c>
      <c r="B140" s="117"/>
      <c r="C140" s="117"/>
      <c r="D140" s="117"/>
      <c r="E140" s="117"/>
      <c r="F140" s="117"/>
      <c r="G140" s="117"/>
      <c r="H140" s="117"/>
    </row>
    <row r="141" spans="1:8">
      <c r="A141" s="117" t="s">
        <v>581</v>
      </c>
      <c r="B141" s="117"/>
      <c r="C141" s="117"/>
      <c r="D141" s="117"/>
      <c r="E141" s="117"/>
      <c r="F141" s="117"/>
      <c r="G141" s="117"/>
      <c r="H141" s="117"/>
    </row>
    <row r="142" spans="1:8">
      <c r="A142" s="117" t="s">
        <v>582</v>
      </c>
      <c r="B142" s="117"/>
      <c r="C142" s="117"/>
      <c r="D142" s="117"/>
      <c r="E142" s="117"/>
      <c r="F142" s="117"/>
      <c r="G142" s="117"/>
      <c r="H142" s="117"/>
    </row>
    <row r="143" spans="1:8">
      <c r="A143" s="117" t="s">
        <v>583</v>
      </c>
      <c r="B143" s="117"/>
      <c r="C143" s="117"/>
      <c r="D143" s="117"/>
      <c r="E143" s="117"/>
      <c r="F143" s="117"/>
      <c r="G143" s="117"/>
      <c r="H143" s="117"/>
    </row>
    <row r="144" spans="1:8">
      <c r="A144" s="117" t="s">
        <v>584</v>
      </c>
      <c r="B144" s="117"/>
      <c r="C144" s="117"/>
      <c r="D144" s="117"/>
      <c r="E144" s="117"/>
      <c r="F144" s="117"/>
      <c r="G144" s="117"/>
      <c r="H144" s="117"/>
    </row>
    <row r="145" spans="1:8">
      <c r="A145" s="117" t="s">
        <v>585</v>
      </c>
      <c r="B145" s="117"/>
      <c r="C145" s="117"/>
      <c r="D145" s="117"/>
      <c r="E145" s="117"/>
      <c r="F145" s="117"/>
      <c r="G145" s="117"/>
      <c r="H145" s="117"/>
    </row>
    <row r="146" spans="1:8">
      <c r="A146" s="117"/>
      <c r="B146" s="117"/>
      <c r="C146" s="117"/>
      <c r="D146" s="117"/>
      <c r="E146" s="117"/>
      <c r="F146" s="117"/>
      <c r="G146" s="117"/>
      <c r="H146" s="117"/>
    </row>
    <row r="147" spans="1:8">
      <c r="A147" s="117" t="s">
        <v>896</v>
      </c>
      <c r="B147" s="117"/>
      <c r="C147" s="117"/>
      <c r="D147" s="117"/>
      <c r="E147" s="117"/>
      <c r="F147" s="117"/>
      <c r="G147" s="117"/>
      <c r="H147" s="117"/>
    </row>
    <row r="148" spans="1:8">
      <c r="A148" s="117" t="s">
        <v>898</v>
      </c>
      <c r="B148" s="117"/>
      <c r="C148" s="117"/>
      <c r="D148" s="117"/>
      <c r="E148" s="117"/>
      <c r="F148" s="117"/>
      <c r="G148" s="117"/>
      <c r="H148" s="117"/>
    </row>
    <row r="149" spans="1:8">
      <c r="A149" s="117" t="s">
        <v>586</v>
      </c>
      <c r="B149" s="117"/>
      <c r="C149" s="117"/>
      <c r="D149" s="117"/>
      <c r="E149" s="117"/>
      <c r="F149" s="117"/>
      <c r="G149" s="117"/>
      <c r="H149" s="117"/>
    </row>
    <row r="150" spans="1:8">
      <c r="A150" s="117" t="s">
        <v>587</v>
      </c>
      <c r="B150" s="117"/>
      <c r="C150" s="117"/>
      <c r="D150" s="117"/>
      <c r="E150" s="117"/>
      <c r="F150" s="117"/>
      <c r="G150" s="117"/>
      <c r="H150" s="117"/>
    </row>
    <row r="151" spans="1:8">
      <c r="A151" s="117" t="s">
        <v>588</v>
      </c>
      <c r="B151" s="117"/>
      <c r="C151" s="117"/>
      <c r="D151" s="117"/>
      <c r="E151" s="117"/>
      <c r="F151" s="117"/>
      <c r="G151" s="117"/>
      <c r="H151" s="117"/>
    </row>
    <row r="152" spans="1:8">
      <c r="A152" s="117" t="s">
        <v>589</v>
      </c>
      <c r="B152" s="117"/>
      <c r="C152" s="117"/>
      <c r="D152" s="117"/>
      <c r="E152" s="117"/>
      <c r="F152" s="117"/>
      <c r="G152" s="117"/>
      <c r="H152" s="117"/>
    </row>
    <row r="153" spans="1:8">
      <c r="A153" s="117"/>
      <c r="B153" s="117"/>
      <c r="C153" s="117"/>
      <c r="D153" s="117"/>
      <c r="E153" s="117"/>
      <c r="F153" s="117"/>
      <c r="G153" s="117"/>
      <c r="H153" s="117"/>
    </row>
    <row r="154" spans="1:8">
      <c r="A154" s="117" t="s">
        <v>590</v>
      </c>
      <c r="B154" s="117"/>
      <c r="C154" s="117"/>
      <c r="D154" s="117"/>
      <c r="E154" s="117"/>
      <c r="F154" s="117"/>
      <c r="G154" s="117"/>
      <c r="H154" s="117"/>
    </row>
    <row r="155" spans="1:8">
      <c r="A155" s="117" t="s">
        <v>591</v>
      </c>
      <c r="B155" s="117"/>
      <c r="C155" s="117"/>
      <c r="D155" s="117"/>
      <c r="E155" s="117"/>
      <c r="F155" s="117"/>
      <c r="G155" s="117"/>
      <c r="H155" s="117"/>
    </row>
    <row r="156" spans="1:8">
      <c r="A156" s="117" t="s">
        <v>592</v>
      </c>
      <c r="B156" s="117"/>
      <c r="C156" s="117"/>
      <c r="D156" s="117"/>
      <c r="E156" s="117"/>
      <c r="F156" s="117"/>
      <c r="G156" s="117"/>
      <c r="H156" s="117"/>
    </row>
    <row r="157" spans="1:8">
      <c r="A157" s="117" t="s">
        <v>593</v>
      </c>
      <c r="B157" s="117"/>
      <c r="C157" s="117"/>
      <c r="D157" s="117"/>
      <c r="E157" s="117"/>
      <c r="F157" s="117"/>
      <c r="G157" s="117"/>
      <c r="H157" s="117"/>
    </row>
    <row r="158" spans="1:8">
      <c r="A158" s="117" t="s">
        <v>594</v>
      </c>
      <c r="B158" s="117"/>
      <c r="C158" s="117"/>
      <c r="D158" s="117"/>
      <c r="E158" s="117"/>
      <c r="F158" s="117"/>
      <c r="G158" s="117"/>
      <c r="H158" s="117"/>
    </row>
    <row r="159" spans="1:8">
      <c r="A159" s="117"/>
      <c r="B159" s="117"/>
      <c r="C159" s="117"/>
      <c r="D159" s="117"/>
      <c r="E159" s="117"/>
      <c r="F159" s="117"/>
      <c r="G159" s="117"/>
      <c r="H159" s="117"/>
    </row>
    <row r="160" spans="1:8">
      <c r="A160" s="117"/>
      <c r="B160" s="117"/>
      <c r="C160" s="117"/>
      <c r="D160" s="117"/>
      <c r="E160" s="117"/>
      <c r="F160" s="117"/>
      <c r="G160" s="117"/>
      <c r="H160" s="117"/>
    </row>
    <row r="161" spans="1:8" ht="17.100000000000001" customHeight="1">
      <c r="A161" s="116" t="s">
        <v>478</v>
      </c>
      <c r="B161" s="117"/>
      <c r="C161" s="117"/>
      <c r="D161" s="117"/>
      <c r="E161" s="117"/>
      <c r="F161" s="117"/>
      <c r="G161" s="117"/>
      <c r="H161" s="117"/>
    </row>
    <row r="162" spans="1:8" ht="17.100000000000001" customHeight="1">
      <c r="A162" s="86" t="s">
        <v>635</v>
      </c>
      <c r="B162" s="117"/>
      <c r="C162" s="117"/>
      <c r="D162" s="117"/>
      <c r="E162" s="117"/>
      <c r="F162" s="117"/>
      <c r="G162" s="117"/>
      <c r="H162" s="117"/>
    </row>
    <row r="163" spans="1:8">
      <c r="A163" s="86" t="s">
        <v>636</v>
      </c>
      <c r="B163" s="117"/>
      <c r="C163" s="117"/>
      <c r="D163" s="117"/>
      <c r="E163" s="117"/>
      <c r="F163" s="117"/>
      <c r="G163" s="117"/>
      <c r="H163" s="117"/>
    </row>
    <row r="164" spans="1:8">
      <c r="A164" s="117" t="s">
        <v>637</v>
      </c>
      <c r="B164" s="117"/>
      <c r="C164" s="117"/>
      <c r="D164" s="117"/>
      <c r="E164" s="117"/>
      <c r="F164" s="117"/>
      <c r="G164" s="117"/>
      <c r="H164" s="117"/>
    </row>
    <row r="165" spans="1:8">
      <c r="A165" s="117" t="s">
        <v>638</v>
      </c>
      <c r="B165" s="117"/>
      <c r="C165" s="117"/>
      <c r="D165" s="117"/>
      <c r="E165" s="117"/>
      <c r="F165" s="117"/>
      <c r="G165" s="117"/>
      <c r="H165" s="117"/>
    </row>
    <row r="166" spans="1:8">
      <c r="A166" s="117" t="s">
        <v>639</v>
      </c>
      <c r="B166" s="117"/>
      <c r="C166" s="117"/>
      <c r="D166" s="117"/>
      <c r="E166" s="117"/>
      <c r="F166" s="117"/>
      <c r="G166" s="117"/>
      <c r="H166" s="117"/>
    </row>
    <row r="167" spans="1:8">
      <c r="A167" s="117"/>
      <c r="B167" s="117"/>
      <c r="C167" s="117"/>
      <c r="D167" s="117"/>
      <c r="E167" s="117"/>
      <c r="F167" s="117"/>
      <c r="G167" s="117"/>
      <c r="H167" s="117"/>
    </row>
    <row r="168" spans="1:8">
      <c r="A168" s="117"/>
      <c r="B168" s="117"/>
      <c r="C168" s="117"/>
      <c r="D168" s="117"/>
      <c r="E168" s="117"/>
      <c r="F168" s="117"/>
      <c r="G168" s="117"/>
      <c r="H168" s="117"/>
    </row>
    <row r="169" spans="1:8">
      <c r="A169" s="117"/>
      <c r="B169" s="117"/>
      <c r="C169" s="117"/>
      <c r="D169" s="117"/>
      <c r="E169" s="117"/>
      <c r="F169" s="117"/>
      <c r="G169" s="117"/>
      <c r="H169" s="117"/>
    </row>
    <row r="170" spans="1:8">
      <c r="A170" s="279" t="s">
        <v>640</v>
      </c>
      <c r="B170" s="279"/>
      <c r="C170" s="279"/>
      <c r="D170" s="279"/>
      <c r="E170" s="279"/>
      <c r="F170" s="279"/>
      <c r="G170" s="279"/>
      <c r="H170" s="279"/>
    </row>
    <row r="171" spans="1:8">
      <c r="A171" s="279" t="s">
        <v>641</v>
      </c>
      <c r="B171" s="279"/>
      <c r="C171" s="279"/>
      <c r="D171" s="279"/>
      <c r="E171" s="279"/>
      <c r="F171" s="279"/>
      <c r="G171" s="279"/>
      <c r="H171" s="279"/>
    </row>
    <row r="172" spans="1:8">
      <c r="A172" s="279" t="s">
        <v>642</v>
      </c>
      <c r="B172" s="279"/>
      <c r="C172" s="279"/>
      <c r="D172" s="279"/>
      <c r="E172" s="279"/>
      <c r="F172" s="279"/>
      <c r="G172" s="279"/>
      <c r="H172" s="279"/>
    </row>
    <row r="173" spans="1:8">
      <c r="A173" s="279" t="s">
        <v>899</v>
      </c>
      <c r="B173" s="279"/>
      <c r="C173" s="279"/>
      <c r="D173" s="279"/>
      <c r="E173" s="279"/>
      <c r="F173" s="279"/>
      <c r="G173" s="279"/>
      <c r="H173" s="279"/>
    </row>
    <row r="174" spans="1:8">
      <c r="A174" s="279" t="s">
        <v>643</v>
      </c>
      <c r="B174" s="279"/>
      <c r="C174" s="279"/>
      <c r="D174" s="279"/>
      <c r="E174" s="279"/>
      <c r="F174" s="279"/>
      <c r="G174" s="279"/>
      <c r="H174" s="279"/>
    </row>
    <row r="175" spans="1:8">
      <c r="A175" s="279"/>
      <c r="B175" s="279"/>
      <c r="C175" s="279"/>
      <c r="D175" s="279"/>
      <c r="E175" s="279"/>
      <c r="F175" s="279"/>
      <c r="G175" s="279"/>
      <c r="H175" s="279"/>
    </row>
    <row r="176" spans="1:8">
      <c r="A176" s="121"/>
      <c r="B176" s="121"/>
      <c r="C176" s="121"/>
      <c r="D176" s="121"/>
      <c r="E176" s="121"/>
      <c r="F176" s="121"/>
      <c r="G176" s="121"/>
      <c r="H176" s="121"/>
    </row>
    <row r="177" spans="1:8">
      <c r="A177" s="121"/>
      <c r="B177" s="121"/>
      <c r="C177" s="121"/>
      <c r="D177" s="121"/>
      <c r="E177" s="121"/>
      <c r="F177" s="121"/>
      <c r="G177" s="121"/>
      <c r="H177" s="121"/>
    </row>
    <row r="178" spans="1:8">
      <c r="A178" s="121"/>
      <c r="B178" s="121"/>
      <c r="C178" s="121"/>
      <c r="D178" s="121"/>
      <c r="E178" s="121"/>
      <c r="F178" s="121"/>
      <c r="G178" s="121"/>
      <c r="H178" s="121"/>
    </row>
    <row r="179" spans="1:8">
      <c r="A179" s="121"/>
      <c r="B179" s="121"/>
      <c r="C179" s="121"/>
      <c r="D179" s="121"/>
      <c r="E179" s="121"/>
      <c r="F179" s="121"/>
      <c r="G179" s="121"/>
      <c r="H179" s="121"/>
    </row>
    <row r="180" spans="1:8">
      <c r="A180" s="121"/>
      <c r="B180" s="121"/>
      <c r="C180" s="121"/>
      <c r="D180" s="121"/>
      <c r="E180" s="121"/>
      <c r="F180" s="121"/>
      <c r="G180" s="121"/>
      <c r="H180" s="121"/>
    </row>
    <row r="181" spans="1:8">
      <c r="A181" s="121"/>
      <c r="B181" s="121"/>
      <c r="C181" s="121"/>
      <c r="D181" s="121"/>
      <c r="E181" s="121"/>
      <c r="F181" s="121"/>
      <c r="G181" s="121"/>
      <c r="H181" s="121"/>
    </row>
    <row r="182" spans="1:8">
      <c r="A182" s="121"/>
      <c r="B182" s="121"/>
      <c r="C182" s="121"/>
      <c r="D182" s="121"/>
      <c r="E182" s="121"/>
      <c r="F182" s="121"/>
      <c r="G182" s="121"/>
      <c r="H182" s="121"/>
    </row>
    <row r="183" spans="1:8">
      <c r="A183" s="121"/>
      <c r="B183" s="121"/>
      <c r="C183" s="121"/>
      <c r="D183" s="121"/>
      <c r="E183" s="121"/>
      <c r="F183" s="121"/>
      <c r="G183" s="121"/>
      <c r="H183" s="121"/>
    </row>
    <row r="184" spans="1:8">
      <c r="A184" s="121"/>
      <c r="B184" s="121"/>
      <c r="C184" s="121"/>
      <c r="D184" s="121"/>
      <c r="E184" s="121"/>
      <c r="F184" s="121"/>
      <c r="G184" s="121"/>
      <c r="H184" s="121"/>
    </row>
    <row r="185" spans="1:8">
      <c r="A185" s="121"/>
      <c r="B185" s="121"/>
      <c r="C185" s="121"/>
      <c r="D185" s="121"/>
      <c r="E185" s="121"/>
      <c r="F185" s="121"/>
      <c r="G185" s="121"/>
      <c r="H185" s="121"/>
    </row>
    <row r="186" spans="1:8">
      <c r="A186" s="121"/>
      <c r="B186" s="121"/>
      <c r="C186" s="121"/>
      <c r="D186" s="121"/>
      <c r="E186" s="121"/>
      <c r="F186" s="121"/>
      <c r="G186" s="121"/>
      <c r="H186" s="121"/>
    </row>
    <row r="187" spans="1:8">
      <c r="A187" s="121"/>
      <c r="B187" s="121"/>
      <c r="C187" s="121"/>
      <c r="D187" s="121"/>
      <c r="E187" s="121"/>
      <c r="F187" s="121"/>
      <c r="G187" s="121"/>
      <c r="H187" s="121"/>
    </row>
    <row r="188" spans="1:8">
      <c r="A188" s="121"/>
      <c r="B188" s="121"/>
      <c r="C188" s="121"/>
      <c r="D188" s="121"/>
      <c r="E188" s="121"/>
      <c r="F188" s="121"/>
      <c r="G188" s="121"/>
      <c r="H188" s="121"/>
    </row>
    <row r="189" spans="1:8">
      <c r="A189" s="121"/>
      <c r="B189" s="121"/>
      <c r="C189" s="121"/>
      <c r="D189" s="121"/>
      <c r="E189" s="121"/>
      <c r="F189" s="121"/>
      <c r="G189" s="121"/>
      <c r="H189" s="121"/>
    </row>
    <row r="190" spans="1:8">
      <c r="A190" s="121"/>
      <c r="B190" s="121"/>
      <c r="C190" s="121"/>
      <c r="D190" s="121"/>
      <c r="E190" s="121"/>
      <c r="F190" s="121"/>
      <c r="G190" s="121"/>
      <c r="H190" s="121"/>
    </row>
    <row r="191" spans="1:8">
      <c r="A191" s="121"/>
      <c r="B191" s="121"/>
      <c r="C191" s="121"/>
      <c r="D191" s="121"/>
      <c r="E191" s="121"/>
      <c r="F191" s="121"/>
      <c r="G191" s="121"/>
      <c r="H191" s="121"/>
    </row>
    <row r="192" spans="1:8">
      <c r="A192" s="121"/>
      <c r="B192" s="121"/>
      <c r="C192" s="121"/>
      <c r="D192" s="121"/>
      <c r="E192" s="121"/>
      <c r="F192" s="121"/>
      <c r="G192" s="121"/>
      <c r="H192" s="121"/>
    </row>
    <row r="193" spans="1:8">
      <c r="A193" s="121"/>
      <c r="B193" s="121"/>
      <c r="C193" s="121"/>
      <c r="D193" s="121"/>
      <c r="E193" s="121"/>
      <c r="F193" s="121"/>
      <c r="G193" s="121"/>
      <c r="H193" s="121"/>
    </row>
    <row r="194" spans="1:8">
      <c r="A194" s="121"/>
      <c r="B194" s="121"/>
      <c r="C194" s="121"/>
      <c r="D194" s="121"/>
      <c r="E194" s="121"/>
      <c r="F194" s="121"/>
      <c r="G194" s="121"/>
      <c r="H194" s="121"/>
    </row>
    <row r="195" spans="1:8">
      <c r="A195" s="121"/>
      <c r="B195" s="121"/>
      <c r="C195" s="121"/>
      <c r="D195" s="121"/>
      <c r="E195" s="121"/>
      <c r="F195" s="121"/>
      <c r="G195" s="121"/>
      <c r="H195" s="121"/>
    </row>
    <row r="196" spans="1:8">
      <c r="A196" s="121"/>
      <c r="B196" s="121"/>
      <c r="C196" s="121"/>
      <c r="D196" s="121"/>
      <c r="E196" s="121"/>
      <c r="F196" s="121"/>
      <c r="G196" s="121"/>
      <c r="H196" s="121"/>
    </row>
    <row r="197" spans="1:8">
      <c r="A197" s="121"/>
      <c r="B197" s="121"/>
      <c r="C197" s="121"/>
      <c r="D197" s="121"/>
      <c r="E197" s="121"/>
      <c r="F197" s="121"/>
      <c r="G197" s="121"/>
      <c r="H197" s="121"/>
    </row>
    <row r="198" spans="1:8">
      <c r="A198" s="121"/>
      <c r="B198" s="121"/>
      <c r="C198" s="121"/>
      <c r="D198" s="121"/>
      <c r="E198" s="121"/>
      <c r="F198" s="121"/>
      <c r="G198" s="121"/>
      <c r="H198" s="121"/>
    </row>
    <row r="199" spans="1:8">
      <c r="A199" s="121"/>
      <c r="B199" s="121"/>
      <c r="C199" s="121"/>
      <c r="D199" s="121"/>
      <c r="E199" s="121"/>
      <c r="F199" s="121"/>
      <c r="G199" s="121"/>
      <c r="H199" s="121"/>
    </row>
    <row r="200" spans="1:8">
      <c r="A200" s="121"/>
      <c r="B200" s="121"/>
      <c r="C200" s="121"/>
      <c r="D200" s="121"/>
      <c r="E200" s="121"/>
      <c r="F200" s="121"/>
      <c r="G200" s="121"/>
      <c r="H200" s="121"/>
    </row>
    <row r="201" spans="1:8">
      <c r="A201" s="121"/>
      <c r="B201" s="121"/>
      <c r="C201" s="121"/>
      <c r="D201" s="121"/>
      <c r="E201" s="121"/>
      <c r="F201" s="121"/>
      <c r="G201" s="121"/>
      <c r="H201" s="121"/>
    </row>
    <row r="202" spans="1:8">
      <c r="A202" s="121"/>
      <c r="B202" s="121"/>
      <c r="C202" s="121"/>
      <c r="D202" s="121"/>
      <c r="E202" s="121"/>
      <c r="F202" s="121"/>
      <c r="G202" s="121"/>
      <c r="H202" s="121"/>
    </row>
    <row r="203" spans="1:8">
      <c r="A203" s="121"/>
      <c r="B203" s="121"/>
      <c r="C203" s="121"/>
      <c r="D203" s="121"/>
      <c r="E203" s="121"/>
      <c r="F203" s="121"/>
      <c r="G203" s="121"/>
      <c r="H203" s="121"/>
    </row>
    <row r="204" spans="1:8">
      <c r="A204" s="121"/>
      <c r="B204" s="121"/>
      <c r="C204" s="121"/>
      <c r="D204" s="121"/>
      <c r="E204" s="121"/>
      <c r="F204" s="121"/>
      <c r="G204" s="121"/>
      <c r="H204" s="121"/>
    </row>
    <row r="205" spans="1:8">
      <c r="A205" s="121"/>
    </row>
  </sheetData>
  <mergeCells count="4">
    <mergeCell ref="B75:B76"/>
    <mergeCell ref="C75:C76"/>
    <mergeCell ref="D75:F75"/>
    <mergeCell ref="D76:F76"/>
  </mergeCells>
  <printOptions horizontalCentered="1"/>
  <pageMargins left="0.78740157480314965" right="0.39370078740157483" top="0.78740157480314965" bottom="0.78740157480314965" header="0.11811023622047245" footer="0.11811023622047245"/>
  <pageSetup paperSize="9" orientation="portrait" horizontalDpi="1200" verticalDpi="1200" r:id="rId1"/>
  <headerFooter alignWithMargins="0">
    <oddHeader>&amp;R&amp;"MetaNormalLF-Roman,Standard"&amp;8Teil 1</oddHeader>
    <oddFooter>&amp;L&amp;"MetaNormalLF-Roman,Standard"&amp;8Statistisches Bundesamt, Umweltnutzung und Wirtschaft, Tabellenband, 2014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12289" r:id="rId4">
          <objectPr defaultSize="0" autoPict="0" r:id="rId5">
            <anchor moveWithCells="1">
              <from>
                <xdr:col>2</xdr:col>
                <xdr:colOff>0</xdr:colOff>
                <xdr:row>5</xdr:row>
                <xdr:rowOff>0</xdr:rowOff>
              </from>
              <to>
                <xdr:col>4</xdr:col>
                <xdr:colOff>647700</xdr:colOff>
                <xdr:row>10</xdr:row>
                <xdr:rowOff>114300</xdr:rowOff>
              </to>
            </anchor>
          </objectPr>
        </oleObject>
      </mc:Choice>
      <mc:Fallback>
        <oleObject progId="AcroExch.Document.7" dvAspect="DVASPECT_ICON" shapeId="1228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216"/>
  <sheetViews>
    <sheetView workbookViewId="0"/>
  </sheetViews>
  <sheetFormatPr baseColWidth="10" defaultRowHeight="12.75"/>
  <cols>
    <col min="1" max="1" width="25.7109375" style="2" customWidth="1"/>
    <col min="2" max="2" width="70.7109375" style="2" customWidth="1"/>
    <col min="3" max="16384" width="11.42578125" style="2"/>
  </cols>
  <sheetData>
    <row r="1" spans="1:2" ht="18">
      <c r="A1" s="324" t="s">
        <v>457</v>
      </c>
    </row>
    <row r="3" spans="1:2">
      <c r="A3" s="2" t="s">
        <v>16</v>
      </c>
      <c r="B3" s="2" t="s">
        <v>302</v>
      </c>
    </row>
    <row r="4" spans="1:2">
      <c r="B4" s="2" t="s">
        <v>303</v>
      </c>
    </row>
    <row r="6" spans="1:2">
      <c r="A6" s="2" t="s">
        <v>304</v>
      </c>
      <c r="B6" s="2" t="s">
        <v>305</v>
      </c>
    </row>
    <row r="7" spans="1:2">
      <c r="B7" s="2" t="s">
        <v>306</v>
      </c>
    </row>
    <row r="9" spans="1:2">
      <c r="A9" s="2" t="s">
        <v>15</v>
      </c>
      <c r="B9" s="2" t="s">
        <v>307</v>
      </c>
    </row>
    <row r="10" spans="1:2">
      <c r="B10" s="2" t="s">
        <v>308</v>
      </c>
    </row>
    <row r="11" spans="1:2">
      <c r="B11" s="2" t="s">
        <v>309</v>
      </c>
    </row>
    <row r="13" spans="1:2">
      <c r="A13" s="2" t="s">
        <v>310</v>
      </c>
      <c r="B13" s="2" t="s">
        <v>311</v>
      </c>
    </row>
    <row r="14" spans="1:2">
      <c r="A14" s="2" t="s">
        <v>312</v>
      </c>
      <c r="B14" s="2" t="s">
        <v>644</v>
      </c>
    </row>
    <row r="15" spans="1:2">
      <c r="B15" s="2" t="s">
        <v>645</v>
      </c>
    </row>
    <row r="16" spans="1:2">
      <c r="B16" s="2" t="s">
        <v>646</v>
      </c>
    </row>
    <row r="17" spans="1:2">
      <c r="B17" s="2" t="s">
        <v>647</v>
      </c>
    </row>
    <row r="18" spans="1:2">
      <c r="B18" s="2" t="s">
        <v>648</v>
      </c>
    </row>
    <row r="19" spans="1:2">
      <c r="B19" s="2" t="s">
        <v>649</v>
      </c>
    </row>
    <row r="20" spans="1:2">
      <c r="B20" s="2" t="s">
        <v>650</v>
      </c>
    </row>
    <row r="21" spans="1:2">
      <c r="B21" s="2" t="s">
        <v>651</v>
      </c>
    </row>
    <row r="22" spans="1:2">
      <c r="B22" s="2" t="s">
        <v>652</v>
      </c>
    </row>
    <row r="23" spans="1:2">
      <c r="B23" s="2" t="s">
        <v>653</v>
      </c>
    </row>
    <row r="24" spans="1:2">
      <c r="B24" s="2" t="s">
        <v>654</v>
      </c>
    </row>
    <row r="26" spans="1:2">
      <c r="A26" s="2" t="s">
        <v>313</v>
      </c>
      <c r="B26" s="2" t="s">
        <v>314</v>
      </c>
    </row>
    <row r="27" spans="1:2">
      <c r="B27" s="2" t="s">
        <v>315</v>
      </c>
    </row>
    <row r="29" spans="1:2">
      <c r="A29" s="2" t="s">
        <v>316</v>
      </c>
      <c r="B29" s="2" t="s">
        <v>317</v>
      </c>
    </row>
    <row r="30" spans="1:2">
      <c r="B30" s="2" t="s">
        <v>318</v>
      </c>
    </row>
    <row r="31" spans="1:2">
      <c r="B31" s="2" t="s">
        <v>319</v>
      </c>
    </row>
    <row r="32" spans="1:2">
      <c r="B32" s="2" t="s">
        <v>320</v>
      </c>
    </row>
    <row r="33" spans="1:2">
      <c r="B33" s="2" t="s">
        <v>321</v>
      </c>
    </row>
    <row r="35" spans="1:2">
      <c r="A35" s="2" t="s">
        <v>322</v>
      </c>
      <c r="B35" s="2" t="s">
        <v>323</v>
      </c>
    </row>
    <row r="36" spans="1:2">
      <c r="B36" s="2" t="s">
        <v>324</v>
      </c>
    </row>
    <row r="38" spans="1:2">
      <c r="A38" s="2" t="s">
        <v>728</v>
      </c>
      <c r="B38" s="2" t="s">
        <v>729</v>
      </c>
    </row>
    <row r="39" spans="1:2">
      <c r="B39" s="2" t="s">
        <v>730</v>
      </c>
    </row>
    <row r="40" spans="1:2">
      <c r="B40" s="2" t="s">
        <v>731</v>
      </c>
    </row>
    <row r="41" spans="1:2">
      <c r="B41" s="2" t="s">
        <v>732</v>
      </c>
    </row>
    <row r="42" spans="1:2">
      <c r="B42" s="2" t="s">
        <v>733</v>
      </c>
    </row>
    <row r="43" spans="1:2">
      <c r="B43" s="2" t="s">
        <v>734</v>
      </c>
    </row>
    <row r="44" spans="1:2">
      <c r="B44" s="2" t="s">
        <v>735</v>
      </c>
    </row>
    <row r="45" spans="1:2">
      <c r="B45" s="2" t="s">
        <v>736</v>
      </c>
    </row>
    <row r="46" spans="1:2">
      <c r="A46" s="301"/>
      <c r="B46" s="2" t="s">
        <v>737</v>
      </c>
    </row>
    <row r="48" spans="1:2">
      <c r="A48" s="2" t="s">
        <v>325</v>
      </c>
      <c r="B48" s="2" t="s">
        <v>326</v>
      </c>
    </row>
    <row r="49" spans="1:2">
      <c r="B49" s="2" t="s">
        <v>327</v>
      </c>
    </row>
    <row r="50" spans="1:2">
      <c r="B50" s="2" t="s">
        <v>328</v>
      </c>
    </row>
    <row r="52" spans="1:2">
      <c r="A52" s="2" t="s">
        <v>329</v>
      </c>
      <c r="B52" s="2" t="s">
        <v>330</v>
      </c>
    </row>
    <row r="53" spans="1:2">
      <c r="B53" s="2" t="s">
        <v>331</v>
      </c>
    </row>
    <row r="55" spans="1:2">
      <c r="A55" s="2" t="s">
        <v>61</v>
      </c>
      <c r="B55" s="2" t="s">
        <v>332</v>
      </c>
    </row>
    <row r="56" spans="1:2">
      <c r="B56" s="2" t="s">
        <v>333</v>
      </c>
    </row>
    <row r="57" spans="1:2">
      <c r="B57" s="2" t="s">
        <v>334</v>
      </c>
    </row>
    <row r="58" spans="1:2">
      <c r="B58" s="2" t="s">
        <v>335</v>
      </c>
    </row>
    <row r="59" spans="1:2">
      <c r="B59" s="2" t="s">
        <v>336</v>
      </c>
    </row>
    <row r="60" spans="1:2">
      <c r="B60" s="2" t="s">
        <v>337</v>
      </c>
    </row>
    <row r="62" spans="1:2">
      <c r="A62" s="2" t="s">
        <v>338</v>
      </c>
      <c r="B62" s="2" t="s">
        <v>655</v>
      </c>
    </row>
    <row r="63" spans="1:2">
      <c r="B63" s="2" t="s">
        <v>656</v>
      </c>
    </row>
    <row r="64" spans="1:2">
      <c r="B64" s="2" t="s">
        <v>657</v>
      </c>
    </row>
    <row r="65" spans="1:2">
      <c r="A65" s="87"/>
      <c r="B65" s="99" t="s">
        <v>453</v>
      </c>
    </row>
    <row r="66" spans="1:2">
      <c r="B66" s="3" t="s">
        <v>339</v>
      </c>
    </row>
    <row r="67" spans="1:2">
      <c r="B67" s="3" t="s">
        <v>340</v>
      </c>
    </row>
    <row r="68" spans="1:2">
      <c r="B68" s="99" t="s">
        <v>341</v>
      </c>
    </row>
    <row r="69" spans="1:2">
      <c r="B69" s="3" t="s">
        <v>342</v>
      </c>
    </row>
    <row r="70" spans="1:2">
      <c r="B70" s="3" t="s">
        <v>343</v>
      </c>
    </row>
    <row r="72" spans="1:2">
      <c r="A72" s="2" t="s">
        <v>344</v>
      </c>
      <c r="B72" s="2" t="s">
        <v>345</v>
      </c>
    </row>
    <row r="73" spans="1:2">
      <c r="B73" s="2" t="s">
        <v>346</v>
      </c>
    </row>
    <row r="74" spans="1:2">
      <c r="B74" s="2" t="s">
        <v>347</v>
      </c>
    </row>
    <row r="76" spans="1:2">
      <c r="A76" s="2" t="s">
        <v>49</v>
      </c>
      <c r="B76" s="2" t="s">
        <v>348</v>
      </c>
    </row>
    <row r="78" spans="1:2">
      <c r="A78" s="2" t="s">
        <v>349</v>
      </c>
      <c r="B78" s="2" t="s">
        <v>350</v>
      </c>
    </row>
    <row r="79" spans="1:2">
      <c r="B79" s="2" t="s">
        <v>351</v>
      </c>
    </row>
    <row r="80" spans="1:2">
      <c r="B80" s="2" t="s">
        <v>352</v>
      </c>
    </row>
    <row r="82" spans="1:2">
      <c r="A82" s="2" t="s">
        <v>353</v>
      </c>
      <c r="B82" s="2" t="s">
        <v>354</v>
      </c>
    </row>
    <row r="83" spans="1:2">
      <c r="B83" s="2" t="s">
        <v>355</v>
      </c>
    </row>
    <row r="85" spans="1:2">
      <c r="A85" s="2" t="s">
        <v>356</v>
      </c>
      <c r="B85" s="2" t="s">
        <v>357</v>
      </c>
    </row>
    <row r="86" spans="1:2">
      <c r="B86" s="2" t="s">
        <v>358</v>
      </c>
    </row>
    <row r="87" spans="1:2">
      <c r="B87" s="2" t="s">
        <v>359</v>
      </c>
    </row>
    <row r="88" spans="1:2">
      <c r="B88" s="2" t="s">
        <v>667</v>
      </c>
    </row>
    <row r="89" spans="1:2">
      <c r="B89" s="2" t="s">
        <v>668</v>
      </c>
    </row>
    <row r="91" spans="1:2">
      <c r="A91" s="2" t="s">
        <v>360</v>
      </c>
      <c r="B91" s="2" t="s">
        <v>361</v>
      </c>
    </row>
    <row r="92" spans="1:2">
      <c r="B92" s="2" t="s">
        <v>362</v>
      </c>
    </row>
    <row r="94" spans="1:2">
      <c r="A94" s="2" t="s">
        <v>363</v>
      </c>
      <c r="B94" s="2" t="s">
        <v>364</v>
      </c>
    </row>
    <row r="95" spans="1:2">
      <c r="B95" s="2" t="s">
        <v>365</v>
      </c>
    </row>
    <row r="96" spans="1:2">
      <c r="B96" s="2" t="s">
        <v>366</v>
      </c>
    </row>
    <row r="98" spans="1:2">
      <c r="A98" s="2" t="s">
        <v>367</v>
      </c>
      <c r="B98" s="2" t="s">
        <v>368</v>
      </c>
    </row>
    <row r="99" spans="1:2">
      <c r="A99" s="2" t="s">
        <v>369</v>
      </c>
      <c r="B99" s="2" t="s">
        <v>370</v>
      </c>
    </row>
    <row r="100" spans="1:2">
      <c r="B100" s="2" t="s">
        <v>371</v>
      </c>
    </row>
    <row r="101" spans="1:2">
      <c r="B101" s="2" t="s">
        <v>372</v>
      </c>
    </row>
    <row r="103" spans="1:2">
      <c r="A103" s="2" t="s">
        <v>373</v>
      </c>
      <c r="B103" s="2" t="s">
        <v>658</v>
      </c>
    </row>
    <row r="104" spans="1:2">
      <c r="B104" s="2" t="s">
        <v>659</v>
      </c>
    </row>
    <row r="105" spans="1:2">
      <c r="B105" s="2" t="s">
        <v>660</v>
      </c>
    </row>
    <row r="106" spans="1:2">
      <c r="B106" s="2" t="s">
        <v>661</v>
      </c>
    </row>
    <row r="107" spans="1:2">
      <c r="B107" s="2" t="s">
        <v>662</v>
      </c>
    </row>
    <row r="108" spans="1:2">
      <c r="B108" s="2" t="s">
        <v>663</v>
      </c>
    </row>
    <row r="109" spans="1:2">
      <c r="B109" s="2" t="s">
        <v>664</v>
      </c>
    </row>
    <row r="110" spans="1:2">
      <c r="B110" s="2" t="s">
        <v>665</v>
      </c>
    </row>
    <row r="111" spans="1:2">
      <c r="B111" s="2" t="s">
        <v>666</v>
      </c>
    </row>
    <row r="113" spans="1:2">
      <c r="A113" s="2" t="s">
        <v>374</v>
      </c>
      <c r="B113" s="2" t="s">
        <v>375</v>
      </c>
    </row>
    <row r="114" spans="1:2">
      <c r="B114" s="2" t="s">
        <v>376</v>
      </c>
    </row>
    <row r="115" spans="1:2">
      <c r="B115" s="2" t="s">
        <v>377</v>
      </c>
    </row>
    <row r="116" spans="1:2">
      <c r="B116" s="2" t="s">
        <v>378</v>
      </c>
    </row>
    <row r="118" spans="1:2">
      <c r="A118" s="2" t="s">
        <v>379</v>
      </c>
      <c r="B118" s="2" t="s">
        <v>380</v>
      </c>
    </row>
    <row r="119" spans="1:2">
      <c r="B119" s="2" t="s">
        <v>381</v>
      </c>
    </row>
    <row r="120" spans="1:2">
      <c r="B120" s="2" t="s">
        <v>382</v>
      </c>
    </row>
    <row r="121" spans="1:2">
      <c r="B121" s="2" t="s">
        <v>383</v>
      </c>
    </row>
    <row r="122" spans="1:2">
      <c r="B122" s="2" t="s">
        <v>384</v>
      </c>
    </row>
    <row r="123" spans="1:2">
      <c r="B123" s="2" t="s">
        <v>385</v>
      </c>
    </row>
    <row r="124" spans="1:2">
      <c r="B124" s="2" t="s">
        <v>386</v>
      </c>
    </row>
    <row r="125" spans="1:2">
      <c r="B125" s="2" t="s">
        <v>387</v>
      </c>
    </row>
    <row r="127" spans="1:2">
      <c r="A127" s="2" t="s">
        <v>738</v>
      </c>
      <c r="B127" s="2" t="s">
        <v>739</v>
      </c>
    </row>
    <row r="128" spans="1:2">
      <c r="B128" s="2" t="s">
        <v>740</v>
      </c>
    </row>
    <row r="129" spans="1:2">
      <c r="B129" s="2" t="s">
        <v>741</v>
      </c>
    </row>
    <row r="130" spans="1:2">
      <c r="A130" s="301"/>
      <c r="B130" s="2" t="s">
        <v>742</v>
      </c>
    </row>
    <row r="131" spans="1:2">
      <c r="A131" s="301"/>
      <c r="B131" s="2" t="s">
        <v>743</v>
      </c>
    </row>
    <row r="133" spans="1:2">
      <c r="A133" s="2" t="s">
        <v>10</v>
      </c>
      <c r="B133" s="2" t="s">
        <v>388</v>
      </c>
    </row>
    <row r="134" spans="1:2">
      <c r="B134" s="2" t="s">
        <v>389</v>
      </c>
    </row>
    <row r="135" spans="1:2">
      <c r="B135" s="2" t="s">
        <v>390</v>
      </c>
    </row>
    <row r="136" spans="1:2">
      <c r="B136" s="2" t="s">
        <v>391</v>
      </c>
    </row>
    <row r="138" spans="1:2">
      <c r="A138" s="2" t="s">
        <v>392</v>
      </c>
      <c r="B138" s="2" t="s">
        <v>393</v>
      </c>
    </row>
    <row r="139" spans="1:2">
      <c r="B139" s="2" t="s">
        <v>394</v>
      </c>
    </row>
    <row r="140" spans="1:2">
      <c r="B140" s="2" t="s">
        <v>395</v>
      </c>
    </row>
    <row r="141" spans="1:2">
      <c r="B141" s="2" t="s">
        <v>396</v>
      </c>
    </row>
    <row r="142" spans="1:2">
      <c r="B142" s="2" t="s">
        <v>397</v>
      </c>
    </row>
    <row r="144" spans="1:2">
      <c r="A144" s="2" t="s">
        <v>398</v>
      </c>
      <c r="B144" s="2" t="s">
        <v>399</v>
      </c>
    </row>
    <row r="145" spans="1:2" ht="14.25">
      <c r="B145" s="2" t="s">
        <v>454</v>
      </c>
    </row>
    <row r="146" spans="1:2">
      <c r="B146" s="2" t="s">
        <v>400</v>
      </c>
    </row>
    <row r="148" spans="1:2">
      <c r="A148" s="2" t="s">
        <v>401</v>
      </c>
      <c r="B148" s="2" t="s">
        <v>402</v>
      </c>
    </row>
    <row r="149" spans="1:2">
      <c r="A149" s="2" t="s">
        <v>403</v>
      </c>
      <c r="B149" s="2" t="s">
        <v>404</v>
      </c>
    </row>
    <row r="150" spans="1:2">
      <c r="B150" s="2" t="s">
        <v>405</v>
      </c>
    </row>
    <row r="152" spans="1:2">
      <c r="A152" s="2" t="s">
        <v>406</v>
      </c>
      <c r="B152" s="2" t="s">
        <v>407</v>
      </c>
    </row>
    <row r="153" spans="1:2">
      <c r="B153" s="2" t="s">
        <v>408</v>
      </c>
    </row>
    <row r="155" spans="1:2">
      <c r="A155" s="2" t="s">
        <v>409</v>
      </c>
      <c r="B155" s="2" t="s">
        <v>410</v>
      </c>
    </row>
    <row r="156" spans="1:2">
      <c r="B156" s="2" t="s">
        <v>411</v>
      </c>
    </row>
    <row r="157" spans="1:2">
      <c r="B157" s="2" t="s">
        <v>412</v>
      </c>
    </row>
    <row r="158" spans="1:2">
      <c r="B158" s="2" t="s">
        <v>669</v>
      </c>
    </row>
    <row r="160" spans="1:2">
      <c r="A160" s="3" t="s">
        <v>413</v>
      </c>
      <c r="B160" s="3" t="s">
        <v>414</v>
      </c>
    </row>
    <row r="161" spans="1:2">
      <c r="A161" s="2" t="s">
        <v>415</v>
      </c>
      <c r="B161" s="3" t="s">
        <v>416</v>
      </c>
    </row>
    <row r="162" spans="1:2">
      <c r="B162" s="3" t="s">
        <v>417</v>
      </c>
    </row>
    <row r="163" spans="1:2">
      <c r="B163" s="3" t="s">
        <v>418</v>
      </c>
    </row>
    <row r="164" spans="1:2">
      <c r="B164" s="3" t="s">
        <v>419</v>
      </c>
    </row>
    <row r="165" spans="1:2">
      <c r="B165" s="3" t="s">
        <v>420</v>
      </c>
    </row>
    <row r="166" spans="1:2">
      <c r="B166" s="3" t="s">
        <v>421</v>
      </c>
    </row>
    <row r="167" spans="1:2">
      <c r="B167" s="3" t="s">
        <v>422</v>
      </c>
    </row>
    <row r="168" spans="1:2">
      <c r="B168" s="87"/>
    </row>
    <row r="169" spans="1:2">
      <c r="A169" s="2" t="s">
        <v>423</v>
      </c>
      <c r="B169" s="3" t="s">
        <v>424</v>
      </c>
    </row>
    <row r="170" spans="1:2">
      <c r="B170" s="3" t="s">
        <v>425</v>
      </c>
    </row>
    <row r="171" spans="1:2">
      <c r="B171" s="3" t="s">
        <v>426</v>
      </c>
    </row>
    <row r="172" spans="1:2">
      <c r="B172" s="3" t="s">
        <v>427</v>
      </c>
    </row>
    <row r="173" spans="1:2">
      <c r="B173" s="3" t="s">
        <v>428</v>
      </c>
    </row>
    <row r="174" spans="1:2">
      <c r="B174" s="3"/>
    </row>
    <row r="175" spans="1:2">
      <c r="A175" s="2" t="s">
        <v>429</v>
      </c>
      <c r="B175" s="3" t="s">
        <v>430</v>
      </c>
    </row>
    <row r="176" spans="1:2">
      <c r="B176" s="3" t="s">
        <v>431</v>
      </c>
    </row>
    <row r="177" spans="1:2">
      <c r="B177" s="3" t="s">
        <v>432</v>
      </c>
    </row>
    <row r="178" spans="1:2">
      <c r="B178" s="3" t="s">
        <v>433</v>
      </c>
    </row>
    <row r="179" spans="1:2">
      <c r="B179" s="3" t="s">
        <v>434</v>
      </c>
    </row>
    <row r="180" spans="1:2">
      <c r="B180" s="3" t="s">
        <v>455</v>
      </c>
    </row>
    <row r="181" spans="1:2">
      <c r="B181" s="3" t="s">
        <v>456</v>
      </c>
    </row>
    <row r="182" spans="1:2">
      <c r="B182" s="3" t="s">
        <v>435</v>
      </c>
    </row>
    <row r="183" spans="1:2">
      <c r="B183" s="3" t="s">
        <v>436</v>
      </c>
    </row>
    <row r="184" spans="1:2">
      <c r="B184" s="3"/>
    </row>
    <row r="185" spans="1:2">
      <c r="A185" s="2" t="s">
        <v>437</v>
      </c>
      <c r="B185" s="3" t="s">
        <v>438</v>
      </c>
    </row>
    <row r="186" spans="1:2">
      <c r="B186" s="3" t="s">
        <v>439</v>
      </c>
    </row>
    <row r="187" spans="1:2">
      <c r="B187" s="3" t="s">
        <v>440</v>
      </c>
    </row>
    <row r="188" spans="1:2">
      <c r="B188" s="3" t="s">
        <v>441</v>
      </c>
    </row>
    <row r="189" spans="1:2">
      <c r="B189" s="3" t="s">
        <v>442</v>
      </c>
    </row>
    <row r="191" spans="1:2">
      <c r="A191" s="2" t="s">
        <v>443</v>
      </c>
      <c r="B191" s="2" t="s">
        <v>444</v>
      </c>
    </row>
    <row r="193" spans="1:2">
      <c r="A193" s="2" t="s">
        <v>445</v>
      </c>
      <c r="B193" s="2" t="s">
        <v>446</v>
      </c>
    </row>
    <row r="194" spans="1:2">
      <c r="B194" s="2" t="s">
        <v>670</v>
      </c>
    </row>
    <row r="195" spans="1:2" ht="14.25">
      <c r="B195" s="2" t="s">
        <v>671</v>
      </c>
    </row>
    <row r="196" spans="1:2" ht="14.25">
      <c r="B196" s="2" t="s">
        <v>672</v>
      </c>
    </row>
    <row r="197" spans="1:2">
      <c r="B197" s="2" t="s">
        <v>673</v>
      </c>
    </row>
    <row r="198" spans="1:2" ht="14.25">
      <c r="B198" s="2" t="s">
        <v>674</v>
      </c>
    </row>
    <row r="199" spans="1:2" ht="14.25">
      <c r="B199" s="2" t="s">
        <v>675</v>
      </c>
    </row>
    <row r="200" spans="1:2">
      <c r="B200" s="2" t="s">
        <v>676</v>
      </c>
    </row>
    <row r="201" spans="1:2">
      <c r="B201" s="2" t="s">
        <v>677</v>
      </c>
    </row>
    <row r="202" spans="1:2">
      <c r="B202" s="2" t="s">
        <v>678</v>
      </c>
    </row>
    <row r="203" spans="1:2">
      <c r="B203" s="2" t="s">
        <v>679</v>
      </c>
    </row>
    <row r="205" spans="1:2">
      <c r="A205" s="2" t="s">
        <v>447</v>
      </c>
      <c r="B205" s="2" t="s">
        <v>680</v>
      </c>
    </row>
    <row r="206" spans="1:2">
      <c r="B206" s="2" t="s">
        <v>681</v>
      </c>
    </row>
    <row r="207" spans="1:2">
      <c r="B207" s="2" t="s">
        <v>682</v>
      </c>
    </row>
    <row r="208" spans="1:2">
      <c r="B208" s="2" t="s">
        <v>683</v>
      </c>
    </row>
    <row r="209" spans="1:2">
      <c r="B209" s="2" t="s">
        <v>684</v>
      </c>
    </row>
    <row r="210" spans="1:2">
      <c r="B210" s="2" t="s">
        <v>685</v>
      </c>
    </row>
    <row r="211" spans="1:2">
      <c r="B211" s="2" t="s">
        <v>448</v>
      </c>
    </row>
    <row r="213" spans="1:2">
      <c r="A213" s="2" t="s">
        <v>71</v>
      </c>
      <c r="B213" s="2" t="s">
        <v>449</v>
      </c>
    </row>
    <row r="214" spans="1:2">
      <c r="B214" s="2" t="s">
        <v>450</v>
      </c>
    </row>
    <row r="215" spans="1:2">
      <c r="B215" s="2" t="s">
        <v>451</v>
      </c>
    </row>
    <row r="216" spans="1:2">
      <c r="B216" s="2" t="s">
        <v>452</v>
      </c>
    </row>
  </sheetData>
  <phoneticPr fontId="6" type="noConversion"/>
  <pageMargins left="0.78740157480314965" right="0.59055118110236227" top="0.78740157480314965" bottom="0.78740157480314965" header="0.11811023622047245" footer="0.11811023622047245"/>
  <pageSetup paperSize="9" scale="90" orientation="portrait" horizontalDpi="1200" verticalDpi="1200" r:id="rId1"/>
  <headerFooter alignWithMargins="0">
    <oddHeader>&amp;R&amp;"MetaNormalLF-Roman,Standard"Teil 1</oddHeader>
    <oddFooter>&amp;L&amp;"MetaNormalLF-Roman,Standard"Statistisches Bundesamt, Umweltnutzung und Wirtschaft, Tabellenband, 2014</oddFooter>
  </headerFooter>
  <rowBreaks count="1" manualBreakCount="1">
    <brk id="6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7"/>
  <sheetViews>
    <sheetView workbookViewId="0"/>
  </sheetViews>
  <sheetFormatPr baseColWidth="10" defaultRowHeight="12.75"/>
  <cols>
    <col min="1" max="1" width="4.28515625" style="144" customWidth="1"/>
    <col min="2" max="2" width="57.28515625" style="144" customWidth="1"/>
    <col min="3" max="3" width="14.28515625" style="144" customWidth="1"/>
    <col min="4" max="10" width="8.7109375" style="144" customWidth="1"/>
    <col min="11" max="12" width="8.7109375" style="168" customWidth="1"/>
    <col min="13" max="15" width="8.7109375" style="144" customWidth="1"/>
    <col min="16" max="26" width="8.7109375" style="168" customWidth="1"/>
    <col min="27" max="16384" width="11.42578125" style="144"/>
  </cols>
  <sheetData>
    <row r="1" spans="1:26" s="172" customFormat="1" ht="23.25" customHeight="1">
      <c r="A1" s="280" t="s">
        <v>686</v>
      </c>
      <c r="B1" s="170"/>
      <c r="C1" s="171"/>
      <c r="D1" s="171"/>
      <c r="E1" s="171"/>
      <c r="F1" s="171"/>
      <c r="J1" s="171"/>
      <c r="K1" s="173"/>
      <c r="L1" s="170"/>
      <c r="M1" s="169"/>
      <c r="N1" s="171"/>
      <c r="P1" s="169"/>
      <c r="Q1" s="174"/>
      <c r="R1" s="174"/>
      <c r="S1" s="174"/>
      <c r="T1" s="174"/>
      <c r="U1" s="174"/>
      <c r="V1" s="174"/>
      <c r="W1" s="174"/>
      <c r="X1" s="174"/>
      <c r="Y1" s="174"/>
      <c r="Z1" s="174"/>
    </row>
    <row r="2" spans="1:26" s="172" customFormat="1" ht="16.5" customHeight="1">
      <c r="A2" s="175"/>
      <c r="B2" s="171"/>
      <c r="C2" s="171"/>
      <c r="D2" s="171"/>
      <c r="E2" s="171"/>
      <c r="F2" s="171"/>
      <c r="G2" s="171"/>
      <c r="H2" s="171"/>
      <c r="I2" s="171"/>
      <c r="J2" s="171"/>
      <c r="K2" s="170"/>
      <c r="L2" s="170"/>
      <c r="M2" s="171"/>
      <c r="N2" s="171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</row>
    <row r="3" spans="1:26" s="172" customFormat="1" ht="12" customHeight="1">
      <c r="B3" s="171"/>
      <c r="C3" s="171"/>
      <c r="D3" s="171"/>
      <c r="E3" s="171"/>
      <c r="F3" s="171"/>
      <c r="G3" s="176"/>
      <c r="H3" s="176"/>
      <c r="I3" s="171"/>
      <c r="J3" s="171"/>
      <c r="K3" s="170"/>
      <c r="L3" s="170"/>
      <c r="M3" s="171"/>
      <c r="N3" s="171"/>
      <c r="P3" s="174"/>
      <c r="Q3" s="174"/>
      <c r="R3" s="174"/>
      <c r="S3" s="177"/>
      <c r="T3" s="174"/>
      <c r="U3" s="174"/>
      <c r="V3" s="174"/>
      <c r="W3" s="174"/>
      <c r="X3" s="174"/>
      <c r="Y3" s="174"/>
      <c r="Z3" s="174"/>
    </row>
    <row r="4" spans="1:26" s="178" customFormat="1" ht="27" customHeight="1">
      <c r="A4" s="145" t="s">
        <v>74</v>
      </c>
      <c r="B4" s="48" t="s">
        <v>22</v>
      </c>
      <c r="C4" s="48" t="s">
        <v>23</v>
      </c>
      <c r="D4" s="48">
        <v>1991</v>
      </c>
      <c r="E4" s="48">
        <v>1992</v>
      </c>
      <c r="F4" s="48">
        <v>1993</v>
      </c>
      <c r="G4" s="48">
        <v>1994</v>
      </c>
      <c r="H4" s="48">
        <v>1995</v>
      </c>
      <c r="I4" s="80">
        <v>1996</v>
      </c>
      <c r="J4" s="48">
        <v>1997</v>
      </c>
      <c r="K4" s="74">
        <v>1998</v>
      </c>
      <c r="L4" s="48">
        <v>1999</v>
      </c>
      <c r="M4" s="72">
        <v>2000</v>
      </c>
      <c r="N4" s="74">
        <v>2001</v>
      </c>
      <c r="O4" s="48">
        <v>2002</v>
      </c>
      <c r="P4" s="72">
        <v>2003</v>
      </c>
      <c r="Q4" s="48">
        <v>2004</v>
      </c>
      <c r="R4" s="48">
        <v>2005</v>
      </c>
      <c r="S4" s="48">
        <v>2006</v>
      </c>
      <c r="T4" s="48">
        <v>2007</v>
      </c>
      <c r="U4" s="74">
        <v>2008</v>
      </c>
      <c r="V4" s="74">
        <v>2009</v>
      </c>
      <c r="W4" s="74">
        <v>2010</v>
      </c>
      <c r="X4" s="74">
        <v>2011</v>
      </c>
      <c r="Y4" s="74">
        <v>2012</v>
      </c>
      <c r="Z4" s="74">
        <v>2013</v>
      </c>
    </row>
    <row r="5" spans="1:26" s="179" customFormat="1" ht="35.1" customHeight="1">
      <c r="A5" s="146">
        <v>1</v>
      </c>
      <c r="B5" s="51" t="s">
        <v>461</v>
      </c>
      <c r="C5" s="49" t="s">
        <v>48</v>
      </c>
      <c r="D5" s="98">
        <v>79.983999999999995</v>
      </c>
      <c r="E5" s="98">
        <v>80.593999999999994</v>
      </c>
      <c r="F5" s="98">
        <v>81.179000000000002</v>
      </c>
      <c r="G5" s="98">
        <v>81.421999999999997</v>
      </c>
      <c r="H5" s="98">
        <v>81.661000000000001</v>
      </c>
      <c r="I5" s="98">
        <v>81.896000000000001</v>
      </c>
      <c r="J5" s="98">
        <v>82.052000000000007</v>
      </c>
      <c r="K5" s="98">
        <v>82.028999999999996</v>
      </c>
      <c r="L5" s="98">
        <v>82.087000000000003</v>
      </c>
      <c r="M5" s="98">
        <v>82.188000000000002</v>
      </c>
      <c r="N5" s="98">
        <v>82.34</v>
      </c>
      <c r="O5" s="98">
        <v>82.481999999999999</v>
      </c>
      <c r="P5" s="98">
        <v>82.52</v>
      </c>
      <c r="Q5" s="98">
        <v>82.501000000000005</v>
      </c>
      <c r="R5" s="98">
        <v>82.463999999999999</v>
      </c>
      <c r="S5" s="98">
        <v>82.366</v>
      </c>
      <c r="T5" s="98">
        <v>82.263000000000005</v>
      </c>
      <c r="U5" s="98">
        <v>82.12</v>
      </c>
      <c r="V5" s="98">
        <v>81.875</v>
      </c>
      <c r="W5" s="98">
        <v>81.757000000000005</v>
      </c>
      <c r="X5" s="98">
        <v>81.778999999999996</v>
      </c>
      <c r="Y5" s="98">
        <v>81.917000000000002</v>
      </c>
      <c r="Z5" s="98">
        <v>82.103999999999999</v>
      </c>
    </row>
    <row r="6" spans="1:26" s="179" customFormat="1" ht="15" customHeight="1">
      <c r="A6" s="147">
        <v>2</v>
      </c>
      <c r="B6" s="55" t="s">
        <v>49</v>
      </c>
      <c r="C6" s="60" t="s">
        <v>48</v>
      </c>
      <c r="D6" s="98">
        <v>41.01</v>
      </c>
      <c r="E6" s="98">
        <v>40.840000000000003</v>
      </c>
      <c r="F6" s="98">
        <v>40.843000000000004</v>
      </c>
      <c r="G6" s="98">
        <v>41.103000000000002</v>
      </c>
      <c r="H6" s="98">
        <v>41.113</v>
      </c>
      <c r="I6" s="98">
        <v>41.395000000000003</v>
      </c>
      <c r="J6" s="98">
        <v>41.668999999999997</v>
      </c>
      <c r="K6" s="98">
        <v>42.046999999999997</v>
      </c>
      <c r="L6" s="98">
        <v>42.33</v>
      </c>
      <c r="M6" s="98">
        <v>42.929000000000002</v>
      </c>
      <c r="N6" s="98">
        <v>42.86</v>
      </c>
      <c r="O6" s="98">
        <v>43.021000000000001</v>
      </c>
      <c r="P6" s="98">
        <v>42.993000000000002</v>
      </c>
      <c r="Q6" s="98">
        <v>43.378</v>
      </c>
      <c r="R6" s="98">
        <v>43.790999999999997</v>
      </c>
      <c r="S6" s="98">
        <v>43.804000000000002</v>
      </c>
      <c r="T6" s="98">
        <v>43.86</v>
      </c>
      <c r="U6" s="98">
        <v>43.941000000000003</v>
      </c>
      <c r="V6" s="98">
        <v>44.073</v>
      </c>
      <c r="W6" s="98">
        <v>43.929000000000002</v>
      </c>
      <c r="X6" s="98">
        <v>44.024000000000001</v>
      </c>
      <c r="Y6" s="98">
        <v>44.295000000000002</v>
      </c>
      <c r="Z6" s="98">
        <v>44.496000000000002</v>
      </c>
    </row>
    <row r="7" spans="1:26" s="179" customFormat="1" ht="15" customHeight="1">
      <c r="A7" s="147">
        <v>3</v>
      </c>
      <c r="B7" s="55" t="s">
        <v>50</v>
      </c>
      <c r="C7" s="60" t="s">
        <v>48</v>
      </c>
      <c r="D7" s="98">
        <v>38.850999999999999</v>
      </c>
      <c r="E7" s="98">
        <v>38.305999999999997</v>
      </c>
      <c r="F7" s="98">
        <v>37.786000000000001</v>
      </c>
      <c r="G7" s="98">
        <v>37.78</v>
      </c>
      <c r="H7" s="98">
        <v>37.884999999999998</v>
      </c>
      <c r="I7" s="98">
        <v>37.89</v>
      </c>
      <c r="J7" s="98">
        <v>37.860999999999997</v>
      </c>
      <c r="K7" s="98">
        <v>38.314999999999998</v>
      </c>
      <c r="L7" s="98">
        <v>38.927</v>
      </c>
      <c r="M7" s="98">
        <v>39.792000000000002</v>
      </c>
      <c r="N7" s="98">
        <v>39.667000000000002</v>
      </c>
      <c r="O7" s="98">
        <v>39.497999999999998</v>
      </c>
      <c r="P7" s="98">
        <v>39.075000000000003</v>
      </c>
      <c r="Q7" s="98">
        <v>39.218000000000004</v>
      </c>
      <c r="R7" s="98">
        <v>39.22</v>
      </c>
      <c r="S7" s="98">
        <v>39.558999999999997</v>
      </c>
      <c r="T7" s="98">
        <v>40.259</v>
      </c>
      <c r="U7" s="98">
        <v>40.805</v>
      </c>
      <c r="V7" s="98">
        <v>40.844999999999999</v>
      </c>
      <c r="W7" s="98">
        <v>40.982999999999997</v>
      </c>
      <c r="X7" s="98">
        <v>41.521999999999998</v>
      </c>
      <c r="Y7" s="98">
        <v>41.978999999999999</v>
      </c>
      <c r="Z7" s="98">
        <v>42.225999999999999</v>
      </c>
    </row>
    <row r="8" spans="1:26" s="179" customFormat="1" ht="15" customHeight="1">
      <c r="A8" s="147">
        <v>4</v>
      </c>
      <c r="B8" s="55" t="s">
        <v>129</v>
      </c>
      <c r="C8" s="60" t="s">
        <v>48</v>
      </c>
      <c r="D8" s="98">
        <v>2.1589999999999998</v>
      </c>
      <c r="E8" s="98">
        <v>2.5339999999999998</v>
      </c>
      <c r="F8" s="98">
        <v>3.0569999999999999</v>
      </c>
      <c r="G8" s="98">
        <v>3.323</v>
      </c>
      <c r="H8" s="98">
        <v>3.2280000000000002</v>
      </c>
      <c r="I8" s="98">
        <v>3.5049999999999999</v>
      </c>
      <c r="J8" s="98">
        <v>3.8079999999999998</v>
      </c>
      <c r="K8" s="98">
        <v>3.7320000000000002</v>
      </c>
      <c r="L8" s="98">
        <v>3.403</v>
      </c>
      <c r="M8" s="98">
        <v>3.137</v>
      </c>
      <c r="N8" s="98">
        <v>3.1930000000000001</v>
      </c>
      <c r="O8" s="98">
        <v>3.5230000000000001</v>
      </c>
      <c r="P8" s="98">
        <v>3.9180000000000001</v>
      </c>
      <c r="Q8" s="98">
        <v>4.16</v>
      </c>
      <c r="R8" s="98">
        <v>4.5709999999999997</v>
      </c>
      <c r="S8" s="98">
        <v>4.2450000000000001</v>
      </c>
      <c r="T8" s="98">
        <v>3.601</v>
      </c>
      <c r="U8" s="98">
        <v>3.1360000000000001</v>
      </c>
      <c r="V8" s="98">
        <v>3.2280000000000002</v>
      </c>
      <c r="W8" s="98">
        <v>2.9460000000000002</v>
      </c>
      <c r="X8" s="98">
        <v>2.5019999999999998</v>
      </c>
      <c r="Y8" s="98">
        <v>2.3159999999999998</v>
      </c>
      <c r="Z8" s="98">
        <v>2.27</v>
      </c>
    </row>
    <row r="9" spans="1:26" s="179" customFormat="1" ht="15" customHeight="1">
      <c r="A9" s="147">
        <v>5</v>
      </c>
      <c r="B9" s="56" t="s">
        <v>51</v>
      </c>
      <c r="C9" s="60" t="s">
        <v>39</v>
      </c>
      <c r="D9" s="98">
        <v>5.3</v>
      </c>
      <c r="E9" s="98">
        <v>6.2</v>
      </c>
      <c r="F9" s="98">
        <v>7.5</v>
      </c>
      <c r="G9" s="98">
        <v>8.1</v>
      </c>
      <c r="H9" s="98">
        <v>7.9</v>
      </c>
      <c r="I9" s="98">
        <v>8.5</v>
      </c>
      <c r="J9" s="98">
        <v>9.1</v>
      </c>
      <c r="K9" s="98">
        <v>8.9</v>
      </c>
      <c r="L9" s="98">
        <v>8</v>
      </c>
      <c r="M9" s="98">
        <v>7.3</v>
      </c>
      <c r="N9" s="98">
        <v>7.4</v>
      </c>
      <c r="O9" s="98">
        <v>8.1999999999999993</v>
      </c>
      <c r="P9" s="98">
        <v>9.1</v>
      </c>
      <c r="Q9" s="98">
        <v>9.6</v>
      </c>
      <c r="R9" s="98">
        <v>10.4</v>
      </c>
      <c r="S9" s="98">
        <v>9.6999999999999993</v>
      </c>
      <c r="T9" s="98">
        <v>8.1999999999999993</v>
      </c>
      <c r="U9" s="98">
        <v>7.1</v>
      </c>
      <c r="V9" s="98">
        <v>7.3</v>
      </c>
      <c r="W9" s="98">
        <v>6.7</v>
      </c>
      <c r="X9" s="98">
        <v>5.7</v>
      </c>
      <c r="Y9" s="98">
        <v>5.2</v>
      </c>
      <c r="Z9" s="98">
        <v>5.0999999999999996</v>
      </c>
    </row>
    <row r="10" spans="1:26" s="179" customFormat="1" ht="15" customHeight="1">
      <c r="A10" s="147">
        <v>6</v>
      </c>
      <c r="B10" s="55" t="s">
        <v>128</v>
      </c>
      <c r="C10" s="60" t="s">
        <v>37</v>
      </c>
      <c r="D10" s="98">
        <v>856.673</v>
      </c>
      <c r="E10" s="98">
        <v>917.19</v>
      </c>
      <c r="F10" s="98">
        <v>954.26900000000001</v>
      </c>
      <c r="G10" s="98">
        <v>989.29100000000005</v>
      </c>
      <c r="H10" s="98">
        <v>1019.828</v>
      </c>
      <c r="I10" s="98">
        <v>1045.251</v>
      </c>
      <c r="J10" s="98">
        <v>1065.9870000000001</v>
      </c>
      <c r="K10" s="98">
        <v>1083.75</v>
      </c>
      <c r="L10" s="98">
        <v>1112.7840000000001</v>
      </c>
      <c r="M10" s="98">
        <v>1143.431</v>
      </c>
      <c r="N10" s="98">
        <v>1182.7739999999999</v>
      </c>
      <c r="O10" s="98">
        <v>1186.9670000000001</v>
      </c>
      <c r="P10" s="98">
        <v>1206.972</v>
      </c>
      <c r="Q10" s="98">
        <v>1231.4380000000001</v>
      </c>
      <c r="R10" s="98">
        <v>1258.3330000000001</v>
      </c>
      <c r="S10" s="98">
        <v>1294.7550000000001</v>
      </c>
      <c r="T10" s="98">
        <v>1313.85</v>
      </c>
      <c r="U10" s="98">
        <v>1341.13</v>
      </c>
      <c r="V10" s="98">
        <v>1336.434</v>
      </c>
      <c r="W10" s="98">
        <v>1372.867</v>
      </c>
      <c r="X10" s="98">
        <v>1430.6289999999999</v>
      </c>
      <c r="Y10" s="98">
        <v>1459.9929999999999</v>
      </c>
      <c r="Z10" s="98">
        <v>1486.1310000000001</v>
      </c>
    </row>
    <row r="11" spans="1:26" s="179" customFormat="1" ht="15" customHeight="1">
      <c r="A11" s="147">
        <v>7</v>
      </c>
      <c r="B11" s="55" t="s">
        <v>171</v>
      </c>
      <c r="C11" s="60" t="s">
        <v>279</v>
      </c>
      <c r="D11" s="82">
        <v>85.42739443872297</v>
      </c>
      <c r="E11" s="82">
        <v>87.682801235839349</v>
      </c>
      <c r="F11" s="82">
        <v>87.796086508753874</v>
      </c>
      <c r="G11" s="82">
        <v>89.052523171987644</v>
      </c>
      <c r="H11" s="82">
        <v>90.52523171987643</v>
      </c>
      <c r="I11" s="82">
        <v>91.956745623069011</v>
      </c>
      <c r="J11" s="82">
        <v>92.7600411946447</v>
      </c>
      <c r="K11" s="82">
        <v>93.934088568486089</v>
      </c>
      <c r="L11" s="82">
        <v>96.148300720906292</v>
      </c>
      <c r="M11" s="82">
        <v>98.084449021627179</v>
      </c>
      <c r="N11" s="82">
        <v>99.866117404737381</v>
      </c>
      <c r="O11" s="82">
        <v>98.918640576725025</v>
      </c>
      <c r="P11" s="82">
        <v>98.619979402677657</v>
      </c>
      <c r="Q11" s="82">
        <v>99.361483007209074</v>
      </c>
      <c r="R11" s="82">
        <v>100</v>
      </c>
      <c r="S11" s="82">
        <v>101.77136972193614</v>
      </c>
      <c r="T11" s="82">
        <v>101.57569515962925</v>
      </c>
      <c r="U11" s="82">
        <v>101.98764160659115</v>
      </c>
      <c r="V11" s="82">
        <v>102.14212152420185</v>
      </c>
      <c r="W11" s="82">
        <v>102.98661174047375</v>
      </c>
      <c r="X11" s="82">
        <v>105.3656024716787</v>
      </c>
      <c r="Y11" s="82">
        <v>106.01441812564367</v>
      </c>
      <c r="Z11" s="82">
        <v>106.58084449021628</v>
      </c>
    </row>
    <row r="12" spans="1:26" s="167" customFormat="1" ht="15" customHeight="1">
      <c r="A12" s="148">
        <v>8</v>
      </c>
      <c r="B12" s="57" t="s">
        <v>130</v>
      </c>
      <c r="C12" s="60" t="s">
        <v>36</v>
      </c>
      <c r="D12" s="98">
        <v>60.261000000000003</v>
      </c>
      <c r="E12" s="98">
        <v>59.902000000000001</v>
      </c>
      <c r="F12" s="98">
        <v>58.25</v>
      </c>
      <c r="G12" s="98">
        <v>58.104999999999997</v>
      </c>
      <c r="H12" s="98">
        <v>57.999000000000002</v>
      </c>
      <c r="I12" s="98">
        <v>57.351999999999997</v>
      </c>
      <c r="J12" s="98">
        <v>56.906999999999996</v>
      </c>
      <c r="K12" s="98">
        <v>57.363999999999997</v>
      </c>
      <c r="L12" s="98">
        <v>57.716000000000001</v>
      </c>
      <c r="M12" s="98">
        <v>57.96</v>
      </c>
      <c r="N12" s="98">
        <v>57.401000000000003</v>
      </c>
      <c r="O12" s="98">
        <v>56.704999999999998</v>
      </c>
      <c r="P12" s="98">
        <v>55.85</v>
      </c>
      <c r="Q12" s="98">
        <v>55.945999999999998</v>
      </c>
      <c r="R12" s="98">
        <v>55.5</v>
      </c>
      <c r="S12" s="98">
        <v>56.466999999999999</v>
      </c>
      <c r="T12" s="98">
        <v>57.436999999999998</v>
      </c>
      <c r="U12" s="98">
        <v>57.95</v>
      </c>
      <c r="V12" s="98">
        <v>56.133000000000003</v>
      </c>
      <c r="W12" s="98">
        <v>57.012999999999998</v>
      </c>
      <c r="X12" s="98">
        <v>57.911999999999999</v>
      </c>
      <c r="Y12" s="98">
        <v>57.762999999999998</v>
      </c>
      <c r="Z12" s="98">
        <v>57.607999999999997</v>
      </c>
    </row>
    <row r="13" spans="1:26" s="167" customFormat="1" ht="15" customHeight="1">
      <c r="A13" s="148">
        <v>9</v>
      </c>
      <c r="B13" s="58" t="s">
        <v>52</v>
      </c>
      <c r="C13" s="60" t="s">
        <v>53</v>
      </c>
      <c r="D13" s="98">
        <v>1553.5</v>
      </c>
      <c r="E13" s="98">
        <v>1564.7</v>
      </c>
      <c r="F13" s="98">
        <v>1541.6</v>
      </c>
      <c r="G13" s="98">
        <v>1537.3</v>
      </c>
      <c r="H13" s="98">
        <v>1528</v>
      </c>
      <c r="I13" s="98">
        <v>1510.5</v>
      </c>
      <c r="J13" s="98">
        <v>1499.6</v>
      </c>
      <c r="K13" s="98">
        <v>1493.6</v>
      </c>
      <c r="L13" s="98">
        <v>1478.7</v>
      </c>
      <c r="M13" s="98">
        <v>1452</v>
      </c>
      <c r="N13" s="98">
        <v>1441.9</v>
      </c>
      <c r="O13" s="98">
        <v>1430.9</v>
      </c>
      <c r="P13" s="98">
        <v>1424.8</v>
      </c>
      <c r="Q13" s="98">
        <v>1422.2</v>
      </c>
      <c r="R13" s="98">
        <v>1411.3</v>
      </c>
      <c r="S13" s="98">
        <v>1424.7</v>
      </c>
      <c r="T13" s="98">
        <v>1424.4</v>
      </c>
      <c r="U13" s="98">
        <v>1418.4</v>
      </c>
      <c r="V13" s="98">
        <v>1372.7</v>
      </c>
      <c r="W13" s="98">
        <v>1389.9</v>
      </c>
      <c r="X13" s="98">
        <v>1393.1</v>
      </c>
      <c r="Y13" s="98">
        <v>1374.2</v>
      </c>
      <c r="Z13" s="98">
        <v>1362.5</v>
      </c>
    </row>
    <row r="14" spans="1:26" s="167" customFormat="1" ht="15" customHeight="1">
      <c r="A14" s="148">
        <v>10</v>
      </c>
      <c r="B14" s="57" t="s">
        <v>127</v>
      </c>
      <c r="C14" s="60" t="s">
        <v>37</v>
      </c>
      <c r="D14" s="98">
        <v>249.22500000000002</v>
      </c>
      <c r="E14" s="98">
        <v>270.26200000000017</v>
      </c>
      <c r="F14" s="98">
        <v>287.4530000000002</v>
      </c>
      <c r="G14" s="98">
        <v>298.84500000000008</v>
      </c>
      <c r="H14" s="98">
        <v>309.5510000000001</v>
      </c>
      <c r="I14" s="98">
        <v>317.03699999999998</v>
      </c>
      <c r="J14" s="98">
        <v>324.83500000000009</v>
      </c>
      <c r="K14" s="98">
        <v>332.47300000000013</v>
      </c>
      <c r="L14" s="98">
        <v>340.66</v>
      </c>
      <c r="M14" s="98">
        <v>355.17700000000031</v>
      </c>
      <c r="N14" s="98">
        <v>366.99000000000012</v>
      </c>
      <c r="O14" s="98">
        <v>375.19500000000005</v>
      </c>
      <c r="P14" s="98">
        <v>379.23899999999992</v>
      </c>
      <c r="Q14" s="98">
        <v>386.59600000000006</v>
      </c>
      <c r="R14" s="98">
        <v>393.57499999999987</v>
      </c>
      <c r="S14" s="98">
        <v>403.52099999999984</v>
      </c>
      <c r="T14" s="98">
        <v>423.40200000000021</v>
      </c>
      <c r="U14" s="98">
        <v>440.34099999999984</v>
      </c>
      <c r="V14" s="98">
        <v>450.90599999999955</v>
      </c>
      <c r="W14" s="98">
        <v>458.97699999999998</v>
      </c>
      <c r="X14" s="98">
        <v>474.22899999999998</v>
      </c>
      <c r="Y14" s="98">
        <v>490.75600000000003</v>
      </c>
      <c r="Z14" s="98">
        <v>502.08899999999988</v>
      </c>
    </row>
    <row r="15" spans="1:26" s="167" customFormat="1" ht="15" customHeight="1">
      <c r="A15" s="148">
        <v>11</v>
      </c>
      <c r="B15" s="57" t="s">
        <v>304</v>
      </c>
      <c r="C15" s="60" t="s">
        <v>279</v>
      </c>
      <c r="D15" s="82">
        <v>242.7964174999999</v>
      </c>
      <c r="E15" s="82">
        <v>254.64302499999994</v>
      </c>
      <c r="F15" s="82">
        <v>264.48239999999993</v>
      </c>
      <c r="G15" s="82">
        <v>272.51132999999993</v>
      </c>
      <c r="H15" s="82">
        <v>280.18604249999987</v>
      </c>
      <c r="I15" s="82">
        <v>287.6639674999999</v>
      </c>
      <c r="J15" s="82">
        <v>294.9451049999999</v>
      </c>
      <c r="K15" s="82">
        <v>303.17082249999993</v>
      </c>
      <c r="L15" s="82">
        <v>312.89212499999991</v>
      </c>
      <c r="M15" s="82">
        <v>323.87286749999993</v>
      </c>
      <c r="N15" s="82">
        <v>334.97168249999987</v>
      </c>
      <c r="O15" s="82">
        <v>343.86647749999992</v>
      </c>
      <c r="P15" s="82">
        <v>350.36046499999992</v>
      </c>
      <c r="Q15" s="82">
        <v>355.63436999999993</v>
      </c>
      <c r="R15" s="82">
        <v>360.94763249999988</v>
      </c>
      <c r="S15" s="82">
        <v>367.28418999999985</v>
      </c>
      <c r="T15" s="82">
        <v>375.4311924999999</v>
      </c>
      <c r="U15" s="82">
        <v>384.16855749999991</v>
      </c>
      <c r="V15" s="82">
        <v>389.99346749999989</v>
      </c>
      <c r="W15" s="82">
        <v>393.57499999999987</v>
      </c>
      <c r="X15" s="82">
        <v>398.96697749999993</v>
      </c>
      <c r="Y15" s="82">
        <v>404.8706024999999</v>
      </c>
      <c r="Z15" s="82">
        <v>409.55414499999983</v>
      </c>
    </row>
    <row r="16" spans="1:26" s="179" customFormat="1" ht="30.75" customHeight="1">
      <c r="A16" s="151">
        <v>12</v>
      </c>
      <c r="B16" s="52" t="s">
        <v>157</v>
      </c>
      <c r="C16" s="50" t="s">
        <v>279</v>
      </c>
      <c r="D16" s="82">
        <v>84.075688317210592</v>
      </c>
      <c r="E16" s="82">
        <v>85.691506325077071</v>
      </c>
      <c r="F16" s="82">
        <v>84.872966939513134</v>
      </c>
      <c r="G16" s="82">
        <v>86.956521739130437</v>
      </c>
      <c r="H16" s="82">
        <v>88.434144785797812</v>
      </c>
      <c r="I16" s="82">
        <v>89.12511959179335</v>
      </c>
      <c r="J16" s="82">
        <v>90.751567981290535</v>
      </c>
      <c r="K16" s="82">
        <v>92.537472095248219</v>
      </c>
      <c r="L16" s="82">
        <v>94.376528117359427</v>
      </c>
      <c r="M16" s="82">
        <v>97.193579249495059</v>
      </c>
      <c r="N16" s="82">
        <v>98.841288402253653</v>
      </c>
      <c r="O16" s="82">
        <v>98.851918783884344</v>
      </c>
      <c r="P16" s="82">
        <v>98.139683214627411</v>
      </c>
      <c r="Q16" s="82">
        <v>99.298394812373772</v>
      </c>
      <c r="R16" s="82">
        <v>100</v>
      </c>
      <c r="S16" s="82">
        <v>103.7100031891145</v>
      </c>
      <c r="T16" s="82">
        <v>107.10109492930798</v>
      </c>
      <c r="U16" s="82">
        <v>108.22791538216224</v>
      </c>
      <c r="V16" s="82">
        <v>102.12607632614011</v>
      </c>
      <c r="W16" s="82">
        <v>106.30381630700543</v>
      </c>
      <c r="X16" s="82">
        <v>110.12012331242693</v>
      </c>
      <c r="Y16" s="82">
        <v>110.53470819602424</v>
      </c>
      <c r="Z16" s="82">
        <v>110.65164239396195</v>
      </c>
    </row>
    <row r="17" spans="1:27" s="179" customFormat="1" ht="15" customHeight="1">
      <c r="A17" s="147">
        <v>13</v>
      </c>
      <c r="B17" s="56" t="s">
        <v>52</v>
      </c>
      <c r="C17" s="60" t="s">
        <v>279</v>
      </c>
      <c r="D17" s="82">
        <v>85.242560130452503</v>
      </c>
      <c r="E17" s="82">
        <v>88.024867509172438</v>
      </c>
      <c r="F17" s="82">
        <v>88.330615572768039</v>
      </c>
      <c r="G17" s="82">
        <v>90.470852017937204</v>
      </c>
      <c r="H17" s="82">
        <v>91.622503057480642</v>
      </c>
      <c r="I17" s="82">
        <v>92.315532001630658</v>
      </c>
      <c r="J17" s="82">
        <v>94.048104362005702</v>
      </c>
      <c r="K17" s="82">
        <v>94.751324908275578</v>
      </c>
      <c r="L17" s="82">
        <v>95.097839380350592</v>
      </c>
      <c r="M17" s="82">
        <v>95.76029351814104</v>
      </c>
      <c r="N17" s="82">
        <v>97.645739910313907</v>
      </c>
      <c r="O17" s="82">
        <v>98.094170403587441</v>
      </c>
      <c r="P17" s="82">
        <v>98.461068079902162</v>
      </c>
      <c r="Q17" s="82">
        <v>99.266204647370571</v>
      </c>
      <c r="R17" s="82">
        <v>100</v>
      </c>
      <c r="S17" s="82">
        <v>102.90460660415816</v>
      </c>
      <c r="T17" s="82">
        <v>104.44353852425601</v>
      </c>
      <c r="U17" s="82">
        <v>104.17855686913981</v>
      </c>
      <c r="V17" s="82">
        <v>98.216469629025681</v>
      </c>
      <c r="W17" s="82">
        <v>101.91602119853241</v>
      </c>
      <c r="X17" s="82">
        <v>104.17855686913981</v>
      </c>
      <c r="Y17" s="82">
        <v>103.41418671015083</v>
      </c>
      <c r="Z17" s="82">
        <v>102.92498980839785</v>
      </c>
    </row>
    <row r="18" spans="1:27" s="179" customFormat="1" ht="15" customHeight="1">
      <c r="A18" s="147">
        <v>14</v>
      </c>
      <c r="B18" s="56" t="s">
        <v>172</v>
      </c>
      <c r="C18" s="60" t="s">
        <v>279</v>
      </c>
      <c r="D18" s="82">
        <v>77.4293697609438</v>
      </c>
      <c r="E18" s="82">
        <v>79.395632826244452</v>
      </c>
      <c r="F18" s="82">
        <v>80.865155748732292</v>
      </c>
      <c r="G18" s="82">
        <v>83.059091379488777</v>
      </c>
      <c r="H18" s="82">
        <v>84.632101831729273</v>
      </c>
      <c r="I18" s="82">
        <v>86.256856048846103</v>
      </c>
      <c r="J18" s="82">
        <v>88.512884197454213</v>
      </c>
      <c r="K18" s="82">
        <v>89.527061989030329</v>
      </c>
      <c r="L18" s="82">
        <v>90.758563593087032</v>
      </c>
      <c r="M18" s="82">
        <v>93.076684259546724</v>
      </c>
      <c r="N18" s="82">
        <v>95.570733726585942</v>
      </c>
      <c r="O18" s="82">
        <v>96.750491565766325</v>
      </c>
      <c r="P18" s="82">
        <v>97.526648038911318</v>
      </c>
      <c r="Q18" s="82">
        <v>98.509779571561623</v>
      </c>
      <c r="R18" s="82">
        <v>100</v>
      </c>
      <c r="S18" s="82">
        <v>101.9455655593501</v>
      </c>
      <c r="T18" s="82">
        <v>103.49787850564007</v>
      </c>
      <c r="U18" s="82">
        <v>103.66345855324435</v>
      </c>
      <c r="V18" s="82">
        <v>100.97278277967506</v>
      </c>
      <c r="W18" s="82">
        <v>103.48752975266481</v>
      </c>
      <c r="X18" s="82">
        <v>105.53658284176757</v>
      </c>
      <c r="Y18" s="82">
        <v>106.20925178515989</v>
      </c>
      <c r="Z18" s="82">
        <v>106.61285315119528</v>
      </c>
    </row>
    <row r="19" spans="1:27" s="179" customFormat="1" ht="15" customHeight="1">
      <c r="A19" s="147">
        <v>15</v>
      </c>
      <c r="B19" s="56" t="s">
        <v>158</v>
      </c>
      <c r="C19" s="60" t="s">
        <v>279</v>
      </c>
      <c r="D19" s="82">
        <v>86.673099603302248</v>
      </c>
      <c r="E19" s="82">
        <v>87.670204781816224</v>
      </c>
      <c r="F19" s="82">
        <v>86.21207247775277</v>
      </c>
      <c r="G19" s="82">
        <v>88.066902541009966</v>
      </c>
      <c r="H19" s="82">
        <v>89.29988206282836</v>
      </c>
      <c r="I19" s="82">
        <v>89.739466066259254</v>
      </c>
      <c r="J19" s="82">
        <v>91.197598370322737</v>
      </c>
      <c r="K19" s="82">
        <v>93.020263750402066</v>
      </c>
      <c r="L19" s="82">
        <v>94.810764447303541</v>
      </c>
      <c r="M19" s="82">
        <v>97.512597834244673</v>
      </c>
      <c r="N19" s="82">
        <v>98.981451699367426</v>
      </c>
      <c r="O19" s="82">
        <v>98.820628283478086</v>
      </c>
      <c r="P19" s="82">
        <v>98.070119009327755</v>
      </c>
      <c r="Q19" s="82">
        <v>99.249490725849682</v>
      </c>
      <c r="R19" s="82">
        <v>100</v>
      </c>
      <c r="S19" s="82">
        <v>103.82759729816662</v>
      </c>
      <c r="T19" s="82">
        <v>107.35499088667311</v>
      </c>
      <c r="U19" s="82">
        <v>108.67374289696581</v>
      </c>
      <c r="V19" s="82">
        <v>102.86265680283049</v>
      </c>
      <c r="W19" s="82">
        <v>107.21561059290232</v>
      </c>
      <c r="X19" s="82">
        <v>111.03248633000966</v>
      </c>
      <c r="Y19" s="82">
        <v>111.25763911225475</v>
      </c>
      <c r="Z19" s="82">
        <v>111.12898037954326</v>
      </c>
    </row>
    <row r="20" spans="1:27" s="179" customFormat="1" ht="15" customHeight="1">
      <c r="A20" s="180"/>
      <c r="B20" s="59" t="s">
        <v>1</v>
      </c>
      <c r="C20" s="60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</row>
    <row r="21" spans="1:27" s="179" customFormat="1" ht="15" customHeight="1">
      <c r="A21" s="147">
        <v>16</v>
      </c>
      <c r="B21" s="55" t="s">
        <v>19</v>
      </c>
      <c r="C21" s="60" t="s">
        <v>54</v>
      </c>
      <c r="D21" s="98">
        <v>38.79</v>
      </c>
      <c r="E21" s="98">
        <v>38.283000000000001</v>
      </c>
      <c r="F21" s="98">
        <v>37.786000000000001</v>
      </c>
      <c r="G21" s="98">
        <v>37.798000000000002</v>
      </c>
      <c r="H21" s="98">
        <v>37.957999999999998</v>
      </c>
      <c r="I21" s="98">
        <v>37.969000000000001</v>
      </c>
      <c r="J21" s="98">
        <v>37.947000000000003</v>
      </c>
      <c r="K21" s="98">
        <v>38.406999999999996</v>
      </c>
      <c r="L21" s="98">
        <v>39.030999999999999</v>
      </c>
      <c r="M21" s="98">
        <v>39.917000000000002</v>
      </c>
      <c r="N21" s="98">
        <v>39.808999999999997</v>
      </c>
      <c r="O21" s="98">
        <v>39.630000000000003</v>
      </c>
      <c r="P21" s="98">
        <v>39.200000000000003</v>
      </c>
      <c r="Q21" s="98">
        <v>39.337000000000003</v>
      </c>
      <c r="R21" s="98">
        <v>39.326000000000001</v>
      </c>
      <c r="S21" s="98">
        <v>39.634999999999998</v>
      </c>
      <c r="T21" s="98">
        <v>40.325000000000003</v>
      </c>
      <c r="U21" s="98">
        <v>40.856000000000002</v>
      </c>
      <c r="V21" s="98">
        <v>40.892000000000003</v>
      </c>
      <c r="W21" s="98">
        <v>41.02</v>
      </c>
      <c r="X21" s="98">
        <v>41.57</v>
      </c>
      <c r="Y21" s="98">
        <v>42.033000000000001</v>
      </c>
      <c r="Z21" s="98">
        <v>42.280999999999999</v>
      </c>
    </row>
    <row r="22" spans="1:27" s="179" customFormat="1" ht="15" customHeight="1">
      <c r="B22" s="181" t="s">
        <v>281</v>
      </c>
      <c r="C22" s="182"/>
      <c r="D22" s="182"/>
      <c r="E22" s="182"/>
      <c r="F22" s="182"/>
      <c r="G22" s="182"/>
      <c r="H22" s="182"/>
      <c r="I22" s="182"/>
      <c r="J22" s="182"/>
      <c r="K22" s="183"/>
      <c r="L22" s="183"/>
      <c r="M22" s="182"/>
      <c r="N22" s="182"/>
      <c r="P22" s="167"/>
      <c r="Q22" s="167"/>
      <c r="R22" s="167"/>
      <c r="S22" s="167"/>
      <c r="T22" s="167"/>
      <c r="U22" s="167"/>
      <c r="V22" s="167"/>
      <c r="W22" s="167"/>
      <c r="X22" s="167"/>
      <c r="Y22" s="167"/>
      <c r="Z22" s="167"/>
    </row>
    <row r="23" spans="1:27" s="179" customFormat="1" ht="12" customHeight="1">
      <c r="B23" s="185" t="s">
        <v>269</v>
      </c>
      <c r="C23" s="182"/>
      <c r="D23" s="182"/>
      <c r="E23" s="182"/>
      <c r="F23" s="182"/>
      <c r="G23" s="182"/>
      <c r="H23" s="182"/>
      <c r="I23" s="182"/>
      <c r="J23" s="182"/>
      <c r="K23" s="183"/>
      <c r="L23" s="183"/>
      <c r="M23" s="182"/>
      <c r="N23" s="182"/>
      <c r="P23" s="167"/>
      <c r="Q23" s="167"/>
      <c r="R23" s="167"/>
      <c r="S23" s="167"/>
      <c r="T23" s="167"/>
      <c r="U23" s="167"/>
      <c r="V23" s="167"/>
      <c r="W23" s="167"/>
      <c r="X23" s="167"/>
      <c r="Y23" s="167"/>
      <c r="Z23" s="167"/>
    </row>
    <row r="24" spans="1:27" s="179" customFormat="1" ht="12" customHeight="1">
      <c r="B24" s="179" t="s">
        <v>462</v>
      </c>
      <c r="C24" s="182"/>
      <c r="D24" s="182"/>
      <c r="E24" s="182"/>
      <c r="F24" s="182"/>
      <c r="G24" s="182"/>
      <c r="H24" s="182"/>
      <c r="I24" s="182"/>
      <c r="J24" s="182"/>
      <c r="K24" s="183"/>
      <c r="L24" s="183"/>
      <c r="M24" s="182"/>
      <c r="N24" s="182"/>
      <c r="P24" s="167"/>
      <c r="Q24" s="167"/>
      <c r="R24" s="167"/>
      <c r="S24" s="167"/>
      <c r="T24" s="167"/>
      <c r="U24" s="167"/>
      <c r="V24" s="167"/>
      <c r="W24" s="167"/>
      <c r="X24" s="167"/>
      <c r="Y24" s="167"/>
      <c r="Z24" s="167"/>
    </row>
    <row r="25" spans="1:27" s="179" customFormat="1" ht="12" customHeight="1">
      <c r="A25" s="184"/>
      <c r="B25" s="182"/>
      <c r="C25" s="182"/>
      <c r="D25" s="182"/>
      <c r="E25" s="182"/>
      <c r="F25" s="182"/>
      <c r="G25" s="182"/>
      <c r="H25" s="182"/>
      <c r="I25" s="182"/>
      <c r="J25" s="182"/>
      <c r="K25" s="183"/>
      <c r="L25" s="183"/>
      <c r="M25" s="182"/>
      <c r="N25" s="182"/>
      <c r="P25" s="167"/>
      <c r="Q25" s="167"/>
      <c r="R25" s="167"/>
      <c r="S25" s="167"/>
      <c r="T25" s="167"/>
      <c r="U25" s="167"/>
      <c r="V25" s="167"/>
      <c r="W25" s="167"/>
      <c r="X25" s="167"/>
      <c r="Y25" s="167"/>
      <c r="Z25" s="167"/>
    </row>
    <row r="26" spans="1:27" s="179" customFormat="1" ht="12" customHeight="1">
      <c r="A26" s="186"/>
      <c r="B26" s="182"/>
      <c r="C26" s="182"/>
      <c r="D26" s="182"/>
      <c r="E26" s="182"/>
      <c r="F26" s="182"/>
      <c r="G26" s="182"/>
      <c r="H26" s="182"/>
      <c r="I26" s="182"/>
      <c r="J26" s="182"/>
      <c r="K26" s="183"/>
      <c r="L26" s="183"/>
      <c r="M26" s="182"/>
      <c r="N26" s="182"/>
      <c r="P26" s="167"/>
      <c r="Q26" s="167"/>
      <c r="R26" s="167"/>
      <c r="S26" s="167"/>
      <c r="T26" s="167"/>
      <c r="U26" s="167"/>
      <c r="V26" s="167"/>
      <c r="W26" s="167"/>
      <c r="X26" s="167"/>
      <c r="Y26" s="167"/>
      <c r="Z26" s="167"/>
    </row>
    <row r="27" spans="1:27" s="184" customFormat="1" ht="12" customHeight="1">
      <c r="B27" s="182"/>
      <c r="C27" s="182"/>
      <c r="D27" s="182"/>
      <c r="E27" s="182"/>
      <c r="F27" s="182"/>
      <c r="G27" s="182"/>
      <c r="H27" s="182"/>
      <c r="I27" s="182"/>
      <c r="J27" s="182"/>
      <c r="K27" s="183"/>
      <c r="L27" s="183"/>
      <c r="M27" s="182"/>
      <c r="N27" s="182"/>
      <c r="O27" s="187"/>
      <c r="P27" s="188"/>
      <c r="Q27" s="188"/>
      <c r="R27" s="188"/>
      <c r="S27" s="188"/>
      <c r="T27" s="188"/>
      <c r="U27" s="188"/>
      <c r="V27" s="188"/>
      <c r="W27" s="188"/>
      <c r="X27" s="188"/>
      <c r="Y27" s="188"/>
      <c r="Z27" s="188"/>
      <c r="AA27" s="187"/>
    </row>
    <row r="28" spans="1:27" s="184" customFormat="1" ht="12" customHeight="1">
      <c r="B28" s="182"/>
      <c r="C28" s="182"/>
      <c r="D28" s="182"/>
      <c r="E28" s="182"/>
      <c r="F28" s="182"/>
      <c r="G28" s="182"/>
      <c r="H28" s="182"/>
      <c r="I28" s="182"/>
      <c r="J28" s="182"/>
      <c r="K28" s="183"/>
      <c r="L28" s="183"/>
      <c r="M28" s="182"/>
      <c r="N28" s="182"/>
      <c r="P28" s="189"/>
      <c r="Q28" s="189"/>
      <c r="R28" s="189"/>
      <c r="S28" s="189"/>
      <c r="T28" s="189"/>
      <c r="U28" s="189"/>
      <c r="V28" s="189"/>
      <c r="W28" s="189"/>
      <c r="X28" s="189"/>
      <c r="Y28" s="189"/>
      <c r="Z28" s="189"/>
    </row>
    <row r="29" spans="1:27" s="184" customFormat="1" ht="12" customHeight="1">
      <c r="B29" s="182"/>
      <c r="C29" s="182"/>
      <c r="D29" s="182"/>
      <c r="E29" s="182"/>
      <c r="F29" s="182"/>
      <c r="G29" s="190"/>
      <c r="H29" s="190"/>
      <c r="I29" s="190"/>
      <c r="J29" s="190"/>
      <c r="K29" s="191"/>
      <c r="L29" s="191"/>
      <c r="M29" s="190"/>
      <c r="P29" s="189"/>
      <c r="Q29" s="189"/>
      <c r="R29" s="189"/>
      <c r="S29" s="189"/>
      <c r="T29" s="189"/>
      <c r="U29" s="189"/>
      <c r="V29" s="189"/>
      <c r="W29" s="189"/>
      <c r="X29" s="189"/>
      <c r="Y29" s="189"/>
      <c r="Z29" s="189"/>
    </row>
    <row r="30" spans="1:27" s="184" customFormat="1" ht="12" customHeight="1">
      <c r="A30" s="144"/>
      <c r="B30" s="182"/>
      <c r="C30" s="182"/>
      <c r="D30" s="182"/>
      <c r="E30" s="182"/>
      <c r="F30" s="182"/>
      <c r="G30" s="190"/>
      <c r="H30" s="190"/>
      <c r="I30" s="190"/>
      <c r="J30" s="190"/>
      <c r="K30" s="191"/>
      <c r="L30" s="191"/>
      <c r="M30" s="190"/>
      <c r="P30" s="189"/>
      <c r="Q30" s="189"/>
      <c r="R30" s="189"/>
      <c r="S30" s="189"/>
      <c r="T30" s="189"/>
      <c r="U30" s="189"/>
      <c r="V30" s="189"/>
      <c r="W30" s="189"/>
      <c r="X30" s="189"/>
      <c r="Y30" s="189"/>
      <c r="Z30" s="189"/>
    </row>
    <row r="31" spans="1:27" s="184" customFormat="1" ht="12" customHeight="1">
      <c r="A31" s="144"/>
      <c r="B31" s="192"/>
      <c r="C31" s="192"/>
    </row>
    <row r="32" spans="1:27" ht="12" customHeight="1">
      <c r="B32" s="182"/>
      <c r="C32" s="182"/>
      <c r="D32" s="182"/>
      <c r="E32" s="182"/>
      <c r="F32" s="182"/>
      <c r="G32" s="193"/>
      <c r="H32" s="193"/>
      <c r="I32" s="193"/>
      <c r="J32" s="193"/>
      <c r="K32" s="194"/>
      <c r="L32" s="194"/>
    </row>
    <row r="33" spans="2:13" ht="12" customHeight="1">
      <c r="B33" s="192"/>
      <c r="C33" s="172"/>
      <c r="D33" s="195"/>
      <c r="E33" s="195"/>
      <c r="F33" s="195"/>
      <c r="G33" s="195"/>
      <c r="H33" s="195"/>
      <c r="I33" s="195"/>
      <c r="J33" s="195"/>
      <c r="K33" s="196"/>
      <c r="L33" s="196"/>
      <c r="M33" s="195"/>
    </row>
    <row r="34" spans="2:13" ht="12" customHeight="1">
      <c r="B34" s="192"/>
      <c r="C34" s="172"/>
      <c r="D34" s="195"/>
      <c r="E34" s="195"/>
      <c r="F34" s="195"/>
      <c r="G34" s="195"/>
      <c r="H34" s="195"/>
      <c r="I34" s="195"/>
      <c r="J34" s="195"/>
      <c r="K34" s="196"/>
      <c r="L34" s="196"/>
      <c r="M34" s="195"/>
    </row>
    <row r="35" spans="2:13" ht="12" customHeight="1">
      <c r="B35" s="192"/>
      <c r="C35" s="172"/>
      <c r="D35" s="195"/>
      <c r="E35" s="195"/>
      <c r="F35" s="195"/>
      <c r="G35" s="195"/>
      <c r="H35" s="195"/>
      <c r="I35" s="195"/>
      <c r="J35" s="195"/>
      <c r="K35" s="196"/>
      <c r="L35" s="196"/>
      <c r="M35" s="195"/>
    </row>
    <row r="36" spans="2:13" ht="12" customHeight="1">
      <c r="B36" s="192"/>
      <c r="C36" s="172"/>
    </row>
    <row r="37" spans="2:13" ht="12" customHeight="1">
      <c r="B37" s="192"/>
      <c r="C37" s="172"/>
    </row>
    <row r="38" spans="2:13" ht="12" customHeight="1">
      <c r="B38" s="192"/>
      <c r="C38" s="172"/>
    </row>
    <row r="39" spans="2:13" ht="12" customHeight="1">
      <c r="B39" s="192"/>
      <c r="C39" s="172"/>
    </row>
    <row r="40" spans="2:13" ht="12" customHeight="1">
      <c r="B40" s="192"/>
      <c r="C40" s="172"/>
    </row>
    <row r="41" spans="2:13" ht="12" customHeight="1">
      <c r="B41" s="192"/>
      <c r="C41" s="172"/>
    </row>
    <row r="42" spans="2:13" ht="12" customHeight="1">
      <c r="B42" s="192"/>
      <c r="C42" s="172"/>
    </row>
    <row r="43" spans="2:13" ht="12" customHeight="1">
      <c r="B43" s="192"/>
      <c r="C43" s="172"/>
    </row>
    <row r="44" spans="2:13" ht="12" customHeight="1">
      <c r="B44" s="192"/>
      <c r="C44" s="172"/>
    </row>
    <row r="45" spans="2:13" ht="12" customHeight="1">
      <c r="B45" s="192"/>
      <c r="C45" s="172"/>
    </row>
    <row r="46" spans="2:13" ht="12" customHeight="1">
      <c r="B46" s="192"/>
      <c r="C46" s="172"/>
    </row>
    <row r="47" spans="2:13" ht="12" customHeight="1">
      <c r="B47" s="192"/>
      <c r="C47" s="172"/>
    </row>
    <row r="48" spans="2:13" ht="12" customHeight="1">
      <c r="B48" s="192"/>
      <c r="C48" s="172"/>
    </row>
    <row r="49" spans="2:3" ht="12" customHeight="1">
      <c r="B49" s="192"/>
      <c r="C49" s="172"/>
    </row>
    <row r="50" spans="2:3" ht="12" customHeight="1">
      <c r="B50" s="192"/>
      <c r="C50" s="172"/>
    </row>
    <row r="51" spans="2:3" ht="12" customHeight="1">
      <c r="B51" s="192"/>
      <c r="C51" s="172"/>
    </row>
    <row r="52" spans="2:3" ht="12" customHeight="1">
      <c r="B52" s="192"/>
      <c r="C52" s="172"/>
    </row>
    <row r="53" spans="2:3" ht="12" customHeight="1">
      <c r="B53" s="192"/>
      <c r="C53" s="172"/>
    </row>
    <row r="54" spans="2:3" ht="12" customHeight="1">
      <c r="B54" s="192"/>
      <c r="C54" s="172"/>
    </row>
    <row r="55" spans="2:3" ht="12" customHeight="1">
      <c r="B55" s="192"/>
      <c r="C55" s="172"/>
    </row>
    <row r="56" spans="2:3" ht="12" customHeight="1">
      <c r="B56" s="192"/>
      <c r="C56" s="172"/>
    </row>
    <row r="57" spans="2:3" ht="12" customHeight="1">
      <c r="B57" s="192"/>
      <c r="C57" s="172"/>
    </row>
    <row r="58" spans="2:3" ht="12" customHeight="1">
      <c r="B58" s="192"/>
      <c r="C58" s="172"/>
    </row>
    <row r="59" spans="2:3" ht="12" customHeight="1">
      <c r="B59" s="192"/>
      <c r="C59" s="172"/>
    </row>
    <row r="60" spans="2:3" ht="12" customHeight="1">
      <c r="B60" s="192"/>
      <c r="C60" s="172"/>
    </row>
    <row r="61" spans="2:3" ht="12" customHeight="1">
      <c r="B61" s="192"/>
      <c r="C61" s="172"/>
    </row>
    <row r="62" spans="2:3" ht="12" customHeight="1">
      <c r="B62" s="192"/>
      <c r="C62" s="172"/>
    </row>
    <row r="63" spans="2:3" ht="12" customHeight="1">
      <c r="B63" s="192"/>
      <c r="C63" s="172"/>
    </row>
    <row r="64" spans="2:3" ht="12" customHeight="1">
      <c r="B64" s="192"/>
      <c r="C64" s="172"/>
    </row>
    <row r="65" spans="2:3" ht="12" customHeight="1">
      <c r="B65" s="192"/>
      <c r="C65" s="172"/>
    </row>
    <row r="66" spans="2:3" ht="12" customHeight="1">
      <c r="B66" s="192"/>
      <c r="C66" s="172"/>
    </row>
    <row r="67" spans="2:3" ht="12" customHeight="1">
      <c r="B67" s="192"/>
      <c r="C67" s="172"/>
    </row>
    <row r="68" spans="2:3" ht="12" customHeight="1">
      <c r="B68" s="192"/>
      <c r="C68" s="172"/>
    </row>
    <row r="69" spans="2:3" ht="12" customHeight="1">
      <c r="B69" s="192"/>
      <c r="C69" s="172"/>
    </row>
    <row r="70" spans="2:3" ht="12" customHeight="1">
      <c r="B70" s="192"/>
      <c r="C70" s="172"/>
    </row>
    <row r="71" spans="2:3" ht="12" customHeight="1">
      <c r="B71" s="192"/>
      <c r="C71" s="172"/>
    </row>
    <row r="72" spans="2:3" ht="12" customHeight="1">
      <c r="B72" s="192"/>
      <c r="C72" s="172"/>
    </row>
    <row r="73" spans="2:3" ht="12" customHeight="1">
      <c r="B73" s="192"/>
      <c r="C73" s="172"/>
    </row>
    <row r="74" spans="2:3" ht="12" customHeight="1">
      <c r="B74" s="192"/>
      <c r="C74" s="172"/>
    </row>
    <row r="75" spans="2:3" ht="12" customHeight="1">
      <c r="B75" s="192"/>
      <c r="C75" s="172"/>
    </row>
    <row r="76" spans="2:3" ht="12" customHeight="1">
      <c r="B76" s="192"/>
      <c r="C76" s="172"/>
    </row>
    <row r="77" spans="2:3" ht="12" customHeight="1">
      <c r="B77" s="192"/>
      <c r="C77" s="172"/>
    </row>
    <row r="78" spans="2:3" ht="12" customHeight="1">
      <c r="B78" s="192"/>
      <c r="C78" s="172"/>
    </row>
    <row r="79" spans="2:3" ht="12" customHeight="1">
      <c r="B79" s="192"/>
      <c r="C79" s="172"/>
    </row>
    <row r="80" spans="2:3" ht="12" customHeight="1">
      <c r="B80" s="192"/>
      <c r="C80" s="172"/>
    </row>
    <row r="81" spans="2:3" ht="12" customHeight="1">
      <c r="B81" s="192"/>
      <c r="C81" s="172"/>
    </row>
    <row r="82" spans="2:3" ht="12" customHeight="1">
      <c r="B82" s="192"/>
      <c r="C82" s="172"/>
    </row>
    <row r="83" spans="2:3" ht="12" customHeight="1">
      <c r="B83" s="192"/>
      <c r="C83" s="172"/>
    </row>
    <row r="84" spans="2:3" ht="12" customHeight="1">
      <c r="B84" s="192"/>
      <c r="C84" s="172"/>
    </row>
    <row r="85" spans="2:3" ht="12" customHeight="1">
      <c r="B85" s="192"/>
      <c r="C85" s="172"/>
    </row>
    <row r="86" spans="2:3" ht="12" customHeight="1">
      <c r="B86" s="192"/>
      <c r="C86" s="172"/>
    </row>
    <row r="87" spans="2:3" ht="12" customHeight="1">
      <c r="B87" s="192"/>
      <c r="C87" s="172"/>
    </row>
    <row r="88" spans="2:3" ht="12" customHeight="1">
      <c r="B88" s="192"/>
      <c r="C88" s="172"/>
    </row>
    <row r="89" spans="2:3" ht="12" customHeight="1">
      <c r="B89" s="192"/>
      <c r="C89" s="172"/>
    </row>
    <row r="90" spans="2:3" ht="12" customHeight="1">
      <c r="B90" s="192"/>
      <c r="C90" s="172"/>
    </row>
    <row r="91" spans="2:3" ht="12" customHeight="1">
      <c r="B91" s="192"/>
      <c r="C91" s="172"/>
    </row>
    <row r="92" spans="2:3" ht="12" customHeight="1">
      <c r="B92" s="192"/>
      <c r="C92" s="172"/>
    </row>
    <row r="93" spans="2:3" ht="12" customHeight="1">
      <c r="B93" s="192"/>
      <c r="C93" s="172"/>
    </row>
    <row r="94" spans="2:3" ht="12" customHeight="1">
      <c r="B94" s="192"/>
      <c r="C94" s="172"/>
    </row>
    <row r="95" spans="2:3" ht="12" customHeight="1">
      <c r="B95" s="192"/>
      <c r="C95" s="172"/>
    </row>
    <row r="96" spans="2:3" ht="12" customHeight="1">
      <c r="B96" s="192"/>
      <c r="C96" s="172"/>
    </row>
    <row r="97" spans="2:3" ht="12" customHeight="1">
      <c r="B97" s="192"/>
      <c r="C97" s="172"/>
    </row>
    <row r="98" spans="2:3" ht="12" customHeight="1">
      <c r="B98" s="192"/>
      <c r="C98" s="172"/>
    </row>
    <row r="99" spans="2:3" ht="12" customHeight="1">
      <c r="B99" s="192"/>
      <c r="C99" s="172"/>
    </row>
    <row r="100" spans="2:3" ht="12" customHeight="1">
      <c r="B100" s="192"/>
      <c r="C100" s="172"/>
    </row>
    <row r="101" spans="2:3" ht="12" customHeight="1">
      <c r="B101" s="192"/>
      <c r="C101" s="172"/>
    </row>
    <row r="102" spans="2:3" ht="12" customHeight="1">
      <c r="B102" s="192"/>
      <c r="C102" s="172"/>
    </row>
    <row r="103" spans="2:3" ht="12" customHeight="1">
      <c r="B103" s="192"/>
      <c r="C103" s="172"/>
    </row>
    <row r="104" spans="2:3" ht="12" customHeight="1">
      <c r="B104" s="192"/>
      <c r="C104" s="172"/>
    </row>
    <row r="105" spans="2:3" ht="12" customHeight="1">
      <c r="B105" s="192"/>
      <c r="C105" s="172"/>
    </row>
    <row r="106" spans="2:3" ht="12" customHeight="1">
      <c r="B106" s="192"/>
      <c r="C106" s="172"/>
    </row>
    <row r="107" spans="2:3" ht="12" customHeight="1">
      <c r="B107" s="192"/>
      <c r="C107" s="172"/>
    </row>
    <row r="108" spans="2:3" ht="12" customHeight="1">
      <c r="B108" s="192"/>
      <c r="C108" s="172"/>
    </row>
    <row r="109" spans="2:3" ht="12" customHeight="1">
      <c r="B109" s="192"/>
      <c r="C109" s="172"/>
    </row>
    <row r="110" spans="2:3" ht="12" customHeight="1">
      <c r="B110" s="192"/>
      <c r="C110" s="172"/>
    </row>
    <row r="111" spans="2:3" ht="12" customHeight="1">
      <c r="B111" s="192"/>
      <c r="C111" s="172"/>
    </row>
    <row r="112" spans="2:3" ht="12" customHeight="1">
      <c r="B112" s="192"/>
      <c r="C112" s="172"/>
    </row>
    <row r="113" spans="2:3" ht="12" customHeight="1">
      <c r="B113" s="192"/>
      <c r="C113" s="172"/>
    </row>
    <row r="114" spans="2:3" ht="12" customHeight="1">
      <c r="B114" s="192"/>
      <c r="C114" s="172"/>
    </row>
    <row r="115" spans="2:3" ht="12" customHeight="1">
      <c r="B115" s="192"/>
      <c r="C115" s="172"/>
    </row>
    <row r="116" spans="2:3" ht="12" customHeight="1">
      <c r="B116" s="192"/>
      <c r="C116" s="172"/>
    </row>
    <row r="117" spans="2:3" ht="12" customHeight="1">
      <c r="B117" s="192"/>
      <c r="C117" s="172"/>
    </row>
    <row r="118" spans="2:3" ht="12" customHeight="1">
      <c r="B118" s="192"/>
      <c r="C118" s="172"/>
    </row>
    <row r="119" spans="2:3" ht="12" customHeight="1">
      <c r="B119" s="192"/>
      <c r="C119" s="172"/>
    </row>
    <row r="120" spans="2:3" ht="12" customHeight="1">
      <c r="B120" s="192"/>
      <c r="C120" s="172"/>
    </row>
    <row r="121" spans="2:3" ht="12" customHeight="1">
      <c r="B121" s="192"/>
      <c r="C121" s="172"/>
    </row>
    <row r="122" spans="2:3" ht="12" customHeight="1">
      <c r="B122" s="192"/>
      <c r="C122" s="172"/>
    </row>
    <row r="123" spans="2:3" ht="12" customHeight="1">
      <c r="B123" s="192"/>
      <c r="C123" s="172"/>
    </row>
    <row r="124" spans="2:3" ht="12" customHeight="1">
      <c r="B124" s="192"/>
      <c r="C124" s="172"/>
    </row>
    <row r="125" spans="2:3" ht="12" customHeight="1">
      <c r="B125" s="192"/>
      <c r="C125" s="172"/>
    </row>
    <row r="126" spans="2:3" ht="12" customHeight="1">
      <c r="B126" s="192"/>
      <c r="C126" s="172"/>
    </row>
    <row r="127" spans="2:3" ht="12" customHeight="1">
      <c r="B127" s="192"/>
      <c r="C127" s="172"/>
    </row>
    <row r="128" spans="2:3" ht="12" customHeight="1">
      <c r="B128" s="192"/>
      <c r="C128" s="172"/>
    </row>
    <row r="129" spans="2:3" ht="12" customHeight="1">
      <c r="B129" s="192"/>
      <c r="C129" s="172"/>
    </row>
    <row r="130" spans="2:3" ht="12" customHeight="1">
      <c r="B130" s="192"/>
      <c r="C130" s="172"/>
    </row>
    <row r="131" spans="2:3" ht="12" customHeight="1">
      <c r="B131" s="192"/>
      <c r="C131" s="172"/>
    </row>
    <row r="132" spans="2:3" ht="12" customHeight="1">
      <c r="B132" s="192"/>
      <c r="C132" s="172"/>
    </row>
    <row r="133" spans="2:3" ht="12" customHeight="1">
      <c r="B133" s="192"/>
      <c r="C133" s="172"/>
    </row>
    <row r="134" spans="2:3" ht="12" customHeight="1">
      <c r="B134" s="192"/>
      <c r="C134" s="172"/>
    </row>
    <row r="135" spans="2:3" ht="12" customHeight="1">
      <c r="B135" s="192"/>
      <c r="C135" s="172"/>
    </row>
    <row r="136" spans="2:3" ht="12" customHeight="1">
      <c r="B136" s="192"/>
      <c r="C136" s="172"/>
    </row>
    <row r="137" spans="2:3" ht="12" customHeight="1">
      <c r="B137" s="192"/>
      <c r="C137" s="172"/>
    </row>
    <row r="138" spans="2:3" ht="12" customHeight="1">
      <c r="B138" s="192"/>
      <c r="C138" s="172"/>
    </row>
    <row r="139" spans="2:3" ht="12" customHeight="1">
      <c r="B139" s="192"/>
      <c r="C139" s="172"/>
    </row>
    <row r="140" spans="2:3" ht="12" customHeight="1">
      <c r="B140" s="192"/>
      <c r="C140" s="172"/>
    </row>
    <row r="141" spans="2:3" ht="12" customHeight="1">
      <c r="B141" s="192"/>
      <c r="C141" s="172"/>
    </row>
    <row r="142" spans="2:3" ht="12" customHeight="1">
      <c r="B142" s="192"/>
      <c r="C142" s="172"/>
    </row>
    <row r="143" spans="2:3" ht="12" customHeight="1">
      <c r="B143" s="192"/>
      <c r="C143" s="172"/>
    </row>
    <row r="144" spans="2:3" ht="12" customHeight="1">
      <c r="B144" s="192"/>
      <c r="C144" s="172"/>
    </row>
    <row r="145" spans="2:3" ht="12" customHeight="1">
      <c r="B145" s="192"/>
      <c r="C145" s="172"/>
    </row>
    <row r="146" spans="2:3" ht="12" customHeight="1">
      <c r="B146" s="192"/>
      <c r="C146" s="172"/>
    </row>
    <row r="147" spans="2:3" ht="12" customHeight="1">
      <c r="B147" s="192"/>
      <c r="C147" s="172"/>
    </row>
    <row r="148" spans="2:3" ht="12" customHeight="1">
      <c r="B148" s="192"/>
      <c r="C148" s="172"/>
    </row>
    <row r="149" spans="2:3" ht="12" customHeight="1">
      <c r="B149" s="192"/>
      <c r="C149" s="172"/>
    </row>
    <row r="150" spans="2:3" ht="12" customHeight="1">
      <c r="B150" s="192"/>
      <c r="C150" s="172"/>
    </row>
    <row r="151" spans="2:3" ht="12" customHeight="1">
      <c r="B151" s="192"/>
      <c r="C151" s="172"/>
    </row>
    <row r="152" spans="2:3" ht="12" customHeight="1">
      <c r="B152" s="192"/>
      <c r="C152" s="172"/>
    </row>
    <row r="153" spans="2:3" ht="12" customHeight="1">
      <c r="B153" s="192"/>
      <c r="C153" s="172"/>
    </row>
    <row r="154" spans="2:3" ht="12" customHeight="1">
      <c r="B154" s="192"/>
      <c r="C154" s="172"/>
    </row>
    <row r="155" spans="2:3" ht="12" customHeight="1">
      <c r="B155" s="192"/>
      <c r="C155" s="172"/>
    </row>
    <row r="156" spans="2:3" ht="12" customHeight="1">
      <c r="B156" s="192"/>
      <c r="C156" s="172"/>
    </row>
    <row r="157" spans="2:3" ht="12" customHeight="1">
      <c r="B157" s="192"/>
      <c r="C157" s="172"/>
    </row>
    <row r="158" spans="2:3" ht="12" customHeight="1">
      <c r="B158" s="192"/>
      <c r="C158" s="172"/>
    </row>
    <row r="159" spans="2:3" ht="12" customHeight="1">
      <c r="C159" s="172"/>
    </row>
    <row r="160" spans="2:3" ht="12" customHeight="1">
      <c r="C160" s="172"/>
    </row>
    <row r="161" spans="3:3" ht="12" customHeight="1">
      <c r="C161" s="172"/>
    </row>
    <row r="162" spans="3:3" ht="12" customHeight="1">
      <c r="C162" s="172"/>
    </row>
    <row r="163" spans="3:3" ht="12" customHeight="1">
      <c r="C163" s="172"/>
    </row>
    <row r="164" spans="3:3" ht="12" customHeight="1">
      <c r="C164" s="172"/>
    </row>
    <row r="165" spans="3:3" ht="12" customHeight="1">
      <c r="C165" s="172"/>
    </row>
    <row r="166" spans="3:3" ht="12" customHeight="1">
      <c r="C166" s="172"/>
    </row>
    <row r="167" spans="3:3" ht="12" customHeight="1">
      <c r="C167" s="172"/>
    </row>
    <row r="168" spans="3:3" ht="12" customHeight="1">
      <c r="C168" s="172"/>
    </row>
    <row r="169" spans="3:3" ht="12" customHeight="1">
      <c r="C169" s="172"/>
    </row>
    <row r="170" spans="3:3" ht="12" customHeight="1">
      <c r="C170" s="172"/>
    </row>
    <row r="171" spans="3:3" ht="12" customHeight="1">
      <c r="C171" s="172"/>
    </row>
    <row r="172" spans="3:3" ht="12" customHeight="1">
      <c r="C172" s="172"/>
    </row>
    <row r="173" spans="3:3" ht="12" customHeight="1">
      <c r="C173" s="172"/>
    </row>
    <row r="174" spans="3:3" ht="12" customHeight="1">
      <c r="C174" s="172"/>
    </row>
    <row r="175" spans="3:3" ht="12" customHeight="1">
      <c r="C175" s="172"/>
    </row>
    <row r="176" spans="3:3" ht="12" customHeight="1">
      <c r="C176" s="172"/>
    </row>
    <row r="177" spans="3:3" ht="12" customHeight="1">
      <c r="C177" s="172"/>
    </row>
    <row r="178" spans="3:3" ht="12" customHeight="1">
      <c r="C178" s="172"/>
    </row>
    <row r="179" spans="3:3" ht="12" customHeight="1">
      <c r="C179" s="172"/>
    </row>
    <row r="180" spans="3:3" ht="12" customHeight="1">
      <c r="C180" s="172"/>
    </row>
    <row r="181" spans="3:3" ht="12" customHeight="1">
      <c r="C181" s="172"/>
    </row>
    <row r="182" spans="3:3" ht="12" customHeight="1">
      <c r="C182" s="172"/>
    </row>
    <row r="183" spans="3:3" ht="12" customHeight="1">
      <c r="C183" s="172"/>
    </row>
    <row r="184" spans="3:3" ht="12" customHeight="1">
      <c r="C184" s="172"/>
    </row>
    <row r="185" spans="3:3" ht="12" customHeight="1">
      <c r="C185" s="172"/>
    </row>
    <row r="186" spans="3:3" ht="12" customHeight="1">
      <c r="C186" s="172"/>
    </row>
    <row r="187" spans="3:3" ht="12" customHeight="1">
      <c r="C187" s="172"/>
    </row>
    <row r="188" spans="3:3" ht="12" customHeight="1">
      <c r="C188" s="172"/>
    </row>
    <row r="189" spans="3:3" ht="12" customHeight="1">
      <c r="C189" s="172"/>
    </row>
    <row r="190" spans="3:3" ht="12" customHeight="1">
      <c r="C190" s="172"/>
    </row>
    <row r="191" spans="3:3" ht="12" customHeight="1">
      <c r="C191" s="172"/>
    </row>
    <row r="192" spans="3:3" ht="12" customHeight="1">
      <c r="C192" s="172"/>
    </row>
    <row r="193" spans="3:3" ht="12" customHeight="1">
      <c r="C193" s="172"/>
    </row>
    <row r="194" spans="3:3" ht="12" customHeight="1">
      <c r="C194" s="172"/>
    </row>
    <row r="195" spans="3:3" ht="12" customHeight="1">
      <c r="C195" s="172"/>
    </row>
    <row r="196" spans="3:3" ht="12" customHeight="1">
      <c r="C196" s="172"/>
    </row>
    <row r="197" spans="3:3" ht="12" customHeight="1">
      <c r="C197" s="172"/>
    </row>
    <row r="198" spans="3:3" ht="12" customHeight="1">
      <c r="C198" s="172"/>
    </row>
    <row r="199" spans="3:3" ht="12" customHeight="1">
      <c r="C199" s="172"/>
    </row>
    <row r="200" spans="3:3" ht="12" customHeight="1">
      <c r="C200" s="172"/>
    </row>
    <row r="201" spans="3:3" ht="12" customHeight="1">
      <c r="C201" s="172"/>
    </row>
    <row r="202" spans="3:3" ht="12" customHeight="1"/>
    <row r="203" spans="3:3" ht="12" customHeight="1"/>
    <row r="204" spans="3:3" ht="12" customHeight="1"/>
    <row r="205" spans="3:3" ht="12" customHeight="1"/>
    <row r="206" spans="3:3" ht="12" customHeight="1"/>
    <row r="207" spans="3:3" ht="12" customHeight="1"/>
    <row r="208" spans="3:3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</sheetData>
  <printOptions horizontalCentered="1"/>
  <pageMargins left="0.59055118110236227" right="0.59055118110236227" top="0.59055118110236227" bottom="0.78740157480314965" header="0.11811023622047245" footer="0.11811023622047245"/>
  <pageSetup paperSize="9" scale="75" firstPageNumber="4" pageOrder="overThenDown" orientation="portrait" useFirstPageNumber="1" r:id="rId1"/>
  <headerFooter alignWithMargins="0">
    <oddHeader>&amp;R&amp;"MetaNormalLF-Roman,Standard"Teil 1</oddHeader>
    <oddFooter>&amp;L&amp;"MetaNormalLF-Roman,Standard"Statistisches Bundesamt, Umweltnutzung und Wirtschaft, Tabellenband, 2014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A138"/>
  <sheetViews>
    <sheetView workbookViewId="0"/>
  </sheetViews>
  <sheetFormatPr baseColWidth="10" defaultRowHeight="15"/>
  <cols>
    <col min="1" max="1" width="4.28515625" style="143" customWidth="1"/>
    <col min="2" max="2" width="50.7109375" style="21" customWidth="1"/>
    <col min="3" max="3" width="13.7109375" style="21" customWidth="1"/>
    <col min="4" max="7" width="10.7109375" style="21" customWidth="1"/>
    <col min="8" max="8" width="10.7109375" style="15" customWidth="1"/>
    <col min="9" max="12" width="10.7109375" style="21" customWidth="1"/>
    <col min="13" max="17" width="10.7109375" style="144" customWidth="1"/>
    <col min="18" max="27" width="10.7109375" style="21" customWidth="1"/>
    <col min="28" max="16384" width="11.42578125" style="21"/>
  </cols>
  <sheetData>
    <row r="1" spans="1:157" s="90" customFormat="1" ht="20.25">
      <c r="A1" s="285" t="s">
        <v>169</v>
      </c>
      <c r="C1" s="91"/>
      <c r="D1" s="91"/>
      <c r="E1" s="92"/>
      <c r="F1" s="92"/>
      <c r="G1" s="92"/>
      <c r="H1" s="92"/>
      <c r="K1" s="91"/>
      <c r="L1" s="92"/>
      <c r="M1" s="91"/>
      <c r="N1" s="91"/>
      <c r="R1" s="142"/>
    </row>
    <row r="2" spans="1:157" s="13" customFormat="1" ht="16.5" customHeight="1">
      <c r="B2" s="90"/>
      <c r="C2" s="89"/>
      <c r="D2" s="89"/>
      <c r="E2" s="89"/>
      <c r="G2" s="89"/>
      <c r="H2" s="89"/>
      <c r="I2" s="93"/>
      <c r="J2" s="93"/>
      <c r="K2" s="93"/>
      <c r="L2" s="93"/>
      <c r="M2" s="93"/>
      <c r="N2" s="93"/>
      <c r="X2" s="85"/>
    </row>
    <row r="3" spans="1:157" s="94" customFormat="1" ht="27" customHeight="1">
      <c r="A3" s="145" t="s">
        <v>74</v>
      </c>
      <c r="B3" s="44" t="s">
        <v>22</v>
      </c>
      <c r="C3" s="44" t="s">
        <v>23</v>
      </c>
      <c r="D3" s="44">
        <v>1990</v>
      </c>
      <c r="E3" s="44">
        <v>1991</v>
      </c>
      <c r="F3" s="45">
        <v>1992</v>
      </c>
      <c r="G3" s="44">
        <v>1993</v>
      </c>
      <c r="H3" s="44">
        <v>1994</v>
      </c>
      <c r="I3" s="44">
        <v>1995</v>
      </c>
      <c r="J3" s="45">
        <v>1996</v>
      </c>
      <c r="K3" s="44">
        <v>1997</v>
      </c>
      <c r="L3" s="44">
        <v>1998</v>
      </c>
      <c r="M3" s="44">
        <v>1999</v>
      </c>
      <c r="N3" s="44">
        <v>2000</v>
      </c>
      <c r="O3" s="44">
        <v>2001</v>
      </c>
      <c r="P3" s="46">
        <v>2002</v>
      </c>
      <c r="Q3" s="44">
        <v>2003</v>
      </c>
      <c r="R3" s="132">
        <v>2004</v>
      </c>
      <c r="S3" s="44">
        <v>2005</v>
      </c>
      <c r="T3" s="46">
        <v>2006</v>
      </c>
      <c r="U3" s="46">
        <v>2007</v>
      </c>
      <c r="V3" s="46">
        <v>2008</v>
      </c>
      <c r="W3" s="46">
        <v>2009</v>
      </c>
      <c r="X3" s="44">
        <v>2010</v>
      </c>
      <c r="Y3" s="46">
        <v>2011</v>
      </c>
      <c r="Z3" s="44" t="s">
        <v>300</v>
      </c>
      <c r="AA3" s="46" t="s">
        <v>687</v>
      </c>
      <c r="AB3" s="95"/>
      <c r="AC3" s="95"/>
      <c r="AD3" s="95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ET3" s="13"/>
      <c r="EU3" s="13"/>
      <c r="EV3" s="13"/>
      <c r="EW3" s="13"/>
      <c r="EX3" s="13"/>
      <c r="EY3" s="13"/>
      <c r="EZ3" s="13"/>
      <c r="FA3" s="13"/>
    </row>
    <row r="4" spans="1:157" s="33" customFormat="1" ht="21.75" customHeight="1">
      <c r="A4" s="146"/>
      <c r="B4" s="37"/>
      <c r="C4" s="133"/>
      <c r="D4" s="345" t="s">
        <v>24</v>
      </c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  <c r="Q4" s="346"/>
      <c r="R4" s="346"/>
      <c r="S4" s="346"/>
      <c r="T4" s="346"/>
      <c r="U4" s="346"/>
      <c r="V4" s="346"/>
      <c r="W4" s="346"/>
      <c r="X4" s="346"/>
      <c r="Y4" s="346"/>
      <c r="Z4" s="346"/>
      <c r="AA4" s="34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</row>
    <row r="5" spans="1:157" s="35" customFormat="1" ht="15" customHeight="1">
      <c r="A5" s="147">
        <v>1</v>
      </c>
      <c r="B5" s="66" t="s">
        <v>249</v>
      </c>
      <c r="C5" s="54" t="s">
        <v>26</v>
      </c>
      <c r="D5" s="83">
        <v>14905.236999999999</v>
      </c>
      <c r="E5" s="83">
        <v>14609.771000000001</v>
      </c>
      <c r="F5" s="83">
        <v>14319.456</v>
      </c>
      <c r="G5" s="83">
        <v>14309.02</v>
      </c>
      <c r="H5" s="83">
        <v>14185.249</v>
      </c>
      <c r="I5" s="83">
        <v>14268.972</v>
      </c>
      <c r="J5" s="83">
        <v>14745.937</v>
      </c>
      <c r="K5" s="83">
        <v>14613.92818852</v>
      </c>
      <c r="L5" s="83">
        <v>14520.569</v>
      </c>
      <c r="M5" s="83">
        <v>14323.277</v>
      </c>
      <c r="N5" s="83">
        <v>14400.802141999999</v>
      </c>
      <c r="O5" s="83">
        <v>14678.626196000001</v>
      </c>
      <c r="P5" s="83">
        <v>14427.36</v>
      </c>
      <c r="Q5" s="83">
        <v>14600.075852722526</v>
      </c>
      <c r="R5" s="83">
        <v>14591.341140094824</v>
      </c>
      <c r="S5" s="83">
        <v>14558.358320242451</v>
      </c>
      <c r="T5" s="83">
        <v>14836.793684916312</v>
      </c>
      <c r="U5" s="83">
        <v>14196.87369608583</v>
      </c>
      <c r="V5" s="83">
        <v>14379.686386625039</v>
      </c>
      <c r="W5" s="83">
        <v>13530.865939897401</v>
      </c>
      <c r="X5" s="83">
        <v>14216.755999999999</v>
      </c>
      <c r="Y5" s="83">
        <v>13599.334000000001</v>
      </c>
      <c r="Z5" s="83">
        <v>13447.058999999999</v>
      </c>
      <c r="AA5" s="83">
        <v>13802.028</v>
      </c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</row>
    <row r="6" spans="1:157" s="35" customFormat="1" ht="15" customHeight="1">
      <c r="A6" s="148">
        <v>2</v>
      </c>
      <c r="B6" s="66" t="s">
        <v>135</v>
      </c>
      <c r="C6" s="54" t="s">
        <v>27</v>
      </c>
      <c r="D6" s="282" t="s">
        <v>28</v>
      </c>
      <c r="E6" s="83">
        <v>1434.9555553</v>
      </c>
      <c r="F6" s="83">
        <v>1451.0684403999999</v>
      </c>
      <c r="G6" s="83">
        <v>1387.1958872500002</v>
      </c>
      <c r="H6" s="83">
        <v>1500.4055778064694</v>
      </c>
      <c r="I6" s="83">
        <v>1444.3432026800961</v>
      </c>
      <c r="J6" s="83">
        <v>1418.6794165124431</v>
      </c>
      <c r="K6" s="83">
        <v>1405.6303677180981</v>
      </c>
      <c r="L6" s="83">
        <v>1383.5816083210013</v>
      </c>
      <c r="M6" s="83">
        <v>1409.4619028007644</v>
      </c>
      <c r="N6" s="83">
        <v>1399.5975580931561</v>
      </c>
      <c r="O6" s="83">
        <v>1329.5165431102807</v>
      </c>
      <c r="P6" s="83">
        <v>1314.3453048919921</v>
      </c>
      <c r="Q6" s="83">
        <v>1329.1496653905401</v>
      </c>
      <c r="R6" s="83">
        <v>1325.6924847639159</v>
      </c>
      <c r="S6" s="83">
        <v>1296.5412850765561</v>
      </c>
      <c r="T6" s="83">
        <v>1358.6084598165498</v>
      </c>
      <c r="U6" s="83">
        <v>1337.8308938736991</v>
      </c>
      <c r="V6" s="83">
        <v>1319.896372820737</v>
      </c>
      <c r="W6" s="83">
        <v>1205.7891393618734</v>
      </c>
      <c r="X6" s="83">
        <v>1244.6143271101207</v>
      </c>
      <c r="Y6" s="83">
        <v>1325.7084966554564</v>
      </c>
      <c r="Z6" s="83">
        <v>1283.7897370569392</v>
      </c>
      <c r="AA6" s="83">
        <v>1291.8808845416559</v>
      </c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</row>
    <row r="7" spans="1:157" s="35" customFormat="1" ht="15" customHeight="1">
      <c r="A7" s="148">
        <v>3</v>
      </c>
      <c r="B7" s="66" t="s">
        <v>136</v>
      </c>
      <c r="C7" s="54" t="s">
        <v>133</v>
      </c>
      <c r="D7" s="282" t="s">
        <v>28</v>
      </c>
      <c r="E7" s="83">
        <v>51244.884172402286</v>
      </c>
      <c r="F7" s="83">
        <v>49948.487298958295</v>
      </c>
      <c r="G7" s="83">
        <v>49539.538978272984</v>
      </c>
      <c r="H7" s="83">
        <v>49199.923021629875</v>
      </c>
      <c r="I7" s="83">
        <v>48830.886153297426</v>
      </c>
      <c r="J7" s="83">
        <v>47765.155679624855</v>
      </c>
      <c r="K7" s="83">
        <v>47382.742840732652</v>
      </c>
      <c r="L7" s="83">
        <v>45806.735766410158</v>
      </c>
      <c r="M7" s="83">
        <v>45370.603846017031</v>
      </c>
      <c r="N7" s="83">
        <v>44929.278476446321</v>
      </c>
      <c r="O7" s="83">
        <v>43899.213293245193</v>
      </c>
      <c r="P7" s="283" t="s">
        <v>688</v>
      </c>
      <c r="Q7" s="283" t="s">
        <v>688</v>
      </c>
      <c r="R7" s="83">
        <v>40536.904529735148</v>
      </c>
      <c r="S7" s="283" t="s">
        <v>688</v>
      </c>
      <c r="T7" s="283" t="s">
        <v>688</v>
      </c>
      <c r="U7" s="83">
        <v>37747.156996052712</v>
      </c>
      <c r="V7" s="283" t="s">
        <v>688</v>
      </c>
      <c r="W7" s="283" t="s">
        <v>688</v>
      </c>
      <c r="X7" s="83">
        <v>38103.774261573628</v>
      </c>
      <c r="Y7" s="283" t="s">
        <v>688</v>
      </c>
      <c r="Z7" s="283" t="s">
        <v>688</v>
      </c>
      <c r="AA7" s="83" t="s">
        <v>201</v>
      </c>
    </row>
    <row r="8" spans="1:157" s="35" customFormat="1" ht="15" customHeight="1">
      <c r="A8" s="147">
        <v>4</v>
      </c>
      <c r="B8" s="66" t="s">
        <v>29</v>
      </c>
      <c r="C8" s="54" t="s">
        <v>287</v>
      </c>
      <c r="D8" s="281" t="s">
        <v>202</v>
      </c>
      <c r="E8" s="281" t="s">
        <v>202</v>
      </c>
      <c r="F8" s="281" t="s">
        <v>202</v>
      </c>
      <c r="G8" s="281" t="s">
        <v>202</v>
      </c>
      <c r="H8" s="281" t="s">
        <v>202</v>
      </c>
      <c r="I8" s="83">
        <v>1166870.9633656978</v>
      </c>
      <c r="J8" s="83">
        <v>1186448.3456730533</v>
      </c>
      <c r="K8" s="83">
        <v>1159494.3381602995</v>
      </c>
      <c r="L8" s="83">
        <v>1134724.2620807732</v>
      </c>
      <c r="M8" s="83">
        <v>1105461.4975970527</v>
      </c>
      <c r="N8" s="83">
        <v>1101164.9086012773</v>
      </c>
      <c r="O8" s="83">
        <v>1130914.5887460974</v>
      </c>
      <c r="P8" s="83">
        <v>1113114.4754463122</v>
      </c>
      <c r="Q8" s="83">
        <v>1122506.4740946593</v>
      </c>
      <c r="R8" s="83">
        <v>1128802.6889679662</v>
      </c>
      <c r="S8" s="83">
        <v>1109655.8731418671</v>
      </c>
      <c r="T8" s="83">
        <v>1129085.7369888329</v>
      </c>
      <c r="U8" s="83">
        <v>1122917.9666398771</v>
      </c>
      <c r="V8" s="83">
        <v>1135158.5704518345</v>
      </c>
      <c r="W8" s="83">
        <v>1064704.2147158564</v>
      </c>
      <c r="X8" s="83">
        <v>1111489.1436898569</v>
      </c>
      <c r="Y8" s="83">
        <v>1088236.0596595358</v>
      </c>
      <c r="Z8" s="83">
        <v>1109852.1529583146</v>
      </c>
      <c r="AA8" s="83" t="s">
        <v>201</v>
      </c>
      <c r="AB8" s="47"/>
      <c r="AC8" s="75"/>
      <c r="AD8" s="75"/>
      <c r="AE8" s="75"/>
      <c r="AF8" s="75"/>
    </row>
    <row r="9" spans="1:157" s="35" customFormat="1" ht="15" customHeight="1">
      <c r="A9" s="147">
        <v>5</v>
      </c>
      <c r="B9" s="66" t="s">
        <v>137</v>
      </c>
      <c r="C9" s="54" t="s">
        <v>285</v>
      </c>
      <c r="D9" s="281" t="s">
        <v>202</v>
      </c>
      <c r="E9" s="281" t="s">
        <v>202</v>
      </c>
      <c r="F9" s="281" t="s">
        <v>202</v>
      </c>
      <c r="G9" s="281" t="s">
        <v>202</v>
      </c>
      <c r="H9" s="281" t="s">
        <v>202</v>
      </c>
      <c r="I9" s="83">
        <v>979812.07510656817</v>
      </c>
      <c r="J9" s="83">
        <v>1001265.1159074993</v>
      </c>
      <c r="K9" s="83">
        <v>981250.69090480788</v>
      </c>
      <c r="L9" s="83">
        <v>974379.87010925834</v>
      </c>
      <c r="M9" s="83">
        <v>951682.31218031282</v>
      </c>
      <c r="N9" s="83">
        <v>951994.18748610036</v>
      </c>
      <c r="O9" s="83">
        <v>982865.60480682761</v>
      </c>
      <c r="P9" s="83">
        <v>969616.72002048453</v>
      </c>
      <c r="Q9" s="83">
        <v>983367.92420430575</v>
      </c>
      <c r="R9" s="83">
        <v>990172.3027272058</v>
      </c>
      <c r="S9" s="83">
        <v>976379.59939049289</v>
      </c>
      <c r="T9" s="83">
        <v>999390.10262862092</v>
      </c>
      <c r="U9" s="83">
        <v>994223.51239527832</v>
      </c>
      <c r="V9" s="83">
        <v>1005764.6583964018</v>
      </c>
      <c r="W9" s="83">
        <v>937070.32496504486</v>
      </c>
      <c r="X9" s="83">
        <v>993869.14951162168</v>
      </c>
      <c r="Y9" s="83">
        <v>969389.21641579643</v>
      </c>
      <c r="Z9" s="83">
        <v>991841.20425854798</v>
      </c>
      <c r="AA9" s="83" t="s">
        <v>201</v>
      </c>
    </row>
    <row r="10" spans="1:157" s="35" customFormat="1" ht="15" customHeight="1">
      <c r="A10" s="147">
        <v>6</v>
      </c>
      <c r="B10" s="68" t="s">
        <v>138</v>
      </c>
      <c r="C10" s="54" t="s">
        <v>286</v>
      </c>
      <c r="D10" s="281" t="s">
        <v>202</v>
      </c>
      <c r="E10" s="281" t="s">
        <v>202</v>
      </c>
      <c r="F10" s="281" t="s">
        <v>202</v>
      </c>
      <c r="G10" s="281" t="s">
        <v>202</v>
      </c>
      <c r="H10" s="281" t="s">
        <v>202</v>
      </c>
      <c r="I10" s="83">
        <v>79494.665949143004</v>
      </c>
      <c r="J10" s="83">
        <v>81038.944207420805</v>
      </c>
      <c r="K10" s="83">
        <v>78192.693175125562</v>
      </c>
      <c r="L10" s="83">
        <v>64886.009126144032</v>
      </c>
      <c r="M10" s="83">
        <v>61469.456091964901</v>
      </c>
      <c r="N10" s="83">
        <v>61544.672333007315</v>
      </c>
      <c r="O10" s="83">
        <v>62677.109221102444</v>
      </c>
      <c r="P10" s="83">
        <v>61341.679683722701</v>
      </c>
      <c r="Q10" s="83">
        <v>60324.368112999058</v>
      </c>
      <c r="R10" s="83">
        <v>63796.935249143637</v>
      </c>
      <c r="S10" s="83">
        <v>61283.189983525386</v>
      </c>
      <c r="T10" s="83">
        <v>60496.801442991644</v>
      </c>
      <c r="U10" s="83">
        <v>62265.52588894363</v>
      </c>
      <c r="V10" s="83">
        <v>63759.444871680782</v>
      </c>
      <c r="W10" s="83">
        <v>63699.294977182966</v>
      </c>
      <c r="X10" s="83">
        <v>55121.684118184268</v>
      </c>
      <c r="Y10" s="83">
        <v>57375.272382751689</v>
      </c>
      <c r="Z10" s="83">
        <v>56380.984053731256</v>
      </c>
      <c r="AA10" s="83" t="s">
        <v>201</v>
      </c>
      <c r="AB10" s="40"/>
      <c r="AD10" s="40"/>
      <c r="AF10" s="40"/>
      <c r="AH10" s="40"/>
    </row>
    <row r="11" spans="1:157" s="35" customFormat="1" ht="15" customHeight="1">
      <c r="A11" s="147">
        <v>7</v>
      </c>
      <c r="B11" s="68" t="s">
        <v>139</v>
      </c>
      <c r="C11" s="54" t="s">
        <v>286</v>
      </c>
      <c r="D11" s="281" t="s">
        <v>202</v>
      </c>
      <c r="E11" s="281" t="s">
        <v>202</v>
      </c>
      <c r="F11" s="281" t="s">
        <v>202</v>
      </c>
      <c r="G11" s="281" t="s">
        <v>202</v>
      </c>
      <c r="H11" s="281" t="s">
        <v>202</v>
      </c>
      <c r="I11" s="83">
        <v>91985.159005424968</v>
      </c>
      <c r="J11" s="83">
        <v>89265.160759449791</v>
      </c>
      <c r="K11" s="83">
        <v>84846.920124687822</v>
      </c>
      <c r="L11" s="83">
        <v>79705.283263808233</v>
      </c>
      <c r="M11" s="83">
        <v>78239.951044625079</v>
      </c>
      <c r="N11" s="83">
        <v>75104.783510683978</v>
      </c>
      <c r="O11" s="83">
        <v>72323.863670728766</v>
      </c>
      <c r="P11" s="83">
        <v>69263.887909446436</v>
      </c>
      <c r="Q11" s="83">
        <v>66556.784464700817</v>
      </c>
      <c r="R11" s="83">
        <v>62286.583395691596</v>
      </c>
      <c r="S11" s="83">
        <v>59339.69789134938</v>
      </c>
      <c r="T11" s="83">
        <v>56654.29403355519</v>
      </c>
      <c r="U11" s="83">
        <v>53928.198533940245</v>
      </c>
      <c r="V11" s="83">
        <v>53241.904983288856</v>
      </c>
      <c r="W11" s="83">
        <v>51204.285945333279</v>
      </c>
      <c r="X11" s="83">
        <v>50125.469555050891</v>
      </c>
      <c r="Y11" s="83">
        <v>48761.078886757408</v>
      </c>
      <c r="Z11" s="83">
        <v>48768.397258316996</v>
      </c>
      <c r="AA11" s="83" t="s">
        <v>201</v>
      </c>
      <c r="AB11" s="40"/>
      <c r="AD11" s="40"/>
      <c r="AF11" s="40"/>
      <c r="AH11" s="40"/>
    </row>
    <row r="12" spans="1:157" s="35" customFormat="1" ht="15" customHeight="1">
      <c r="A12" s="148">
        <v>8</v>
      </c>
      <c r="B12" s="68" t="s">
        <v>30</v>
      </c>
      <c r="C12" s="54" t="s">
        <v>286</v>
      </c>
      <c r="D12" s="281" t="s">
        <v>202</v>
      </c>
      <c r="E12" s="281" t="s">
        <v>202</v>
      </c>
      <c r="F12" s="281" t="s">
        <v>202</v>
      </c>
      <c r="G12" s="281" t="s">
        <v>202</v>
      </c>
      <c r="H12" s="281" t="s">
        <v>202</v>
      </c>
      <c r="I12" s="83">
        <v>7007.7913621909356</v>
      </c>
      <c r="J12" s="83">
        <v>6666.1465182944503</v>
      </c>
      <c r="K12" s="83">
        <v>7384.7344488011313</v>
      </c>
      <c r="L12" s="83">
        <v>8052.272633046623</v>
      </c>
      <c r="M12" s="83">
        <v>8297.9699985382358</v>
      </c>
      <c r="N12" s="83">
        <v>7429.7708833663037</v>
      </c>
      <c r="O12" s="83">
        <v>8358.9470909693227</v>
      </c>
      <c r="P12" s="83">
        <v>8835.0110131604306</v>
      </c>
      <c r="Q12" s="83">
        <v>8197.5286981668323</v>
      </c>
      <c r="R12" s="83">
        <v>8299.0597910723664</v>
      </c>
      <c r="S12" s="83">
        <v>8447.6072318293664</v>
      </c>
      <c r="T12" s="83">
        <v>8604.8936733064911</v>
      </c>
      <c r="U12" s="83">
        <v>8655.8453967082569</v>
      </c>
      <c r="V12" s="83">
        <v>8782.4763978627107</v>
      </c>
      <c r="W12" s="83">
        <v>9307.4351972846416</v>
      </c>
      <c r="X12" s="83">
        <v>8876.5056271891917</v>
      </c>
      <c r="Y12" s="83">
        <v>9153.3711282137865</v>
      </c>
      <c r="Z12" s="83">
        <v>9345.5894585476562</v>
      </c>
      <c r="AA12" s="83" t="s">
        <v>201</v>
      </c>
      <c r="AB12" s="40"/>
      <c r="AD12" s="40"/>
      <c r="AF12" s="40"/>
      <c r="AH12" s="40"/>
    </row>
    <row r="13" spans="1:157" s="35" customFormat="1" ht="15" customHeight="1">
      <c r="A13" s="148">
        <v>9</v>
      </c>
      <c r="B13" s="68" t="s">
        <v>31</v>
      </c>
      <c r="C13" s="54" t="s">
        <v>286</v>
      </c>
      <c r="D13" s="281" t="s">
        <v>202</v>
      </c>
      <c r="E13" s="281" t="s">
        <v>202</v>
      </c>
      <c r="F13" s="281" t="s">
        <v>202</v>
      </c>
      <c r="G13" s="281" t="s">
        <v>202</v>
      </c>
      <c r="H13" s="281" t="s">
        <v>202</v>
      </c>
      <c r="I13" s="83">
        <v>1792.110818207</v>
      </c>
      <c r="J13" s="83">
        <v>1753.1725285308123</v>
      </c>
      <c r="K13" s="83">
        <v>1415.7304530957847</v>
      </c>
      <c r="L13" s="83">
        <v>1527.7977677289018</v>
      </c>
      <c r="M13" s="83">
        <v>1275.0943639141792</v>
      </c>
      <c r="N13" s="83">
        <v>822.51644844261682</v>
      </c>
      <c r="O13" s="83">
        <v>756.27840592530322</v>
      </c>
      <c r="P13" s="83">
        <v>821.20038538838071</v>
      </c>
      <c r="Q13" s="83">
        <v>879.32612599727827</v>
      </c>
      <c r="R13" s="83">
        <v>847.76943781992043</v>
      </c>
      <c r="S13" s="83">
        <v>725.74305069145294</v>
      </c>
      <c r="T13" s="83">
        <v>579.41881443343686</v>
      </c>
      <c r="U13" s="83">
        <v>510.84146293181954</v>
      </c>
      <c r="V13" s="83">
        <v>495.52499587335018</v>
      </c>
      <c r="W13" s="83">
        <v>357.82538901136371</v>
      </c>
      <c r="X13" s="83">
        <v>302.29161895919998</v>
      </c>
      <c r="Y13" s="83">
        <v>241.44138344059999</v>
      </c>
      <c r="Z13" s="83">
        <v>208.94721252780002</v>
      </c>
      <c r="AA13" s="83" t="s">
        <v>201</v>
      </c>
      <c r="AB13" s="40"/>
      <c r="AD13" s="40"/>
      <c r="AF13" s="40"/>
      <c r="AH13" s="40"/>
    </row>
    <row r="14" spans="1:157" s="35" customFormat="1" ht="15" customHeight="1">
      <c r="A14" s="148">
        <v>10</v>
      </c>
      <c r="B14" s="68" t="s">
        <v>140</v>
      </c>
      <c r="C14" s="54" t="s">
        <v>286</v>
      </c>
      <c r="D14" s="281" t="s">
        <v>202</v>
      </c>
      <c r="E14" s="281" t="s">
        <v>202</v>
      </c>
      <c r="F14" s="281" t="s">
        <v>202</v>
      </c>
      <c r="G14" s="281" t="s">
        <v>202</v>
      </c>
      <c r="H14" s="281" t="s">
        <v>202</v>
      </c>
      <c r="I14" s="83">
        <v>6779.1611241639166</v>
      </c>
      <c r="J14" s="83">
        <v>6459.805751858602</v>
      </c>
      <c r="K14" s="83">
        <v>6403.5690537815199</v>
      </c>
      <c r="L14" s="83">
        <v>6173.0291807871872</v>
      </c>
      <c r="M14" s="83">
        <v>4496.7139176975334</v>
      </c>
      <c r="N14" s="83">
        <v>4268.9779396768836</v>
      </c>
      <c r="O14" s="83">
        <v>3932.7855505441894</v>
      </c>
      <c r="P14" s="83">
        <v>3235.9764341100154</v>
      </c>
      <c r="Q14" s="83">
        <v>3180.5424884894201</v>
      </c>
      <c r="R14" s="83">
        <v>3400.0383670329047</v>
      </c>
      <c r="S14" s="83">
        <v>3480.0355939783021</v>
      </c>
      <c r="T14" s="83">
        <v>3397.8890605025736</v>
      </c>
      <c r="U14" s="83">
        <v>3334.0429620750451</v>
      </c>
      <c r="V14" s="83">
        <v>3114.5608067272265</v>
      </c>
      <c r="W14" s="83">
        <v>3065.0482419990271</v>
      </c>
      <c r="X14" s="83">
        <v>3194.0432588515837</v>
      </c>
      <c r="Y14" s="83">
        <v>3315.6794625755883</v>
      </c>
      <c r="Z14" s="83">
        <v>3307.0307166431012</v>
      </c>
      <c r="AA14" s="83" t="s">
        <v>201</v>
      </c>
      <c r="AB14" s="40"/>
      <c r="AD14" s="40"/>
      <c r="AF14" s="40"/>
      <c r="AH14" s="40"/>
    </row>
    <row r="15" spans="1:157" s="35" customFormat="1" ht="15" customHeight="1">
      <c r="A15" s="148">
        <v>11</v>
      </c>
      <c r="B15" s="66" t="s">
        <v>14</v>
      </c>
      <c r="C15" s="54"/>
      <c r="D15" s="281"/>
      <c r="E15" s="281"/>
      <c r="F15" s="281"/>
      <c r="G15" s="281"/>
      <c r="H15" s="281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</row>
    <row r="16" spans="1:157" s="35" customFormat="1" ht="15" customHeight="1">
      <c r="A16" s="147">
        <v>12</v>
      </c>
      <c r="B16" s="68" t="s">
        <v>141</v>
      </c>
      <c r="C16" s="63" t="s">
        <v>32</v>
      </c>
      <c r="D16" s="281" t="s">
        <v>202</v>
      </c>
      <c r="E16" s="281" t="s">
        <v>202</v>
      </c>
      <c r="F16" s="281" t="s">
        <v>202</v>
      </c>
      <c r="G16" s="281" t="s">
        <v>202</v>
      </c>
      <c r="H16" s="281" t="s">
        <v>202</v>
      </c>
      <c r="I16" s="83">
        <v>1922.5307679318444</v>
      </c>
      <c r="J16" s="83">
        <v>1636.3218387280333</v>
      </c>
      <c r="K16" s="83">
        <v>1421.8568617105714</v>
      </c>
      <c r="L16" s="83">
        <v>1182.0377823635329</v>
      </c>
      <c r="M16" s="83">
        <v>1014.6581342626916</v>
      </c>
      <c r="N16" s="83">
        <v>757.14314543027001</v>
      </c>
      <c r="O16" s="83">
        <v>849.54684907696412</v>
      </c>
      <c r="P16" s="83">
        <v>826.78507547263564</v>
      </c>
      <c r="Q16" s="83">
        <v>781.59790774397675</v>
      </c>
      <c r="R16" s="83">
        <v>948.01601791218172</v>
      </c>
      <c r="S16" s="83">
        <v>822.77067981877121</v>
      </c>
      <c r="T16" s="83">
        <v>822.63503765734708</v>
      </c>
      <c r="U16" s="83">
        <v>962.19337371430458</v>
      </c>
      <c r="V16" s="83">
        <v>1027.0443979918791</v>
      </c>
      <c r="W16" s="83">
        <v>873.15013549224602</v>
      </c>
      <c r="X16" s="83">
        <v>916.36764977194525</v>
      </c>
      <c r="Y16" s="83">
        <v>830.70818190224747</v>
      </c>
      <c r="Z16" s="83">
        <v>910.51010219352258</v>
      </c>
      <c r="AA16" s="83" t="s">
        <v>201</v>
      </c>
    </row>
    <row r="17" spans="1:28" s="35" customFormat="1" ht="15" customHeight="1">
      <c r="A17" s="147">
        <v>13</v>
      </c>
      <c r="B17" s="68" t="s">
        <v>142</v>
      </c>
      <c r="C17" s="63" t="s">
        <v>32</v>
      </c>
      <c r="D17" s="281" t="s">
        <v>202</v>
      </c>
      <c r="E17" s="281" t="s">
        <v>202</v>
      </c>
      <c r="F17" s="281" t="s">
        <v>202</v>
      </c>
      <c r="G17" s="281" t="s">
        <v>202</v>
      </c>
      <c r="H17" s="281" t="s">
        <v>202</v>
      </c>
      <c r="I17" s="83">
        <v>2505.8014207412525</v>
      </c>
      <c r="J17" s="83">
        <v>2420.8873022650441</v>
      </c>
      <c r="K17" s="83">
        <v>2380.7679111808584</v>
      </c>
      <c r="L17" s="83">
        <v>2336.3909530559672</v>
      </c>
      <c r="M17" s="83">
        <v>2335.0987727305587</v>
      </c>
      <c r="N17" s="83">
        <v>2141.7198457307582</v>
      </c>
      <c r="O17" s="83">
        <v>2260.2016975798251</v>
      </c>
      <c r="P17" s="83">
        <v>2237.2925837550397</v>
      </c>
      <c r="Q17" s="83">
        <v>2174.2062731768892</v>
      </c>
      <c r="R17" s="83">
        <v>2373.4808696567252</v>
      </c>
      <c r="S17" s="83">
        <v>2183.2456997651261</v>
      </c>
      <c r="T17" s="83">
        <v>2163.3921995476489</v>
      </c>
      <c r="U17" s="83">
        <v>2294.365411721536</v>
      </c>
      <c r="V17" s="83">
        <v>2302.3196074247512</v>
      </c>
      <c r="W17" s="83">
        <v>2060.1061207240787</v>
      </c>
      <c r="X17" s="83">
        <v>2099.5876007325737</v>
      </c>
      <c r="Y17" s="83">
        <v>1960.345157094305</v>
      </c>
      <c r="Z17" s="83">
        <v>2040.9099295270039</v>
      </c>
      <c r="AA17" s="83" t="s">
        <v>201</v>
      </c>
    </row>
    <row r="18" spans="1:28" s="35" customFormat="1" ht="15" customHeight="1">
      <c r="A18" s="147">
        <v>14</v>
      </c>
      <c r="B18" s="68" t="s">
        <v>33</v>
      </c>
      <c r="C18" s="63" t="s">
        <v>32</v>
      </c>
      <c r="D18" s="281" t="s">
        <v>202</v>
      </c>
      <c r="E18" s="281" t="s">
        <v>202</v>
      </c>
      <c r="F18" s="281" t="s">
        <v>202</v>
      </c>
      <c r="G18" s="281" t="s">
        <v>202</v>
      </c>
      <c r="H18" s="281" t="s">
        <v>202</v>
      </c>
      <c r="I18" s="83">
        <v>1790.8326341753309</v>
      </c>
      <c r="J18" s="83">
        <v>1727.3722036331949</v>
      </c>
      <c r="K18" s="83">
        <v>1710.3537154652145</v>
      </c>
      <c r="L18" s="83">
        <v>1672.701898148154</v>
      </c>
      <c r="M18" s="83">
        <v>1534.1017304813372</v>
      </c>
      <c r="N18" s="83">
        <v>1387.1758249175557</v>
      </c>
      <c r="O18" s="83">
        <v>1295.4228033813513</v>
      </c>
      <c r="P18" s="83">
        <v>1234.9522741821809</v>
      </c>
      <c r="Q18" s="83">
        <v>1170.1532346967081</v>
      </c>
      <c r="R18" s="83">
        <v>1189.1543727116305</v>
      </c>
      <c r="S18" s="83">
        <v>1157.4211529014985</v>
      </c>
      <c r="T18" s="83">
        <v>1146.4742150793011</v>
      </c>
      <c r="U18" s="83">
        <v>1088.4166976459373</v>
      </c>
      <c r="V18" s="83">
        <v>1037.0270201107878</v>
      </c>
      <c r="W18" s="83">
        <v>946.43270170668791</v>
      </c>
      <c r="X18" s="83">
        <v>1059.5166952831908</v>
      </c>
      <c r="Y18" s="83">
        <v>1013.2424297644715</v>
      </c>
      <c r="Z18" s="83">
        <v>987.55004094054107</v>
      </c>
      <c r="AA18" s="83" t="s">
        <v>201</v>
      </c>
    </row>
    <row r="19" spans="1:28" s="35" customFormat="1" ht="15" customHeight="1">
      <c r="A19" s="147">
        <v>15</v>
      </c>
      <c r="B19" s="68" t="s">
        <v>143</v>
      </c>
      <c r="C19" s="63" t="s">
        <v>32</v>
      </c>
      <c r="D19" s="281" t="s">
        <v>202</v>
      </c>
      <c r="E19" s="281" t="s">
        <v>202</v>
      </c>
      <c r="F19" s="281" t="s">
        <v>202</v>
      </c>
      <c r="G19" s="281" t="s">
        <v>202</v>
      </c>
      <c r="H19" s="281" t="s">
        <v>202</v>
      </c>
      <c r="I19" s="83">
        <v>599.57430023622737</v>
      </c>
      <c r="J19" s="83">
        <v>605.63902772227743</v>
      </c>
      <c r="K19" s="83">
        <v>598.25686564845614</v>
      </c>
      <c r="L19" s="83">
        <v>603.54198710816206</v>
      </c>
      <c r="M19" s="83">
        <v>602.85984873072323</v>
      </c>
      <c r="N19" s="83">
        <v>602.30953064253663</v>
      </c>
      <c r="O19" s="83">
        <v>610.08407177799381</v>
      </c>
      <c r="P19" s="83">
        <v>596.46738011761306</v>
      </c>
      <c r="Q19" s="83">
        <v>592.34854946026053</v>
      </c>
      <c r="R19" s="83">
        <v>585.24304536345869</v>
      </c>
      <c r="S19" s="83">
        <v>576.6468406649891</v>
      </c>
      <c r="T19" s="83">
        <v>572.69902066960901</v>
      </c>
      <c r="U19" s="83">
        <v>571.05050685981053</v>
      </c>
      <c r="V19" s="83">
        <v>572.05456311113642</v>
      </c>
      <c r="W19" s="83">
        <v>578.71459131150687</v>
      </c>
      <c r="X19" s="83">
        <v>553.10133966089154</v>
      </c>
      <c r="Y19" s="83">
        <v>564.43142998595079</v>
      </c>
      <c r="Z19" s="83">
        <v>549.82682344776163</v>
      </c>
      <c r="AA19" s="83" t="s">
        <v>201</v>
      </c>
    </row>
    <row r="20" spans="1:28" s="35" customFormat="1" ht="15" customHeight="1">
      <c r="A20" s="148">
        <v>16</v>
      </c>
      <c r="B20" s="66" t="s">
        <v>215</v>
      </c>
      <c r="C20" s="54" t="s">
        <v>133</v>
      </c>
      <c r="D20" s="282" t="s">
        <v>28</v>
      </c>
      <c r="E20" s="83">
        <v>51040.827840816652</v>
      </c>
      <c r="F20" s="83">
        <v>49755.274320970144</v>
      </c>
      <c r="G20" s="83">
        <v>49357.60158202194</v>
      </c>
      <c r="H20" s="83">
        <v>49007.557282216687</v>
      </c>
      <c r="I20" s="83">
        <v>48642.457685072935</v>
      </c>
      <c r="J20" s="83">
        <v>47589.264303803218</v>
      </c>
      <c r="K20" s="83">
        <v>47210.90590581188</v>
      </c>
      <c r="L20" s="83">
        <v>45635.072452052838</v>
      </c>
      <c r="M20" s="83">
        <v>45194.001525212523</v>
      </c>
      <c r="N20" s="83">
        <v>44765.81591358321</v>
      </c>
      <c r="O20" s="83">
        <v>43727.162186509711</v>
      </c>
      <c r="P20" s="283" t="s">
        <v>688</v>
      </c>
      <c r="Q20" s="283" t="s">
        <v>688</v>
      </c>
      <c r="R20" s="83">
        <v>40387.501263868093</v>
      </c>
      <c r="S20" s="283" t="s">
        <v>688</v>
      </c>
      <c r="T20" s="283" t="s">
        <v>688</v>
      </c>
      <c r="U20" s="83">
        <v>37625.629856181557</v>
      </c>
      <c r="V20" s="283" t="s">
        <v>688</v>
      </c>
      <c r="W20" s="283" t="s">
        <v>688</v>
      </c>
      <c r="X20" s="83">
        <v>37984.025040219662</v>
      </c>
      <c r="Y20" s="283" t="s">
        <v>688</v>
      </c>
      <c r="Z20" s="283" t="s">
        <v>688</v>
      </c>
      <c r="AA20" s="83" t="s">
        <v>201</v>
      </c>
    </row>
    <row r="21" spans="1:28" s="35" customFormat="1" ht="15" customHeight="1">
      <c r="A21" s="148">
        <v>17</v>
      </c>
      <c r="B21" s="66" t="s">
        <v>34</v>
      </c>
      <c r="C21" s="54" t="s">
        <v>133</v>
      </c>
      <c r="D21" s="282" t="s">
        <v>28</v>
      </c>
      <c r="E21" s="83">
        <v>43961.920120532559</v>
      </c>
      <c r="F21" s="83">
        <v>42380.109637991125</v>
      </c>
      <c r="G21" s="83">
        <v>41826.377536041902</v>
      </c>
      <c r="H21" s="83">
        <v>41305.437229986943</v>
      </c>
      <c r="I21" s="83">
        <v>40755.671118901264</v>
      </c>
      <c r="J21" s="83">
        <v>39916.79314447393</v>
      </c>
      <c r="K21" s="83">
        <v>39760.53321423693</v>
      </c>
      <c r="L21" s="83">
        <v>38684.49962976548</v>
      </c>
      <c r="M21" s="83">
        <v>37752.427521260695</v>
      </c>
      <c r="N21" s="83">
        <v>37355.675043735479</v>
      </c>
      <c r="O21" s="83">
        <v>36296.337991098109</v>
      </c>
      <c r="P21" s="283" t="s">
        <v>688</v>
      </c>
      <c r="Q21" s="283" t="s">
        <v>688</v>
      </c>
      <c r="R21" s="83">
        <v>33991.996955975825</v>
      </c>
      <c r="S21" s="283" t="s">
        <v>688</v>
      </c>
      <c r="T21" s="283" t="s">
        <v>688</v>
      </c>
      <c r="U21" s="83">
        <v>30473.196243461422</v>
      </c>
      <c r="V21" s="283" t="s">
        <v>688</v>
      </c>
      <c r="W21" s="283" t="s">
        <v>688</v>
      </c>
      <c r="X21" s="83">
        <v>30740.745692176642</v>
      </c>
      <c r="Y21" s="283" t="s">
        <v>688</v>
      </c>
      <c r="Z21" s="283" t="s">
        <v>688</v>
      </c>
      <c r="AA21" s="83" t="s">
        <v>201</v>
      </c>
    </row>
    <row r="22" spans="1:28" s="35" customFormat="1" ht="15" customHeight="1">
      <c r="A22" s="147">
        <v>18</v>
      </c>
      <c r="B22" s="66" t="s">
        <v>217</v>
      </c>
      <c r="C22" s="54" t="s">
        <v>32</v>
      </c>
      <c r="D22" s="282" t="s">
        <v>28</v>
      </c>
      <c r="E22" s="83">
        <v>354179</v>
      </c>
      <c r="F22" s="83">
        <v>371381</v>
      </c>
      <c r="G22" s="83">
        <v>363042</v>
      </c>
      <c r="H22" s="83">
        <v>379500</v>
      </c>
      <c r="I22" s="83">
        <v>365421</v>
      </c>
      <c r="J22" s="83">
        <v>385317.7</v>
      </c>
      <c r="K22" s="83">
        <v>394445.45099999994</v>
      </c>
      <c r="L22" s="83">
        <v>396080.56800000003</v>
      </c>
      <c r="M22" s="83">
        <v>405062.47400000005</v>
      </c>
      <c r="N22" s="83">
        <v>406662.74900000001</v>
      </c>
      <c r="O22" s="83">
        <v>395221.67560999998</v>
      </c>
      <c r="P22" s="83">
        <v>381262.46899999998</v>
      </c>
      <c r="Q22" s="83">
        <v>366412.10600000003</v>
      </c>
      <c r="R22" s="83">
        <v>339368.43099999998</v>
      </c>
      <c r="S22" s="83">
        <v>331875.74</v>
      </c>
      <c r="T22" s="83">
        <v>372906</v>
      </c>
      <c r="U22" s="83">
        <v>386946</v>
      </c>
      <c r="V22" s="83">
        <v>382818</v>
      </c>
      <c r="W22" s="83">
        <v>359387</v>
      </c>
      <c r="X22" s="83">
        <v>373011</v>
      </c>
      <c r="Y22" s="83">
        <v>386690</v>
      </c>
      <c r="Z22" s="83">
        <v>380576</v>
      </c>
      <c r="AA22" s="83" t="s">
        <v>201</v>
      </c>
    </row>
    <row r="23" spans="1:28" s="35" customFormat="1" ht="15" customHeight="1">
      <c r="A23" s="147">
        <v>19</v>
      </c>
      <c r="B23" s="66" t="s">
        <v>218</v>
      </c>
      <c r="C23" s="54" t="s">
        <v>134</v>
      </c>
      <c r="D23" s="282" t="s">
        <v>28</v>
      </c>
      <c r="E23" s="283" t="s">
        <v>688</v>
      </c>
      <c r="F23" s="83">
        <v>40305.24</v>
      </c>
      <c r="G23" s="283" t="s">
        <v>688</v>
      </c>
      <c r="H23" s="283" t="s">
        <v>688</v>
      </c>
      <c r="I23" s="283" t="s">
        <v>688</v>
      </c>
      <c r="J23" s="83">
        <v>42052.159000000007</v>
      </c>
      <c r="K23" s="83">
        <v>42505.520300000004</v>
      </c>
      <c r="L23" s="83">
        <v>42982.293299999998</v>
      </c>
      <c r="M23" s="83">
        <v>43459.178600000007</v>
      </c>
      <c r="N23" s="83">
        <v>43938.9545</v>
      </c>
      <c r="O23" s="83">
        <v>44380.579066500002</v>
      </c>
      <c r="P23" s="83">
        <v>44780.421027999997</v>
      </c>
      <c r="Q23" s="83">
        <v>45140.964624205641</v>
      </c>
      <c r="R23" s="83">
        <v>45620.749813000002</v>
      </c>
      <c r="S23" s="83">
        <v>46050.427262000005</v>
      </c>
      <c r="T23" s="83">
        <v>46436.260214999988</v>
      </c>
      <c r="U23" s="83">
        <v>46789.074898000013</v>
      </c>
      <c r="V23" s="83">
        <v>47137.249952999999</v>
      </c>
      <c r="W23" s="83">
        <v>47421.875894999997</v>
      </c>
      <c r="X23" s="83">
        <v>47702.137632999991</v>
      </c>
      <c r="Y23" s="83">
        <v>47970.834911693353</v>
      </c>
      <c r="Z23" s="83">
        <v>48224.669456749347</v>
      </c>
      <c r="AA23" s="83" t="s">
        <v>201</v>
      </c>
    </row>
    <row r="24" spans="1:28" s="35" customFormat="1" ht="15" customHeight="1">
      <c r="A24" s="147">
        <v>20</v>
      </c>
      <c r="B24" s="66" t="s">
        <v>35</v>
      </c>
      <c r="C24" s="54" t="s">
        <v>36</v>
      </c>
      <c r="D24" s="282" t="s">
        <v>28</v>
      </c>
      <c r="E24" s="83">
        <v>60.261000000000003</v>
      </c>
      <c r="F24" s="83">
        <v>59.902000000000001</v>
      </c>
      <c r="G24" s="83">
        <v>58.25</v>
      </c>
      <c r="H24" s="83">
        <v>58.104999999999997</v>
      </c>
      <c r="I24" s="83">
        <v>57.999000000000002</v>
      </c>
      <c r="J24" s="83">
        <v>57.351999999999997</v>
      </c>
      <c r="K24" s="83">
        <v>56.906999999999996</v>
      </c>
      <c r="L24" s="83">
        <v>57.363999999999997</v>
      </c>
      <c r="M24" s="83">
        <v>57.716000000000001</v>
      </c>
      <c r="N24" s="83">
        <v>57.96</v>
      </c>
      <c r="O24" s="83">
        <v>57.401000000000003</v>
      </c>
      <c r="P24" s="83">
        <v>56.704999999999998</v>
      </c>
      <c r="Q24" s="83">
        <v>55.85</v>
      </c>
      <c r="R24" s="83">
        <v>55.945999999999998</v>
      </c>
      <c r="S24" s="83">
        <v>55.5</v>
      </c>
      <c r="T24" s="83">
        <v>56.466999999999999</v>
      </c>
      <c r="U24" s="83">
        <v>57.436999999999998</v>
      </c>
      <c r="V24" s="83">
        <v>57.95</v>
      </c>
      <c r="W24" s="83">
        <v>56.133000000000003</v>
      </c>
      <c r="X24" s="83">
        <v>57.012999999999998</v>
      </c>
      <c r="Y24" s="83">
        <v>57.911999999999999</v>
      </c>
      <c r="Z24" s="83">
        <v>57.762999999999998</v>
      </c>
      <c r="AA24" s="83">
        <v>57.607999999999997</v>
      </c>
    </row>
    <row r="25" spans="1:28" s="35" customFormat="1" ht="15" customHeight="1">
      <c r="A25" s="147">
        <v>21</v>
      </c>
      <c r="B25" s="66" t="s">
        <v>127</v>
      </c>
      <c r="C25" s="54" t="s">
        <v>37</v>
      </c>
      <c r="D25" s="282" t="s">
        <v>28</v>
      </c>
      <c r="E25" s="83">
        <v>249.22500000000002</v>
      </c>
      <c r="F25" s="83">
        <v>270.26200000000017</v>
      </c>
      <c r="G25" s="83">
        <v>287.4530000000002</v>
      </c>
      <c r="H25" s="83">
        <v>298.84500000000008</v>
      </c>
      <c r="I25" s="83">
        <v>309.5510000000001</v>
      </c>
      <c r="J25" s="83">
        <v>317.03699999999998</v>
      </c>
      <c r="K25" s="83">
        <v>324.83500000000009</v>
      </c>
      <c r="L25" s="83">
        <v>332.47300000000013</v>
      </c>
      <c r="M25" s="83">
        <v>340.66</v>
      </c>
      <c r="N25" s="83">
        <v>355.17700000000031</v>
      </c>
      <c r="O25" s="83">
        <v>366.99000000000012</v>
      </c>
      <c r="P25" s="83">
        <v>375.19500000000005</v>
      </c>
      <c r="Q25" s="83">
        <v>379.23899999999992</v>
      </c>
      <c r="R25" s="83">
        <v>386.59600000000006</v>
      </c>
      <c r="S25" s="83">
        <v>393.57499999999987</v>
      </c>
      <c r="T25" s="83">
        <v>403.52099999999984</v>
      </c>
      <c r="U25" s="83">
        <v>423.40200000000021</v>
      </c>
      <c r="V25" s="83">
        <v>440.34099999999984</v>
      </c>
      <c r="W25" s="83">
        <v>450.90599999999955</v>
      </c>
      <c r="X25" s="83">
        <v>458.97699999999998</v>
      </c>
      <c r="Y25" s="83">
        <v>474.22899999999998</v>
      </c>
      <c r="Z25" s="83">
        <v>490.75600000000003</v>
      </c>
      <c r="AA25" s="83">
        <v>502.08899999999988</v>
      </c>
    </row>
    <row r="26" spans="1:28" s="35" customFormat="1" ht="15" customHeight="1">
      <c r="A26" s="147">
        <v>22</v>
      </c>
      <c r="B26" s="66" t="s">
        <v>280</v>
      </c>
      <c r="C26" s="54" t="s">
        <v>37</v>
      </c>
      <c r="D26" s="282" t="s">
        <v>28</v>
      </c>
      <c r="E26" s="83">
        <v>242.7964174999999</v>
      </c>
      <c r="F26" s="83">
        <v>254.64302499999994</v>
      </c>
      <c r="G26" s="83">
        <v>264.48239999999993</v>
      </c>
      <c r="H26" s="83">
        <v>272.51132999999993</v>
      </c>
      <c r="I26" s="83">
        <v>280.18604249999987</v>
      </c>
      <c r="J26" s="83">
        <v>287.6639674999999</v>
      </c>
      <c r="K26" s="83">
        <v>294.9451049999999</v>
      </c>
      <c r="L26" s="83">
        <v>303.17082249999993</v>
      </c>
      <c r="M26" s="83">
        <v>312.89212499999991</v>
      </c>
      <c r="N26" s="83">
        <v>323.87286749999993</v>
      </c>
      <c r="O26" s="83">
        <v>334.97168249999987</v>
      </c>
      <c r="P26" s="83">
        <v>343.86647749999992</v>
      </c>
      <c r="Q26" s="83">
        <v>350.36046499999992</v>
      </c>
      <c r="R26" s="83">
        <v>355.63436999999993</v>
      </c>
      <c r="S26" s="83">
        <v>360.94763249999988</v>
      </c>
      <c r="T26" s="83">
        <v>367.28418999999985</v>
      </c>
      <c r="U26" s="83">
        <v>375.4311924999999</v>
      </c>
      <c r="V26" s="83">
        <v>384.16855749999991</v>
      </c>
      <c r="W26" s="83">
        <v>389.99346749999989</v>
      </c>
      <c r="X26" s="83">
        <v>393.57499999999987</v>
      </c>
      <c r="Y26" s="83">
        <v>398.96697749999993</v>
      </c>
      <c r="Z26" s="83">
        <v>404.8706024999999</v>
      </c>
      <c r="AA26" s="83">
        <v>409.55414499999983</v>
      </c>
    </row>
    <row r="27" spans="1:28" s="35" customFormat="1" ht="15" customHeight="1">
      <c r="A27" s="147"/>
      <c r="B27" s="66" t="s">
        <v>38</v>
      </c>
      <c r="C27" s="54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</row>
    <row r="28" spans="1:28" s="35" customFormat="1" ht="15" customHeight="1">
      <c r="A28" s="147">
        <v>23</v>
      </c>
      <c r="B28" s="70" t="s">
        <v>295</v>
      </c>
      <c r="C28" s="34" t="s">
        <v>39</v>
      </c>
      <c r="D28" s="81">
        <v>1.9</v>
      </c>
      <c r="E28" s="81">
        <v>1.9</v>
      </c>
      <c r="F28" s="81">
        <v>2.1</v>
      </c>
      <c r="G28" s="81">
        <v>2.1</v>
      </c>
      <c r="H28" s="81">
        <v>2.2000000000000002</v>
      </c>
      <c r="I28" s="81">
        <v>2.2000000000000002</v>
      </c>
      <c r="J28" s="81">
        <v>2.1</v>
      </c>
      <c r="K28" s="81">
        <v>2.8</v>
      </c>
      <c r="L28" s="81">
        <v>3.2</v>
      </c>
      <c r="M28" s="81">
        <v>3.4</v>
      </c>
      <c r="N28" s="81">
        <v>3.9</v>
      </c>
      <c r="O28" s="81">
        <v>4.0999999999999996</v>
      </c>
      <c r="P28" s="81">
        <v>4.5</v>
      </c>
      <c r="Q28" s="81">
        <v>5</v>
      </c>
      <c r="R28" s="81">
        <v>5.8</v>
      </c>
      <c r="S28" s="81">
        <v>6.8</v>
      </c>
      <c r="T28" s="81">
        <v>8</v>
      </c>
      <c r="U28" s="81">
        <v>9.5</v>
      </c>
      <c r="V28" s="81">
        <v>9.3000000000000007</v>
      </c>
      <c r="W28" s="81">
        <v>10.199999999999999</v>
      </c>
      <c r="X28" s="81">
        <v>11.3</v>
      </c>
      <c r="Y28" s="81">
        <v>12.1</v>
      </c>
      <c r="Z28" s="81">
        <v>12.6</v>
      </c>
      <c r="AA28" s="81">
        <v>12.3</v>
      </c>
    </row>
    <row r="29" spans="1:28" s="35" customFormat="1" ht="15" customHeight="1">
      <c r="A29" s="147">
        <v>24</v>
      </c>
      <c r="B29" s="71" t="s">
        <v>40</v>
      </c>
      <c r="C29" s="54" t="s">
        <v>39</v>
      </c>
      <c r="D29" s="81">
        <v>3.1</v>
      </c>
      <c r="E29" s="81">
        <v>3.1</v>
      </c>
      <c r="F29" s="81">
        <v>3.7</v>
      </c>
      <c r="G29" s="81">
        <v>3.9</v>
      </c>
      <c r="H29" s="81">
        <v>4.2</v>
      </c>
      <c r="I29" s="81">
        <v>4.5</v>
      </c>
      <c r="J29" s="81">
        <v>4.0999999999999996</v>
      </c>
      <c r="K29" s="81">
        <v>4.3</v>
      </c>
      <c r="L29" s="81">
        <v>4.7</v>
      </c>
      <c r="M29" s="81">
        <v>5.4</v>
      </c>
      <c r="N29" s="81">
        <v>6.8</v>
      </c>
      <c r="O29" s="81">
        <v>6.7</v>
      </c>
      <c r="P29" s="81">
        <v>7.8</v>
      </c>
      <c r="Q29" s="81">
        <v>7.5</v>
      </c>
      <c r="R29" s="81">
        <v>9.1999999999999993</v>
      </c>
      <c r="S29" s="81">
        <v>10.1</v>
      </c>
      <c r="T29" s="81">
        <v>11.6</v>
      </c>
      <c r="U29" s="81">
        <v>14.3</v>
      </c>
      <c r="V29" s="81">
        <v>15.1</v>
      </c>
      <c r="W29" s="81">
        <v>16.399999999999999</v>
      </c>
      <c r="X29" s="81">
        <v>17.100000000000001</v>
      </c>
      <c r="Y29" s="81">
        <v>20.5</v>
      </c>
      <c r="Z29" s="81">
        <v>22.9</v>
      </c>
      <c r="AA29" s="81">
        <v>25.4</v>
      </c>
    </row>
    <row r="30" spans="1:28" s="35" customFormat="1" ht="15" customHeight="1">
      <c r="A30" s="147">
        <v>25</v>
      </c>
      <c r="B30" s="67" t="s">
        <v>173</v>
      </c>
      <c r="C30" s="34" t="s">
        <v>37</v>
      </c>
      <c r="D30" s="282" t="s">
        <v>28</v>
      </c>
      <c r="E30" s="83">
        <v>1579.8</v>
      </c>
      <c r="F30" s="83">
        <v>1695.3200000000002</v>
      </c>
      <c r="G30" s="83">
        <v>1748.55</v>
      </c>
      <c r="H30" s="83">
        <v>1830.29</v>
      </c>
      <c r="I30" s="83">
        <v>1898.0600000000002</v>
      </c>
      <c r="J30" s="83">
        <v>1924.71</v>
      </c>
      <c r="K30" s="83">
        <v>1964.6499999999999</v>
      </c>
      <c r="L30" s="83">
        <v>2015.25</v>
      </c>
      <c r="M30" s="83">
        <v>2061.81</v>
      </c>
      <c r="N30" s="83">
        <v>2113.5</v>
      </c>
      <c r="O30" s="83">
        <v>2176.8100000000004</v>
      </c>
      <c r="P30" s="83">
        <v>2206.2800000000002</v>
      </c>
      <c r="Q30" s="83">
        <v>2217.0500000000002</v>
      </c>
      <c r="R30" s="83">
        <v>2267.58</v>
      </c>
      <c r="S30" s="83">
        <v>2297.8199999999997</v>
      </c>
      <c r="T30" s="83">
        <v>2390.1999999999998</v>
      </c>
      <c r="U30" s="83">
        <v>2510.11</v>
      </c>
      <c r="V30" s="83">
        <v>2558.02</v>
      </c>
      <c r="W30" s="83">
        <v>2456.66</v>
      </c>
      <c r="X30" s="83">
        <v>2576.2199999999998</v>
      </c>
      <c r="Y30" s="83">
        <v>2699.1000000000004</v>
      </c>
      <c r="Z30" s="83">
        <v>2749.9</v>
      </c>
      <c r="AA30" s="83">
        <v>2809.4799999999996</v>
      </c>
    </row>
    <row r="31" spans="1:28" s="35" customFormat="1" ht="15" customHeight="1">
      <c r="A31" s="147">
        <v>26</v>
      </c>
      <c r="B31" s="84" t="s">
        <v>294</v>
      </c>
      <c r="C31" s="34" t="s">
        <v>279</v>
      </c>
      <c r="D31" s="282" t="s">
        <v>28</v>
      </c>
      <c r="E31" s="81">
        <v>84.075688317210592</v>
      </c>
      <c r="F31" s="81">
        <v>85.691506325077071</v>
      </c>
      <c r="G31" s="81">
        <v>84.872966939513134</v>
      </c>
      <c r="H31" s="81">
        <v>86.956521739130437</v>
      </c>
      <c r="I31" s="81">
        <v>88.434144785797812</v>
      </c>
      <c r="J31" s="81">
        <v>89.12511959179335</v>
      </c>
      <c r="K31" s="81">
        <v>90.751567981290535</v>
      </c>
      <c r="L31" s="81">
        <v>92.537472095248219</v>
      </c>
      <c r="M31" s="81">
        <v>94.376528117359427</v>
      </c>
      <c r="N31" s="81">
        <v>97.193579249495059</v>
      </c>
      <c r="O31" s="81">
        <v>98.841288402253653</v>
      </c>
      <c r="P31" s="81">
        <v>98.851918783884344</v>
      </c>
      <c r="Q31" s="81">
        <v>98.139683214627411</v>
      </c>
      <c r="R31" s="81">
        <v>99.298394812373772</v>
      </c>
      <c r="S31" s="81">
        <v>100</v>
      </c>
      <c r="T31" s="81">
        <v>103.7100031891145</v>
      </c>
      <c r="U31" s="81">
        <v>107.10109492930798</v>
      </c>
      <c r="V31" s="81">
        <v>108.22791538216224</v>
      </c>
      <c r="W31" s="81">
        <v>102.12607632614011</v>
      </c>
      <c r="X31" s="81">
        <v>106.30381630700543</v>
      </c>
      <c r="Y31" s="81">
        <v>110.12012331242693</v>
      </c>
      <c r="Z31" s="81">
        <v>110.53470819602424</v>
      </c>
      <c r="AA31" s="81">
        <v>110.65164239396195</v>
      </c>
    </row>
    <row r="32" spans="1:28" s="42" customFormat="1" ht="22.5" customHeight="1">
      <c r="A32" s="151"/>
      <c r="B32" s="38"/>
      <c r="C32" s="97"/>
      <c r="D32" s="347" t="s">
        <v>221</v>
      </c>
      <c r="E32" s="348"/>
      <c r="F32" s="348"/>
      <c r="G32" s="348"/>
      <c r="H32" s="348"/>
      <c r="I32" s="348"/>
      <c r="J32" s="348"/>
      <c r="K32" s="348"/>
      <c r="L32" s="348"/>
      <c r="M32" s="348"/>
      <c r="N32" s="348"/>
      <c r="O32" s="348"/>
      <c r="P32" s="348"/>
      <c r="Q32" s="348"/>
      <c r="R32" s="348"/>
      <c r="S32" s="348"/>
      <c r="T32" s="348"/>
      <c r="U32" s="348"/>
      <c r="V32" s="348"/>
      <c r="W32" s="348"/>
      <c r="X32" s="348"/>
      <c r="Y32" s="348"/>
      <c r="Z32" s="348"/>
      <c r="AA32" s="348"/>
      <c r="AB32" s="41"/>
    </row>
    <row r="33" spans="1:27" s="35" customFormat="1" ht="15" customHeight="1">
      <c r="A33" s="147">
        <v>27</v>
      </c>
      <c r="B33" s="66" t="s">
        <v>25</v>
      </c>
      <c r="C33" s="54" t="s">
        <v>42</v>
      </c>
      <c r="D33" s="330">
        <f>IF(AND(ISNUMBER(D5),($D5)&gt;0),D5/$D5*100,0)</f>
        <v>100</v>
      </c>
      <c r="E33" s="81">
        <f t="shared" ref="E33:AA33" si="0">IF(AND(ISNUMBER(E5),($D5)&gt;0),E5/$D5*100,0)</f>
        <v>98.017703442085505</v>
      </c>
      <c r="F33" s="81">
        <f t="shared" si="0"/>
        <v>96.069965207530757</v>
      </c>
      <c r="G33" s="81">
        <f t="shared" si="0"/>
        <v>95.999949547934065</v>
      </c>
      <c r="H33" s="81">
        <f t="shared" si="0"/>
        <v>95.16956355675525</v>
      </c>
      <c r="I33" s="81">
        <f t="shared" si="0"/>
        <v>95.731265460589455</v>
      </c>
      <c r="J33" s="81">
        <f t="shared" si="0"/>
        <v>98.931248124400852</v>
      </c>
      <c r="K33" s="81">
        <f t="shared" si="0"/>
        <v>98.045594233221522</v>
      </c>
      <c r="L33" s="81">
        <f t="shared" si="0"/>
        <v>97.419242646057896</v>
      </c>
      <c r="M33" s="81">
        <f t="shared" si="0"/>
        <v>96.095600492632229</v>
      </c>
      <c r="N33" s="81">
        <f>IF(AND(ISNUMBER(N5),($D5)&gt;0),N5/$D5*100,0)</f>
        <v>96.615720649057778</v>
      </c>
      <c r="O33" s="81">
        <f t="shared" si="0"/>
        <v>98.479656485837836</v>
      </c>
      <c r="P33" s="81">
        <f t="shared" si="0"/>
        <v>96.793898681382942</v>
      </c>
      <c r="Q33" s="81">
        <f t="shared" si="0"/>
        <v>97.952658201426303</v>
      </c>
      <c r="R33" s="81">
        <f t="shared" si="0"/>
        <v>97.894056566123879</v>
      </c>
      <c r="S33" s="81">
        <f t="shared" si="0"/>
        <v>97.672773134989072</v>
      </c>
      <c r="T33" s="81">
        <f t="shared" si="0"/>
        <v>99.540810286453777</v>
      </c>
      <c r="U33" s="81">
        <f t="shared" si="0"/>
        <v>95.24755423939807</v>
      </c>
      <c r="V33" s="81">
        <f t="shared" si="0"/>
        <v>96.474053962543778</v>
      </c>
      <c r="W33" s="81">
        <f t="shared" si="0"/>
        <v>90.779274022260779</v>
      </c>
      <c r="X33" s="81">
        <f t="shared" si="0"/>
        <v>95.380945636758412</v>
      </c>
      <c r="Y33" s="81">
        <f t="shared" si="0"/>
        <v>91.238629751408865</v>
      </c>
      <c r="Z33" s="81">
        <f t="shared" ref="Z33" si="1">IF(AND(ISNUMBER(Z5),($D5)&gt;0),Z5/$D5*100,0)</f>
        <v>90.217008961346949</v>
      </c>
      <c r="AA33" s="81">
        <f t="shared" si="0"/>
        <v>92.598514200076139</v>
      </c>
    </row>
    <row r="34" spans="1:27" s="35" customFormat="1" ht="15" customHeight="1">
      <c r="A34" s="147">
        <v>28</v>
      </c>
      <c r="B34" s="67"/>
      <c r="C34" s="54" t="s">
        <v>458</v>
      </c>
      <c r="D34" s="81">
        <f>IF(AND(ISNUMBER(D5),($S5)&gt;0),D5/$S5*100,0)</f>
        <v>102.38267716817518</v>
      </c>
      <c r="E34" s="81">
        <f t="shared" ref="E34:AA34" si="2">IF(AND(ISNUMBER(E5),($S5)&gt;0),E5/$S5*100,0)</f>
        <v>100.35314888276974</v>
      </c>
      <c r="F34" s="81">
        <f t="shared" si="2"/>
        <v>98.35900233400443</v>
      </c>
      <c r="G34" s="81">
        <f t="shared" si="2"/>
        <v>98.287318427272382</v>
      </c>
      <c r="H34" s="81">
        <f t="shared" si="2"/>
        <v>97.437147018674025</v>
      </c>
      <c r="I34" s="81">
        <f t="shared" si="2"/>
        <v>98.012232465524093</v>
      </c>
      <c r="J34" s="81">
        <f t="shared" si="2"/>
        <v>101.28846038565167</v>
      </c>
      <c r="K34" s="81">
        <f t="shared" si="2"/>
        <v>100.38170422141816</v>
      </c>
      <c r="L34" s="81">
        <f t="shared" si="2"/>
        <v>99.740428697994702</v>
      </c>
      <c r="M34" s="81">
        <f t="shared" si="2"/>
        <v>98.385248425191008</v>
      </c>
      <c r="N34" s="81">
        <f t="shared" si="2"/>
        <v>98.917761365830785</v>
      </c>
      <c r="O34" s="81">
        <f t="shared" si="2"/>
        <v>100.82610877622325</v>
      </c>
      <c r="P34" s="81">
        <f t="shared" si="2"/>
        <v>99.100184805450866</v>
      </c>
      <c r="Q34" s="81">
        <f t="shared" si="2"/>
        <v>100.28655382401234</v>
      </c>
      <c r="R34" s="81">
        <f t="shared" si="2"/>
        <v>100.22655590092539</v>
      </c>
      <c r="S34" s="330">
        <f t="shared" si="2"/>
        <v>100</v>
      </c>
      <c r="T34" s="81">
        <f t="shared" si="2"/>
        <v>101.91254644616568</v>
      </c>
      <c r="U34" s="81">
        <f t="shared" si="2"/>
        <v>97.51699596750548</v>
      </c>
      <c r="V34" s="81">
        <f t="shared" si="2"/>
        <v>98.772719219522301</v>
      </c>
      <c r="W34" s="81">
        <f t="shared" si="2"/>
        <v>92.942251057824365</v>
      </c>
      <c r="X34" s="81">
        <f t="shared" si="2"/>
        <v>97.653565651235027</v>
      </c>
      <c r="Y34" s="81">
        <f t="shared" si="2"/>
        <v>93.412551751051566</v>
      </c>
      <c r="Z34" s="81">
        <f t="shared" ref="Z34" si="3">IF(AND(ISNUMBER(Z5),($S5)&gt;0),Z5/$S5*100,0)</f>
        <v>92.36658903567951</v>
      </c>
      <c r="AA34" s="81">
        <f t="shared" si="2"/>
        <v>94.804837855990797</v>
      </c>
    </row>
    <row r="35" spans="1:27" s="35" customFormat="1" ht="15" customHeight="1">
      <c r="A35" s="147">
        <v>29</v>
      </c>
      <c r="B35" s="66" t="s">
        <v>144</v>
      </c>
      <c r="C35" s="54" t="s">
        <v>45</v>
      </c>
      <c r="D35" s="153">
        <f>IF(AND(ISNUMBER(D6),($H6)&gt;0),D6/$H6*100,0)</f>
        <v>0</v>
      </c>
      <c r="E35" s="154">
        <f t="shared" ref="E35:U35" si="4">IF(AND(ISNUMBER(E6),($H6)&gt;0),E6/$H6*100,0)</f>
        <v>95.637844628506741</v>
      </c>
      <c r="F35" s="154">
        <f t="shared" si="4"/>
        <v>96.711746601302409</v>
      </c>
      <c r="G35" s="154">
        <f t="shared" si="4"/>
        <v>92.454727426301815</v>
      </c>
      <c r="H35" s="154">
        <f t="shared" si="4"/>
        <v>100</v>
      </c>
      <c r="I35" s="154">
        <f t="shared" si="4"/>
        <v>96.263518614191355</v>
      </c>
      <c r="J35" s="154">
        <f t="shared" si="4"/>
        <v>94.553062018503923</v>
      </c>
      <c r="K35" s="154">
        <f t="shared" si="4"/>
        <v>93.683360586613603</v>
      </c>
      <c r="L35" s="154">
        <f t="shared" si="4"/>
        <v>92.21384062992756</v>
      </c>
      <c r="M35" s="154">
        <f t="shared" si="4"/>
        <v>93.93872721143434</v>
      </c>
      <c r="N35" s="154">
        <f>IF(AND(ISNUMBER(N6),($H6)&gt;0),N6/$H6*100,0)</f>
        <v>93.281281994386447</v>
      </c>
      <c r="O35" s="154">
        <f t="shared" si="4"/>
        <v>88.610477245357799</v>
      </c>
      <c r="P35" s="154">
        <f t="shared" si="4"/>
        <v>87.599334762105471</v>
      </c>
      <c r="Q35" s="154">
        <f t="shared" si="4"/>
        <v>88.586025342141269</v>
      </c>
      <c r="R35" s="154">
        <f t="shared" si="4"/>
        <v>88.355608934887016</v>
      </c>
      <c r="S35" s="154">
        <f t="shared" si="4"/>
        <v>86.412720950560953</v>
      </c>
      <c r="T35" s="154">
        <f t="shared" si="4"/>
        <v>90.549414099271672</v>
      </c>
      <c r="U35" s="154">
        <f t="shared" si="4"/>
        <v>89.164617464935873</v>
      </c>
      <c r="V35" s="154">
        <f t="shared" ref="V35:AA35" si="5">IF(AND(ISNUMBER(V6),($H6)&gt;0),V6/$H6*100,0)</f>
        <v>87.969305922627314</v>
      </c>
      <c r="W35" s="154">
        <f t="shared" si="5"/>
        <v>80.364213329884237</v>
      </c>
      <c r="X35" s="154">
        <f t="shared" si="5"/>
        <v>82.951859518524003</v>
      </c>
      <c r="Y35" s="154">
        <f t="shared" si="5"/>
        <v>88.356676105775819</v>
      </c>
      <c r="Z35" s="154">
        <f t="shared" si="5"/>
        <v>85.562847542448253</v>
      </c>
      <c r="AA35" s="154">
        <f t="shared" si="5"/>
        <v>86.102111565749567</v>
      </c>
    </row>
    <row r="36" spans="1:27" s="35" customFormat="1" ht="15" customHeight="1">
      <c r="A36" s="147">
        <v>30</v>
      </c>
      <c r="B36" s="66"/>
      <c r="C36" s="54" t="s">
        <v>458</v>
      </c>
      <c r="D36" s="153">
        <f>IF(AND(ISNUMBER(D6),($N6)&gt;0),D6/$N6*100,0)</f>
        <v>0</v>
      </c>
      <c r="E36" s="154">
        <f>IF(AND(ISNUMBER(E6),($S6)&gt;0),E6/$S6*100,0)</f>
        <v>110.67565466804791</v>
      </c>
      <c r="F36" s="154">
        <f t="shared" ref="F36:AA36" si="6">IF(AND(ISNUMBER(F6),($S6)&gt;0),F6/$S6*100,0)</f>
        <v>111.91841379075866</v>
      </c>
      <c r="G36" s="154">
        <f t="shared" si="6"/>
        <v>106.99203359097748</v>
      </c>
      <c r="H36" s="154">
        <f t="shared" si="6"/>
        <v>115.72370236693818</v>
      </c>
      <c r="I36" s="154">
        <f t="shared" si="6"/>
        <v>111.39970776902895</v>
      </c>
      <c r="J36" s="154">
        <f t="shared" si="6"/>
        <v>109.42030406911995</v>
      </c>
      <c r="K36" s="154">
        <f t="shared" si="6"/>
        <v>108.41385337259821</v>
      </c>
      <c r="L36" s="154">
        <f t="shared" si="6"/>
        <v>106.7132704717001</v>
      </c>
      <c r="M36" s="154">
        <f t="shared" si="6"/>
        <v>108.70937308545025</v>
      </c>
      <c r="N36" s="154">
        <f t="shared" si="6"/>
        <v>107.94855313924808</v>
      </c>
      <c r="O36" s="154">
        <f t="shared" si="6"/>
        <v>102.54332495334135</v>
      </c>
      <c r="P36" s="154">
        <f t="shared" si="6"/>
        <v>101.37319343551677</v>
      </c>
      <c r="Q36" s="154">
        <f t="shared" si="6"/>
        <v>102.51502830564002</v>
      </c>
      <c r="R36" s="154">
        <f t="shared" si="6"/>
        <v>102.24838190830449</v>
      </c>
      <c r="S36" s="330">
        <f t="shared" si="6"/>
        <v>100</v>
      </c>
      <c r="T36" s="154">
        <f t="shared" si="6"/>
        <v>104.78713446724753</v>
      </c>
      <c r="U36" s="154">
        <f t="shared" si="6"/>
        <v>103.18459653174136</v>
      </c>
      <c r="V36" s="154">
        <f t="shared" si="6"/>
        <v>101.80133776016255</v>
      </c>
      <c r="W36" s="154">
        <f t="shared" si="6"/>
        <v>93.000443043406506</v>
      </c>
      <c r="X36" s="154">
        <f t="shared" si="6"/>
        <v>95.994963017057401</v>
      </c>
      <c r="Y36" s="154">
        <f t="shared" si="6"/>
        <v>102.24961687796761</v>
      </c>
      <c r="Z36" s="154">
        <f t="shared" ref="Z36" si="7">IF(AND(ISNUMBER(Z6),($S6)&gt;0),Z6/$S6*100,0)</f>
        <v>99.016495026699914</v>
      </c>
      <c r="AA36" s="154">
        <f t="shared" si="6"/>
        <v>99.640551319997101</v>
      </c>
    </row>
    <row r="37" spans="1:27" s="35" customFormat="1" ht="15" customHeight="1">
      <c r="A37" s="147">
        <v>31</v>
      </c>
      <c r="B37" s="66" t="s">
        <v>145</v>
      </c>
      <c r="C37" s="54" t="s">
        <v>288</v>
      </c>
      <c r="D37" s="155">
        <f>IF(AND(ISNUMBER(D7),($N7)&gt;0),D7/$N7*100,0)</f>
        <v>0</v>
      </c>
      <c r="E37" s="81">
        <f t="shared" ref="E37:M37" si="8">IF(AND(ISNUMBER(E7),($N7)&gt;0),E7/$N7*100,0)</f>
        <v>114.05677079650157</v>
      </c>
      <c r="F37" s="81">
        <f t="shared" si="8"/>
        <v>111.17135416528721</v>
      </c>
      <c r="G37" s="81">
        <f t="shared" si="8"/>
        <v>110.26114965154301</v>
      </c>
      <c r="H37" s="81">
        <f t="shared" si="8"/>
        <v>109.50525957683115</v>
      </c>
      <c r="I37" s="81">
        <f t="shared" si="8"/>
        <v>108.68388678642253</v>
      </c>
      <c r="J37" s="81">
        <f t="shared" si="8"/>
        <v>106.31186900689984</v>
      </c>
      <c r="K37" s="81">
        <f t="shared" si="8"/>
        <v>105.46072504941857</v>
      </c>
      <c r="L37" s="81">
        <f t="shared" si="8"/>
        <v>101.95297436263935</v>
      </c>
      <c r="M37" s="81">
        <f t="shared" si="8"/>
        <v>100.9822667635361</v>
      </c>
      <c r="N37" s="330">
        <f>IF(AND(ISNUMBER(N7),($N7)&gt;0),N7/$N7*100,0)</f>
        <v>100</v>
      </c>
      <c r="O37" s="81">
        <f>IF(AND(ISNUMBER(O7),($N7)&gt;0),O7/$N7*100,0)</f>
        <v>97.707363175793873</v>
      </c>
      <c r="P37" s="159" t="s">
        <v>611</v>
      </c>
      <c r="Q37" s="159" t="s">
        <v>611</v>
      </c>
      <c r="R37" s="134">
        <f>IF(AND(ISNUMBER(R7),($N7)&gt;0),R7/$N7*100,0)</f>
        <v>90.223804842506368</v>
      </c>
      <c r="S37" s="159" t="s">
        <v>611</v>
      </c>
      <c r="T37" s="159" t="s">
        <v>611</v>
      </c>
      <c r="U37" s="134">
        <f>IF(AND(ISNUMBER(U7),($N7)&gt;0),U7/$N7*100,0)</f>
        <v>84.014607570075356</v>
      </c>
      <c r="V37" s="159" t="s">
        <v>611</v>
      </c>
      <c r="W37" s="159" t="s">
        <v>611</v>
      </c>
      <c r="X37" s="134">
        <f>IF(AND(ISNUMBER(X7),($N7)&gt;0),X7/$N7*100,0)</f>
        <v>84.808337800370225</v>
      </c>
      <c r="Y37" s="159" t="s">
        <v>611</v>
      </c>
      <c r="Z37" s="159" t="s">
        <v>611</v>
      </c>
      <c r="AA37" s="159" t="s">
        <v>611</v>
      </c>
    </row>
    <row r="38" spans="1:27" s="35" customFormat="1" ht="15" customHeight="1">
      <c r="A38" s="147">
        <v>32</v>
      </c>
      <c r="B38" s="66" t="s">
        <v>29</v>
      </c>
      <c r="C38" s="54" t="s">
        <v>296</v>
      </c>
      <c r="D38" s="155">
        <f t="shared" ref="D38:E51" si="9">IF(AND(ISNUMBER(D8),($N8)&gt;0),D8/$N8*100,0)</f>
        <v>0</v>
      </c>
      <c r="E38" s="155">
        <f t="shared" si="9"/>
        <v>0</v>
      </c>
      <c r="F38" s="81">
        <f>IF(AND(ISNUMBER(F8),($D8)&gt;0),F8/$D8*100,0)</f>
        <v>0</v>
      </c>
      <c r="G38" s="81">
        <f>IF(AND(ISNUMBER(G8),($D8)&gt;0),G8/$D8*100,0)</f>
        <v>0</v>
      </c>
      <c r="H38" s="81">
        <f>IF(AND(ISNUMBER(H8),($D8)&gt;0),H8/$D8*100,0)</f>
        <v>0</v>
      </c>
      <c r="I38" s="330">
        <f>IF(AND(ISNUMBER(I8),($I8)&gt;0),I8/$I8*100,0)</f>
        <v>100</v>
      </c>
      <c r="J38" s="81">
        <f t="shared" ref="J38:X38" si="10">IF(AND(ISNUMBER(J8),($I8)&gt;0),J8/$I8*100,0)</f>
        <v>101.67776754431243</v>
      </c>
      <c r="K38" s="81">
        <f t="shared" si="10"/>
        <v>99.367828540002293</v>
      </c>
      <c r="L38" s="81">
        <f t="shared" si="10"/>
        <v>97.24505088444387</v>
      </c>
      <c r="M38" s="81">
        <f t="shared" si="10"/>
        <v>94.737253072823336</v>
      </c>
      <c r="N38" s="81">
        <f t="shared" si="10"/>
        <v>94.3690384946336</v>
      </c>
      <c r="O38" s="81">
        <f t="shared" si="10"/>
        <v>96.918564627241338</v>
      </c>
      <c r="P38" s="81">
        <f t="shared" si="10"/>
        <v>95.393107755091322</v>
      </c>
      <c r="Q38" s="81">
        <f t="shared" si="10"/>
        <v>96.19799526563979</v>
      </c>
      <c r="R38" s="81">
        <f t="shared" si="10"/>
        <v>96.73757633938132</v>
      </c>
      <c r="S38" s="81">
        <f t="shared" si="10"/>
        <v>95.096708031983184</v>
      </c>
      <c r="T38" s="81">
        <f t="shared" si="10"/>
        <v>96.761833350632202</v>
      </c>
      <c r="U38" s="81">
        <f t="shared" si="10"/>
        <v>96.233259879991905</v>
      </c>
      <c r="V38" s="81">
        <f t="shared" si="10"/>
        <v>97.282270798615741</v>
      </c>
      <c r="W38" s="81">
        <f t="shared" si="10"/>
        <v>91.244383324514828</v>
      </c>
      <c r="X38" s="81">
        <f t="shared" si="10"/>
        <v>95.253817995770603</v>
      </c>
      <c r="Y38" s="81">
        <f>IF(AND(ISNUMBER(Y8),($I8)&gt;0),Y8/$I8*100,0)</f>
        <v>93.261045464757373</v>
      </c>
      <c r="Z38" s="81">
        <f>IF(AND(ISNUMBER(Z8),($I8)&gt;0),Z8/$I8*100,0)</f>
        <v>95.113529070693531</v>
      </c>
      <c r="AA38" s="79" t="s">
        <v>201</v>
      </c>
    </row>
    <row r="39" spans="1:27" s="35" customFormat="1" ht="15" customHeight="1">
      <c r="A39" s="147">
        <v>34</v>
      </c>
      <c r="B39" s="67"/>
      <c r="C39" s="54" t="s">
        <v>458</v>
      </c>
      <c r="D39" s="155">
        <f t="shared" si="9"/>
        <v>0</v>
      </c>
      <c r="E39" s="155">
        <f t="shared" si="9"/>
        <v>0</v>
      </c>
      <c r="F39" s="156">
        <f>IF(AND(ISNUMBER(F8),($N$8)&gt;0),F8/$N$8*100,0)</f>
        <v>0</v>
      </c>
      <c r="G39" s="156">
        <f>IF(AND(ISNUMBER(G8),($N$8)&gt;0),G8/$N$8*100,0)</f>
        <v>0</v>
      </c>
      <c r="H39" s="156">
        <f>IF(AND(ISNUMBER(H8),($N$8)&gt;0),H8/$N$8*100,0)</f>
        <v>0</v>
      </c>
      <c r="I39" s="156">
        <f>IF(AND(ISNUMBER(I8),($S$8)&gt;0),I8/$S$8*100,0)</f>
        <v>105.15611115199459</v>
      </c>
      <c r="J39" s="156">
        <f t="shared" ref="J39:X39" si="11">IF(AND(ISNUMBER(J8),($S$8)&gt;0),J8/$S$8*100,0)</f>
        <v>106.92038625576386</v>
      </c>
      <c r="K39" s="156">
        <f t="shared" si="11"/>
        <v>104.49134422884821</v>
      </c>
      <c r="L39" s="156">
        <f t="shared" si="11"/>
        <v>102.2591137978595</v>
      </c>
      <c r="M39" s="156">
        <f t="shared" si="11"/>
        <v>99.62201114360451</v>
      </c>
      <c r="N39" s="156">
        <f t="shared" si="11"/>
        <v>99.234811012485466</v>
      </c>
      <c r="O39" s="156">
        <f t="shared" si="11"/>
        <v>101.91579354633961</v>
      </c>
      <c r="P39" s="156">
        <f t="shared" si="11"/>
        <v>100.31168242228578</v>
      </c>
      <c r="Q39" s="156">
        <f t="shared" si="11"/>
        <v>101.15807082752666</v>
      </c>
      <c r="R39" s="156">
        <f t="shared" si="11"/>
        <v>101.72547330118545</v>
      </c>
      <c r="S39" s="330">
        <f t="shared" si="11"/>
        <v>100</v>
      </c>
      <c r="T39" s="156">
        <f t="shared" si="11"/>
        <v>101.75098103089854</v>
      </c>
      <c r="U39" s="156">
        <f t="shared" si="11"/>
        <v>101.19515372459209</v>
      </c>
      <c r="V39" s="156">
        <f t="shared" si="11"/>
        <v>102.29825281217674</v>
      </c>
      <c r="W39" s="156">
        <f t="shared" si="11"/>
        <v>95.949045148678834</v>
      </c>
      <c r="X39" s="156">
        <f t="shared" si="11"/>
        <v>100.16521072815117</v>
      </c>
      <c r="Y39" s="156">
        <f>IF(AND(ISNUMBER(Y8),($S$8)&gt;0),Y8/$S$8*100,0)</f>
        <v>98.069688630432466</v>
      </c>
      <c r="Z39" s="156">
        <f>IF(AND(ISNUMBER(Z8),($S$8)&gt;0),Z8/$S$8*100,0)</f>
        <v>100.01768835016318</v>
      </c>
      <c r="AA39" s="79" t="s">
        <v>201</v>
      </c>
    </row>
    <row r="40" spans="1:27" s="35" customFormat="1" ht="15" customHeight="1">
      <c r="A40" s="147">
        <v>35</v>
      </c>
      <c r="B40" s="66" t="s">
        <v>146</v>
      </c>
      <c r="C40" s="54" t="s">
        <v>296</v>
      </c>
      <c r="D40" s="155">
        <f t="shared" si="9"/>
        <v>0</v>
      </c>
      <c r="E40" s="155">
        <f t="shared" si="9"/>
        <v>0</v>
      </c>
      <c r="F40" s="81">
        <f>IF(AND(ISNUMBER(F9),($D9)&gt;0),F9/$D9*100,0)</f>
        <v>0</v>
      </c>
      <c r="G40" s="81">
        <f>IF(AND(ISNUMBER(G9),($D9)&gt;0),G9/$D9*100,0)</f>
        <v>0</v>
      </c>
      <c r="H40" s="81">
        <f>IF(AND(ISNUMBER(H9),($D9)&gt;0),H9/$D9*100,0)</f>
        <v>0</v>
      </c>
      <c r="I40" s="330">
        <f>IF(AND(ISNUMBER(I9),($I9)&gt;0),I9/$I9*100,0)</f>
        <v>100</v>
      </c>
      <c r="J40" s="81">
        <f t="shared" ref="J40:X40" si="12">IF(AND(ISNUMBER(J9),($I9)&gt;0),J9/$I9*100,0)</f>
        <v>102.18950565582669</v>
      </c>
      <c r="K40" s="81">
        <f t="shared" si="12"/>
        <v>100.14682568574011</v>
      </c>
      <c r="L40" s="81">
        <f t="shared" si="12"/>
        <v>99.445587053341939</v>
      </c>
      <c r="M40" s="81">
        <f t="shared" si="12"/>
        <v>97.129065497259177</v>
      </c>
      <c r="N40" s="81">
        <f t="shared" si="12"/>
        <v>97.160895611799617</v>
      </c>
      <c r="O40" s="81">
        <f t="shared" si="12"/>
        <v>100.31164442425629</v>
      </c>
      <c r="P40" s="81">
        <f t="shared" si="12"/>
        <v>98.959458109865125</v>
      </c>
      <c r="Q40" s="81">
        <f t="shared" si="12"/>
        <v>100.3629113365796</v>
      </c>
      <c r="R40" s="81">
        <f t="shared" si="12"/>
        <v>101.05736884488903</v>
      </c>
      <c r="S40" s="81">
        <f t="shared" si="12"/>
        <v>99.649680198552161</v>
      </c>
      <c r="T40" s="81">
        <f t="shared" si="12"/>
        <v>101.99814107413643</v>
      </c>
      <c r="U40" s="81">
        <f t="shared" si="12"/>
        <v>101.47083687319763</v>
      </c>
      <c r="V40" s="81">
        <f t="shared" si="12"/>
        <v>102.64873070552952</v>
      </c>
      <c r="W40" s="81">
        <f t="shared" si="12"/>
        <v>95.637760420856765</v>
      </c>
      <c r="X40" s="81">
        <f t="shared" si="12"/>
        <v>101.43467045999863</v>
      </c>
      <c r="Y40" s="81">
        <f>IF(AND(ISNUMBER(Y9),($I9)&gt;0),Y9/$I9*100,0)</f>
        <v>98.936239003827524</v>
      </c>
      <c r="Z40" s="81">
        <f>IF(AND(ISNUMBER(Z9),($I9)&gt;0),Z9/$I9*100,0)</f>
        <v>101.22769758177061</v>
      </c>
      <c r="AA40" s="79" t="s">
        <v>201</v>
      </c>
    </row>
    <row r="41" spans="1:27" s="35" customFormat="1" ht="15" customHeight="1">
      <c r="A41" s="147">
        <v>36</v>
      </c>
      <c r="B41" s="67"/>
      <c r="C41" s="54" t="s">
        <v>458</v>
      </c>
      <c r="D41" s="155">
        <f t="shared" si="9"/>
        <v>0</v>
      </c>
      <c r="E41" s="155">
        <f t="shared" si="9"/>
        <v>0</v>
      </c>
      <c r="F41" s="156">
        <f>IF(AND(ISNUMBER(F9),($N$9)&gt;0),F9/$N$9*100,0)</f>
        <v>0</v>
      </c>
      <c r="G41" s="156">
        <f>IF(AND(ISNUMBER(G9),($N$9)&gt;0),G9/$N$9*100,0)</f>
        <v>0</v>
      </c>
      <c r="H41" s="156">
        <f>IF(AND(ISNUMBER(H9),($N$9)&gt;0),H9/$N$9*100,0)</f>
        <v>0</v>
      </c>
      <c r="I41" s="156">
        <f>IF(AND(ISNUMBER(I9),($S$9)&gt;0),I9/$S$9*100,0)</f>
        <v>100.35155135545826</v>
      </c>
      <c r="J41" s="156">
        <f t="shared" ref="J41:Y41" si="13">IF(AND(ISNUMBER(J9),($S$9)&gt;0),J9/$S$9*100,0)</f>
        <v>102.54875424809585</v>
      </c>
      <c r="K41" s="156">
        <f t="shared" si="13"/>
        <v>100.49889320888677</v>
      </c>
      <c r="L41" s="156">
        <f t="shared" si="13"/>
        <v>99.795189362571392</v>
      </c>
      <c r="M41" s="156">
        <f t="shared" si="13"/>
        <v>97.47052404355874</v>
      </c>
      <c r="N41" s="156">
        <f t="shared" si="13"/>
        <v>97.502466057298292</v>
      </c>
      <c r="O41" s="156">
        <f t="shared" si="13"/>
        <v>100.66429136991223</v>
      </c>
      <c r="P41" s="156">
        <f t="shared" si="13"/>
        <v>99.307351426204519</v>
      </c>
      <c r="Q41" s="156">
        <f t="shared" si="13"/>
        <v>100.71573851176072</v>
      </c>
      <c r="R41" s="156">
        <f t="shared" si="13"/>
        <v>101.4126373948537</v>
      </c>
      <c r="S41" s="330">
        <f t="shared" si="13"/>
        <v>100</v>
      </c>
      <c r="T41" s="156">
        <f t="shared" si="13"/>
        <v>102.35671692162478</v>
      </c>
      <c r="U41" s="156">
        <f t="shared" si="13"/>
        <v>101.82755897562019</v>
      </c>
      <c r="V41" s="156">
        <f t="shared" si="13"/>
        <v>103.00959370968552</v>
      </c>
      <c r="W41" s="156">
        <f t="shared" si="13"/>
        <v>95.973976263946227</v>
      </c>
      <c r="X41" s="156">
        <f t="shared" si="13"/>
        <v>101.79126541890537</v>
      </c>
      <c r="Y41" s="156">
        <f t="shared" si="13"/>
        <v>99.284050693084922</v>
      </c>
      <c r="Z41" s="156">
        <f t="shared" ref="Z41" si="14">IF(AND(ISNUMBER(Z9),($S$9)&gt;0),Z9/$S$9*100,0)</f>
        <v>101.58356492471852</v>
      </c>
      <c r="AA41" s="79" t="s">
        <v>201</v>
      </c>
    </row>
    <row r="42" spans="1:27" s="35" customFormat="1" ht="15" customHeight="1">
      <c r="A42" s="147">
        <v>37</v>
      </c>
      <c r="B42" s="68" t="s">
        <v>147</v>
      </c>
      <c r="C42" s="54" t="s">
        <v>296</v>
      </c>
      <c r="D42" s="155">
        <f t="shared" si="9"/>
        <v>0</v>
      </c>
      <c r="E42" s="155">
        <f t="shared" si="9"/>
        <v>0</v>
      </c>
      <c r="F42" s="81">
        <f>IF(AND(ISNUMBER(F10),($D10)&gt;0),F10/$D10*100,0)</f>
        <v>0</v>
      </c>
      <c r="G42" s="81">
        <f>IF(AND(ISNUMBER(G10),($D10)&gt;0),G10/$D10*100,0)</f>
        <v>0</v>
      </c>
      <c r="H42" s="81">
        <f>IF(AND(ISNUMBER(H10),($D10)&gt;0),H10/$D10*100,0)</f>
        <v>0</v>
      </c>
      <c r="I42" s="330">
        <f>IF(AND(ISNUMBER(I10),($I10)&gt;0),I10/$I10*100,0)</f>
        <v>100</v>
      </c>
      <c r="J42" s="81">
        <f t="shared" ref="J42:X42" si="15">IF(AND(ISNUMBER(J10),($I10)&gt;0),J10/$I10*100,0)</f>
        <v>101.94261871515475</v>
      </c>
      <c r="K42" s="81">
        <f t="shared" si="15"/>
        <v>98.36218850853416</v>
      </c>
      <c r="L42" s="81">
        <f t="shared" si="15"/>
        <v>81.62309804239581</v>
      </c>
      <c r="M42" s="81">
        <f t="shared" si="15"/>
        <v>77.325258692564617</v>
      </c>
      <c r="N42" s="81">
        <f t="shared" si="15"/>
        <v>77.41987666490823</v>
      </c>
      <c r="O42" s="81">
        <f t="shared" si="15"/>
        <v>78.844421160534665</v>
      </c>
      <c r="P42" s="81">
        <f t="shared" si="15"/>
        <v>77.164522866183574</v>
      </c>
      <c r="Q42" s="81">
        <f t="shared" si="15"/>
        <v>75.884799807312589</v>
      </c>
      <c r="R42" s="81">
        <f t="shared" si="15"/>
        <v>80.25310187473201</v>
      </c>
      <c r="S42" s="81">
        <f t="shared" si="15"/>
        <v>77.090945979610154</v>
      </c>
      <c r="T42" s="81">
        <f t="shared" si="15"/>
        <v>76.10171163143788</v>
      </c>
      <c r="U42" s="81">
        <f t="shared" si="15"/>
        <v>78.326671538915861</v>
      </c>
      <c r="V42" s="81">
        <f t="shared" si="15"/>
        <v>80.205941002973859</v>
      </c>
      <c r="W42" s="81">
        <f t="shared" si="15"/>
        <v>80.13027568155934</v>
      </c>
      <c r="X42" s="81">
        <f t="shared" si="15"/>
        <v>69.340104093837638</v>
      </c>
      <c r="Y42" s="81">
        <f>IF(AND(ISNUMBER(Y10),($I10)&gt;0),Y10/$I10*100,0)</f>
        <v>72.174996520468085</v>
      </c>
      <c r="Z42" s="81">
        <f>IF(AND(ISNUMBER(Z10),($I10)&gt;0),Z10/$I10*100,0)</f>
        <v>70.924235457258462</v>
      </c>
      <c r="AA42" s="79" t="s">
        <v>201</v>
      </c>
    </row>
    <row r="43" spans="1:27" s="35" customFormat="1" ht="15" customHeight="1">
      <c r="A43" s="147">
        <v>38</v>
      </c>
      <c r="B43" s="69"/>
      <c r="C43" s="54" t="s">
        <v>458</v>
      </c>
      <c r="D43" s="155">
        <f t="shared" si="9"/>
        <v>0</v>
      </c>
      <c r="E43" s="155">
        <f t="shared" si="9"/>
        <v>0</v>
      </c>
      <c r="F43" s="81">
        <f>IF(AND(ISNUMBER(F10),($N$10)&gt;0),F10/$N$10*100,0)</f>
        <v>0</v>
      </c>
      <c r="G43" s="81">
        <f>IF(AND(ISNUMBER(G10),($N$10)&gt;0),G10/$N$10*100,0)</f>
        <v>0</v>
      </c>
      <c r="H43" s="81">
        <f>IF(AND(ISNUMBER(H10),($N$10)&gt;0),H10/$N$10*100,0)</f>
        <v>0</v>
      </c>
      <c r="I43" s="81">
        <f>IF(AND(ISNUMBER(I10),($S$10)&gt;0),I10/$S$10*100,0)</f>
        <v>129.71691906135007</v>
      </c>
      <c r="J43" s="81">
        <f t="shared" ref="J43:Y43" si="16">IF(AND(ISNUMBER(J10),($S$10)&gt;0),J10/$S$10*100,0)</f>
        <v>132.23682420775796</v>
      </c>
      <c r="K43" s="81">
        <f t="shared" si="16"/>
        <v>127.59240045458782</v>
      </c>
      <c r="L43" s="81">
        <f t="shared" si="16"/>
        <v>105.87896802302097</v>
      </c>
      <c r="M43" s="81">
        <f t="shared" si="16"/>
        <v>100.30394323221358</v>
      </c>
      <c r="N43" s="81">
        <f t="shared" si="16"/>
        <v>100.42667875081604</v>
      </c>
      <c r="O43" s="81">
        <f t="shared" si="16"/>
        <v>102.27455398120068</v>
      </c>
      <c r="P43" s="81">
        <f t="shared" si="16"/>
        <v>100.0954416704043</v>
      </c>
      <c r="Q43" s="81">
        <f t="shared" si="16"/>
        <v>98.435424345919188</v>
      </c>
      <c r="R43" s="81">
        <f t="shared" si="16"/>
        <v>104.10185120306892</v>
      </c>
      <c r="S43" s="330">
        <f t="shared" si="16"/>
        <v>100</v>
      </c>
      <c r="T43" s="81">
        <f t="shared" si="16"/>
        <v>98.716795681254283</v>
      </c>
      <c r="U43" s="81">
        <f t="shared" si="16"/>
        <v>101.60294512358499</v>
      </c>
      <c r="V43" s="81">
        <f t="shared" si="16"/>
        <v>104.04067557322176</v>
      </c>
      <c r="W43" s="81">
        <f t="shared" si="16"/>
        <v>103.94252484948498</v>
      </c>
      <c r="X43" s="81">
        <f t="shared" si="16"/>
        <v>89.945846704459242</v>
      </c>
      <c r="Y43" s="81">
        <f t="shared" si="16"/>
        <v>93.623181818987803</v>
      </c>
      <c r="Z43" s="81">
        <f t="shared" ref="Z43" si="17">IF(AND(ISNUMBER(Z10),($S$10)&gt;0),Z10/$S$10*100,0)</f>
        <v>92.0007331029733</v>
      </c>
      <c r="AA43" s="79" t="s">
        <v>201</v>
      </c>
    </row>
    <row r="44" spans="1:27" s="35" customFormat="1" ht="15" customHeight="1">
      <c r="A44" s="147">
        <v>39</v>
      </c>
      <c r="B44" s="68" t="s">
        <v>139</v>
      </c>
      <c r="C44" s="54" t="s">
        <v>296</v>
      </c>
      <c r="D44" s="155">
        <f t="shared" si="9"/>
        <v>0</v>
      </c>
      <c r="E44" s="155">
        <f t="shared" si="9"/>
        <v>0</v>
      </c>
      <c r="F44" s="81">
        <f>IF(AND(ISNUMBER(F11),($D11)&gt;0),F11/$D11*100,0)</f>
        <v>0</v>
      </c>
      <c r="G44" s="81">
        <f>IF(AND(ISNUMBER(G11),($D11)&gt;0),G11/$D11*100,0)</f>
        <v>0</v>
      </c>
      <c r="H44" s="81">
        <f>IF(AND(ISNUMBER(H11),($D11)&gt;0),H11/$D11*100,0)</f>
        <v>0</v>
      </c>
      <c r="I44" s="330">
        <f>IF(AND(ISNUMBER(I11),($I11)&gt;0),I11/$I11*100,0)</f>
        <v>100</v>
      </c>
      <c r="J44" s="81">
        <f t="shared" ref="J44:X44" si="18">IF(AND(ISNUMBER(J11),($I11)&gt;0),J11/$I11*100,0)</f>
        <v>97.043003159004414</v>
      </c>
      <c r="K44" s="81">
        <f t="shared" si="18"/>
        <v>92.239792855806058</v>
      </c>
      <c r="L44" s="81">
        <f t="shared" si="18"/>
        <v>86.650155444214093</v>
      </c>
      <c r="M44" s="81">
        <f t="shared" si="18"/>
        <v>85.057146055496574</v>
      </c>
      <c r="N44" s="81">
        <f t="shared" si="18"/>
        <v>81.648805440728282</v>
      </c>
      <c r="O44" s="81">
        <f t="shared" si="18"/>
        <v>78.625578791969417</v>
      </c>
      <c r="P44" s="81">
        <f t="shared" si="18"/>
        <v>75.298981551319045</v>
      </c>
      <c r="Q44" s="81">
        <f t="shared" si="18"/>
        <v>72.356003059988765</v>
      </c>
      <c r="R44" s="81">
        <f t="shared" si="18"/>
        <v>67.713731290085761</v>
      </c>
      <c r="S44" s="81">
        <f t="shared" si="18"/>
        <v>64.510078074496477</v>
      </c>
      <c r="T44" s="81">
        <f t="shared" si="18"/>
        <v>61.590689896197183</v>
      </c>
      <c r="U44" s="81">
        <f t="shared" si="18"/>
        <v>58.627064536312588</v>
      </c>
      <c r="V44" s="81">
        <f t="shared" si="18"/>
        <v>57.880972929718844</v>
      </c>
      <c r="W44" s="81">
        <f t="shared" si="18"/>
        <v>55.665812288603455</v>
      </c>
      <c r="X44" s="81">
        <f t="shared" si="18"/>
        <v>54.492996584475826</v>
      </c>
      <c r="Y44" s="81">
        <f>IF(AND(ISNUMBER(Y11),($I11)&gt;0),Y11/$I11*100,0)</f>
        <v>53.00972397501824</v>
      </c>
      <c r="Z44" s="81">
        <f>IF(AND(ISNUMBER(Z11),($I11)&gt;0),Z11/$I11*100,0)</f>
        <v>53.017680010142513</v>
      </c>
      <c r="AA44" s="79" t="s">
        <v>201</v>
      </c>
    </row>
    <row r="45" spans="1:27" s="35" customFormat="1" ht="15" customHeight="1">
      <c r="A45" s="147">
        <v>40</v>
      </c>
      <c r="B45" s="69"/>
      <c r="C45" s="54" t="s">
        <v>458</v>
      </c>
      <c r="D45" s="155">
        <f t="shared" si="9"/>
        <v>0</v>
      </c>
      <c r="E45" s="155">
        <f t="shared" si="9"/>
        <v>0</v>
      </c>
      <c r="F45" s="81">
        <f>IF(AND(ISNUMBER(F11),($N$11)&gt;0),F11/$N$11*100,0)</f>
        <v>0</v>
      </c>
      <c r="G45" s="81">
        <f>IF(AND(ISNUMBER(G11),($N$11)&gt;0),G11/$N$11*100,0)</f>
        <v>0</v>
      </c>
      <c r="H45" s="81">
        <f>IF(AND(ISNUMBER(H11),($N$11)&gt;0),H11/$N$11*100,0)</f>
        <v>0</v>
      </c>
      <c r="I45" s="81">
        <f>IF(AND(ISNUMBER(I11),($S$11)&gt;0),I11/$S$11*100,0)</f>
        <v>155.01453878961303</v>
      </c>
      <c r="J45" s="81">
        <f t="shared" ref="J45:Y45" si="19">IF(AND(ISNUMBER(J11),($S$11)&gt;0),J11/$S$11*100,0)</f>
        <v>150.4307637745203</v>
      </c>
      <c r="K45" s="81">
        <f t="shared" si="19"/>
        <v>142.98508947592219</v>
      </c>
      <c r="L45" s="81">
        <f t="shared" si="19"/>
        <v>134.32033882233122</v>
      </c>
      <c r="M45" s="81">
        <f t="shared" si="19"/>
        <v>131.85094266553554</v>
      </c>
      <c r="N45" s="81">
        <f t="shared" si="19"/>
        <v>126.56751918117341</v>
      </c>
      <c r="O45" s="81">
        <f t="shared" si="19"/>
        <v>121.88107833503518</v>
      </c>
      <c r="P45" s="81">
        <f t="shared" si="19"/>
        <v>116.72436896505303</v>
      </c>
      <c r="Q45" s="81">
        <f t="shared" si="19"/>
        <v>112.16232443003986</v>
      </c>
      <c r="R45" s="81">
        <f t="shared" si="19"/>
        <v>104.96612825656435</v>
      </c>
      <c r="S45" s="330">
        <f t="shared" si="19"/>
        <v>100</v>
      </c>
      <c r="T45" s="81">
        <f t="shared" si="19"/>
        <v>95.474523879930857</v>
      </c>
      <c r="U45" s="81">
        <f t="shared" si="19"/>
        <v>90.880473696853741</v>
      </c>
      <c r="V45" s="81">
        <f t="shared" si="19"/>
        <v>89.723923233944419</v>
      </c>
      <c r="W45" s="81">
        <f t="shared" si="19"/>
        <v>86.290102182670381</v>
      </c>
      <c r="X45" s="81">
        <f t="shared" si="19"/>
        <v>84.472067328064796</v>
      </c>
      <c r="Y45" s="81">
        <f t="shared" si="19"/>
        <v>82.172779133521445</v>
      </c>
      <c r="Z45" s="81">
        <f t="shared" ref="Z45" si="20">IF(AND(ISNUMBER(Z11),($S$11)&gt;0),Z11/$S$11*100,0)</f>
        <v>82.185112144675273</v>
      </c>
      <c r="AA45" s="79" t="s">
        <v>201</v>
      </c>
    </row>
    <row r="46" spans="1:27" s="35" customFormat="1" ht="15" customHeight="1">
      <c r="A46" s="147">
        <v>41</v>
      </c>
      <c r="B46" s="68" t="s">
        <v>30</v>
      </c>
      <c r="C46" s="54" t="s">
        <v>296</v>
      </c>
      <c r="D46" s="155">
        <f t="shared" si="9"/>
        <v>0</v>
      </c>
      <c r="E46" s="155">
        <f t="shared" si="9"/>
        <v>0</v>
      </c>
      <c r="F46" s="81">
        <f>IF(AND(ISNUMBER(F12),($D12)&gt;0),F12/$D12*100,0)</f>
        <v>0</v>
      </c>
      <c r="G46" s="81">
        <f>IF(AND(ISNUMBER(G12),($D12)&gt;0),G12/$D12*100,0)</f>
        <v>0</v>
      </c>
      <c r="H46" s="81">
        <f>IF(AND(ISNUMBER(H12),($D12)&gt;0),H12/$D12*100,0)</f>
        <v>0</v>
      </c>
      <c r="I46" s="330">
        <f>IF(AND(ISNUMBER(I12),($I12)&gt;0),I12/$I12*100,0)</f>
        <v>100</v>
      </c>
      <c r="J46" s="81">
        <f t="shared" ref="J46:X46" si="21">IF(AND(ISNUMBER(J12),($I12)&gt;0),J12/$I12*100,0)</f>
        <v>95.124785738631459</v>
      </c>
      <c r="K46" s="81">
        <f t="shared" si="21"/>
        <v>105.37891422743995</v>
      </c>
      <c r="L46" s="81">
        <f t="shared" si="21"/>
        <v>114.9045714530111</v>
      </c>
      <c r="M46" s="81">
        <f t="shared" si="21"/>
        <v>118.41063139105692</v>
      </c>
      <c r="N46" s="81">
        <f t="shared" si="21"/>
        <v>106.02157654767051</v>
      </c>
      <c r="O46" s="81">
        <f t="shared" si="21"/>
        <v>119.28076420865301</v>
      </c>
      <c r="P46" s="81">
        <f t="shared" si="21"/>
        <v>126.07411603073508</v>
      </c>
      <c r="Q46" s="81">
        <f t="shared" si="21"/>
        <v>116.97735098671565</v>
      </c>
      <c r="R46" s="81">
        <f t="shared" si="21"/>
        <v>118.42618254658947</v>
      </c>
      <c r="S46" s="81">
        <f t="shared" si="21"/>
        <v>120.54592945512982</v>
      </c>
      <c r="T46" s="81">
        <f t="shared" si="21"/>
        <v>122.7903804290234</v>
      </c>
      <c r="U46" s="81">
        <f t="shared" si="21"/>
        <v>123.51745292260054</v>
      </c>
      <c r="V46" s="81">
        <f t="shared" si="21"/>
        <v>125.32445593695489</v>
      </c>
      <c r="W46" s="81">
        <f t="shared" si="21"/>
        <v>132.81552940489854</v>
      </c>
      <c r="X46" s="81">
        <f t="shared" si="21"/>
        <v>126.66623716968104</v>
      </c>
      <c r="Y46" s="81">
        <f>IF(AND(ISNUMBER(Y12),($I12)&gt;0),Y12/$I12*100,0)</f>
        <v>130.61706114138724</v>
      </c>
      <c r="Z46" s="81">
        <f>IF(AND(ISNUMBER(Z12),($I12)&gt;0),Z12/$I12*100,0)</f>
        <v>133.35998427364459</v>
      </c>
      <c r="AA46" s="79" t="s">
        <v>201</v>
      </c>
    </row>
    <row r="47" spans="1:27" s="35" customFormat="1" ht="15" customHeight="1">
      <c r="A47" s="147">
        <v>42</v>
      </c>
      <c r="B47" s="69"/>
      <c r="C47" s="54" t="s">
        <v>458</v>
      </c>
      <c r="D47" s="155">
        <f t="shared" si="9"/>
        <v>0</v>
      </c>
      <c r="E47" s="155">
        <f t="shared" si="9"/>
        <v>0</v>
      </c>
      <c r="F47" s="81">
        <f>IF(AND(ISNUMBER(F12),($N$12)&gt;0),F12/$N$12*100,0)</f>
        <v>0</v>
      </c>
      <c r="G47" s="81">
        <f>IF(AND(ISNUMBER(G12),($N$12)&gt;0),G12/$N$12*100,0)</f>
        <v>0</v>
      </c>
      <c r="H47" s="81">
        <f>IF(AND(ISNUMBER(H12),($N$12)&gt;0),H12/$N$12*100,0)</f>
        <v>0</v>
      </c>
      <c r="I47" s="81">
        <f>IF(AND(ISNUMBER(I12),($S$12)&gt;0),I12/$S$12*100,0)</f>
        <v>82.955932607597902</v>
      </c>
      <c r="J47" s="81">
        <f t="shared" ref="J47:X47" si="22">IF(AND(ISNUMBER(J12),($S$12)&gt;0),J12/$S$12*100,0)</f>
        <v>78.911653150461021</v>
      </c>
      <c r="K47" s="81">
        <f t="shared" si="22"/>
        <v>87.418061069133472</v>
      </c>
      <c r="L47" s="81">
        <f t="shared" si="22"/>
        <v>95.320158857609059</v>
      </c>
      <c r="M47" s="81">
        <f t="shared" si="22"/>
        <v>98.228643576996348</v>
      </c>
      <c r="N47" s="81">
        <f t="shared" si="22"/>
        <v>87.951187590398348</v>
      </c>
      <c r="O47" s="81">
        <f t="shared" si="22"/>
        <v>98.950470370757955</v>
      </c>
      <c r="P47" s="81">
        <f t="shared" si="22"/>
        <v>104.58595873008136</v>
      </c>
      <c r="Q47" s="81">
        <f t="shared" si="22"/>
        <v>97.039652450693097</v>
      </c>
      <c r="R47" s="81">
        <f t="shared" si="22"/>
        <v>98.24154418309962</v>
      </c>
      <c r="S47" s="330">
        <f t="shared" si="22"/>
        <v>100</v>
      </c>
      <c r="T47" s="81">
        <f t="shared" si="22"/>
        <v>101.86190523731374</v>
      </c>
      <c r="U47" s="81">
        <f t="shared" si="22"/>
        <v>102.46505500509397</v>
      </c>
      <c r="V47" s="81">
        <f t="shared" si="22"/>
        <v>103.96407120789904</v>
      </c>
      <c r="W47" s="81">
        <f t="shared" si="22"/>
        <v>110.17836106555198</v>
      </c>
      <c r="X47" s="81">
        <f t="shared" si="22"/>
        <v>105.07715834306073</v>
      </c>
      <c r="Y47" s="81">
        <f>IF(AND(ISNUMBER(Y12),($S$12)&gt;0),Y12/$S$12*100,0)</f>
        <v>108.35460121447413</v>
      </c>
      <c r="Z47" s="81">
        <f>IF(AND(ISNUMBER(Z12),($S$12)&gt;0),Z12/$S$12*100,0)</f>
        <v>110.63001867954776</v>
      </c>
      <c r="AA47" s="79" t="s">
        <v>201</v>
      </c>
    </row>
    <row r="48" spans="1:27" s="35" customFormat="1" ht="15" customHeight="1">
      <c r="A48" s="147">
        <v>43</v>
      </c>
      <c r="B48" s="68" t="s">
        <v>31</v>
      </c>
      <c r="C48" s="54" t="s">
        <v>296</v>
      </c>
      <c r="D48" s="155">
        <f t="shared" si="9"/>
        <v>0</v>
      </c>
      <c r="E48" s="155">
        <f t="shared" si="9"/>
        <v>0</v>
      </c>
      <c r="F48" s="81">
        <f>IF(AND(ISNUMBER(F13),($D13)&gt;0),F13/$D13*100,0)</f>
        <v>0</v>
      </c>
      <c r="G48" s="81">
        <f>IF(AND(ISNUMBER(G13),($D13)&gt;0),G13/$D13*100,0)</f>
        <v>0</v>
      </c>
      <c r="H48" s="81">
        <f>IF(AND(ISNUMBER(H13),($D13)&gt;0),H13/$D13*100,0)</f>
        <v>0</v>
      </c>
      <c r="I48" s="330">
        <f>IF(AND(ISNUMBER(I13),($I13)&gt;0),I13/$I13*100,0)</f>
        <v>100</v>
      </c>
      <c r="J48" s="81">
        <f t="shared" ref="J48:X48" si="23">IF(AND(ISNUMBER(J13),($I13)&gt;0),J13/$I13*100,0)</f>
        <v>97.82723873542902</v>
      </c>
      <c r="K48" s="81">
        <f t="shared" si="23"/>
        <v>78.997930190065901</v>
      </c>
      <c r="L48" s="81">
        <f t="shared" si="23"/>
        <v>85.251299875387048</v>
      </c>
      <c r="M48" s="81">
        <f t="shared" si="23"/>
        <v>71.150419436109786</v>
      </c>
      <c r="N48" s="81">
        <f t="shared" si="23"/>
        <v>45.896517117481686</v>
      </c>
      <c r="O48" s="81">
        <f t="shared" si="23"/>
        <v>42.20042634874315</v>
      </c>
      <c r="P48" s="81">
        <f t="shared" si="23"/>
        <v>45.82308064017986</v>
      </c>
      <c r="Q48" s="81">
        <f t="shared" si="23"/>
        <v>49.06650398310974</v>
      </c>
      <c r="R48" s="81">
        <f t="shared" si="23"/>
        <v>47.305636973282184</v>
      </c>
      <c r="S48" s="81">
        <f t="shared" si="23"/>
        <v>40.496549840458869</v>
      </c>
      <c r="T48" s="81">
        <f t="shared" si="23"/>
        <v>32.331639792964545</v>
      </c>
      <c r="U48" s="81">
        <f t="shared" si="23"/>
        <v>28.505015300499913</v>
      </c>
      <c r="V48" s="81">
        <f t="shared" si="23"/>
        <v>27.650354589629732</v>
      </c>
      <c r="W48" s="81">
        <f t="shared" si="23"/>
        <v>19.966699903601199</v>
      </c>
      <c r="X48" s="81">
        <f t="shared" si="23"/>
        <v>16.867908830640371</v>
      </c>
      <c r="Y48" s="81">
        <f>IF(AND(ISNUMBER(Y13),($I13)&gt;0),Y13/$I13*100,0)</f>
        <v>13.472458342847412</v>
      </c>
      <c r="Z48" s="81">
        <f>IF(AND(ISNUMBER(Z13),($I13)&gt;0),Z13/$I13*100,0)</f>
        <v>11.659279683209039</v>
      </c>
      <c r="AA48" s="79" t="s">
        <v>201</v>
      </c>
    </row>
    <row r="49" spans="1:27" s="35" customFormat="1" ht="15" customHeight="1">
      <c r="A49" s="147">
        <v>44</v>
      </c>
      <c r="B49" s="69"/>
      <c r="C49" s="54" t="s">
        <v>458</v>
      </c>
      <c r="D49" s="155">
        <f t="shared" si="9"/>
        <v>0</v>
      </c>
      <c r="E49" s="155">
        <f t="shared" si="9"/>
        <v>0</v>
      </c>
      <c r="F49" s="81">
        <f>IF(AND(ISNUMBER(F13),($N13)&gt;0),F13/$N13*100,0)</f>
        <v>0</v>
      </c>
      <c r="G49" s="81">
        <f>IF(AND(ISNUMBER(G13),($N13)&gt;0),G13/$N13*100,0)</f>
        <v>0</v>
      </c>
      <c r="H49" s="81">
        <f>IF(AND(ISNUMBER(H13),($N13)&gt;0),H13/$N13*100,0)</f>
        <v>0</v>
      </c>
      <c r="I49" s="81">
        <f>IF(AND(ISNUMBER(I13),($S13)&gt;0),I13/$S13*100,0)</f>
        <v>246.93461639068585</v>
      </c>
      <c r="J49" s="81">
        <f t="shared" ref="J49:X49" si="24">IF(AND(ISNUMBER(J13),($S13)&gt;0),J13/$S13*100,0)</f>
        <v>241.56931669693208</v>
      </c>
      <c r="K49" s="81">
        <f t="shared" si="24"/>
        <v>195.07323587142102</v>
      </c>
      <c r="L49" s="81">
        <f t="shared" si="24"/>
        <v>210.51497031536024</v>
      </c>
      <c r="M49" s="81">
        <f t="shared" si="24"/>
        <v>175.69501529492163</v>
      </c>
      <c r="N49" s="81">
        <f t="shared" si="24"/>
        <v>113.33438848073887</v>
      </c>
      <c r="O49" s="81">
        <f t="shared" si="24"/>
        <v>104.20746091950279</v>
      </c>
      <c r="P49" s="81">
        <f t="shared" si="24"/>
        <v>113.15304839722278</v>
      </c>
      <c r="Q49" s="81">
        <f t="shared" si="24"/>
        <v>121.16218338701263</v>
      </c>
      <c r="R49" s="81">
        <f t="shared" si="24"/>
        <v>116.8139931911448</v>
      </c>
      <c r="S49" s="330">
        <f t="shared" si="24"/>
        <v>100</v>
      </c>
      <c r="T49" s="81">
        <f t="shared" si="24"/>
        <v>79.838010695575321</v>
      </c>
      <c r="U49" s="81">
        <f t="shared" si="24"/>
        <v>70.388750184395761</v>
      </c>
      <c r="V49" s="81">
        <f t="shared" si="24"/>
        <v>68.278297036566585</v>
      </c>
      <c r="W49" s="81">
        <f t="shared" si="24"/>
        <v>49.304693812837058</v>
      </c>
      <c r="X49" s="81">
        <f t="shared" si="24"/>
        <v>41.652705964072425</v>
      </c>
      <c r="Y49" s="81">
        <f>IF(AND(ISNUMBER(Y13),($S13)&gt;0),Y13/$S13*100,0)</f>
        <v>33.268163327305203</v>
      </c>
      <c r="Z49" s="81">
        <f>IF(AND(ISNUMBER(Z13),($S13)&gt;0),Z13/$S13*100,0)</f>
        <v>28.790797559649413</v>
      </c>
      <c r="AA49" s="79" t="s">
        <v>201</v>
      </c>
    </row>
    <row r="50" spans="1:27" s="35" customFormat="1" ht="15" customHeight="1">
      <c r="A50" s="147">
        <v>45</v>
      </c>
      <c r="B50" s="68" t="s">
        <v>148</v>
      </c>
      <c r="C50" s="54" t="s">
        <v>296</v>
      </c>
      <c r="D50" s="155">
        <f t="shared" si="9"/>
        <v>0</v>
      </c>
      <c r="E50" s="157" t="s">
        <v>202</v>
      </c>
      <c r="F50" s="81">
        <f>IF(AND(ISNUMBER(F14),($D14)&gt;0),F14/$D14*100,0)</f>
        <v>0</v>
      </c>
      <c r="G50" s="81">
        <f>IF(AND(ISNUMBER(G14),($D14)&gt;0),G14/$D14*100,0)</f>
        <v>0</v>
      </c>
      <c r="H50" s="81">
        <f>IF(AND(ISNUMBER(H14),($D14)&gt;0),H14/$D14*100,0)</f>
        <v>0</v>
      </c>
      <c r="I50" s="330">
        <f>IF(AND(ISNUMBER(I14),($I14)&gt;0),I14/$I14*100,0)</f>
        <v>100</v>
      </c>
      <c r="J50" s="81">
        <f t="shared" ref="J50:X50" si="25">IF(AND(ISNUMBER(J14),($I14)&gt;0),J14/$I14*100,0)</f>
        <v>95.289160908611663</v>
      </c>
      <c r="K50" s="81">
        <f t="shared" si="25"/>
        <v>94.459608445599258</v>
      </c>
      <c r="L50" s="81">
        <f t="shared" si="25"/>
        <v>91.058894570064012</v>
      </c>
      <c r="M50" s="81">
        <f t="shared" si="25"/>
        <v>66.33142117937372</v>
      </c>
      <c r="N50" s="81">
        <f t="shared" si="25"/>
        <v>62.972067804383137</v>
      </c>
      <c r="O50" s="81">
        <f t="shared" si="25"/>
        <v>58.012864401850685</v>
      </c>
      <c r="P50" s="81">
        <f t="shared" si="25"/>
        <v>47.734172043434256</v>
      </c>
      <c r="Q50" s="81">
        <f t="shared" si="25"/>
        <v>46.916461052276297</v>
      </c>
      <c r="R50" s="81">
        <f t="shared" si="25"/>
        <v>50.154263997556725</v>
      </c>
      <c r="S50" s="81">
        <f t="shared" si="25"/>
        <v>51.334310104740275</v>
      </c>
      <c r="T50" s="81">
        <f t="shared" si="25"/>
        <v>50.122559388520806</v>
      </c>
      <c r="U50" s="81">
        <f t="shared" si="25"/>
        <v>49.180759993903187</v>
      </c>
      <c r="V50" s="81">
        <f t="shared" si="25"/>
        <v>45.943159480685004</v>
      </c>
      <c r="W50" s="81">
        <f t="shared" si="25"/>
        <v>45.21279529813571</v>
      </c>
      <c r="X50" s="81">
        <f t="shared" si="25"/>
        <v>47.115612099358522</v>
      </c>
      <c r="Y50" s="81">
        <f>IF(AND(ISNUMBER(Y14),($I14)&gt;0),Y14/$I14*100,0)</f>
        <v>48.909878403052645</v>
      </c>
      <c r="Z50" s="81">
        <f>IF(AND(ISNUMBER(Z14),($I14)&gt;0),Z14/$I14*100,0)</f>
        <v>48.782299993658313</v>
      </c>
      <c r="AA50" s="79" t="s">
        <v>201</v>
      </c>
    </row>
    <row r="51" spans="1:27" s="35" customFormat="1" ht="15" customHeight="1">
      <c r="A51" s="147">
        <v>46</v>
      </c>
      <c r="B51" s="67"/>
      <c r="C51" s="54" t="s">
        <v>458</v>
      </c>
      <c r="D51" s="155">
        <f t="shared" si="9"/>
        <v>0</v>
      </c>
      <c r="E51" s="157" t="s">
        <v>202</v>
      </c>
      <c r="F51" s="81">
        <f>IF(AND(ISNUMBER(F14),($N$14)&gt;0),F14/$N$14*100,0)</f>
        <v>0</v>
      </c>
      <c r="G51" s="81">
        <f>IF(AND(ISNUMBER(G14),($N$14)&gt;0),G14/$N$14*100,0)</f>
        <v>0</v>
      </c>
      <c r="H51" s="81">
        <f>IF(AND(ISNUMBER(H14),($N$14)&gt;0),H14/$N$14*100,0)</f>
        <v>0</v>
      </c>
      <c r="I51" s="81">
        <f>IF(AND(ISNUMBER(I14),($S$14)&gt;0),I14/$S$14*100,0)</f>
        <v>194.80148811966961</v>
      </c>
      <c r="J51" s="81">
        <f t="shared" ref="J51:X51" si="26">IF(AND(ISNUMBER(J14),($S$14)&gt;0),J14/$S$14*100,0)</f>
        <v>185.62470346672205</v>
      </c>
      <c r="K51" s="81">
        <f t="shared" si="26"/>
        <v>184.00872292404046</v>
      </c>
      <c r="L51" s="81">
        <f t="shared" si="26"/>
        <v>177.38408168780575</v>
      </c>
      <c r="M51" s="81">
        <f t="shared" si="26"/>
        <v>129.2145955483457</v>
      </c>
      <c r="N51" s="81">
        <f t="shared" si="26"/>
        <v>122.67052518266573</v>
      </c>
      <c r="O51" s="81">
        <f t="shared" si="26"/>
        <v>113.00992315565122</v>
      </c>
      <c r="P51" s="81">
        <f t="shared" si="26"/>
        <v>92.986877482213231</v>
      </c>
      <c r="Q51" s="81">
        <f t="shared" si="26"/>
        <v>91.393964302919443</v>
      </c>
      <c r="R51" s="81">
        <f t="shared" si="26"/>
        <v>97.701252622708196</v>
      </c>
      <c r="S51" s="330">
        <f t="shared" si="26"/>
        <v>100</v>
      </c>
      <c r="T51" s="81">
        <f t="shared" si="26"/>
        <v>97.639491572503701</v>
      </c>
      <c r="U51" s="81">
        <f t="shared" si="26"/>
        <v>95.804852336686551</v>
      </c>
      <c r="V51" s="81">
        <f t="shared" si="26"/>
        <v>89.49795835756747</v>
      </c>
      <c r="W51" s="81">
        <f t="shared" si="26"/>
        <v>88.075198061268381</v>
      </c>
      <c r="X51" s="81">
        <f t="shared" si="26"/>
        <v>91.781913506241523</v>
      </c>
      <c r="Y51" s="81">
        <f>IF(AND(ISNUMBER(Y14),($S$14)&gt;0),Y14/$S$14*100,0)</f>
        <v>95.277170966667455</v>
      </c>
      <c r="Z51" s="81">
        <f>IF(AND(ISNUMBER(Z14),($S$14)&gt;0),Z14/$S$14*100,0)</f>
        <v>95.028646326647902</v>
      </c>
      <c r="AA51" s="79" t="s">
        <v>201</v>
      </c>
    </row>
    <row r="52" spans="1:27" s="35" customFormat="1" ht="15" customHeight="1">
      <c r="A52" s="147">
        <v>47</v>
      </c>
      <c r="B52" s="66" t="s">
        <v>213</v>
      </c>
      <c r="C52" s="54"/>
      <c r="D52" s="155"/>
      <c r="E52" s="157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158"/>
      <c r="S52" s="158"/>
      <c r="T52" s="158"/>
      <c r="U52" s="158"/>
      <c r="V52" s="158"/>
      <c r="W52" s="158"/>
      <c r="X52" s="158"/>
      <c r="Y52" s="158"/>
      <c r="Z52" s="158"/>
      <c r="AA52" s="158"/>
    </row>
    <row r="53" spans="1:27" s="35" customFormat="1" ht="15" customHeight="1">
      <c r="A53" s="147">
        <v>48</v>
      </c>
      <c r="B53" s="68" t="s">
        <v>141</v>
      </c>
      <c r="C53" s="54" t="s">
        <v>296</v>
      </c>
      <c r="D53" s="155">
        <f>IF(AND(ISNUMBER(D23),($N23)&gt;0),D23/$N23*100,0)</f>
        <v>0</v>
      </c>
      <c r="E53" s="157" t="s">
        <v>202</v>
      </c>
      <c r="F53" s="81">
        <f>IF(AND(ISNUMBER(F16),($D16)&gt;0),F16/$D16*100,0)</f>
        <v>0</v>
      </c>
      <c r="G53" s="81">
        <f>IF(AND(ISNUMBER(G16),($D16)&gt;0),G16/$D16*100,0)</f>
        <v>0</v>
      </c>
      <c r="H53" s="81">
        <f>IF(AND(ISNUMBER(H16),($D16)&gt;0),H16/$D16*100,0)</f>
        <v>0</v>
      </c>
      <c r="I53" s="330">
        <f>IF(AND(ISNUMBER(I16),($I16)&gt;0),I16/$I16*100,0)</f>
        <v>100</v>
      </c>
      <c r="J53" s="81">
        <f t="shared" ref="J53:X53" si="27">IF(AND(ISNUMBER(J16),($I16)&gt;0),J16/$I16*100,0)</f>
        <v>85.112907737143814</v>
      </c>
      <c r="K53" s="81">
        <f t="shared" si="27"/>
        <v>73.957560806172623</v>
      </c>
      <c r="L53" s="81">
        <f t="shared" si="27"/>
        <v>61.483426017421081</v>
      </c>
      <c r="M53" s="81">
        <f t="shared" si="27"/>
        <v>52.777211745443566</v>
      </c>
      <c r="N53" s="81">
        <f t="shared" si="27"/>
        <v>39.382628255399212</v>
      </c>
      <c r="O53" s="81">
        <f t="shared" si="27"/>
        <v>44.188985853831674</v>
      </c>
      <c r="P53" s="81">
        <f t="shared" si="27"/>
        <v>43.00503738424154</v>
      </c>
      <c r="Q53" s="81">
        <f t="shared" si="27"/>
        <v>40.654637147096373</v>
      </c>
      <c r="R53" s="81">
        <f t="shared" si="27"/>
        <v>49.310837242516882</v>
      </c>
      <c r="S53" s="81">
        <f t="shared" si="27"/>
        <v>42.79622950866289</v>
      </c>
      <c r="T53" s="81">
        <f t="shared" si="27"/>
        <v>42.789174112531569</v>
      </c>
      <c r="U53" s="81">
        <f t="shared" si="27"/>
        <v>50.048269175394303</v>
      </c>
      <c r="V53" s="81">
        <f t="shared" si="27"/>
        <v>53.421480432103486</v>
      </c>
      <c r="W53" s="81">
        <f t="shared" si="27"/>
        <v>45.416705420612544</v>
      </c>
      <c r="X53" s="81">
        <f t="shared" si="27"/>
        <v>47.664654582237162</v>
      </c>
      <c r="Y53" s="81">
        <f>IF(AND(ISNUMBER(Y16),($I16)&gt;0),Y16/$I16*100,0)</f>
        <v>43.209096871613603</v>
      </c>
      <c r="Z53" s="81">
        <f>IF(AND(ISNUMBER(Z16),($I16)&gt;0),Z16/$I16*100,0)</f>
        <v>47.359975579116508</v>
      </c>
      <c r="AA53" s="79" t="s">
        <v>201</v>
      </c>
    </row>
    <row r="54" spans="1:27" s="35" customFormat="1" ht="15" customHeight="1">
      <c r="A54" s="147">
        <v>49</v>
      </c>
      <c r="B54" s="69"/>
      <c r="C54" s="54" t="s">
        <v>458</v>
      </c>
      <c r="D54" s="155">
        <f>IF(AND(ISNUMBER(D24),($N24)&gt;0),D24/$N24*100,0)</f>
        <v>0</v>
      </c>
      <c r="E54" s="157" t="s">
        <v>202</v>
      </c>
      <c r="F54" s="156">
        <f>IF(AND(ISNUMBER(F16),($N$16)&gt;0),F16/$N$16*100,0)</f>
        <v>0</v>
      </c>
      <c r="G54" s="156">
        <f>IF(AND(ISNUMBER(G16),($N$16)&gt;0),G16/$N$16*100,0)</f>
        <v>0</v>
      </c>
      <c r="H54" s="156">
        <f>IF(AND(ISNUMBER(H16),($N$16)&gt;0),H16/$N$16*100,0)</f>
        <v>0</v>
      </c>
      <c r="I54" s="156">
        <f>IF(AND(ISNUMBER(I16),($S$16)&gt;0),I16/$S$16*100,0)</f>
        <v>233.66544470876303</v>
      </c>
      <c r="J54" s="156">
        <f t="shared" ref="J54:Y54" si="28">IF(AND(ISNUMBER(J16),($S$16)&gt;0),J16/$S$16*100,0)</f>
        <v>198.87945436855628</v>
      </c>
      <c r="K54" s="156">
        <f t="shared" si="28"/>
        <v>172.81326335349709</v>
      </c>
      <c r="L54" s="156">
        <f t="shared" si="28"/>
        <v>143.66552082579028</v>
      </c>
      <c r="M54" s="156">
        <f t="shared" si="28"/>
        <v>123.32210652987621</v>
      </c>
      <c r="N54" s="156">
        <f t="shared" si="28"/>
        <v>92.023593450977529</v>
      </c>
      <c r="O54" s="156">
        <f t="shared" si="28"/>
        <v>103.25439030764815</v>
      </c>
      <c r="P54" s="156">
        <f t="shared" si="28"/>
        <v>100.48791185105779</v>
      </c>
      <c r="Q54" s="156">
        <f t="shared" si="28"/>
        <v>94.995838684496704</v>
      </c>
      <c r="R54" s="156">
        <f t="shared" si="28"/>
        <v>115.22238713234141</v>
      </c>
      <c r="S54" s="330">
        <f t="shared" si="28"/>
        <v>100</v>
      </c>
      <c r="T54" s="330">
        <f t="shared" si="28"/>
        <v>99.983513977253779</v>
      </c>
      <c r="U54" s="156">
        <f t="shared" si="28"/>
        <v>116.94551073772385</v>
      </c>
      <c r="V54" s="156">
        <f t="shared" si="28"/>
        <v>124.82753982167942</v>
      </c>
      <c r="W54" s="156">
        <f t="shared" si="28"/>
        <v>106.12314669314318</v>
      </c>
      <c r="X54" s="156">
        <f t="shared" si="28"/>
        <v>111.37582709848026</v>
      </c>
      <c r="Y54" s="156">
        <f t="shared" si="28"/>
        <v>100.96472835969612</v>
      </c>
      <c r="Z54" s="156">
        <f t="shared" ref="Z54" si="29">IF(AND(ISNUMBER(Z16),($S$16)&gt;0),Z16/$S$16*100,0)</f>
        <v>110.66389755090415</v>
      </c>
      <c r="AA54" s="79" t="s">
        <v>201</v>
      </c>
    </row>
    <row r="55" spans="1:27" s="35" customFormat="1" ht="15" customHeight="1">
      <c r="A55" s="147">
        <v>50</v>
      </c>
      <c r="B55" s="68" t="s">
        <v>142</v>
      </c>
      <c r="C55" s="54" t="s">
        <v>296</v>
      </c>
      <c r="D55" s="155">
        <f>IF(AND(ISNUMBER(D25),($N25)&gt;0),D25/$N25*100,0)</f>
        <v>0</v>
      </c>
      <c r="E55" s="157" t="s">
        <v>202</v>
      </c>
      <c r="F55" s="81">
        <f>IF(AND(ISNUMBER(F17),($D17)&gt;0),F17/$D17*100,0)</f>
        <v>0</v>
      </c>
      <c r="G55" s="81">
        <f>IF(AND(ISNUMBER(G17),($D17)&gt;0),G17/$D17*100,0)</f>
        <v>0</v>
      </c>
      <c r="H55" s="81">
        <f>IF(AND(ISNUMBER(H17),($D17)&gt;0),H17/$D17*100,0)</f>
        <v>0</v>
      </c>
      <c r="I55" s="330">
        <f>IF(AND(ISNUMBER(I17),($I17)&gt;0),I17/$I17*100,0)</f>
        <v>100</v>
      </c>
      <c r="J55" s="81">
        <f t="shared" ref="J55:X55" si="30">IF(AND(ISNUMBER(J17),($I17)&gt;0),J17/$I17*100,0)</f>
        <v>96.611298973120967</v>
      </c>
      <c r="K55" s="81">
        <f t="shared" si="30"/>
        <v>95.010238699465361</v>
      </c>
      <c r="L55" s="81">
        <f t="shared" si="30"/>
        <v>93.239270028222293</v>
      </c>
      <c r="M55" s="81">
        <f t="shared" si="30"/>
        <v>93.187702481220654</v>
      </c>
      <c r="N55" s="81">
        <f t="shared" si="30"/>
        <v>85.470453803845572</v>
      </c>
      <c r="O55" s="81">
        <f t="shared" si="30"/>
        <v>90.198755530724554</v>
      </c>
      <c r="P55" s="81">
        <f t="shared" si="30"/>
        <v>89.284512541030324</v>
      </c>
      <c r="Q55" s="81">
        <f t="shared" si="30"/>
        <v>86.76690240417085</v>
      </c>
      <c r="R55" s="81">
        <f t="shared" si="30"/>
        <v>94.719431875595916</v>
      </c>
      <c r="S55" s="81">
        <f t="shared" si="30"/>
        <v>87.127642346027983</v>
      </c>
      <c r="T55" s="81">
        <f t="shared" si="30"/>
        <v>86.335340926883433</v>
      </c>
      <c r="U55" s="81">
        <f t="shared" si="30"/>
        <v>91.562140268993446</v>
      </c>
      <c r="V55" s="81">
        <f t="shared" si="30"/>
        <v>91.879571476325978</v>
      </c>
      <c r="W55" s="81">
        <f t="shared" si="30"/>
        <v>82.213462873473404</v>
      </c>
      <c r="X55" s="81">
        <f t="shared" si="30"/>
        <v>83.789065779661229</v>
      </c>
      <c r="Y55" s="81">
        <f>IF(AND(ISNUMBER(Y17),($I17)&gt;0),Y17/$I17*100,0)</f>
        <v>78.232262974549926</v>
      </c>
      <c r="Z55" s="81">
        <f>IF(AND(ISNUMBER(Z17),($I17)&gt;0),Z17/$I17*100,0)</f>
        <v>81.447392943183544</v>
      </c>
      <c r="AA55" s="79" t="s">
        <v>201</v>
      </c>
    </row>
    <row r="56" spans="1:27" s="35" customFormat="1" ht="15" customHeight="1">
      <c r="A56" s="147">
        <v>51</v>
      </c>
      <c r="B56" s="69"/>
      <c r="C56" s="54" t="s">
        <v>458</v>
      </c>
      <c r="D56" s="155">
        <f>IF(AND(ISNUMBER(D26),($N26)&gt;0),D26/$N26*100,0)</f>
        <v>0</v>
      </c>
      <c r="E56" s="157" t="s">
        <v>202</v>
      </c>
      <c r="F56" s="156">
        <f>IF(AND(ISNUMBER(F17),($N$17)&gt;0),F17/$N$17*100,0)</f>
        <v>0</v>
      </c>
      <c r="G56" s="156">
        <f>IF(AND(ISNUMBER(G17),($N$17)&gt;0),G17/$N$17*100,0)</f>
        <v>0</v>
      </c>
      <c r="H56" s="156">
        <f>IF(AND(ISNUMBER(H17),($N$17)&gt;0),H17/$N$17*100,0)</f>
        <v>0</v>
      </c>
      <c r="I56" s="156">
        <f>IF(AND(ISNUMBER(I17),($S$17)&gt;0),I17/$S$17*100,0)</f>
        <v>114.77413746931127</v>
      </c>
      <c r="J56" s="156">
        <f t="shared" ref="J56:Y56" si="31">IF(AND(ISNUMBER(J17),($S$17)&gt;0),J17/$S$17*100,0)</f>
        <v>110.88478509429716</v>
      </c>
      <c r="K56" s="156">
        <f t="shared" si="31"/>
        <v>109.04718197484516</v>
      </c>
      <c r="L56" s="156">
        <f t="shared" si="31"/>
        <v>107.0145679575742</v>
      </c>
      <c r="M56" s="156">
        <f t="shared" si="31"/>
        <v>106.95538175028898</v>
      </c>
      <c r="N56" s="156">
        <f t="shared" si="31"/>
        <v>98.097976144469897</v>
      </c>
      <c r="O56" s="156">
        <f t="shared" si="31"/>
        <v>103.52484366844182</v>
      </c>
      <c r="P56" s="156">
        <f t="shared" si="31"/>
        <v>102.47552916264659</v>
      </c>
      <c r="Q56" s="156">
        <f t="shared" si="31"/>
        <v>99.585963843226196</v>
      </c>
      <c r="R56" s="156">
        <f t="shared" si="31"/>
        <v>108.71341095104709</v>
      </c>
      <c r="S56" s="330">
        <f t="shared" si="31"/>
        <v>100</v>
      </c>
      <c r="T56" s="156">
        <f t="shared" si="31"/>
        <v>99.090642880019729</v>
      </c>
      <c r="U56" s="156">
        <f t="shared" si="31"/>
        <v>105.08965674217814</v>
      </c>
      <c r="V56" s="156">
        <f t="shared" si="31"/>
        <v>105.4539856724525</v>
      </c>
      <c r="W56" s="156">
        <f t="shared" si="31"/>
        <v>94.35979289668154</v>
      </c>
      <c r="X56" s="156">
        <f t="shared" si="31"/>
        <v>96.168177542200013</v>
      </c>
      <c r="Y56" s="156">
        <f t="shared" si="31"/>
        <v>89.790405051763031</v>
      </c>
      <c r="Z56" s="156">
        <f t="shared" ref="Z56" si="32">IF(AND(ISNUMBER(Z17),($S$17)&gt;0),Z17/$S$17*100,0)</f>
        <v>93.480542741779601</v>
      </c>
      <c r="AA56" s="79" t="s">
        <v>201</v>
      </c>
    </row>
    <row r="57" spans="1:27" s="35" customFormat="1" ht="15" customHeight="1">
      <c r="A57" s="147">
        <v>52</v>
      </c>
      <c r="B57" s="68" t="s">
        <v>33</v>
      </c>
      <c r="C57" s="54" t="s">
        <v>296</v>
      </c>
      <c r="D57" s="155">
        <f>IF(AND(ISNUMBER(D27),($N27)&gt;0),D27/$N27*100,0)</f>
        <v>0</v>
      </c>
      <c r="E57" s="157" t="s">
        <v>202</v>
      </c>
      <c r="F57" s="81">
        <f>IF(AND(ISNUMBER(F18),($D18)&gt;0),F18/$D18*100,0)</f>
        <v>0</v>
      </c>
      <c r="G57" s="81">
        <f>IF(AND(ISNUMBER(G18),($D18)&gt;0),G18/$D18*100,0)</f>
        <v>0</v>
      </c>
      <c r="H57" s="81">
        <f>IF(AND(ISNUMBER(H18),($D18)&gt;0),H18/$D18*100,0)</f>
        <v>0</v>
      </c>
      <c r="I57" s="330">
        <f>IF(AND(ISNUMBER(I18),($I18)&gt;0),I18/$I18*100,0)</f>
        <v>100</v>
      </c>
      <c r="J57" s="81">
        <f t="shared" ref="J57:X57" si="33">IF(AND(ISNUMBER(J18),($I18)&gt;0),J18/$I18*100,0)</f>
        <v>96.456372899896408</v>
      </c>
      <c r="K57" s="81">
        <f t="shared" si="33"/>
        <v>95.506061416667421</v>
      </c>
      <c r="L57" s="81">
        <f t="shared" si="33"/>
        <v>93.403585920156331</v>
      </c>
      <c r="M57" s="81">
        <f t="shared" si="33"/>
        <v>85.664159855328023</v>
      </c>
      <c r="N57" s="81">
        <f t="shared" si="33"/>
        <v>77.459825024706618</v>
      </c>
      <c r="O57" s="81">
        <f t="shared" si="33"/>
        <v>72.336341133178351</v>
      </c>
      <c r="P57" s="81">
        <f t="shared" si="33"/>
        <v>68.959669966639296</v>
      </c>
      <c r="Q57" s="81">
        <f t="shared" si="33"/>
        <v>65.341295013621277</v>
      </c>
      <c r="R57" s="81">
        <f t="shared" si="33"/>
        <v>66.402317559911452</v>
      </c>
      <c r="S57" s="81">
        <f t="shared" si="33"/>
        <v>64.630336236556516</v>
      </c>
      <c r="T57" s="81">
        <f t="shared" si="33"/>
        <v>64.019059804951922</v>
      </c>
      <c r="U57" s="81">
        <f t="shared" si="33"/>
        <v>60.777131088363689</v>
      </c>
      <c r="V57" s="81">
        <f t="shared" si="33"/>
        <v>57.907534200611288</v>
      </c>
      <c r="W57" s="81">
        <f t="shared" si="33"/>
        <v>52.848752230970774</v>
      </c>
      <c r="X57" s="81">
        <f t="shared" si="33"/>
        <v>59.163356478093931</v>
      </c>
      <c r="Y57" s="81">
        <f>IF(AND(ISNUMBER(Y18),($I18)&gt;0),Y18/$I18*100,0)</f>
        <v>56.579403927998243</v>
      </c>
      <c r="Z57" s="81">
        <f>IF(AND(ISNUMBER(Z18),($I18)&gt;0),Z18/$I18*100,0)</f>
        <v>55.144742288846146</v>
      </c>
      <c r="AA57" s="79" t="s">
        <v>201</v>
      </c>
    </row>
    <row r="58" spans="1:27" s="35" customFormat="1" ht="15" customHeight="1">
      <c r="A58" s="147">
        <v>53</v>
      </c>
      <c r="B58" s="69"/>
      <c r="C58" s="54" t="s">
        <v>458</v>
      </c>
      <c r="D58" s="157" t="s">
        <v>202</v>
      </c>
      <c r="E58" s="157" t="s">
        <v>202</v>
      </c>
      <c r="F58" s="156">
        <f>IF(AND(ISNUMBER(F18),($N$18)&gt;0),F18/$N$18*100,0)</f>
        <v>0</v>
      </c>
      <c r="G58" s="156">
        <f>IF(AND(ISNUMBER(G18),($N$18)&gt;0),G18/$N$18*100,0)</f>
        <v>0</v>
      </c>
      <c r="H58" s="156">
        <f>IF(AND(ISNUMBER(H18),($N$18)&gt;0),H18/$N$18*100,0)</f>
        <v>0</v>
      </c>
      <c r="I58" s="156">
        <f>IF(AND(ISNUMBER(I18),($S$18)&gt;0),I18/$S$18*100,0)</f>
        <v>154.72610204902125</v>
      </c>
      <c r="J58" s="156">
        <f t="shared" ref="J58:Y58" si="34">IF(AND(ISNUMBER(J18),($S$18)&gt;0),J18/$S$18*100,0)</f>
        <v>149.24318596587821</v>
      </c>
      <c r="K58" s="156">
        <f t="shared" si="34"/>
        <v>147.77280605055375</v>
      </c>
      <c r="L58" s="156">
        <f t="shared" si="34"/>
        <v>144.51972766826631</v>
      </c>
      <c r="M58" s="156">
        <f t="shared" si="34"/>
        <v>132.54481539719154</v>
      </c>
      <c r="N58" s="156">
        <f t="shared" si="34"/>
        <v>119.85056791472087</v>
      </c>
      <c r="O58" s="156">
        <f t="shared" si="34"/>
        <v>111.92320100024966</v>
      </c>
      <c r="P58" s="156">
        <f t="shared" si="34"/>
        <v>106.69860932525057</v>
      </c>
      <c r="Q58" s="156">
        <f t="shared" si="34"/>
        <v>101.10003880292768</v>
      </c>
      <c r="R58" s="156">
        <f t="shared" si="34"/>
        <v>102.74171763066373</v>
      </c>
      <c r="S58" s="330">
        <f t="shared" si="34"/>
        <v>100</v>
      </c>
      <c r="T58" s="156">
        <f t="shared" si="34"/>
        <v>99.054195804633864</v>
      </c>
      <c r="U58" s="156">
        <f t="shared" si="34"/>
        <v>94.038085870249006</v>
      </c>
      <c r="V58" s="156">
        <f t="shared" si="34"/>
        <v>89.598070461309703</v>
      </c>
      <c r="W58" s="156">
        <f t="shared" si="34"/>
        <v>81.770814308526241</v>
      </c>
      <c r="X58" s="156">
        <f t="shared" si="34"/>
        <v>91.541155319921828</v>
      </c>
      <c r="Y58" s="156">
        <f t="shared" si="34"/>
        <v>87.543106260362492</v>
      </c>
      <c r="Z58" s="156">
        <f t="shared" ref="Z58" si="35">IF(AND(ISNUMBER(Z18),($S$18)&gt;0),Z18/$S$18*100,0)</f>
        <v>85.323310228509868</v>
      </c>
      <c r="AA58" s="79" t="s">
        <v>201</v>
      </c>
    </row>
    <row r="59" spans="1:27" s="35" customFormat="1" ht="15" customHeight="1">
      <c r="A59" s="147">
        <v>54</v>
      </c>
      <c r="B59" s="68" t="s">
        <v>149</v>
      </c>
      <c r="C59" s="54" t="s">
        <v>296</v>
      </c>
      <c r="D59" s="157" t="s">
        <v>202</v>
      </c>
      <c r="E59" s="157" t="s">
        <v>202</v>
      </c>
      <c r="F59" s="81">
        <f>IF(AND(ISNUMBER(F19),($D19)&gt;0),F19/$D19*100,0)</f>
        <v>0</v>
      </c>
      <c r="G59" s="81">
        <f>IF(AND(ISNUMBER(G19),($D19)&gt;0),G19/$D19*100,0)</f>
        <v>0</v>
      </c>
      <c r="H59" s="81">
        <f>IF(AND(ISNUMBER(H19),($D19)&gt;0),H19/$D19*100,0)</f>
        <v>0</v>
      </c>
      <c r="I59" s="330">
        <f>IF(AND(ISNUMBER(I19),($I19)&gt;0),I19/$I19*100,0)</f>
        <v>100</v>
      </c>
      <c r="J59" s="81">
        <f t="shared" ref="J59:X59" si="36">IF(AND(ISNUMBER(J19),($I19)&gt;0),J19/$I19*100,0)</f>
        <v>101.01150557715042</v>
      </c>
      <c r="K59" s="81">
        <f t="shared" si="36"/>
        <v>99.780271671542266</v>
      </c>
      <c r="L59" s="81">
        <f t="shared" si="36"/>
        <v>100.66175065715315</v>
      </c>
      <c r="M59" s="81">
        <f t="shared" si="36"/>
        <v>100.54798020749078</v>
      </c>
      <c r="N59" s="81">
        <f t="shared" si="36"/>
        <v>100.456195404845</v>
      </c>
      <c r="O59" s="81">
        <f t="shared" si="36"/>
        <v>101.75287225246741</v>
      </c>
      <c r="P59" s="81">
        <f t="shared" si="36"/>
        <v>99.481812326280462</v>
      </c>
      <c r="Q59" s="81">
        <f t="shared" si="36"/>
        <v>98.794853152791916</v>
      </c>
      <c r="R59" s="81">
        <f t="shared" si="36"/>
        <v>97.609761648035558</v>
      </c>
      <c r="S59" s="81">
        <f t="shared" si="36"/>
        <v>96.176043642596923</v>
      </c>
      <c r="T59" s="81">
        <f t="shared" si="36"/>
        <v>95.517606482461019</v>
      </c>
      <c r="U59" s="81">
        <f t="shared" si="36"/>
        <v>95.242659105772432</v>
      </c>
      <c r="V59" s="81">
        <f t="shared" si="36"/>
        <v>95.410120628210976</v>
      </c>
      <c r="W59" s="81">
        <f t="shared" si="36"/>
        <v>96.520913435332048</v>
      </c>
      <c r="X59" s="81">
        <f t="shared" si="36"/>
        <v>92.24900724446897</v>
      </c>
      <c r="Y59" s="81">
        <f>IF(AND(ISNUMBER(Y19),($I19)&gt;0),Y19/$I19*100,0)</f>
        <v>94.138696365666334</v>
      </c>
      <c r="Z59" s="81">
        <f>IF(AND(ISNUMBER(Z19),($I19)&gt;0),Z19/$I19*100,0)</f>
        <v>91.702867056031977</v>
      </c>
      <c r="AA59" s="79" t="s">
        <v>201</v>
      </c>
    </row>
    <row r="60" spans="1:27" s="35" customFormat="1" ht="15" customHeight="1">
      <c r="A60" s="147">
        <v>55</v>
      </c>
      <c r="B60" s="67"/>
      <c r="C60" s="54" t="s">
        <v>288</v>
      </c>
      <c r="D60" s="155">
        <f>IF(AND(ISNUMBER(D30),($N30)&gt;0),D30/$N30*100,0)</f>
        <v>0</v>
      </c>
      <c r="E60" s="157" t="s">
        <v>202</v>
      </c>
      <c r="F60" s="156">
        <f>IF(AND(ISNUMBER(F19),($N$19)&gt;0),F19/$N$19*100,0)</f>
        <v>0</v>
      </c>
      <c r="G60" s="156">
        <f>IF(AND(ISNUMBER(G19),($N$19)&gt;0),G19/$N$19*100,0)</f>
        <v>0</v>
      </c>
      <c r="H60" s="156">
        <f>IF(AND(ISNUMBER(H19),($N$19)&gt;0),H19/$N$19*100,0)</f>
        <v>0</v>
      </c>
      <c r="I60" s="156">
        <f>IF(AND(ISNUMBER(I19),($S$19)&gt;0),I19/$S$19*100,0)</f>
        <v>103.97599673741355</v>
      </c>
      <c r="J60" s="156">
        <f t="shared" ref="J60:Y60" si="37">IF(AND(ISNUMBER(J19),($S$19)&gt;0),J19/$S$19*100,0)</f>
        <v>105.02771974331023</v>
      </c>
      <c r="K60" s="156">
        <f t="shared" si="37"/>
        <v>103.74753201778515</v>
      </c>
      <c r="L60" s="156">
        <f t="shared" si="37"/>
        <v>104.66405857910492</v>
      </c>
      <c r="M60" s="156">
        <f t="shared" si="37"/>
        <v>104.54576462007583</v>
      </c>
      <c r="N60" s="156">
        <f t="shared" si="37"/>
        <v>104.45033045667142</v>
      </c>
      <c r="O60" s="156">
        <f t="shared" si="37"/>
        <v>105.79856313345009</v>
      </c>
      <c r="P60" s="156">
        <f t="shared" si="37"/>
        <v>103.43720593869324</v>
      </c>
      <c r="Q60" s="156">
        <f t="shared" si="37"/>
        <v>102.72293329087942</v>
      </c>
      <c r="R60" s="156">
        <f t="shared" si="37"/>
        <v>101.4907225865586</v>
      </c>
      <c r="S60" s="330">
        <f t="shared" si="37"/>
        <v>100</v>
      </c>
      <c r="T60" s="156">
        <f t="shared" si="37"/>
        <v>99.315383399859186</v>
      </c>
      <c r="U60" s="156">
        <f t="shared" si="37"/>
        <v>99.029504124443847</v>
      </c>
      <c r="V60" s="156">
        <f t="shared" si="37"/>
        <v>99.203623911550991</v>
      </c>
      <c r="W60" s="156">
        <f t="shared" si="37"/>
        <v>100.35858180444259</v>
      </c>
      <c r="X60" s="156">
        <f t="shared" si="37"/>
        <v>95.916824762805447</v>
      </c>
      <c r="Y60" s="156">
        <f t="shared" si="37"/>
        <v>97.881647861808887</v>
      </c>
      <c r="Z60" s="156">
        <f t="shared" ref="Z60" si="38">IF(AND(ISNUMBER(Z19),($S$19)&gt;0),Z19/$S$19*100,0)</f>
        <v>95.348970058294498</v>
      </c>
      <c r="AA60" s="79" t="s">
        <v>201</v>
      </c>
    </row>
    <row r="61" spans="1:27" s="35" customFormat="1" ht="15" customHeight="1">
      <c r="A61" s="147">
        <v>56</v>
      </c>
      <c r="B61" s="66" t="s">
        <v>216</v>
      </c>
      <c r="C61" s="54" t="s">
        <v>288</v>
      </c>
      <c r="D61" s="155">
        <f>IF(AND(ISNUMBER(D31),($N31)&gt;0),D31/$N31*100,0)</f>
        <v>0</v>
      </c>
      <c r="E61" s="81">
        <f t="shared" ref="E61:M61" si="39">IF(AND(ISNUMBER(E20),($N20)&gt;0),E20/$N20*100,0)</f>
        <v>114.0174188701192</v>
      </c>
      <c r="F61" s="81">
        <f t="shared" si="39"/>
        <v>111.1456885249644</v>
      </c>
      <c r="G61" s="81">
        <f t="shared" si="39"/>
        <v>110.25734832422758</v>
      </c>
      <c r="H61" s="81">
        <f t="shared" si="39"/>
        <v>109.47540278685372</v>
      </c>
      <c r="I61" s="81">
        <f t="shared" si="39"/>
        <v>108.65982601316431</v>
      </c>
      <c r="J61" s="81">
        <f t="shared" si="39"/>
        <v>106.30715275171225</v>
      </c>
      <c r="K61" s="81">
        <f t="shared" si="39"/>
        <v>105.46195784066288</v>
      </c>
      <c r="L61" s="81">
        <f t="shared" si="39"/>
        <v>101.94178642951053</v>
      </c>
      <c r="M61" s="81">
        <f t="shared" si="39"/>
        <v>100.9565013010282</v>
      </c>
      <c r="N61" s="330">
        <f>IF(AND(ISNUMBER(N20),($N20)&gt;0),N20/$N20*100,0)</f>
        <v>100</v>
      </c>
      <c r="O61" s="81">
        <f>IF(AND(ISNUMBER(O20),($N20)&gt;0),O20/$N20*100,0)</f>
        <v>97.679806106787964</v>
      </c>
      <c r="P61" s="159" t="s">
        <v>611</v>
      </c>
      <c r="Q61" s="159" t="s">
        <v>611</v>
      </c>
      <c r="R61" s="134">
        <f t="shared" ref="R61:U62" si="40">IF(AND(ISNUMBER(R20),($N20)&gt;0),R20/$N20*100,0)</f>
        <v>90.219513348830503</v>
      </c>
      <c r="S61" s="159" t="s">
        <v>611</v>
      </c>
      <c r="T61" s="159" t="s">
        <v>611</v>
      </c>
      <c r="U61" s="134">
        <f t="shared" si="40"/>
        <v>84.04991417740446</v>
      </c>
      <c r="V61" s="159" t="s">
        <v>611</v>
      </c>
      <c r="W61" s="159" t="s">
        <v>611</v>
      </c>
      <c r="X61" s="134">
        <f>IF(AND(ISNUMBER(X20),($N20)&gt;0),X20/$N20*100,0)</f>
        <v>84.850514315532095</v>
      </c>
      <c r="Y61" s="159" t="s">
        <v>611</v>
      </c>
      <c r="Z61" s="159" t="s">
        <v>611</v>
      </c>
      <c r="AA61" s="159" t="s">
        <v>611</v>
      </c>
    </row>
    <row r="62" spans="1:27" s="35" customFormat="1" ht="15" customHeight="1">
      <c r="A62" s="147">
        <v>57</v>
      </c>
      <c r="B62" s="66" t="s">
        <v>34</v>
      </c>
      <c r="C62" s="54" t="s">
        <v>288</v>
      </c>
      <c r="D62" s="155">
        <f t="shared" ref="D62:M62" si="41">IF(AND(ISNUMBER(D21),($N21)&gt;0),D21/$N21*100,0)</f>
        <v>0</v>
      </c>
      <c r="E62" s="81">
        <f t="shared" si="41"/>
        <v>117.68471609484392</v>
      </c>
      <c r="F62" s="81">
        <f t="shared" si="41"/>
        <v>113.45025779449338</v>
      </c>
      <c r="G62" s="81">
        <f t="shared" si="41"/>
        <v>111.96793388707924</v>
      </c>
      <c r="H62" s="81">
        <f t="shared" si="41"/>
        <v>110.57339261471554</v>
      </c>
      <c r="I62" s="81">
        <f t="shared" si="41"/>
        <v>109.10168554358907</v>
      </c>
      <c r="J62" s="81">
        <f t="shared" si="41"/>
        <v>106.85603485344576</v>
      </c>
      <c r="K62" s="81">
        <f t="shared" si="41"/>
        <v>106.4377317976074</v>
      </c>
      <c r="L62" s="81">
        <f t="shared" si="41"/>
        <v>103.55722279004256</v>
      </c>
      <c r="M62" s="81">
        <f t="shared" si="41"/>
        <v>101.06209425224067</v>
      </c>
      <c r="N62" s="330">
        <f>IF(AND(ISNUMBER(N21),($N21)&gt;0),N21/$N21*100,0)</f>
        <v>100</v>
      </c>
      <c r="O62" s="81">
        <f>IF(AND(ISNUMBER(O21),($N21)&gt;0),O21/$N21*100,0)</f>
        <v>97.164187097684319</v>
      </c>
      <c r="P62" s="159" t="s">
        <v>611</v>
      </c>
      <c r="Q62" s="159" t="s">
        <v>611</v>
      </c>
      <c r="R62" s="134">
        <f t="shared" si="40"/>
        <v>90.995536598330744</v>
      </c>
      <c r="S62" s="159" t="s">
        <v>611</v>
      </c>
      <c r="T62" s="159" t="s">
        <v>611</v>
      </c>
      <c r="U62" s="134">
        <f t="shared" si="40"/>
        <v>81.575814672827747</v>
      </c>
      <c r="V62" s="159" t="s">
        <v>611</v>
      </c>
      <c r="W62" s="159" t="s">
        <v>611</v>
      </c>
      <c r="X62" s="134">
        <f>IF(AND(ISNUMBER(X21),($N21)&gt;0),X21/$N21*100,0)</f>
        <v>82.292036367127153</v>
      </c>
      <c r="Y62" s="159" t="s">
        <v>611</v>
      </c>
      <c r="Z62" s="159" t="s">
        <v>611</v>
      </c>
      <c r="AA62" s="159" t="s">
        <v>611</v>
      </c>
    </row>
    <row r="63" spans="1:27" s="35" customFormat="1" ht="15" customHeight="1">
      <c r="A63" s="147">
        <v>58</v>
      </c>
      <c r="B63" s="66" t="s">
        <v>217</v>
      </c>
      <c r="C63" s="54" t="s">
        <v>43</v>
      </c>
      <c r="D63" s="153">
        <f t="shared" ref="D63:I63" si="42">IF(AND(ISNUMBER($D22),($J22)&gt;0),D22/$J22*100,0)</f>
        <v>0</v>
      </c>
      <c r="E63" s="153">
        <f t="shared" si="42"/>
        <v>0</v>
      </c>
      <c r="F63" s="153">
        <f t="shared" si="42"/>
        <v>0</v>
      </c>
      <c r="G63" s="153">
        <f t="shared" si="42"/>
        <v>0</v>
      </c>
      <c r="H63" s="153">
        <f t="shared" si="42"/>
        <v>0</v>
      </c>
      <c r="I63" s="153">
        <f t="shared" si="42"/>
        <v>0</v>
      </c>
      <c r="J63" s="135">
        <f t="shared" ref="J63:V63" si="43">IF(AND(ISNUMBER(J22),($J22)&gt;0),J22/$J22*100,0)</f>
        <v>100</v>
      </c>
      <c r="K63" s="81">
        <f t="shared" si="43"/>
        <v>102.36888962017574</v>
      </c>
      <c r="L63" s="81">
        <f t="shared" si="43"/>
        <v>102.79324515847573</v>
      </c>
      <c r="M63" s="81">
        <f t="shared" si="43"/>
        <v>105.12428419457503</v>
      </c>
      <c r="N63" s="81">
        <f>IF(AND(ISNUMBER(N22),($J22)&gt;0),N22/$J22*100,0)</f>
        <v>105.53959732449351</v>
      </c>
      <c r="O63" s="81">
        <f>IF(AND(ISNUMBER(O22),($J22)&gt;0),O22/$J22*100,0)</f>
        <v>102.57034016604997</v>
      </c>
      <c r="P63" s="81">
        <f t="shared" si="43"/>
        <v>98.947561713360159</v>
      </c>
      <c r="Q63" s="81">
        <f t="shared" si="43"/>
        <v>95.093504918149364</v>
      </c>
      <c r="R63" s="81">
        <f t="shared" si="43"/>
        <v>88.074965411658994</v>
      </c>
      <c r="S63" s="81">
        <f t="shared" si="43"/>
        <v>86.130416536795479</v>
      </c>
      <c r="T63" s="81">
        <f t="shared" si="43"/>
        <v>96.778839902760765</v>
      </c>
      <c r="U63" s="134">
        <f t="shared" si="43"/>
        <v>100.42258634887521</v>
      </c>
      <c r="V63" s="134">
        <f t="shared" si="43"/>
        <v>99.351262607453535</v>
      </c>
      <c r="W63" s="134">
        <f>IF(AND(ISNUMBER(W22),($J22)&gt;0),W22/$J22*100,0)</f>
        <v>93.270306554824757</v>
      </c>
      <c r="X63" s="134">
        <f>IF(AND(ISNUMBER(X22),($J22)&gt;0),X22/$J22*100,0)</f>
        <v>96.806090143276563</v>
      </c>
      <c r="Y63" s="134">
        <f>IF(AND(ISNUMBER(Y22),($J22)&gt;0),Y22/$J22*100,0)</f>
        <v>100.35614766723666</v>
      </c>
      <c r="Z63" s="134">
        <f>IF(AND(ISNUMBER(Z22),($J22)&gt;0),Z22/$J22*100,0)</f>
        <v>98.769405090915882</v>
      </c>
      <c r="AA63" s="79" t="s">
        <v>201</v>
      </c>
    </row>
    <row r="64" spans="1:27" s="35" customFormat="1" ht="15" customHeight="1">
      <c r="A64" s="147">
        <v>59</v>
      </c>
      <c r="B64" s="66"/>
      <c r="C64" s="54" t="s">
        <v>458</v>
      </c>
      <c r="D64" s="153">
        <f>IF(AND(ISNUMBER(D22),($J22)&gt;0),D22/$J22*100,0)</f>
        <v>0</v>
      </c>
      <c r="E64" s="160" t="s">
        <v>202</v>
      </c>
      <c r="F64" s="153">
        <f>IF(AND(ISNUMBER(F22),($J22)&gt;0),F22/$J22*100,0)</f>
        <v>96.383062600031082</v>
      </c>
      <c r="G64" s="153">
        <f>IF(AND(ISNUMBER(G22),($J22)&gt;0),G22/$J22*100,0)</f>
        <v>94.218874450875205</v>
      </c>
      <c r="H64" s="153">
        <f>IF(AND(ISNUMBER(H22),($J22)&gt;0),H22/$J22*100,0)</f>
        <v>98.490155007153831</v>
      </c>
      <c r="I64" s="160" t="s">
        <v>202</v>
      </c>
      <c r="J64" s="154">
        <f>IF(AND(ISNUMBER(J22),($S22)&gt;0),J22/$S22*100,0)</f>
        <v>116.10300288897284</v>
      </c>
      <c r="K64" s="154">
        <f t="shared" ref="K64:Y64" si="44">IF(AND(ISNUMBER(K22),($S22)&gt;0),K22/$S22*100,0)</f>
        <v>118.85335487312207</v>
      </c>
      <c r="L64" s="154">
        <f t="shared" si="44"/>
        <v>119.34604439601402</v>
      </c>
      <c r="M64" s="154">
        <f t="shared" si="44"/>
        <v>122.05245071543949</v>
      </c>
      <c r="N64" s="154">
        <f t="shared" si="44"/>
        <v>122.53464173066703</v>
      </c>
      <c r="O64" s="154">
        <f t="shared" si="44"/>
        <v>119.08724500621828</v>
      </c>
      <c r="P64" s="154">
        <f t="shared" si="44"/>
        <v>114.88109043463075</v>
      </c>
      <c r="Q64" s="154">
        <f t="shared" si="44"/>
        <v>110.4064147623445</v>
      </c>
      <c r="R64" s="154">
        <f t="shared" si="44"/>
        <v>102.25767963636028</v>
      </c>
      <c r="S64" s="330">
        <f t="shared" si="44"/>
        <v>100</v>
      </c>
      <c r="T64" s="154">
        <f t="shared" si="44"/>
        <v>112.36313928821673</v>
      </c>
      <c r="U64" s="154">
        <f t="shared" si="44"/>
        <v>116.59363832981586</v>
      </c>
      <c r="V64" s="154">
        <f t="shared" si="44"/>
        <v>115.34979929536277</v>
      </c>
      <c r="W64" s="154">
        <f t="shared" si="44"/>
        <v>108.28962671390201</v>
      </c>
      <c r="X64" s="154">
        <f t="shared" si="44"/>
        <v>112.39477763575006</v>
      </c>
      <c r="Y64" s="154">
        <f t="shared" si="44"/>
        <v>116.51650102535365</v>
      </c>
      <c r="Z64" s="154">
        <f t="shared" ref="Z64" si="45">IF(AND(ISNUMBER(Z22),($S22)&gt;0),Z22/$S22*100,0)</f>
        <v>114.67424524612737</v>
      </c>
      <c r="AA64" s="79" t="s">
        <v>201</v>
      </c>
    </row>
    <row r="65" spans="1:28" s="35" customFormat="1" ht="15" customHeight="1">
      <c r="A65" s="147">
        <v>60</v>
      </c>
      <c r="B65" s="66" t="s">
        <v>219</v>
      </c>
      <c r="C65" s="54" t="s">
        <v>194</v>
      </c>
      <c r="D65" s="153">
        <f t="shared" ref="D65:U65" si="46">IF(ISNUMBER(D23),D23/$F23*100,0)</f>
        <v>0</v>
      </c>
      <c r="E65" s="153">
        <f t="shared" si="46"/>
        <v>0</v>
      </c>
      <c r="F65" s="153">
        <f t="shared" si="46"/>
        <v>100</v>
      </c>
      <c r="G65" s="153">
        <f t="shared" si="46"/>
        <v>0</v>
      </c>
      <c r="H65" s="153">
        <f t="shared" si="46"/>
        <v>0</v>
      </c>
      <c r="I65" s="153">
        <f t="shared" si="46"/>
        <v>0</v>
      </c>
      <c r="J65" s="154">
        <f t="shared" si="46"/>
        <v>104.33422304395164</v>
      </c>
      <c r="K65" s="154">
        <f t="shared" si="46"/>
        <v>105.45904279443567</v>
      </c>
      <c r="L65" s="154">
        <f t="shared" si="46"/>
        <v>106.64194854068603</v>
      </c>
      <c r="M65" s="154">
        <f t="shared" si="46"/>
        <v>107.82513291075804</v>
      </c>
      <c r="N65" s="154">
        <f>IF(ISNUMBER(N23),N23/$F23*100,0)</f>
        <v>109.01548905303629</v>
      </c>
      <c r="O65" s="154">
        <f>IF(ISNUMBER(O23),O23/$F23*100,0)</f>
        <v>110.11118918160518</v>
      </c>
      <c r="P65" s="154">
        <f t="shared" si="46"/>
        <v>111.10322386865828</v>
      </c>
      <c r="Q65" s="154">
        <f t="shared" si="46"/>
        <v>111.99775667929441</v>
      </c>
      <c r="R65" s="154">
        <f t="shared" si="46"/>
        <v>113.18813586769365</v>
      </c>
      <c r="S65" s="154">
        <f t="shared" si="46"/>
        <v>114.25419439755228</v>
      </c>
      <c r="T65" s="154">
        <f t="shared" si="46"/>
        <v>115.21147179622299</v>
      </c>
      <c r="U65" s="154">
        <f t="shared" si="46"/>
        <v>116.08682865552969</v>
      </c>
      <c r="V65" s="154">
        <f t="shared" ref="V65:Z65" si="47">IF(ISNUMBER(V23),V23/$F23*100,0)</f>
        <v>116.95067428701577</v>
      </c>
      <c r="W65" s="154">
        <f t="shared" si="47"/>
        <v>117.6568503127633</v>
      </c>
      <c r="X65" s="154">
        <f t="shared" si="47"/>
        <v>118.35219845608162</v>
      </c>
      <c r="Y65" s="154">
        <f t="shared" si="47"/>
        <v>119.01885440129709</v>
      </c>
      <c r="Z65" s="154">
        <f t="shared" si="47"/>
        <v>119.64863490888369</v>
      </c>
      <c r="AA65" s="79" t="s">
        <v>201</v>
      </c>
    </row>
    <row r="66" spans="1:28" s="35" customFormat="1" ht="15" customHeight="1">
      <c r="A66" s="147">
        <v>61</v>
      </c>
      <c r="B66" s="66"/>
      <c r="C66" s="54" t="s">
        <v>458</v>
      </c>
      <c r="D66" s="161">
        <f t="shared" ref="D66:I66" si="48">IF(AND(ISNUMBER(D23),($N23)&gt;0),D23/$N23*100,0)</f>
        <v>0</v>
      </c>
      <c r="E66" s="161">
        <f t="shared" si="48"/>
        <v>0</v>
      </c>
      <c r="F66" s="161">
        <f t="shared" si="48"/>
        <v>91.730084292287827</v>
      </c>
      <c r="G66" s="161">
        <f t="shared" si="48"/>
        <v>0</v>
      </c>
      <c r="H66" s="161">
        <f t="shared" si="48"/>
        <v>0</v>
      </c>
      <c r="I66" s="161">
        <f t="shared" si="48"/>
        <v>0</v>
      </c>
      <c r="J66" s="135">
        <f>IF(AND(ISNUMBER(J23),($S23)&gt;0),J23/$S23*100,0)</f>
        <v>91.317630476581272</v>
      </c>
      <c r="K66" s="135">
        <f t="shared" ref="K66:Y66" si="49">IF(AND(ISNUMBER(K23),($S23)&gt;0),K23/$S23*100,0)</f>
        <v>92.302119279303199</v>
      </c>
      <c r="L66" s="135">
        <f t="shared" si="49"/>
        <v>93.337447349740927</v>
      </c>
      <c r="M66" s="135">
        <f t="shared" si="49"/>
        <v>94.373019283279817</v>
      </c>
      <c r="N66" s="135">
        <f t="shared" si="49"/>
        <v>95.414868248698411</v>
      </c>
      <c r="O66" s="135">
        <f t="shared" si="49"/>
        <v>96.373870353038114</v>
      </c>
      <c r="P66" s="135">
        <f t="shared" si="49"/>
        <v>97.242140172176008</v>
      </c>
      <c r="Q66" s="135">
        <f t="shared" si="49"/>
        <v>98.025072313401012</v>
      </c>
      <c r="R66" s="135">
        <f t="shared" si="49"/>
        <v>99.066941449738593</v>
      </c>
      <c r="S66" s="330">
        <f t="shared" si="49"/>
        <v>100</v>
      </c>
      <c r="T66" s="135">
        <f t="shared" si="49"/>
        <v>100.83784880171646</v>
      </c>
      <c r="U66" s="135">
        <f t="shared" si="49"/>
        <v>101.60399735663155</v>
      </c>
      <c r="V66" s="135">
        <f t="shared" si="49"/>
        <v>102.3600708085</v>
      </c>
      <c r="W66" s="135">
        <f t="shared" si="49"/>
        <v>102.97814529536772</v>
      </c>
      <c r="X66" s="135">
        <f t="shared" si="49"/>
        <v>103.58674277135958</v>
      </c>
      <c r="Y66" s="135">
        <f t="shared" si="49"/>
        <v>104.17022764798109</v>
      </c>
      <c r="Z66" s="135">
        <f t="shared" ref="Z66" si="50">IF(AND(ISNUMBER(Z23),($S23)&gt;0),Z23/$S23*100,0)</f>
        <v>104.72143761528893</v>
      </c>
      <c r="AA66" s="79" t="s">
        <v>201</v>
      </c>
    </row>
    <row r="67" spans="1:28" s="35" customFormat="1" ht="15" customHeight="1">
      <c r="A67" s="147">
        <v>62</v>
      </c>
      <c r="B67" s="66" t="s">
        <v>35</v>
      </c>
      <c r="C67" s="54" t="s">
        <v>0</v>
      </c>
      <c r="D67" s="153">
        <f t="shared" ref="D67:W67" si="51">IF(AND(ISNUMBER(D24),($E24)&gt;0),D24/$E24*100,0)</f>
        <v>0</v>
      </c>
      <c r="E67" s="81">
        <f t="shared" si="51"/>
        <v>100</v>
      </c>
      <c r="F67" s="81">
        <f t="shared" si="51"/>
        <v>99.404258143741387</v>
      </c>
      <c r="G67" s="81">
        <f t="shared" si="51"/>
        <v>96.662849936111257</v>
      </c>
      <c r="H67" s="81">
        <f t="shared" si="51"/>
        <v>96.422229966313196</v>
      </c>
      <c r="I67" s="81">
        <f t="shared" si="51"/>
        <v>96.246328471150505</v>
      </c>
      <c r="J67" s="81">
        <f t="shared" si="51"/>
        <v>95.17266557143094</v>
      </c>
      <c r="K67" s="81">
        <f t="shared" si="51"/>
        <v>94.434211181361079</v>
      </c>
      <c r="L67" s="81">
        <f t="shared" si="51"/>
        <v>95.192578948241803</v>
      </c>
      <c r="M67" s="81">
        <f t="shared" si="51"/>
        <v>95.776704668027406</v>
      </c>
      <c r="N67" s="81">
        <f>IF(AND(ISNUMBER(N24),($E24)&gt;0),N24/$E24*100,0)</f>
        <v>96.181609996515164</v>
      </c>
      <c r="O67" s="81">
        <f>IF(AND(ISNUMBER(O24),($E24)&gt;0),O24/$E24*100,0)</f>
        <v>95.253978526742017</v>
      </c>
      <c r="P67" s="81">
        <f t="shared" si="51"/>
        <v>94.099002671711389</v>
      </c>
      <c r="Q67" s="81">
        <f t="shared" si="51"/>
        <v>92.680174573936696</v>
      </c>
      <c r="R67" s="81">
        <f t="shared" si="51"/>
        <v>92.839481588423681</v>
      </c>
      <c r="S67" s="81">
        <f t="shared" si="51"/>
        <v>92.099367750286248</v>
      </c>
      <c r="T67" s="81">
        <f t="shared" si="51"/>
        <v>93.70405403162907</v>
      </c>
      <c r="U67" s="81">
        <f t="shared" si="51"/>
        <v>95.313718657174618</v>
      </c>
      <c r="V67" s="81">
        <f t="shared" si="51"/>
        <v>96.165015515839443</v>
      </c>
      <c r="W67" s="81">
        <f t="shared" si="51"/>
        <v>93.149798377059795</v>
      </c>
      <c r="X67" s="81">
        <f>IF(AND(ISNUMBER(X24),($E24)&gt;0),X24/$E24*100,0)</f>
        <v>94.610112676523784</v>
      </c>
      <c r="Y67" s="81">
        <f>IF(AND(ISNUMBER(Y24),($E24)&gt;0),Y24/$E24*100,0)</f>
        <v>96.101956489271672</v>
      </c>
      <c r="Z67" s="81">
        <f>IF(AND(ISNUMBER(Z24),($E24)&gt;0),Z24/$E24*100,0)</f>
        <v>95.854698727203328</v>
      </c>
      <c r="AA67" s="81">
        <f>IF(AND(ISNUMBER(AA24),($E24)&gt;0),AA24/$E24*100,0)</f>
        <v>95.597484276729546</v>
      </c>
    </row>
    <row r="68" spans="1:28" s="35" customFormat="1" ht="15" customHeight="1">
      <c r="A68" s="147">
        <v>63</v>
      </c>
      <c r="B68" s="66"/>
      <c r="C68" s="54" t="s">
        <v>458</v>
      </c>
      <c r="D68" s="153">
        <f>IF(AND(ISNUMBER(D24),($N24)&gt;0),D24/$N24*100,0)</f>
        <v>0</v>
      </c>
      <c r="E68" s="154">
        <f>IF(AND(ISNUMBER(E24),($S24)&gt;0),E24/$S24*100,0)</f>
        <v>108.57837837837837</v>
      </c>
      <c r="F68" s="154">
        <f t="shared" ref="F68:AA68" si="52">IF(AND(ISNUMBER(F24),($S24)&gt;0),F24/$S24*100,0)</f>
        <v>107.93153153153155</v>
      </c>
      <c r="G68" s="154">
        <f t="shared" si="52"/>
        <v>104.95495495495494</v>
      </c>
      <c r="H68" s="154">
        <f t="shared" si="52"/>
        <v>104.69369369369367</v>
      </c>
      <c r="I68" s="154">
        <f t="shared" si="52"/>
        <v>104.50270270270269</v>
      </c>
      <c r="J68" s="154">
        <f t="shared" si="52"/>
        <v>103.33693693693692</v>
      </c>
      <c r="K68" s="154">
        <f t="shared" si="52"/>
        <v>102.53513513513512</v>
      </c>
      <c r="L68" s="154">
        <f t="shared" si="52"/>
        <v>103.35855855855856</v>
      </c>
      <c r="M68" s="154">
        <f t="shared" si="52"/>
        <v>103.99279279279278</v>
      </c>
      <c r="N68" s="154">
        <f t="shared" si="52"/>
        <v>104.43243243243244</v>
      </c>
      <c r="O68" s="154">
        <f t="shared" si="52"/>
        <v>103.42522522522523</v>
      </c>
      <c r="P68" s="154">
        <f t="shared" si="52"/>
        <v>102.17117117117115</v>
      </c>
      <c r="Q68" s="154">
        <f t="shared" si="52"/>
        <v>100.63063063063062</v>
      </c>
      <c r="R68" s="154">
        <f t="shared" si="52"/>
        <v>100.80360360360361</v>
      </c>
      <c r="S68" s="330">
        <f t="shared" si="52"/>
        <v>100</v>
      </c>
      <c r="T68" s="154">
        <f t="shared" si="52"/>
        <v>101.74234234234234</v>
      </c>
      <c r="U68" s="154">
        <f t="shared" si="52"/>
        <v>103.49009009009009</v>
      </c>
      <c r="V68" s="154">
        <f t="shared" si="52"/>
        <v>104.41441441441441</v>
      </c>
      <c r="W68" s="154">
        <f t="shared" si="52"/>
        <v>101.14054054054054</v>
      </c>
      <c r="X68" s="154">
        <f t="shared" si="52"/>
        <v>102.72612612612613</v>
      </c>
      <c r="Y68" s="154">
        <f t="shared" si="52"/>
        <v>104.34594594594596</v>
      </c>
      <c r="Z68" s="154">
        <f t="shared" ref="Z68" si="53">IF(AND(ISNUMBER(Z24),($S24)&gt;0),Z24/$S24*100,0)</f>
        <v>104.07747747747746</v>
      </c>
      <c r="AA68" s="154">
        <f t="shared" si="52"/>
        <v>103.79819819819819</v>
      </c>
    </row>
    <row r="69" spans="1:28" s="35" customFormat="1" ht="15" customHeight="1">
      <c r="A69" s="147">
        <v>64</v>
      </c>
      <c r="B69" s="66" t="s">
        <v>168</v>
      </c>
      <c r="C69" s="54" t="s">
        <v>0</v>
      </c>
      <c r="D69" s="153">
        <f>IF(AND(ISNUMBER(D26),($E26)&gt;0),D26/$E26*100,0)</f>
        <v>0</v>
      </c>
      <c r="E69" s="81">
        <f>IF(AND(ISNUMBER(E26),($E26)&gt;0),E26/$E26*100,0)</f>
        <v>100</v>
      </c>
      <c r="F69" s="81">
        <f>IF(AND(ISNUMBER(F26),($E26)&gt;0),F26/$E26*100,0)</f>
        <v>104.87923488409791</v>
      </c>
      <c r="G69" s="81">
        <f t="shared" ref="G69:W69" si="54">IF(AND(ISNUMBER(G26),($E26)&gt;0),G26/$E26*100,0)</f>
        <v>108.93175555195333</v>
      </c>
      <c r="H69" s="81">
        <f t="shared" si="54"/>
        <v>112.23861241692335</v>
      </c>
      <c r="I69" s="81">
        <f t="shared" si="54"/>
        <v>115.39957853785054</v>
      </c>
      <c r="J69" s="81">
        <f t="shared" si="54"/>
        <v>118.47949424542065</v>
      </c>
      <c r="K69" s="81">
        <f t="shared" si="54"/>
        <v>121.47835953963366</v>
      </c>
      <c r="L69" s="81">
        <f t="shared" si="54"/>
        <v>124.86626681796078</v>
      </c>
      <c r="M69" s="81">
        <f t="shared" si="54"/>
        <v>128.87015723780192</v>
      </c>
      <c r="N69" s="81">
        <f>IF(AND(ISNUMBER(N26),($E26)&gt;0),N26/$E26*100,0)</f>
        <v>133.39277030312857</v>
      </c>
      <c r="O69" s="81">
        <f>IF(AND(ISNUMBER(O26),($E26)&gt;0),O26/$E26*100,0)</f>
        <v>137.96401361646943</v>
      </c>
      <c r="P69" s="81">
        <f t="shared" si="54"/>
        <v>141.62749230021075</v>
      </c>
      <c r="Q69" s="81">
        <f t="shared" si="54"/>
        <v>144.30215594099531</v>
      </c>
      <c r="R69" s="81">
        <f t="shared" si="54"/>
        <v>146.47430701896582</v>
      </c>
      <c r="S69" s="81">
        <f t="shared" si="54"/>
        <v>148.66266817960775</v>
      </c>
      <c r="T69" s="81">
        <f t="shared" si="54"/>
        <v>151.2724914897066</v>
      </c>
      <c r="U69" s="81">
        <f t="shared" si="54"/>
        <v>154.62797860269089</v>
      </c>
      <c r="V69" s="81">
        <f t="shared" si="54"/>
        <v>158.22661695574649</v>
      </c>
      <c r="W69" s="81">
        <f t="shared" si="54"/>
        <v>160.6257091911169</v>
      </c>
      <c r="X69" s="81">
        <f>IF(AND(ISNUMBER(X26),($E26)&gt;0),X26/$E26*100,0)</f>
        <v>162.10082671421625</v>
      </c>
      <c r="Y69" s="81">
        <f>IF(AND(ISNUMBER(Y26),($E26)&gt;0),Y26/$E26*100,0)</f>
        <v>164.32160804020103</v>
      </c>
      <c r="Z69" s="81">
        <f>IF(AND(ISNUMBER(Z26),($E26)&gt;0),Z26/$E26*100,0)</f>
        <v>166.75312044091427</v>
      </c>
      <c r="AA69" s="81">
        <f>IF(AND(ISNUMBER(AA26),($E26)&gt;0),AA26/$E26*100,0)</f>
        <v>168.68212027881341</v>
      </c>
    </row>
    <row r="70" spans="1:28" s="35" customFormat="1" ht="15" customHeight="1">
      <c r="A70" s="147">
        <v>65</v>
      </c>
      <c r="B70" s="66"/>
      <c r="C70" s="54" t="s">
        <v>458</v>
      </c>
      <c r="D70" s="153">
        <f>IF(AND(ISNUMBER(D26),($N26)&gt;0),D26/$N26*100,0)</f>
        <v>0</v>
      </c>
      <c r="E70" s="154">
        <f>IF(AND(ISNUMBER(E26),($S26)&gt;0),E26/$S26*100,0)</f>
        <v>67.26638316432232</v>
      </c>
      <c r="F70" s="154">
        <f t="shared" ref="F70:AA70" si="55">IF(AND(ISNUMBER(F26),($S26)&gt;0),F26/$S26*100,0)</f>
        <v>70.548467996946911</v>
      </c>
      <c r="G70" s="154">
        <f t="shared" si="55"/>
        <v>73.274452077199868</v>
      </c>
      <c r="H70" s="154">
        <f t="shared" si="55"/>
        <v>75.498855086686305</v>
      </c>
      <c r="I70" s="154">
        <f t="shared" si="55"/>
        <v>77.625122669283598</v>
      </c>
      <c r="J70" s="154">
        <f t="shared" si="55"/>
        <v>79.696870570275863</v>
      </c>
      <c r="K70" s="154">
        <f t="shared" si="55"/>
        <v>81.714098789663069</v>
      </c>
      <c r="L70" s="154">
        <f t="shared" si="55"/>
        <v>83.993021480754564</v>
      </c>
      <c r="M70" s="154">
        <f t="shared" si="55"/>
        <v>86.686293752044492</v>
      </c>
      <c r="N70" s="154">
        <f t="shared" si="55"/>
        <v>89.728491985606823</v>
      </c>
      <c r="O70" s="154">
        <f t="shared" si="55"/>
        <v>92.803402028132155</v>
      </c>
      <c r="P70" s="154">
        <f t="shared" si="55"/>
        <v>95.267691636680851</v>
      </c>
      <c r="Q70" s="154">
        <f t="shared" si="55"/>
        <v>97.066841129647813</v>
      </c>
      <c r="R70" s="154">
        <f t="shared" si="55"/>
        <v>98.527968596663413</v>
      </c>
      <c r="S70" s="330">
        <f t="shared" si="55"/>
        <v>100</v>
      </c>
      <c r="T70" s="154">
        <f t="shared" si="55"/>
        <v>101.75553374768292</v>
      </c>
      <c r="U70" s="154">
        <f t="shared" si="55"/>
        <v>104.01264856613237</v>
      </c>
      <c r="V70" s="154">
        <f t="shared" si="55"/>
        <v>106.43332242939702</v>
      </c>
      <c r="W70" s="154">
        <f t="shared" si="55"/>
        <v>108.04710500490677</v>
      </c>
      <c r="X70" s="154">
        <f t="shared" si="55"/>
        <v>109.03936321011885</v>
      </c>
      <c r="Y70" s="154">
        <f t="shared" si="55"/>
        <v>110.53320248609751</v>
      </c>
      <c r="Z70" s="154">
        <f t="shared" ref="Z70" si="56">IF(AND(ISNUMBER(Z26),($S26)&gt;0),Z26/$S26*100,0)</f>
        <v>112.16879293424928</v>
      </c>
      <c r="AA70" s="154">
        <f t="shared" si="55"/>
        <v>113.46636135644968</v>
      </c>
    </row>
    <row r="71" spans="1:28" s="35" customFormat="1" ht="15" customHeight="1">
      <c r="A71" s="147">
        <v>66</v>
      </c>
      <c r="B71" s="67" t="s">
        <v>174</v>
      </c>
      <c r="C71" s="34" t="s">
        <v>0</v>
      </c>
      <c r="D71" s="162" t="s">
        <v>28</v>
      </c>
      <c r="E71" s="81">
        <f>IF(AND(ISNUMBER(E24),($E$24)&gt;0),E24/$E$24*100,0)</f>
        <v>100</v>
      </c>
      <c r="F71" s="81">
        <f t="shared" ref="F71:AA71" si="57">IF(AND(ISNUMBER(F24),($E$24)&gt;0),F24/$E$24*100,0)</f>
        <v>99.404258143741387</v>
      </c>
      <c r="G71" s="81">
        <f t="shared" si="57"/>
        <v>96.662849936111257</v>
      </c>
      <c r="H71" s="81">
        <f t="shared" si="57"/>
        <v>96.422229966313196</v>
      </c>
      <c r="I71" s="81">
        <f t="shared" si="57"/>
        <v>96.246328471150505</v>
      </c>
      <c r="J71" s="81">
        <f t="shared" si="57"/>
        <v>95.17266557143094</v>
      </c>
      <c r="K71" s="81">
        <f t="shared" si="57"/>
        <v>94.434211181361079</v>
      </c>
      <c r="L71" s="81">
        <f t="shared" si="57"/>
        <v>95.192578948241803</v>
      </c>
      <c r="M71" s="81">
        <f t="shared" si="57"/>
        <v>95.776704668027406</v>
      </c>
      <c r="N71" s="81">
        <f t="shared" si="57"/>
        <v>96.181609996515164</v>
      </c>
      <c r="O71" s="81">
        <f t="shared" si="57"/>
        <v>95.253978526742017</v>
      </c>
      <c r="P71" s="81">
        <f t="shared" si="57"/>
        <v>94.099002671711389</v>
      </c>
      <c r="Q71" s="81">
        <f t="shared" si="57"/>
        <v>92.680174573936696</v>
      </c>
      <c r="R71" s="81">
        <f t="shared" si="57"/>
        <v>92.839481588423681</v>
      </c>
      <c r="S71" s="81">
        <f t="shared" si="57"/>
        <v>92.099367750286248</v>
      </c>
      <c r="T71" s="81">
        <f t="shared" si="57"/>
        <v>93.70405403162907</v>
      </c>
      <c r="U71" s="81">
        <f t="shared" si="57"/>
        <v>95.313718657174618</v>
      </c>
      <c r="V71" s="81">
        <f t="shared" si="57"/>
        <v>96.165015515839443</v>
      </c>
      <c r="W71" s="81">
        <f t="shared" si="57"/>
        <v>93.149798377059795</v>
      </c>
      <c r="X71" s="81">
        <f t="shared" si="57"/>
        <v>94.610112676523784</v>
      </c>
      <c r="Y71" s="81">
        <f t="shared" si="57"/>
        <v>96.101956489271672</v>
      </c>
      <c r="Z71" s="81">
        <f t="shared" ref="Z71" si="58">IF(AND(ISNUMBER(Z24),($E$24)&gt;0),Z24/$E$24*100,0)</f>
        <v>95.854698727203328</v>
      </c>
      <c r="AA71" s="81">
        <f t="shared" si="57"/>
        <v>95.597484276729546</v>
      </c>
    </row>
    <row r="72" spans="1:28" s="35" customFormat="1" ht="15" customHeight="1">
      <c r="A72" s="147">
        <v>67</v>
      </c>
      <c r="B72" s="67"/>
      <c r="C72" s="34" t="s">
        <v>458</v>
      </c>
      <c r="D72" s="162" t="s">
        <v>28</v>
      </c>
      <c r="E72" s="81">
        <f>IF(AND(ISNUMBER(E24),($S$24)&gt;0),E24/$S$24*100,0)</f>
        <v>108.57837837837837</v>
      </c>
      <c r="F72" s="81">
        <f t="shared" ref="F72:AA72" si="59">IF(AND(ISNUMBER(F24),($S$24)&gt;0),F24/$S$24*100,0)</f>
        <v>107.93153153153155</v>
      </c>
      <c r="G72" s="81">
        <f t="shared" si="59"/>
        <v>104.95495495495494</v>
      </c>
      <c r="H72" s="81">
        <f t="shared" si="59"/>
        <v>104.69369369369367</v>
      </c>
      <c r="I72" s="81">
        <f t="shared" si="59"/>
        <v>104.50270270270269</v>
      </c>
      <c r="J72" s="81">
        <f t="shared" si="59"/>
        <v>103.33693693693692</v>
      </c>
      <c r="K72" s="81">
        <f t="shared" si="59"/>
        <v>102.53513513513512</v>
      </c>
      <c r="L72" s="81">
        <f t="shared" si="59"/>
        <v>103.35855855855856</v>
      </c>
      <c r="M72" s="81">
        <f t="shared" si="59"/>
        <v>103.99279279279278</v>
      </c>
      <c r="N72" s="81">
        <f t="shared" si="59"/>
        <v>104.43243243243244</v>
      </c>
      <c r="O72" s="81">
        <f t="shared" si="59"/>
        <v>103.42522522522523</v>
      </c>
      <c r="P72" s="81">
        <f t="shared" si="59"/>
        <v>102.17117117117115</v>
      </c>
      <c r="Q72" s="81">
        <f t="shared" si="59"/>
        <v>100.63063063063062</v>
      </c>
      <c r="R72" s="81">
        <f t="shared" si="59"/>
        <v>100.80360360360361</v>
      </c>
      <c r="S72" s="330">
        <f t="shared" si="59"/>
        <v>100</v>
      </c>
      <c r="T72" s="81">
        <f t="shared" si="59"/>
        <v>101.74234234234234</v>
      </c>
      <c r="U72" s="81">
        <f t="shared" si="59"/>
        <v>103.49009009009009</v>
      </c>
      <c r="V72" s="81">
        <f t="shared" si="59"/>
        <v>104.41441441441441</v>
      </c>
      <c r="W72" s="81">
        <f t="shared" si="59"/>
        <v>101.14054054054054</v>
      </c>
      <c r="X72" s="81">
        <f t="shared" si="59"/>
        <v>102.72612612612613</v>
      </c>
      <c r="Y72" s="81">
        <f t="shared" si="59"/>
        <v>104.34594594594596</v>
      </c>
      <c r="Z72" s="81">
        <f t="shared" ref="Z72" si="60">IF(AND(ISNUMBER(Z24),($S$24)&gt;0),Z24/$S$24*100,0)</f>
        <v>104.07747747747746</v>
      </c>
      <c r="AA72" s="81">
        <f t="shared" si="59"/>
        <v>103.79819819819819</v>
      </c>
    </row>
    <row r="73" spans="1:28" s="42" customFormat="1" ht="22.5" customHeight="1">
      <c r="A73" s="151"/>
      <c r="B73" s="43"/>
      <c r="C73" s="97"/>
      <c r="D73" s="347" t="s">
        <v>44</v>
      </c>
      <c r="E73" s="348"/>
      <c r="F73" s="348"/>
      <c r="G73" s="348"/>
      <c r="H73" s="348"/>
      <c r="I73" s="348"/>
      <c r="J73" s="348"/>
      <c r="K73" s="348"/>
      <c r="L73" s="348"/>
      <c r="M73" s="348"/>
      <c r="N73" s="348"/>
      <c r="O73" s="348"/>
      <c r="P73" s="348"/>
      <c r="Q73" s="348"/>
      <c r="R73" s="348"/>
      <c r="S73" s="348"/>
      <c r="T73" s="348"/>
      <c r="U73" s="348"/>
      <c r="V73" s="348"/>
      <c r="W73" s="348"/>
      <c r="X73" s="348"/>
      <c r="Y73" s="348"/>
      <c r="Z73" s="348"/>
      <c r="AA73" s="348"/>
      <c r="AB73" s="41"/>
    </row>
    <row r="74" spans="1:28" s="35" customFormat="1" ht="15" customHeight="1">
      <c r="A74" s="147">
        <v>68</v>
      </c>
      <c r="B74" s="66" t="s">
        <v>25</v>
      </c>
      <c r="C74" s="54" t="s">
        <v>458</v>
      </c>
      <c r="D74" s="152" t="s">
        <v>202</v>
      </c>
      <c r="E74" s="62">
        <f>IF(AND(ISNUMBER(E5),($S5)&gt;0),(E31/E5)/($S$31/$S5)*100,0)</f>
        <v>83.779820816012361</v>
      </c>
      <c r="F74" s="62">
        <f t="shared" ref="F74:AA74" si="61">IF(AND(ISNUMBER(F5),($S5)&gt;0),(F31/F5)/($S$31/$S5)*100,0)</f>
        <v>87.121162569429629</v>
      </c>
      <c r="G74" s="62">
        <f t="shared" si="61"/>
        <v>86.35190001883592</v>
      </c>
      <c r="H74" s="62">
        <f t="shared" si="61"/>
        <v>89.243706737908752</v>
      </c>
      <c r="I74" s="62">
        <f t="shared" si="61"/>
        <v>90.227660937020929</v>
      </c>
      <c r="J74" s="62">
        <f t="shared" si="61"/>
        <v>87.991385447516038</v>
      </c>
      <c r="K74" s="62">
        <f t="shared" si="61"/>
        <v>90.406482620691662</v>
      </c>
      <c r="L74" s="62">
        <f t="shared" si="61"/>
        <v>92.778297931166506</v>
      </c>
      <c r="M74" s="62">
        <f t="shared" si="61"/>
        <v>95.925486419969062</v>
      </c>
      <c r="N74" s="62">
        <f t="shared" si="61"/>
        <v>98.25695396607378</v>
      </c>
      <c r="O74" s="62">
        <f t="shared" si="61"/>
        <v>98.03144205597107</v>
      </c>
      <c r="P74" s="62">
        <f t="shared" si="61"/>
        <v>99.749479759241723</v>
      </c>
      <c r="Q74" s="62">
        <f t="shared" si="61"/>
        <v>97.859263752195162</v>
      </c>
      <c r="R74" s="62">
        <f t="shared" si="61"/>
        <v>99.073936961907464</v>
      </c>
      <c r="S74" s="331">
        <f t="shared" si="61"/>
        <v>100</v>
      </c>
      <c r="T74" s="62">
        <f t="shared" si="61"/>
        <v>101.76372468908754</v>
      </c>
      <c r="U74" s="62">
        <f t="shared" si="61"/>
        <v>109.82813187251594</v>
      </c>
      <c r="V74" s="62">
        <f t="shared" si="61"/>
        <v>109.5726798222754</v>
      </c>
      <c r="W74" s="62">
        <f t="shared" si="61"/>
        <v>109.88121673812483</v>
      </c>
      <c r="X74" s="62">
        <f t="shared" si="61"/>
        <v>108.85810016058642</v>
      </c>
      <c r="Y74" s="62">
        <f t="shared" si="61"/>
        <v>117.88578863138409</v>
      </c>
      <c r="Z74" s="62">
        <f t="shared" ref="Z74" si="62">IF(AND(ISNUMBER(Z5),($S5)&gt;0),(Z31/Z5)/($S$31/$S5)*100,0)</f>
        <v>119.66957895709101</v>
      </c>
      <c r="AA74" s="62">
        <f t="shared" si="61"/>
        <v>116.71518552886779</v>
      </c>
    </row>
    <row r="75" spans="1:28" s="35" customFormat="1" ht="15" customHeight="1">
      <c r="A75" s="148">
        <v>69</v>
      </c>
      <c r="B75" s="67"/>
      <c r="C75" s="54" t="s">
        <v>42</v>
      </c>
      <c r="D75" s="331">
        <v>100</v>
      </c>
      <c r="E75" s="62">
        <v>98.210567400042038</v>
      </c>
      <c r="F75" s="61">
        <v>102.09642793741807</v>
      </c>
      <c r="G75" s="65">
        <v>101.05267367731601</v>
      </c>
      <c r="H75" s="65">
        <v>104.15355545243924</v>
      </c>
      <c r="I75" s="65">
        <v>105.5779374369409</v>
      </c>
      <c r="J75" s="65">
        <v>103.2126647831866</v>
      </c>
      <c r="K75" s="62">
        <v>106.2276564582999</v>
      </c>
      <c r="L75" s="62">
        <v>109.06657927718919</v>
      </c>
      <c r="M75" s="62">
        <v>112.41453445727032</v>
      </c>
      <c r="N75" s="62">
        <v>115.67402029457494</v>
      </c>
      <c r="O75" s="65">
        <v>115.55812697849342</v>
      </c>
      <c r="P75" s="65">
        <v>117.90821680862904</v>
      </c>
      <c r="Q75" s="77">
        <v>116.2274936459043</v>
      </c>
      <c r="R75" s="65">
        <v>118.19224665310537</v>
      </c>
      <c r="S75" s="73">
        <v>119.46351142009345</v>
      </c>
      <c r="T75" s="73">
        <v>121.66429216862178</v>
      </c>
      <c r="U75" s="73">
        <v>132.04848800352468</v>
      </c>
      <c r="V75" s="77">
        <v>131.99042322818349</v>
      </c>
      <c r="W75" s="77">
        <v>132.39125947804058</v>
      </c>
      <c r="X75" s="77">
        <v>131.5824574273741</v>
      </c>
      <c r="Y75" s="77">
        <v>142.09642485759187</v>
      </c>
      <c r="Z75" s="77">
        <v>143.09642485759201</v>
      </c>
      <c r="AA75" s="77">
        <v>141.54169846741775</v>
      </c>
    </row>
    <row r="76" spans="1:28" s="35" customFormat="1" ht="15" customHeight="1">
      <c r="A76" s="147">
        <v>70</v>
      </c>
      <c r="B76" s="66" t="s">
        <v>135</v>
      </c>
      <c r="C76" s="54" t="s">
        <v>458</v>
      </c>
      <c r="D76" s="152" t="s">
        <v>202</v>
      </c>
      <c r="E76" s="62">
        <f>IF(AND(ISNUMBER(E6),($S6)&gt;0),(E31/E6)/($S$31/$S6)*100,0)</f>
        <v>75.965837807222144</v>
      </c>
      <c r="F76" s="62">
        <f t="shared" ref="F76:AA76" si="63">IF(AND(ISNUMBER(F6),($S6)&gt;0),(F31/F6)/($S$31/$S6)*100,0)</f>
        <v>76.566047911726926</v>
      </c>
      <c r="G76" s="62">
        <f t="shared" si="63"/>
        <v>79.3264358951958</v>
      </c>
      <c r="H76" s="62">
        <f t="shared" si="63"/>
        <v>75.14149647874865</v>
      </c>
      <c r="I76" s="62">
        <f t="shared" si="63"/>
        <v>79.384539292646167</v>
      </c>
      <c r="J76" s="62">
        <f t="shared" si="63"/>
        <v>81.452085469890207</v>
      </c>
      <c r="K76" s="62">
        <f t="shared" si="63"/>
        <v>83.708460826859749</v>
      </c>
      <c r="L76" s="62">
        <f t="shared" si="63"/>
        <v>86.71599294652745</v>
      </c>
      <c r="M76" s="62">
        <f t="shared" si="63"/>
        <v>86.815446946948555</v>
      </c>
      <c r="N76" s="62">
        <f t="shared" si="63"/>
        <v>90.03694484364263</v>
      </c>
      <c r="O76" s="62">
        <f t="shared" si="63"/>
        <v>96.389782998774237</v>
      </c>
      <c r="P76" s="62">
        <f t="shared" si="63"/>
        <v>97.512878339739572</v>
      </c>
      <c r="Q76" s="62">
        <f t="shared" si="63"/>
        <v>95.731996407426351</v>
      </c>
      <c r="R76" s="62">
        <f t="shared" si="63"/>
        <v>97.114881388953179</v>
      </c>
      <c r="S76" s="331">
        <f t="shared" si="63"/>
        <v>100</v>
      </c>
      <c r="T76" s="62">
        <f t="shared" si="63"/>
        <v>98.972076788234247</v>
      </c>
      <c r="U76" s="62">
        <f t="shared" si="63"/>
        <v>103.79562311547326</v>
      </c>
      <c r="V76" s="62">
        <f t="shared" si="63"/>
        <v>106.31286166115055</v>
      </c>
      <c r="W76" s="62">
        <f t="shared" si="63"/>
        <v>109.81246216050211</v>
      </c>
      <c r="X76" s="62">
        <f t="shared" si="63"/>
        <v>110.7389523011913</v>
      </c>
      <c r="Y76" s="62">
        <f t="shared" si="63"/>
        <v>107.69734564761507</v>
      </c>
      <c r="Z76" s="62">
        <f t="shared" ref="Z76" si="64">IF(AND(ISNUMBER(Z6),($S6)&gt;0),(Z31/Z6)/($S$31/$S6)*100,0)</f>
        <v>111.6326205711669</v>
      </c>
      <c r="AA76" s="62">
        <f t="shared" si="63"/>
        <v>111.050813075695</v>
      </c>
    </row>
    <row r="77" spans="1:28" s="35" customFormat="1" ht="15" customHeight="1">
      <c r="A77" s="148">
        <v>71</v>
      </c>
      <c r="B77" s="67"/>
      <c r="C77" s="54" t="s">
        <v>45</v>
      </c>
      <c r="D77" s="152" t="s">
        <v>202</v>
      </c>
      <c r="E77" s="62">
        <f>IF(AND(ISNUMBER(E6),($H6)&gt;0),(E31/E6)/($H$31/$H6)*100,0)</f>
        <v>101.09705205126789</v>
      </c>
      <c r="F77" s="62">
        <f t="shared" ref="F77:AA77" si="65">IF(AND(ISNUMBER(F6),($H6)&gt;0),(F31/F6)/($H$31/$H6)*100,0)</f>
        <v>101.89582520941829</v>
      </c>
      <c r="G77" s="62">
        <f t="shared" si="65"/>
        <v>105.5694118597049</v>
      </c>
      <c r="H77" s="62">
        <f t="shared" si="65"/>
        <v>100</v>
      </c>
      <c r="I77" s="62">
        <f t="shared" si="65"/>
        <v>105.64673717284501</v>
      </c>
      <c r="J77" s="62">
        <f t="shared" si="65"/>
        <v>108.39827430496585</v>
      </c>
      <c r="K77" s="62">
        <f t="shared" si="65"/>
        <v>111.40110957270326</v>
      </c>
      <c r="L77" s="62">
        <f t="shared" si="65"/>
        <v>115.40360121927074</v>
      </c>
      <c r="M77" s="62">
        <f t="shared" si="65"/>
        <v>115.53595684842597</v>
      </c>
      <c r="N77" s="62">
        <f t="shared" si="65"/>
        <v>119.82319898181251</v>
      </c>
      <c r="O77" s="62">
        <f t="shared" si="65"/>
        <v>128.27769942808499</v>
      </c>
      <c r="P77" s="62">
        <f t="shared" si="65"/>
        <v>129.77234006421199</v>
      </c>
      <c r="Q77" s="62">
        <f t="shared" si="65"/>
        <v>127.40230218132676</v>
      </c>
      <c r="R77" s="62">
        <f t="shared" si="65"/>
        <v>129.24267673644084</v>
      </c>
      <c r="S77" s="62">
        <f t="shared" si="65"/>
        <v>133.08225772197892</v>
      </c>
      <c r="T77" s="62">
        <f t="shared" si="65"/>
        <v>131.71427430411279</v>
      </c>
      <c r="U77" s="62">
        <f t="shared" si="65"/>
        <v>138.13355865866805</v>
      </c>
      <c r="V77" s="62">
        <f t="shared" si="65"/>
        <v>141.4835565475033</v>
      </c>
      <c r="W77" s="62">
        <f t="shared" si="65"/>
        <v>146.14090390329002</v>
      </c>
      <c r="X77" s="62">
        <f t="shared" si="65"/>
        <v>147.37389790009072</v>
      </c>
      <c r="Y77" s="62">
        <f t="shared" si="65"/>
        <v>143.32605909448955</v>
      </c>
      <c r="Z77" s="62">
        <f t="shared" ref="Z77" si="66">IF(AND(ISNUMBER(Z6),($H6)&gt;0),(Z31/Z6)/($H$31/$H6)*100,0)</f>
        <v>148.56321181031919</v>
      </c>
      <c r="AA77" s="62">
        <f t="shared" si="65"/>
        <v>147.78892925974949</v>
      </c>
    </row>
    <row r="78" spans="1:28" s="35" customFormat="1" ht="15" customHeight="1">
      <c r="A78" s="147">
        <v>72</v>
      </c>
      <c r="B78" s="66" t="s">
        <v>136</v>
      </c>
      <c r="C78" s="54" t="s">
        <v>0</v>
      </c>
      <c r="D78" s="152" t="s">
        <v>202</v>
      </c>
      <c r="E78" s="62">
        <f>IF(AND(ISNUMBER(E7),($E7)&gt;0),(E31/E7)/($E$31/$E7)*100,0)</f>
        <v>100</v>
      </c>
      <c r="F78" s="62">
        <f t="shared" ref="F78:X78" si="67">IF(AND(ISNUMBER(F7),($E7)&gt;0),(F31/F7)/($E$31/$E7)*100,0)</f>
        <v>104.567210195436</v>
      </c>
      <c r="G78" s="62">
        <f t="shared" si="67"/>
        <v>104.42332264710184</v>
      </c>
      <c r="H78" s="62">
        <f t="shared" si="67"/>
        <v>107.72532691110992</v>
      </c>
      <c r="I78" s="62">
        <f t="shared" si="67"/>
        <v>110.38383004486857</v>
      </c>
      <c r="J78" s="62">
        <f t="shared" si="67"/>
        <v>113.72842176197993</v>
      </c>
      <c r="K78" s="62">
        <f t="shared" si="67"/>
        <v>116.73847741604992</v>
      </c>
      <c r="L78" s="62">
        <f t="shared" si="67"/>
        <v>123.13127347046246</v>
      </c>
      <c r="M78" s="62">
        <f t="shared" si="67"/>
        <v>126.7854806988538</v>
      </c>
      <c r="N78" s="62">
        <f t="shared" si="67"/>
        <v>131.85245358356477</v>
      </c>
      <c r="O78" s="62">
        <f t="shared" si="67"/>
        <v>137.23400716820495</v>
      </c>
      <c r="P78" s="159" t="s">
        <v>611</v>
      </c>
      <c r="Q78" s="159" t="s">
        <v>611</v>
      </c>
      <c r="R78" s="62">
        <f t="shared" si="67"/>
        <v>149.30409873673182</v>
      </c>
      <c r="S78" s="159" t="s">
        <v>611</v>
      </c>
      <c r="T78" s="159" t="s">
        <v>611</v>
      </c>
      <c r="U78" s="62">
        <f t="shared" si="67"/>
        <v>172.93772745620257</v>
      </c>
      <c r="V78" s="159" t="s">
        <v>611</v>
      </c>
      <c r="W78" s="159" t="s">
        <v>611</v>
      </c>
      <c r="X78" s="62">
        <f t="shared" si="67"/>
        <v>170.04385599899413</v>
      </c>
      <c r="Y78" s="159" t="s">
        <v>611</v>
      </c>
      <c r="Z78" s="159" t="s">
        <v>611</v>
      </c>
      <c r="AA78" s="159" t="s">
        <v>611</v>
      </c>
    </row>
    <row r="79" spans="1:28" s="35" customFormat="1" ht="15" customHeight="1">
      <c r="A79" s="148">
        <v>73</v>
      </c>
      <c r="B79" s="66"/>
      <c r="C79" s="54" t="s">
        <v>288</v>
      </c>
      <c r="D79" s="152" t="s">
        <v>202</v>
      </c>
      <c r="E79" s="62">
        <f>IF(AND(ISNUMBER(E7),($N7)&gt;0),(E31/E7)/($N$31/$N7)*100,0)</f>
        <v>75.842350507814032</v>
      </c>
      <c r="F79" s="62">
        <f t="shared" ref="F79:X79" si="68">IF(AND(ISNUMBER(F7),($N7)&gt;0),(F31/F7)/($N$31/$N7)*100,0)</f>
        <v>79.30623007266523</v>
      </c>
      <c r="G79" s="62">
        <f t="shared" si="68"/>
        <v>79.197102373920529</v>
      </c>
      <c r="H79" s="62">
        <f t="shared" si="68"/>
        <v>81.701420021612492</v>
      </c>
      <c r="I79" s="62">
        <f t="shared" si="68"/>
        <v>83.717691286578983</v>
      </c>
      <c r="J79" s="62">
        <f t="shared" si="68"/>
        <v>86.25430825972586</v>
      </c>
      <c r="K79" s="62">
        <f t="shared" si="68"/>
        <v>88.537205219365916</v>
      </c>
      <c r="L79" s="62">
        <f t="shared" si="68"/>
        <v>93.385652010203174</v>
      </c>
      <c r="M79" s="62">
        <f t="shared" si="68"/>
        <v>96.15708866464162</v>
      </c>
      <c r="N79" s="62">
        <f t="shared" si="68"/>
        <v>100</v>
      </c>
      <c r="O79" s="62">
        <f t="shared" si="68"/>
        <v>104.08149673242863</v>
      </c>
      <c r="P79" s="159" t="s">
        <v>611</v>
      </c>
      <c r="Q79" s="159" t="s">
        <v>611</v>
      </c>
      <c r="R79" s="62">
        <f t="shared" si="68"/>
        <v>113.23573788644489</v>
      </c>
      <c r="S79" s="159" t="s">
        <v>611</v>
      </c>
      <c r="T79" s="159" t="s">
        <v>611</v>
      </c>
      <c r="U79" s="62">
        <f t="shared" si="68"/>
        <v>131.16003741758132</v>
      </c>
      <c r="V79" s="159" t="s">
        <v>611</v>
      </c>
      <c r="W79" s="159" t="s">
        <v>611</v>
      </c>
      <c r="X79" s="62">
        <f t="shared" si="68"/>
        <v>128.96525728375968</v>
      </c>
      <c r="Y79" s="159" t="s">
        <v>611</v>
      </c>
      <c r="Z79" s="159" t="s">
        <v>611</v>
      </c>
      <c r="AA79" s="159" t="s">
        <v>611</v>
      </c>
    </row>
    <row r="80" spans="1:28" s="35" customFormat="1" ht="15" customHeight="1">
      <c r="A80" s="147">
        <v>74</v>
      </c>
      <c r="B80" s="66" t="s">
        <v>29</v>
      </c>
      <c r="C80" s="54" t="s">
        <v>296</v>
      </c>
      <c r="D80" s="152" t="s">
        <v>202</v>
      </c>
      <c r="E80" s="152" t="s">
        <v>202</v>
      </c>
      <c r="F80" s="62">
        <f>IF(AND(ISNUMBER(F8),($E8)&gt;0),(#REF!/F8)/(#REF!/$E8)*100,0)</f>
        <v>0</v>
      </c>
      <c r="G80" s="62">
        <f>IF(AND(ISNUMBER(G8),($E8)&gt;0),(#REF!/G8)/(#REF!/$E8)*100,0)</f>
        <v>0</v>
      </c>
      <c r="H80" s="62">
        <f>IF(AND(ISNUMBER(H8),($E8)&gt;0),(#REF!/H8)/(#REF!/$E8)*100,0)</f>
        <v>0</v>
      </c>
      <c r="I80" s="331">
        <f>IF(AND(ISNUMBER(I8),($I8)&gt;0),(I31/I8)/($I$31/$I8)*100,0)</f>
        <v>100</v>
      </c>
      <c r="J80" s="62">
        <f t="shared" ref="J80:X80" si="69">IF(AND(ISNUMBER(J8),($I8)&gt;0),(J31/J8)/($I$31/$I8)*100,0)</f>
        <v>99.118368101075845</v>
      </c>
      <c r="K80" s="62">
        <f t="shared" si="69"/>
        <v>103.27337205642671</v>
      </c>
      <c r="L80" s="62">
        <f t="shared" si="69"/>
        <v>107.6044280045291</v>
      </c>
      <c r="M80" s="62">
        <f t="shared" si="69"/>
        <v>112.64793328671388</v>
      </c>
      <c r="N80" s="62">
        <f t="shared" si="69"/>
        <v>116.46302475499985</v>
      </c>
      <c r="O80" s="62">
        <f t="shared" si="69"/>
        <v>115.32180837080834</v>
      </c>
      <c r="P80" s="62">
        <f t="shared" si="69"/>
        <v>117.17855165984076</v>
      </c>
      <c r="Q80" s="62">
        <f t="shared" si="69"/>
        <v>115.36090381263251</v>
      </c>
      <c r="R80" s="62">
        <f t="shared" si="69"/>
        <v>116.07188713349974</v>
      </c>
      <c r="S80" s="62">
        <f t="shared" si="69"/>
        <v>118.90894790321107</v>
      </c>
      <c r="T80" s="62">
        <f t="shared" si="69"/>
        <v>121.19831417164832</v>
      </c>
      <c r="U80" s="62">
        <f t="shared" si="69"/>
        <v>125.84869975083663</v>
      </c>
      <c r="V80" s="62">
        <f t="shared" si="69"/>
        <v>125.80144037727705</v>
      </c>
      <c r="W80" s="62">
        <f t="shared" si="69"/>
        <v>126.56409733527781</v>
      </c>
      <c r="X80" s="62">
        <f t="shared" si="69"/>
        <v>126.19625979192053</v>
      </c>
      <c r="Y80" s="62">
        <f>IF(AND(ISNUMBER(Y8),($I8)&gt;0),(Y31/Y8)/($I$31/$I8)*100,0)</f>
        <v>133.52003242711643</v>
      </c>
      <c r="Z80" s="62">
        <f>IF(AND(ISNUMBER(Z8),($I8)&gt;0),(Z31/Z8)/($I$31/$I8)*100,0)</f>
        <v>131.41241389584908</v>
      </c>
      <c r="AA80" s="79" t="s">
        <v>201</v>
      </c>
    </row>
    <row r="81" spans="1:27" s="35" customFormat="1" ht="15" customHeight="1">
      <c r="A81" s="148">
        <v>75</v>
      </c>
      <c r="B81" s="66"/>
      <c r="C81" s="54" t="s">
        <v>458</v>
      </c>
      <c r="D81" s="152" t="s">
        <v>202</v>
      </c>
      <c r="E81" s="152" t="s">
        <v>202</v>
      </c>
      <c r="F81" s="62">
        <f>IF(AND(ISNUMBER(F8),($N8)&gt;0),(#REF!/F8)/(#REF!/$N8)*100,0)</f>
        <v>0</v>
      </c>
      <c r="G81" s="62">
        <f>IF(AND(ISNUMBER(G8),($N8)&gt;0),(#REF!/G8)/(#REF!/$N8)*100,0)</f>
        <v>0</v>
      </c>
      <c r="H81" s="62">
        <f>IF(AND(ISNUMBER(H8),($N8)&gt;0),(#REF!/H8)/(#REF!/$N8)*100,0)</f>
        <v>0</v>
      </c>
      <c r="I81" s="62">
        <f>IF(AND(ISNUMBER(I8),($S8)&gt;0),(I31/I8)/($S$31/$S8)*100,0)</f>
        <v>84.097960467531436</v>
      </c>
      <c r="J81" s="62">
        <f t="shared" ref="J81:X81" si="70">IF(AND(ISNUMBER(J8),($S8)&gt;0),(J31/J8)/($S$31/$S8)*100,0)</f>
        <v>83.356526021705051</v>
      </c>
      <c r="K81" s="62">
        <f t="shared" si="70"/>
        <v>86.850799605500384</v>
      </c>
      <c r="L81" s="62">
        <f t="shared" si="70"/>
        <v>90.493129324562204</v>
      </c>
      <c r="M81" s="62">
        <f t="shared" si="70"/>
        <v>94.73461440295182</v>
      </c>
      <c r="N81" s="62">
        <f t="shared" si="70"/>
        <v>97.943028517751131</v>
      </c>
      <c r="O81" s="62">
        <f t="shared" si="70"/>
        <v>96.983288814124762</v>
      </c>
      <c r="P81" s="62">
        <f t="shared" si="70"/>
        <v>98.544772051318787</v>
      </c>
      <c r="Q81" s="62">
        <f t="shared" si="70"/>
        <v>97.016167283334653</v>
      </c>
      <c r="R81" s="62">
        <f t="shared" si="70"/>
        <v>97.614089755448319</v>
      </c>
      <c r="S81" s="331">
        <f t="shared" si="70"/>
        <v>100</v>
      </c>
      <c r="T81" s="62">
        <f t="shared" si="70"/>
        <v>101.92531033938734</v>
      </c>
      <c r="U81" s="62">
        <f t="shared" si="70"/>
        <v>105.83618976536091</v>
      </c>
      <c r="V81" s="62">
        <f t="shared" si="70"/>
        <v>105.79644559606758</v>
      </c>
      <c r="W81" s="62">
        <f t="shared" si="70"/>
        <v>106.43782454310995</v>
      </c>
      <c r="X81" s="62">
        <f t="shared" si="70"/>
        <v>106.1284806713126</v>
      </c>
      <c r="Y81" s="62">
        <f>IF(AND(ISNUMBER(Y8),($S8)&gt;0),(Y31/Y8)/($S$31/$S8)*100,0)</f>
        <v>112.28762408679151</v>
      </c>
      <c r="Z81" s="62">
        <f>IF(AND(ISNUMBER(Z8),($S8)&gt;0),(Z31/Z8)/($S$31/$S8)*100,0)</f>
        <v>110.51515988755996</v>
      </c>
      <c r="AA81" s="79" t="s">
        <v>201</v>
      </c>
    </row>
    <row r="82" spans="1:27" s="35" customFormat="1" ht="15" customHeight="1">
      <c r="A82" s="147">
        <v>76</v>
      </c>
      <c r="B82" s="66" t="s">
        <v>137</v>
      </c>
      <c r="C82" s="54" t="s">
        <v>296</v>
      </c>
      <c r="D82" s="152" t="s">
        <v>202</v>
      </c>
      <c r="E82" s="152" t="s">
        <v>202</v>
      </c>
      <c r="F82" s="62">
        <f>IF(AND(ISNUMBER(F9),($E9)&gt;0),(#REF!/F9)/(#REF!/$E9)*100,0)</f>
        <v>0</v>
      </c>
      <c r="G82" s="62">
        <f>IF(AND(ISNUMBER(G9),($E9)&gt;0),(#REF!/G9)/(#REF!/$E9)*100,0)</f>
        <v>0</v>
      </c>
      <c r="H82" s="62">
        <f>IF(AND(ISNUMBER(H9),($E9)&gt;0),(#REF!/H9)/(#REF!/$E9)*100,0)</f>
        <v>0</v>
      </c>
      <c r="I82" s="331">
        <f>IF(AND(ISNUMBER(I9),($I9)&gt;0),(I31/I9)/($I$31/$I9)*100,0)</f>
        <v>100</v>
      </c>
      <c r="J82" s="62">
        <f t="shared" ref="J82:Y82" si="71">IF(AND(ISNUMBER(J9),($I9)&gt;0),(J31/J9)/($I$31/$I9)*100,0)</f>
        <v>98.622009437014484</v>
      </c>
      <c r="K82" s="62">
        <f t="shared" si="71"/>
        <v>102.47005491170633</v>
      </c>
      <c r="L82" s="62">
        <f t="shared" si="71"/>
        <v>105.22335265695695</v>
      </c>
      <c r="M82" s="62">
        <f t="shared" si="71"/>
        <v>109.87396727517242</v>
      </c>
      <c r="N82" s="62">
        <f t="shared" si="71"/>
        <v>113.1165331186111</v>
      </c>
      <c r="O82" s="62">
        <f t="shared" si="71"/>
        <v>111.4210040286596</v>
      </c>
      <c r="P82" s="62">
        <f t="shared" si="71"/>
        <v>112.95561251621693</v>
      </c>
      <c r="Q82" s="62">
        <f t="shared" si="71"/>
        <v>110.57359268495843</v>
      </c>
      <c r="R82" s="62">
        <f t="shared" si="71"/>
        <v>111.11028488845191</v>
      </c>
      <c r="S82" s="62">
        <f t="shared" si="71"/>
        <v>113.47602399336409</v>
      </c>
      <c r="T82" s="62">
        <f t="shared" si="71"/>
        <v>114.9763216736535</v>
      </c>
      <c r="U82" s="62">
        <f t="shared" si="71"/>
        <v>119.35282098654174</v>
      </c>
      <c r="V82" s="62">
        <f t="shared" si="71"/>
        <v>119.22456035765599</v>
      </c>
      <c r="W82" s="62">
        <f t="shared" si="71"/>
        <v>120.75003598539766</v>
      </c>
      <c r="X82" s="62">
        <f t="shared" si="71"/>
        <v>118.50657676959683</v>
      </c>
      <c r="Y82" s="62">
        <f t="shared" si="71"/>
        <v>125.86103878639905</v>
      </c>
      <c r="Z82" s="62">
        <f t="shared" ref="Z82" si="72">IF(AND(ISNUMBER(Z9),($I9)&gt;0),(Z31/Z9)/($I$31/$I9)*100,0)</f>
        <v>123.47508387451191</v>
      </c>
      <c r="AA82" s="79" t="s">
        <v>201</v>
      </c>
    </row>
    <row r="83" spans="1:27" s="35" customFormat="1" ht="15" customHeight="1">
      <c r="A83" s="148">
        <v>77</v>
      </c>
      <c r="B83" s="66"/>
      <c r="C83" s="54" t="s">
        <v>458</v>
      </c>
      <c r="D83" s="152" t="s">
        <v>202</v>
      </c>
      <c r="E83" s="152" t="s">
        <v>202</v>
      </c>
      <c r="F83" s="62">
        <f>IF(AND(ISNUMBER(F9),($N9)&gt;0),(#REF!/F9)/(#REF!/$N9)*100,0)</f>
        <v>0</v>
      </c>
      <c r="G83" s="62">
        <f>IF(AND(ISNUMBER(G9),($N9)&gt;0),(#REF!/G9)/(#REF!/$N9)*100,0)</f>
        <v>0</v>
      </c>
      <c r="H83" s="62">
        <f>IF(AND(ISNUMBER(H9),($N9)&gt;0),(#REF!/H9)/(#REF!/$N9)*100,0)</f>
        <v>0</v>
      </c>
      <c r="I83" s="62">
        <f>IF(AND(ISNUMBER(I9),($S9)&gt;0),(I31/I9)/($S$31/$S9)*100,0)</f>
        <v>88.124342465372109</v>
      </c>
      <c r="J83" s="62">
        <f t="shared" ref="J83:Y83" si="73">IF(AND(ISNUMBER(J9),($S9)&gt;0),(J31/J9)/($S$31/$S9)*100,0)</f>
        <v>86.90999734250623</v>
      </c>
      <c r="K83" s="62">
        <f t="shared" si="73"/>
        <v>90.301062114846928</v>
      </c>
      <c r="L83" s="62">
        <f t="shared" si="73"/>
        <v>92.72738764896296</v>
      </c>
      <c r="M83" s="62">
        <f t="shared" si="73"/>
        <v>96.825711201863811</v>
      </c>
      <c r="N83" s="62">
        <f t="shared" si="73"/>
        <v>99.683201030400895</v>
      </c>
      <c r="O83" s="62">
        <f t="shared" si="73"/>
        <v>98.189027168572039</v>
      </c>
      <c r="P83" s="62">
        <f t="shared" si="73"/>
        <v>99.541390807649734</v>
      </c>
      <c r="Q83" s="62">
        <f t="shared" si="73"/>
        <v>97.442251493958409</v>
      </c>
      <c r="R83" s="62">
        <f t="shared" si="73"/>
        <v>97.915207969349964</v>
      </c>
      <c r="S83" s="331">
        <f t="shared" si="73"/>
        <v>100</v>
      </c>
      <c r="T83" s="62">
        <f t="shared" si="73"/>
        <v>101.32212746577827</v>
      </c>
      <c r="U83" s="62">
        <f t="shared" si="73"/>
        <v>105.17888870826255</v>
      </c>
      <c r="V83" s="62">
        <f t="shared" si="73"/>
        <v>105.06585987241503</v>
      </c>
      <c r="W83" s="62">
        <f t="shared" si="73"/>
        <v>106.4101752388319</v>
      </c>
      <c r="X83" s="62">
        <f t="shared" si="73"/>
        <v>104.43314155642862</v>
      </c>
      <c r="Y83" s="62">
        <f t="shared" si="73"/>
        <v>110.91421285060112</v>
      </c>
      <c r="Z83" s="62">
        <f t="shared" ref="Z83" si="74">IF(AND(ISNUMBER(Z9),($S9)&gt;0),(Z31/Z9)/($S$31/$S9)*100,0)</f>
        <v>108.81160577298033</v>
      </c>
      <c r="AA83" s="79" t="s">
        <v>201</v>
      </c>
    </row>
    <row r="84" spans="1:27" s="35" customFormat="1" ht="15" customHeight="1">
      <c r="A84" s="147">
        <v>78</v>
      </c>
      <c r="B84" s="68" t="s">
        <v>147</v>
      </c>
      <c r="C84" s="54" t="s">
        <v>296</v>
      </c>
      <c r="D84" s="152" t="s">
        <v>202</v>
      </c>
      <c r="E84" s="152" t="s">
        <v>202</v>
      </c>
      <c r="F84" s="62">
        <f>IF(AND(ISNUMBER(F10),($E10)&gt;0),(#REF!/F10)/(#REF!/$E10)*100,0)</f>
        <v>0</v>
      </c>
      <c r="G84" s="62">
        <f>IF(AND(ISNUMBER(G10),($E10)&gt;0),(#REF!/G10)/(#REF!/$E10)*100,0)</f>
        <v>0</v>
      </c>
      <c r="H84" s="62">
        <f>IF(AND(ISNUMBER(H10),($E10)&gt;0),(#REF!/H10)/(#REF!/$E10)*100,0)</f>
        <v>0</v>
      </c>
      <c r="I84" s="331">
        <f>IF(AND(ISNUMBER(I10),($I10)&gt;0),(I31/I10)/($I$31/$I10)*100,0)</f>
        <v>100</v>
      </c>
      <c r="J84" s="62">
        <f t="shared" ref="J84:Y84" si="75">IF(AND(ISNUMBER(J10),($I10)&gt;0),(J31/J10)/($I$31/$I10)*100,0)</f>
        <v>98.860854451000804</v>
      </c>
      <c r="K84" s="62">
        <f t="shared" si="75"/>
        <v>104.32922328035137</v>
      </c>
      <c r="L84" s="62">
        <f t="shared" si="75"/>
        <v>128.1989819996395</v>
      </c>
      <c r="M84" s="62">
        <f t="shared" si="75"/>
        <v>138.01383848380348</v>
      </c>
      <c r="N84" s="62">
        <f t="shared" si="75"/>
        <v>141.95971551176166</v>
      </c>
      <c r="O84" s="62">
        <f t="shared" si="75"/>
        <v>141.75795792525975</v>
      </c>
      <c r="P84" s="62">
        <f t="shared" si="75"/>
        <v>144.85965557588332</v>
      </c>
      <c r="Q84" s="62">
        <f t="shared" si="75"/>
        <v>146.24124603328198</v>
      </c>
      <c r="R84" s="62">
        <f t="shared" si="75"/>
        <v>139.91375760104202</v>
      </c>
      <c r="S84" s="62">
        <f t="shared" si="75"/>
        <v>146.68193984975596</v>
      </c>
      <c r="T84" s="62">
        <f t="shared" si="75"/>
        <v>154.10127876033189</v>
      </c>
      <c r="U84" s="62">
        <f t="shared" si="75"/>
        <v>154.61949794029206</v>
      </c>
      <c r="V84" s="62">
        <f t="shared" si="75"/>
        <v>152.58532767771422</v>
      </c>
      <c r="W84" s="62">
        <f t="shared" si="75"/>
        <v>144.11859829703465</v>
      </c>
      <c r="X84" s="62">
        <f t="shared" si="75"/>
        <v>173.35819896807567</v>
      </c>
      <c r="Y84" s="62">
        <f t="shared" si="75"/>
        <v>172.52813875938136</v>
      </c>
      <c r="Z84" s="62">
        <f t="shared" ref="Z84" si="76">IF(AND(ISNUMBER(Z10),($I10)&gt;0),(Z31/Z10)/($I$31/$I10)*100,0)</f>
        <v>176.23169807540987</v>
      </c>
      <c r="AA84" s="79" t="s">
        <v>201</v>
      </c>
    </row>
    <row r="85" spans="1:27" s="35" customFormat="1" ht="15" customHeight="1">
      <c r="A85" s="147">
        <v>79</v>
      </c>
      <c r="B85" s="68"/>
      <c r="C85" s="54" t="s">
        <v>458</v>
      </c>
      <c r="D85" s="163" t="s">
        <v>202</v>
      </c>
      <c r="E85" s="163" t="s">
        <v>202</v>
      </c>
      <c r="F85" s="62">
        <f>IF(AND(ISNUMBER(F11),($E11)&gt;0),(#REF!/F11)/(#REF!/$E11)*100,0)</f>
        <v>0</v>
      </c>
      <c r="G85" s="62">
        <f>IF(AND(ISNUMBER(G11),($E11)&gt;0),(#REF!/G11)/(#REF!/$E11)*100,0)</f>
        <v>0</v>
      </c>
      <c r="H85" s="62">
        <f>IF(AND(ISNUMBER(H11),($E11)&gt;0),(#REF!/H11)/(#REF!/$E11)*100,0)</f>
        <v>0</v>
      </c>
      <c r="I85" s="61">
        <f>IF(AND(ISNUMBER(I10),($S10)&gt;0),(I31/I10)/($S$31/$S10)*100,0)</f>
        <v>68.174718784349622</v>
      </c>
      <c r="J85" s="61">
        <f t="shared" ref="J85:Y85" si="77">IF(AND(ISNUMBER(J10),($S10)&gt;0),(J31/J10)/($S$31/$S10)*100,0)</f>
        <v>67.398109509774983</v>
      </c>
      <c r="K85" s="61">
        <f t="shared" si="77"/>
        <v>71.126154581275756</v>
      </c>
      <c r="L85" s="61">
        <f t="shared" si="77"/>
        <v>87.399295462653228</v>
      </c>
      <c r="M85" s="61">
        <f t="shared" si="77"/>
        <v>94.090546269819527</v>
      </c>
      <c r="N85" s="61">
        <f t="shared" si="77"/>
        <v>96.780636837206259</v>
      </c>
      <c r="O85" s="61">
        <f t="shared" si="77"/>
        <v>96.643089169982488</v>
      </c>
      <c r="P85" s="61">
        <f t="shared" si="77"/>
        <v>98.75766282083589</v>
      </c>
      <c r="Q85" s="61">
        <f t="shared" si="77"/>
        <v>99.699558229918836</v>
      </c>
      <c r="R85" s="61">
        <f t="shared" si="77"/>
        <v>95.385810785126992</v>
      </c>
      <c r="S85" s="331">
        <f t="shared" si="77"/>
        <v>100</v>
      </c>
      <c r="T85" s="61">
        <f t="shared" si="77"/>
        <v>105.05811343794295</v>
      </c>
      <c r="U85" s="61">
        <f t="shared" si="77"/>
        <v>105.41140790656736</v>
      </c>
      <c r="V85" s="61">
        <f t="shared" si="77"/>
        <v>104.02461805046006</v>
      </c>
      <c r="W85" s="61">
        <f t="shared" si="77"/>
        <v>98.252449104949875</v>
      </c>
      <c r="X85" s="61">
        <f t="shared" si="77"/>
        <v>118.18646463609888</v>
      </c>
      <c r="Y85" s="61">
        <f t="shared" si="77"/>
        <v>117.62057342308074</v>
      </c>
      <c r="Z85" s="61">
        <f t="shared" ref="Z85" si="78">IF(AND(ISNUMBER(Z10),($S10)&gt;0),(Z31/Z10)/($S$31/$S10)*100,0)</f>
        <v>120.14546457179476</v>
      </c>
      <c r="AA85" s="79" t="s">
        <v>201</v>
      </c>
    </row>
    <row r="86" spans="1:27" s="35" customFormat="1" ht="15" customHeight="1">
      <c r="A86" s="148">
        <v>80</v>
      </c>
      <c r="B86" s="68" t="s">
        <v>139</v>
      </c>
      <c r="C86" s="54" t="s">
        <v>296</v>
      </c>
      <c r="D86" s="152" t="s">
        <v>202</v>
      </c>
      <c r="E86" s="152" t="s">
        <v>202</v>
      </c>
      <c r="F86" s="62">
        <f>IF(AND(ISNUMBER(F12),($E12)&gt;0),(#REF!/F12)/(#REF!/$E12)*100,0)</f>
        <v>0</v>
      </c>
      <c r="G86" s="62">
        <f>IF(AND(ISNUMBER(G12),($E12)&gt;0),(#REF!/G12)/(#REF!/$E12)*100,0)</f>
        <v>0</v>
      </c>
      <c r="H86" s="62">
        <f>IF(AND(ISNUMBER(H12),($E12)&gt;0),(#REF!/H12)/(#REF!/$E12)*100,0)</f>
        <v>0</v>
      </c>
      <c r="I86" s="331">
        <f>IF(AND(ISNUMBER(I11),($I11)&gt;0),(I31/I11)/($I$31/$I11)*100,0)</f>
        <v>100</v>
      </c>
      <c r="J86" s="62">
        <f t="shared" ref="J86:Y86" si="79">IF(AND(ISNUMBER(J11),($I11)&gt;0),(J31/J11)/($I$31/$I11)*100,0)</f>
        <v>103.852251714014</v>
      </c>
      <c r="K86" s="62">
        <f t="shared" si="79"/>
        <v>111.25405217781692</v>
      </c>
      <c r="L86" s="62">
        <f t="shared" si="79"/>
        <v>120.76144610529518</v>
      </c>
      <c r="M86" s="62">
        <f t="shared" si="79"/>
        <v>125.46806775001463</v>
      </c>
      <c r="N86" s="62">
        <f t="shared" si="79"/>
        <v>134.60703566917996</v>
      </c>
      <c r="O86" s="62">
        <f t="shared" si="79"/>
        <v>142.15251969195165</v>
      </c>
      <c r="P86" s="62">
        <f t="shared" si="79"/>
        <v>148.44857094719782</v>
      </c>
      <c r="Q86" s="62">
        <f t="shared" si="79"/>
        <v>153.37342044179621</v>
      </c>
      <c r="R86" s="62">
        <f t="shared" si="79"/>
        <v>165.82328027870761</v>
      </c>
      <c r="S86" s="62">
        <f t="shared" si="79"/>
        <v>175.28810751218774</v>
      </c>
      <c r="T86" s="62">
        <f t="shared" si="79"/>
        <v>190.40817854158649</v>
      </c>
      <c r="U86" s="62">
        <f t="shared" si="79"/>
        <v>206.57405797931597</v>
      </c>
      <c r="V86" s="62">
        <f t="shared" si="79"/>
        <v>211.4382182984088</v>
      </c>
      <c r="W86" s="62">
        <f t="shared" si="79"/>
        <v>207.45701064251944</v>
      </c>
      <c r="X86" s="62">
        <f t="shared" si="79"/>
        <v>220.59120098730412</v>
      </c>
      <c r="Y86" s="62">
        <f t="shared" si="79"/>
        <v>234.90440773676747</v>
      </c>
      <c r="Z86" s="62">
        <f t="shared" ref="Z86" si="80">IF(AND(ISNUMBER(Z11),($I11)&gt;0),(Z31/Z11)/($I$31/$I11)*100,0)</f>
        <v>235.75340239221561</v>
      </c>
      <c r="AA86" s="79" t="s">
        <v>201</v>
      </c>
    </row>
    <row r="87" spans="1:27" s="35" customFormat="1" ht="15" customHeight="1">
      <c r="A87" s="148">
        <v>81</v>
      </c>
      <c r="B87" s="68"/>
      <c r="C87" s="54" t="s">
        <v>458</v>
      </c>
      <c r="D87" s="163" t="s">
        <v>202</v>
      </c>
      <c r="E87" s="163" t="s">
        <v>202</v>
      </c>
      <c r="F87" s="62">
        <f>IF(AND(ISNUMBER(F13),($E13)&gt;0),(#REF!/F13)/(#REF!/$E13)*100,0)</f>
        <v>0</v>
      </c>
      <c r="G87" s="62">
        <f>IF(AND(ISNUMBER(G13),($E13)&gt;0),(#REF!/G13)/(#REF!/$E13)*100,0)</f>
        <v>0</v>
      </c>
      <c r="H87" s="62">
        <f>IF(AND(ISNUMBER(H13),($E13)&gt;0),(#REF!/H13)/(#REF!/$E13)*100,0)</f>
        <v>0</v>
      </c>
      <c r="I87" s="61">
        <f>IF(AND(ISNUMBER(I11),($S11)&gt;0),(I31/I11)/($S$31/$S11)*100,0)</f>
        <v>57.04893584583143</v>
      </c>
      <c r="J87" s="61">
        <f t="shared" ref="J87:Y87" si="81">IF(AND(ISNUMBER(J11),($S11)&gt;0),(J31/J11)/($S$31/$S11)*100,0)</f>
        <v>59.246604454779217</v>
      </c>
      <c r="K87" s="61">
        <f t="shared" si="81"/>
        <v>63.469252852810598</v>
      </c>
      <c r="L87" s="61">
        <f t="shared" si="81"/>
        <v>68.89311991510813</v>
      </c>
      <c r="M87" s="61">
        <f t="shared" si="81"/>
        <v>71.578197477710148</v>
      </c>
      <c r="N87" s="61">
        <f t="shared" si="81"/>
        <v>76.791881422885908</v>
      </c>
      <c r="O87" s="61">
        <f t="shared" si="81"/>
        <v>81.096499762294386</v>
      </c>
      <c r="P87" s="61">
        <f t="shared" si="81"/>
        <v>84.688330003720452</v>
      </c>
      <c r="Q87" s="61">
        <f t="shared" si="81"/>
        <v>87.497904232397616</v>
      </c>
      <c r="R87" s="61">
        <f t="shared" si="81"/>
        <v>94.600416783653145</v>
      </c>
      <c r="S87" s="331">
        <f t="shared" si="81"/>
        <v>100</v>
      </c>
      <c r="T87" s="61">
        <f t="shared" si="81"/>
        <v>108.62583962140585</v>
      </c>
      <c r="U87" s="61">
        <f t="shared" si="81"/>
        <v>117.84830181075057</v>
      </c>
      <c r="V87" s="61">
        <f t="shared" si="81"/>
        <v>120.62325351062823</v>
      </c>
      <c r="W87" s="61">
        <f t="shared" si="81"/>
        <v>118.3520169091306</v>
      </c>
      <c r="X87" s="61">
        <f t="shared" si="81"/>
        <v>125.84493273279618</v>
      </c>
      <c r="Y87" s="61">
        <f t="shared" si="81"/>
        <v>134.01046486877877</v>
      </c>
      <c r="Z87" s="61">
        <f t="shared" ref="Z87" si="82">IF(AND(ISNUMBER(Z11),($S11)&gt;0),(Z31/Z11)/($S$31/$S11)*100,0)</f>
        <v>134.49480728509991</v>
      </c>
      <c r="AA87" s="79" t="s">
        <v>201</v>
      </c>
    </row>
    <row r="88" spans="1:27" s="35" customFormat="1" ht="15" customHeight="1">
      <c r="A88" s="147">
        <v>82</v>
      </c>
      <c r="B88" s="68" t="s">
        <v>30</v>
      </c>
      <c r="C88" s="54" t="s">
        <v>296</v>
      </c>
      <c r="D88" s="152" t="s">
        <v>202</v>
      </c>
      <c r="E88" s="152" t="s">
        <v>202</v>
      </c>
      <c r="F88" s="62">
        <f>IF(AND(ISNUMBER(F14),($E14)&gt;0),(#REF!/F14)/(#REF!/$E14)*100,0)</f>
        <v>0</v>
      </c>
      <c r="G88" s="62">
        <f>IF(AND(ISNUMBER(G14),($E14)&gt;0),(#REF!/G14)/(#REF!/$E14)*100,0)</f>
        <v>0</v>
      </c>
      <c r="H88" s="62">
        <f>IF(AND(ISNUMBER(H14),($E14)&gt;0),(#REF!/H14)/(#REF!/$E14)*100,0)</f>
        <v>0</v>
      </c>
      <c r="I88" s="331">
        <f>IF(AND(ISNUMBER(I12),($I12)&gt;0),(I31/I12)/($I$31/$I12)*100,0)</f>
        <v>100</v>
      </c>
      <c r="J88" s="62">
        <f t="shared" ref="J88:Y88" si="83">IF(AND(ISNUMBER(J12),($I12)&gt;0),(J31/J12)/($I$31/$I12)*100,0)</f>
        <v>105.94646088185529</v>
      </c>
      <c r="K88" s="62">
        <f t="shared" si="83"/>
        <v>97.382391937558083</v>
      </c>
      <c r="L88" s="62">
        <f t="shared" si="83"/>
        <v>91.066856125659385</v>
      </c>
      <c r="M88" s="62">
        <f t="shared" si="83"/>
        <v>90.126668851796552</v>
      </c>
      <c r="N88" s="62">
        <f t="shared" si="83"/>
        <v>103.66289602724767</v>
      </c>
      <c r="O88" s="62">
        <f t="shared" si="83"/>
        <v>93.701815306660535</v>
      </c>
      <c r="P88" s="62">
        <f t="shared" si="83"/>
        <v>88.662340510463551</v>
      </c>
      <c r="Q88" s="62">
        <f t="shared" si="83"/>
        <v>94.868686845779393</v>
      </c>
      <c r="R88" s="62">
        <f t="shared" si="83"/>
        <v>94.814447286736026</v>
      </c>
      <c r="S88" s="62">
        <f t="shared" si="83"/>
        <v>93.805320115359237</v>
      </c>
      <c r="T88" s="62">
        <f t="shared" si="83"/>
        <v>95.507246066668699</v>
      </c>
      <c r="U88" s="62">
        <f t="shared" si="83"/>
        <v>98.049549615229807</v>
      </c>
      <c r="V88" s="62">
        <f t="shared" si="83"/>
        <v>97.652526780524724</v>
      </c>
      <c r="W88" s="62">
        <f t="shared" si="83"/>
        <v>86.949644097532541</v>
      </c>
      <c r="X88" s="62">
        <f t="shared" si="83"/>
        <v>94.900392011043863</v>
      </c>
      <c r="Y88" s="62">
        <f t="shared" si="83"/>
        <v>95.333777270966209</v>
      </c>
      <c r="Z88" s="62">
        <f t="shared" ref="Z88" si="84">IF(AND(ISNUMBER(Z12),($I12)&gt;0),(Z31/Z12)/($I$31/$I12)*100,0)</f>
        <v>93.724504523678178</v>
      </c>
      <c r="AA88" s="79" t="s">
        <v>201</v>
      </c>
    </row>
    <row r="89" spans="1:27" s="35" customFormat="1" ht="15" customHeight="1">
      <c r="A89" s="147">
        <v>83</v>
      </c>
      <c r="B89" s="68"/>
      <c r="C89" s="54" t="s">
        <v>458</v>
      </c>
      <c r="D89" s="163" t="s">
        <v>202</v>
      </c>
      <c r="E89" s="163" t="s">
        <v>202</v>
      </c>
      <c r="F89" s="62">
        <f>IF(AND(ISNUMBER(F15),($E15)&gt;0),(#REF!/F15)/(#REF!/$E15)*100,0)</f>
        <v>0</v>
      </c>
      <c r="G89" s="62">
        <f>IF(AND(ISNUMBER(G15),($E15)&gt;0),(#REF!/G15)/(#REF!/$E15)*100,0)</f>
        <v>0</v>
      </c>
      <c r="H89" s="62">
        <f>IF(AND(ISNUMBER(H15),($E15)&gt;0),(#REF!/H15)/(#REF!/$E15)*100,0)</f>
        <v>0</v>
      </c>
      <c r="I89" s="61">
        <f>IF(AND(ISNUMBER(I12),($S12)&gt;0),(I31/I12)/($S$31/$S12)*100,0)</f>
        <v>106.60376178773518</v>
      </c>
      <c r="J89" s="61">
        <f t="shared" ref="J89:Y89" si="85">IF(AND(ISNUMBER(J12),($S12)&gt;0),(J31/J12)/($S$31/$S12)*100,0)</f>
        <v>112.94291278102907</v>
      </c>
      <c r="K89" s="61">
        <f t="shared" si="85"/>
        <v>103.81329312431305</v>
      </c>
      <c r="L89" s="61">
        <f t="shared" si="85"/>
        <v>97.080694371777469</v>
      </c>
      <c r="M89" s="61">
        <f t="shared" si="85"/>
        <v>96.078419369990115</v>
      </c>
      <c r="N89" s="61">
        <f t="shared" si="85"/>
        <v>110.50854674315471</v>
      </c>
      <c r="O89" s="61">
        <f t="shared" si="85"/>
        <v>99.889659980295988</v>
      </c>
      <c r="P89" s="61">
        <f t="shared" si="85"/>
        <v>94.517390273205208</v>
      </c>
      <c r="Q89" s="61">
        <f t="shared" si="85"/>
        <v>101.13358893622713</v>
      </c>
      <c r="R89" s="61">
        <f t="shared" si="85"/>
        <v>101.07576752590984</v>
      </c>
      <c r="S89" s="331">
        <f t="shared" si="85"/>
        <v>100</v>
      </c>
      <c r="T89" s="61">
        <f t="shared" si="85"/>
        <v>101.81431708693758</v>
      </c>
      <c r="U89" s="61">
        <f t="shared" si="85"/>
        <v>104.5245083057668</v>
      </c>
      <c r="V89" s="61">
        <f t="shared" si="85"/>
        <v>104.10126702881487</v>
      </c>
      <c r="W89" s="61">
        <f t="shared" si="85"/>
        <v>92.691591469017141</v>
      </c>
      <c r="X89" s="61">
        <f t="shared" si="85"/>
        <v>101.16738783508008</v>
      </c>
      <c r="Y89" s="61">
        <f t="shared" si="85"/>
        <v>101.62939282519083</v>
      </c>
      <c r="Z89" s="61">
        <f t="shared" ref="Z89" si="86">IF(AND(ISNUMBER(Z12),($S12)&gt;0),(Z31/Z12)/($S$31/$S12)*100,0)</f>
        <v>99.913847539156976</v>
      </c>
      <c r="AA89" s="79" t="s">
        <v>201</v>
      </c>
    </row>
    <row r="90" spans="1:27" s="35" customFormat="1" ht="15" customHeight="1">
      <c r="A90" s="148">
        <v>84</v>
      </c>
      <c r="B90" s="68" t="s">
        <v>31</v>
      </c>
      <c r="C90" s="54" t="s">
        <v>296</v>
      </c>
      <c r="D90" s="152" t="s">
        <v>202</v>
      </c>
      <c r="E90" s="152" t="s">
        <v>202</v>
      </c>
      <c r="F90" s="62">
        <f>IF(AND(ISNUMBER(F16),($E16)&gt;0),(#REF!/F16)/(#REF!/$E16)*100,0)</f>
        <v>0</v>
      </c>
      <c r="G90" s="62">
        <f>IF(AND(ISNUMBER(G16),($E16)&gt;0),(#REF!/G16)/(#REF!/$E16)*100,0)</f>
        <v>0</v>
      </c>
      <c r="H90" s="62">
        <f>IF(AND(ISNUMBER(H16),($E16)&gt;0),(#REF!/H16)/(#REF!/$E16)*100,0)</f>
        <v>0</v>
      </c>
      <c r="I90" s="331">
        <f>IF(AND(ISNUMBER(I13),($I13)&gt;0),(I31/I13)/($I$31/$I13)*100,0)</f>
        <v>100</v>
      </c>
      <c r="J90" s="62">
        <f t="shared" ref="J90:Y90" si="87">IF(AND(ISNUMBER(J13),($I13)&gt;0),(J31/J13)/($I$31/$I13)*100,0)</f>
        <v>103.01971640443426</v>
      </c>
      <c r="K90" s="62">
        <f t="shared" si="87"/>
        <v>129.90277976347963</v>
      </c>
      <c r="L90" s="62">
        <f t="shared" si="87"/>
        <v>122.74297391344501</v>
      </c>
      <c r="M90" s="62">
        <f t="shared" si="87"/>
        <v>149.99146664900439</v>
      </c>
      <c r="N90" s="62">
        <f t="shared" si="87"/>
        <v>239.46269470020059</v>
      </c>
      <c r="O90" s="62">
        <f t="shared" si="87"/>
        <v>264.85097674491641</v>
      </c>
      <c r="P90" s="62">
        <f t="shared" si="87"/>
        <v>243.93877602527007</v>
      </c>
      <c r="Q90" s="62">
        <f t="shared" si="87"/>
        <v>226.17237377718328</v>
      </c>
      <c r="R90" s="62">
        <f t="shared" si="87"/>
        <v>237.36099460566936</v>
      </c>
      <c r="S90" s="62">
        <f t="shared" si="87"/>
        <v>279.22994787680994</v>
      </c>
      <c r="T90" s="62">
        <f t="shared" si="87"/>
        <v>362.72119673950181</v>
      </c>
      <c r="U90" s="62">
        <f t="shared" si="87"/>
        <v>424.86665946356948</v>
      </c>
      <c r="V90" s="62">
        <f t="shared" si="87"/>
        <v>442.60733619047812</v>
      </c>
      <c r="W90" s="62">
        <f t="shared" si="87"/>
        <v>578.37614969604704</v>
      </c>
      <c r="X90" s="62">
        <f t="shared" si="87"/>
        <v>712.63579158853156</v>
      </c>
      <c r="Y90" s="62">
        <f t="shared" si="87"/>
        <v>924.27213339665821</v>
      </c>
      <c r="Z90" s="62">
        <f t="shared" ref="Z90" si="88">IF(AND(ISNUMBER(Z13),($I13)&gt;0),(Z31/Z13)/($I$31/$I13)*100,0)</f>
        <v>1072.0300729498124</v>
      </c>
      <c r="AA90" s="79" t="s">
        <v>201</v>
      </c>
    </row>
    <row r="91" spans="1:27" s="35" customFormat="1" ht="15" customHeight="1">
      <c r="A91" s="148">
        <v>85</v>
      </c>
      <c r="B91" s="68"/>
      <c r="C91" s="54" t="s">
        <v>458</v>
      </c>
      <c r="D91" s="163" t="s">
        <v>202</v>
      </c>
      <c r="E91" s="163" t="s">
        <v>202</v>
      </c>
      <c r="F91" s="62">
        <f>IF(AND(ISNUMBER(F17),($E17)&gt;0),(#REF!/F17)/(#REF!/$E17)*100,0)</f>
        <v>0</v>
      </c>
      <c r="G91" s="62">
        <f>IF(AND(ISNUMBER(G17),($E17)&gt;0),(#REF!/G17)/(#REF!/$E17)*100,0)</f>
        <v>0</v>
      </c>
      <c r="H91" s="62">
        <f>IF(AND(ISNUMBER(H17),($E17)&gt;0),(#REF!/H17)/(#REF!/$E17)*100,0)</f>
        <v>0</v>
      </c>
      <c r="I91" s="61">
        <f>IF(AND(ISNUMBER(I13),($S13)&gt;0),(I31/I13)/($S$31/$S13)*100,0)</f>
        <v>35.812777519164172</v>
      </c>
      <c r="J91" s="61">
        <f t="shared" ref="J91:Y91" si="89">IF(AND(ISNUMBER(J13),($S13)&gt;0),(J31/J13)/($S$31/$S13)*100,0)</f>
        <v>36.894221836793903</v>
      </c>
      <c r="K91" s="61">
        <f t="shared" si="89"/>
        <v>46.521793507904775</v>
      </c>
      <c r="L91" s="61">
        <f t="shared" si="89"/>
        <v>43.957668168027766</v>
      </c>
      <c r="M91" s="61">
        <f t="shared" si="89"/>
        <v>53.71611024873927</v>
      </c>
      <c r="N91" s="61">
        <f t="shared" si="89"/>
        <v>85.758242094378161</v>
      </c>
      <c r="O91" s="61">
        <f t="shared" si="89"/>
        <v>94.850491058990144</v>
      </c>
      <c r="P91" s="61">
        <f t="shared" si="89"/>
        <v>87.361251140902155</v>
      </c>
      <c r="Q91" s="61">
        <f t="shared" si="89"/>
        <v>80.998609030635038</v>
      </c>
      <c r="R91" s="61">
        <f t="shared" si="89"/>
        <v>85.005564915403625</v>
      </c>
      <c r="S91" s="331">
        <f t="shared" si="89"/>
        <v>100</v>
      </c>
      <c r="T91" s="61">
        <f t="shared" si="89"/>
        <v>129.90053520316752</v>
      </c>
      <c r="U91" s="61">
        <f t="shared" si="89"/>
        <v>152.15655150679297</v>
      </c>
      <c r="V91" s="61">
        <f t="shared" si="89"/>
        <v>158.50998059339494</v>
      </c>
      <c r="W91" s="61">
        <f t="shared" si="89"/>
        <v>207.13256371455321</v>
      </c>
      <c r="X91" s="61">
        <f t="shared" si="89"/>
        <v>255.21467056353524</v>
      </c>
      <c r="Y91" s="61">
        <f t="shared" si="89"/>
        <v>331.00752280497738</v>
      </c>
      <c r="Z91" s="61">
        <f t="shared" ref="Z91" si="90">IF(AND(ISNUMBER(Z13),($S13)&gt;0),(Z31/Z13)/($S$31/$S13)*100,0)</f>
        <v>383.9237449640496</v>
      </c>
      <c r="AA91" s="79" t="s">
        <v>201</v>
      </c>
    </row>
    <row r="92" spans="1:27" s="35" customFormat="1" ht="15" customHeight="1">
      <c r="A92" s="147">
        <v>86</v>
      </c>
      <c r="B92" s="68" t="s">
        <v>140</v>
      </c>
      <c r="C92" s="54" t="s">
        <v>296</v>
      </c>
      <c r="D92" s="152" t="s">
        <v>202</v>
      </c>
      <c r="E92" s="152" t="s">
        <v>202</v>
      </c>
      <c r="F92" s="62">
        <f>IF(AND(ISNUMBER(F18),($E18)&gt;0),(#REF!/F18)/(#REF!/$E18)*100,0)</f>
        <v>0</v>
      </c>
      <c r="G92" s="62">
        <f>IF(AND(ISNUMBER(G18),($E18)&gt;0),(#REF!/G18)/(#REF!/$E18)*100,0)</f>
        <v>0</v>
      </c>
      <c r="H92" s="62">
        <f>IF(AND(ISNUMBER(H18),($E18)&gt;0),(#REF!/H18)/(#REF!/$E18)*100,0)</f>
        <v>0</v>
      </c>
      <c r="I92" s="331">
        <f>IF(AND(ISNUMBER(I14),($I14)&gt;0),(I31/I14)/($I$31/$I14)*100,0)</f>
        <v>100</v>
      </c>
      <c r="J92" s="62">
        <f t="shared" ref="J92:Y92" si="91">IF(AND(ISNUMBER(J14),($I14)&gt;0),(J31/J14)/($I$31/$I14)*100,0)</f>
        <v>105.76370171648747</v>
      </c>
      <c r="K92" s="62">
        <f t="shared" si="91"/>
        <v>108.63956453049397</v>
      </c>
      <c r="L92" s="62">
        <f t="shared" si="91"/>
        <v>114.91461790852875</v>
      </c>
      <c r="M92" s="62">
        <f t="shared" si="91"/>
        <v>160.88839307475087</v>
      </c>
      <c r="N92" s="62">
        <f t="shared" si="91"/>
        <v>174.52982011718311</v>
      </c>
      <c r="O92" s="62">
        <f t="shared" si="91"/>
        <v>192.66113219467192</v>
      </c>
      <c r="P92" s="62">
        <f t="shared" si="91"/>
        <v>234.17241205947016</v>
      </c>
      <c r="Q92" s="62">
        <f t="shared" si="91"/>
        <v>236.53718609428492</v>
      </c>
      <c r="R92" s="62">
        <f t="shared" si="91"/>
        <v>223.8795298238249</v>
      </c>
      <c r="S92" s="62">
        <f t="shared" si="91"/>
        <v>220.27859102557187</v>
      </c>
      <c r="T92" s="62">
        <f t="shared" si="91"/>
        <v>233.97390758422509</v>
      </c>
      <c r="U92" s="62">
        <f t="shared" si="91"/>
        <v>246.25139241814651</v>
      </c>
      <c r="V92" s="62">
        <f t="shared" si="91"/>
        <v>266.37806210918666</v>
      </c>
      <c r="W92" s="62">
        <f t="shared" si="91"/>
        <v>255.42023969611702</v>
      </c>
      <c r="X92" s="62">
        <f t="shared" si="91"/>
        <v>255.13147397124115</v>
      </c>
      <c r="Y92" s="62">
        <f t="shared" si="91"/>
        <v>254.59514971650384</v>
      </c>
      <c r="Z92" s="62">
        <f t="shared" ref="Z92" si="92">IF(AND(ISNUMBER(Z14),($I14)&gt;0),(Z31/Z14)/($I$31/$I14)*100,0)</f>
        <v>256.22199959734849</v>
      </c>
      <c r="AA92" s="79" t="s">
        <v>201</v>
      </c>
    </row>
    <row r="93" spans="1:27" s="35" customFormat="1" ht="15" customHeight="1">
      <c r="A93" s="147">
        <v>87</v>
      </c>
      <c r="B93" s="68"/>
      <c r="C93" s="54" t="s">
        <v>458</v>
      </c>
      <c r="D93" s="163" t="s">
        <v>202</v>
      </c>
      <c r="E93" s="163" t="s">
        <v>202</v>
      </c>
      <c r="F93" s="62">
        <f>IF(AND(ISNUMBER(F19),($E19)&gt;0),(#REF!/F19)/(#REF!/$E19)*100,0)</f>
        <v>0</v>
      </c>
      <c r="G93" s="62">
        <f>IF(AND(ISNUMBER(G19),($E19)&gt;0),(#REF!/G19)/(#REF!/$E19)*100,0)</f>
        <v>0</v>
      </c>
      <c r="H93" s="62">
        <f>IF(AND(ISNUMBER(H19),($E19)&gt;0),(#REF!/H19)/(#REF!/$E19)*100,0)</f>
        <v>0</v>
      </c>
      <c r="I93" s="61">
        <f>IF(AND(ISNUMBER(I14),($S14)&gt;0),(I31/I14)/($S$31/$S14)*100,0)</f>
        <v>45.397058122816453</v>
      </c>
      <c r="J93" s="61">
        <f t="shared" ref="J93:Y93" si="93">IF(AND(ISNUMBER(J14),($S14)&gt;0),(J31/J14)/($S$31/$S14)*100,0)</f>
        <v>48.013609141076046</v>
      </c>
      <c r="K93" s="61">
        <f t="shared" si="93"/>
        <v>49.319166254283033</v>
      </c>
      <c r="L93" s="61">
        <f t="shared" si="93"/>
        <v>52.16785588354724</v>
      </c>
      <c r="M93" s="61">
        <f t="shared" si="93"/>
        <v>73.038597317010044</v>
      </c>
      <c r="N93" s="61">
        <f t="shared" si="93"/>
        <v>79.231403880244613</v>
      </c>
      <c r="O93" s="61">
        <f t="shared" si="93"/>
        <v>87.462486162491444</v>
      </c>
      <c r="P93" s="61">
        <f t="shared" si="93"/>
        <v>106.3073860102389</v>
      </c>
      <c r="Q93" s="61">
        <f t="shared" si="93"/>
        <v>107.38092385329703</v>
      </c>
      <c r="R93" s="61">
        <f t="shared" si="93"/>
        <v>101.63472027920997</v>
      </c>
      <c r="S93" s="331">
        <f t="shared" si="93"/>
        <v>100</v>
      </c>
      <c r="T93" s="61">
        <f t="shared" si="93"/>
        <v>106.21727081823551</v>
      </c>
      <c r="U93" s="61">
        <f t="shared" si="93"/>
        <v>111.79088774431078</v>
      </c>
      <c r="V93" s="61">
        <f t="shared" si="93"/>
        <v>120.9278036821396</v>
      </c>
      <c r="W93" s="61">
        <f t="shared" si="93"/>
        <v>115.95327467228333</v>
      </c>
      <c r="X93" s="61">
        <f t="shared" si="93"/>
        <v>115.82218352832265</v>
      </c>
      <c r="Y93" s="61">
        <f t="shared" si="93"/>
        <v>115.57870809467281</v>
      </c>
      <c r="Z93" s="61">
        <f t="shared" ref="Z93" si="94">IF(AND(ISNUMBER(Z14),($S14)&gt;0),(Z31/Z14)/($S$31/$S14)*100,0)</f>
        <v>116.31725008065081</v>
      </c>
      <c r="AA93" s="79" t="s">
        <v>201</v>
      </c>
    </row>
    <row r="94" spans="1:27" s="35" customFormat="1" ht="15" customHeight="1">
      <c r="A94" s="148">
        <v>88</v>
      </c>
      <c r="B94" s="66" t="s">
        <v>213</v>
      </c>
      <c r="C94" s="54" t="s">
        <v>296</v>
      </c>
      <c r="D94" s="152" t="s">
        <v>202</v>
      </c>
      <c r="E94" s="152" t="s">
        <v>202</v>
      </c>
      <c r="F94" s="62">
        <f>IF(AND(ISNUMBER(SUM(F16:F19)),(SUM($E16:$E19))&gt;0),(#REF!/SUM(F16:F19))/(#REF!/SUM($E16:$E19))*100,0)</f>
        <v>0</v>
      </c>
      <c r="G94" s="62">
        <f>IF(AND(ISNUMBER(SUM(G16:G19)),(SUM($E16:$E19))&gt;0),(#REF!/SUM(G16:G19))/(#REF!/SUM($E16:$E19))*100,0)</f>
        <v>0</v>
      </c>
      <c r="H94" s="62">
        <f>IF(AND(ISNUMBER(SUM(H16:H19)),(SUM($E16:$E19))&gt;0),(#REF!/SUM(H16:H19))/(#REF!/SUM($E16:$E19))*100,0)</f>
        <v>0</v>
      </c>
      <c r="I94" s="331">
        <f>IF(AND(ISNUMBER(SUM(I16:I19)),(SUM($I16:$I19))&gt;0),(I31/SUM(I16:I19))/($I$31/SUM($I16:$I19))*100,0)</f>
        <v>100</v>
      </c>
      <c r="J94" s="62">
        <f t="shared" ref="J94:Y94" si="95">IF(AND(ISNUMBER(SUM(J16:J19)),(SUM($I16:$I19))&gt;0),(J31/SUM(J16:J19))/($I$31/SUM($I16:$I19))*100,0)</f>
        <v>107.53959215244124</v>
      </c>
      <c r="K94" s="62">
        <f t="shared" si="95"/>
        <v>114.50098502772612</v>
      </c>
      <c r="L94" s="62">
        <f t="shared" si="95"/>
        <v>123.13253524424337</v>
      </c>
      <c r="M94" s="62">
        <f t="shared" si="95"/>
        <v>132.62805895761736</v>
      </c>
      <c r="N94" s="62">
        <f t="shared" si="95"/>
        <v>153.3061312664299</v>
      </c>
      <c r="O94" s="62">
        <f t="shared" si="95"/>
        <v>151.96005309480904</v>
      </c>
      <c r="P94" s="62">
        <f t="shared" si="95"/>
        <v>155.69418124851185</v>
      </c>
      <c r="Q94" s="62">
        <f t="shared" si="95"/>
        <v>160.37720733565584</v>
      </c>
      <c r="R94" s="62">
        <f t="shared" si="95"/>
        <v>150.24703532744925</v>
      </c>
      <c r="S94" s="62">
        <f t="shared" si="95"/>
        <v>162.66646270716868</v>
      </c>
      <c r="T94" s="62">
        <f t="shared" si="95"/>
        <v>169.9521294403506</v>
      </c>
      <c r="U94" s="62">
        <f t="shared" si="95"/>
        <v>167.98242073944473</v>
      </c>
      <c r="V94" s="62">
        <f t="shared" si="95"/>
        <v>168.97914767082406</v>
      </c>
      <c r="W94" s="62">
        <f t="shared" si="95"/>
        <v>176.62060407186729</v>
      </c>
      <c r="X94" s="62">
        <f t="shared" si="95"/>
        <v>177.08664351923517</v>
      </c>
      <c r="Y94" s="62">
        <f t="shared" si="95"/>
        <v>194.35506251390271</v>
      </c>
      <c r="Z94" s="62">
        <f t="shared" ref="Z94" si="96">IF(AND(ISNUMBER(SUM(Z16:Z19)),(SUM($I16:$I19))&gt;0),(Z31/SUM(Z16:Z19))/($I$31/SUM($I16:$I19))*100,0)</f>
        <v>189.86845155242762</v>
      </c>
      <c r="AA94" s="79" t="s">
        <v>201</v>
      </c>
    </row>
    <row r="95" spans="1:27" s="35" customFormat="1" ht="15" customHeight="1">
      <c r="A95" s="148">
        <v>89</v>
      </c>
      <c r="B95" s="66"/>
      <c r="C95" s="54" t="s">
        <v>458</v>
      </c>
      <c r="D95" s="163" t="s">
        <v>202</v>
      </c>
      <c r="E95" s="163" t="s">
        <v>202</v>
      </c>
      <c r="F95" s="79" t="s">
        <v>47</v>
      </c>
      <c r="G95" s="79" t="s">
        <v>47</v>
      </c>
      <c r="H95" s="79" t="s">
        <v>47</v>
      </c>
      <c r="I95" s="61">
        <f>IF(AND(ISNUMBER(SUM(I16:I19)),(SUM($S16:$S19))&gt;0),(I31/SUM(I16:I19))/($S$31/SUM($S16:$S19))*100,0)</f>
        <v>61.475486917066306</v>
      </c>
      <c r="J95" s="61">
        <f t="shared" ref="J95:Y95" si="97">IF(AND(ISNUMBER(SUM(J16:J19)),(SUM($S16:$S19))&gt;0),(J31/SUM(J16:J19))/($S$31/SUM($S16:$S19))*100,0)</f>
        <v>66.110487904340474</v>
      </c>
      <c r="K95" s="61">
        <f t="shared" si="97"/>
        <v>70.390038070631803</v>
      </c>
      <c r="L95" s="61">
        <f t="shared" si="97"/>
        <v>75.696325594726886</v>
      </c>
      <c r="M95" s="61">
        <f t="shared" si="97"/>
        <v>81.533745032849041</v>
      </c>
      <c r="N95" s="61">
        <f t="shared" si="97"/>
        <v>94.245690669754595</v>
      </c>
      <c r="O95" s="61">
        <f t="shared" si="97"/>
        <v>93.418182559466331</v>
      </c>
      <c r="P95" s="61">
        <f t="shared" si="97"/>
        <v>95.713756024062405</v>
      </c>
      <c r="Q95" s="61">
        <f t="shared" si="97"/>
        <v>98.592669113587391</v>
      </c>
      <c r="R95" s="61">
        <f t="shared" si="97"/>
        <v>92.365096546006043</v>
      </c>
      <c r="S95" s="331">
        <f t="shared" si="97"/>
        <v>100</v>
      </c>
      <c r="T95" s="61">
        <f t="shared" si="97"/>
        <v>104.47889909937831</v>
      </c>
      <c r="U95" s="61">
        <f t="shared" si="97"/>
        <v>103.26801108464861</v>
      </c>
      <c r="V95" s="61">
        <f t="shared" si="97"/>
        <v>103.8807538189476</v>
      </c>
      <c r="W95" s="61">
        <f t="shared" si="97"/>
        <v>108.57837634904423</v>
      </c>
      <c r="X95" s="61">
        <f t="shared" si="97"/>
        <v>108.86487636853923</v>
      </c>
      <c r="Y95" s="61">
        <f t="shared" si="97"/>
        <v>119.48072102839029</v>
      </c>
      <c r="Z95" s="61">
        <f t="shared" ref="Z95" si="98">IF(AND(ISNUMBER(SUM(Z16:Z19)),(SUM($S16:$S19))&gt;0),(Z31/SUM(Z16:Z19))/($S$31/SUM($S16:$S19))*100,0)</f>
        <v>116.72255509374901</v>
      </c>
      <c r="AA95" s="79" t="s">
        <v>201</v>
      </c>
    </row>
    <row r="96" spans="1:27" s="35" customFormat="1" ht="15" customHeight="1">
      <c r="A96" s="147">
        <v>90</v>
      </c>
      <c r="B96" s="68" t="s">
        <v>141</v>
      </c>
      <c r="C96" s="54" t="s">
        <v>296</v>
      </c>
      <c r="D96" s="152" t="s">
        <v>202</v>
      </c>
      <c r="E96" s="152" t="s">
        <v>202</v>
      </c>
      <c r="F96" s="62">
        <f>IF(AND(ISNUMBER(F16),($E16)&gt;0),(#REF!/F16)/(#REF!/$E16)*100,0)</f>
        <v>0</v>
      </c>
      <c r="G96" s="62">
        <f>IF(AND(ISNUMBER(G16),($E16)&gt;0),(#REF!/G16)/(#REF!/$E16)*100,0)</f>
        <v>0</v>
      </c>
      <c r="H96" s="62">
        <f>IF(AND(ISNUMBER(H16),($E16)&gt;0),(#REF!/H16)/(#REF!/$E16)*100,0)</f>
        <v>0</v>
      </c>
      <c r="I96" s="331">
        <f>IF(AND(ISNUMBER(I16),($I16)&gt;0),(I31/I16)/($I$31/$I16)*100,0)</f>
        <v>100</v>
      </c>
      <c r="J96" s="62">
        <f t="shared" ref="J96:Y96" si="99">IF(AND(ISNUMBER(J16),($I16)&gt;0),(J31/J16)/($I$31/$I16)*100,0)</f>
        <v>118.40900116204844</v>
      </c>
      <c r="K96" s="62">
        <f t="shared" si="99"/>
        <v>138.75593807299259</v>
      </c>
      <c r="L96" s="62">
        <f t="shared" si="99"/>
        <v>170.1921762415611</v>
      </c>
      <c r="M96" s="62">
        <f t="shared" si="99"/>
        <v>202.20764627330431</v>
      </c>
      <c r="N96" s="62">
        <f t="shared" si="99"/>
        <v>279.0698374682317</v>
      </c>
      <c r="O96" s="62">
        <f t="shared" si="99"/>
        <v>252.93235229446606</v>
      </c>
      <c r="P96" s="62">
        <f t="shared" si="99"/>
        <v>259.92364813450257</v>
      </c>
      <c r="Q96" s="62">
        <f t="shared" si="99"/>
        <v>272.96978789048552</v>
      </c>
      <c r="R96" s="62">
        <f t="shared" si="99"/>
        <v>227.70882974892012</v>
      </c>
      <c r="S96" s="62">
        <f t="shared" si="99"/>
        <v>264.22536823841011</v>
      </c>
      <c r="T96" s="62">
        <f t="shared" si="99"/>
        <v>274.07332161664766</v>
      </c>
      <c r="U96" s="62">
        <f t="shared" si="99"/>
        <v>241.98300617028119</v>
      </c>
      <c r="V96" s="62">
        <f t="shared" si="99"/>
        <v>229.08855558940368</v>
      </c>
      <c r="W96" s="62">
        <f t="shared" si="99"/>
        <v>254.27346403555003</v>
      </c>
      <c r="X96" s="62">
        <f t="shared" si="99"/>
        <v>252.19265024205674</v>
      </c>
      <c r="Y96" s="62">
        <f t="shared" si="99"/>
        <v>288.18509795842834</v>
      </c>
      <c r="Z96" s="62">
        <f t="shared" ref="Z96" si="100">IF(AND(ISNUMBER(Z16),($I16)&gt;0),(Z31/Z16)/($I$31/$I16)*100,0)</f>
        <v>263.91691077738562</v>
      </c>
      <c r="AA96" s="79" t="s">
        <v>201</v>
      </c>
    </row>
    <row r="97" spans="1:27" s="35" customFormat="1" ht="15" customHeight="1">
      <c r="A97" s="148">
        <v>91</v>
      </c>
      <c r="B97" s="68"/>
      <c r="C97" s="54" t="s">
        <v>458</v>
      </c>
      <c r="D97" s="157" t="s">
        <v>202</v>
      </c>
      <c r="E97" s="157" t="s">
        <v>202</v>
      </c>
      <c r="F97" s="62">
        <f>IF(AND(ISNUMBER(F16),($N16)&gt;0),(#REF!/F16)/(#REF!/$N16)*100,0)</f>
        <v>0</v>
      </c>
      <c r="G97" s="62">
        <f>IF(AND(ISNUMBER(G16),($N16)&gt;0),(#REF!/G16)/(#REF!/$N16)*100,0)</f>
        <v>0</v>
      </c>
      <c r="H97" s="62">
        <f>IF(AND(ISNUMBER(H16),($N16)&gt;0),(#REF!/H16)/(#REF!/$N16)*100,0)</f>
        <v>0</v>
      </c>
      <c r="I97" s="62">
        <f>IF(AND(ISNUMBER(I16),($S16)&gt;0),(I31/I16)/($S$31/$S16)*100,0)</f>
        <v>37.846479566553263</v>
      </c>
      <c r="J97" s="62">
        <f t="shared" ref="J97:Y97" si="101">IF(AND(ISNUMBER(J16),($S16)&gt;0),(J31/J16)/($S$31/$S16)*100,0)</f>
        <v>44.813638429754477</v>
      </c>
      <c r="K97" s="62">
        <f t="shared" si="101"/>
        <v>52.514237750174431</v>
      </c>
      <c r="L97" s="62">
        <f t="shared" si="101"/>
        <v>64.411747205134731</v>
      </c>
      <c r="M97" s="62">
        <f t="shared" si="101"/>
        <v>76.528475528834434</v>
      </c>
      <c r="N97" s="62">
        <f t="shared" si="101"/>
        <v>105.61810901382771</v>
      </c>
      <c r="O97" s="62">
        <f t="shared" si="101"/>
        <v>95.725991028327613</v>
      </c>
      <c r="P97" s="62">
        <f t="shared" si="101"/>
        <v>98.371950379864302</v>
      </c>
      <c r="Q97" s="62">
        <f t="shared" si="101"/>
        <v>103.30945499683639</v>
      </c>
      <c r="R97" s="62">
        <f t="shared" si="101"/>
        <v>86.179775722162617</v>
      </c>
      <c r="S97" s="331">
        <f t="shared" si="101"/>
        <v>100</v>
      </c>
      <c r="T97" s="62">
        <f t="shared" si="101"/>
        <v>103.72710366301838</v>
      </c>
      <c r="U97" s="62">
        <f t="shared" si="101"/>
        <v>91.5820489847668</v>
      </c>
      <c r="V97" s="62">
        <f t="shared" si="101"/>
        <v>86.701953380455677</v>
      </c>
      <c r="W97" s="62">
        <f t="shared" si="101"/>
        <v>96.233554609381613</v>
      </c>
      <c r="X97" s="62">
        <f t="shared" si="101"/>
        <v>95.446039842209146</v>
      </c>
      <c r="Y97" s="62">
        <f t="shared" si="101"/>
        <v>109.06791421268809</v>
      </c>
      <c r="Z97" s="62">
        <f t="shared" ref="Z97" si="102">IF(AND(ISNUMBER(Z16),($S16)&gt;0),(Z31/Z16)/($S$31/$S16)*100,0)</f>
        <v>99.883259710041855</v>
      </c>
      <c r="AA97" s="79" t="s">
        <v>201</v>
      </c>
    </row>
    <row r="98" spans="1:27" s="35" customFormat="1" ht="15" customHeight="1">
      <c r="A98" s="147">
        <v>92</v>
      </c>
      <c r="B98" s="68" t="s">
        <v>142</v>
      </c>
      <c r="C98" s="54" t="s">
        <v>296</v>
      </c>
      <c r="D98" s="152" t="s">
        <v>202</v>
      </c>
      <c r="E98" s="152" t="s">
        <v>202</v>
      </c>
      <c r="F98" s="62">
        <f>IF(AND(ISNUMBER(F17),($E17)&gt;0),(#REF!/F17)/(#REF!/$E17)*100,0)</f>
        <v>0</v>
      </c>
      <c r="G98" s="62">
        <f>IF(AND(ISNUMBER(G17),($E17)&gt;0),(#REF!/G17)/(#REF!/$E17)*100,0)</f>
        <v>0</v>
      </c>
      <c r="H98" s="62">
        <f>IF(AND(ISNUMBER(H17),($E17)&gt;0),(#REF!/H17)/(#REF!/$E17)*100,0)</f>
        <v>0</v>
      </c>
      <c r="I98" s="331">
        <f>IF(AND(ISNUMBER(I17),($I17)&gt;0),(I31/I17)/($I$31/$I17)*100,0)</f>
        <v>100</v>
      </c>
      <c r="J98" s="62">
        <f t="shared" ref="J98:Y98" si="103">IF(AND(ISNUMBER(J17),($I17)&gt;0),(J31/J17)/($I$31/$I17)*100,0)</f>
        <v>104.31631184212424</v>
      </c>
      <c r="K98" s="62">
        <f t="shared" si="103"/>
        <v>108.00994574607483</v>
      </c>
      <c r="L98" s="62">
        <f t="shared" si="103"/>
        <v>112.22737022205982</v>
      </c>
      <c r="M98" s="62">
        <f t="shared" si="103"/>
        <v>114.52107391599836</v>
      </c>
      <c r="N98" s="62">
        <f t="shared" si="103"/>
        <v>128.58833874369287</v>
      </c>
      <c r="O98" s="62">
        <f t="shared" si="103"/>
        <v>123.91328540790509</v>
      </c>
      <c r="P98" s="62">
        <f t="shared" si="103"/>
        <v>125.19557857176977</v>
      </c>
      <c r="Q98" s="62">
        <f t="shared" si="103"/>
        <v>127.90000992675866</v>
      </c>
      <c r="R98" s="62">
        <f t="shared" si="103"/>
        <v>118.54497878725103</v>
      </c>
      <c r="S98" s="62">
        <f t="shared" si="103"/>
        <v>129.78486731263504</v>
      </c>
      <c r="T98" s="62">
        <f t="shared" si="103"/>
        <v>135.83511633070864</v>
      </c>
      <c r="U98" s="62">
        <f t="shared" si="103"/>
        <v>132.26897703681726</v>
      </c>
      <c r="V98" s="62">
        <f t="shared" si="103"/>
        <v>133.19881223860006</v>
      </c>
      <c r="W98" s="62">
        <f t="shared" si="103"/>
        <v>140.4668117453474</v>
      </c>
      <c r="X98" s="62">
        <f t="shared" si="103"/>
        <v>143.46353489102222</v>
      </c>
      <c r="Y98" s="62">
        <f t="shared" si="103"/>
        <v>159.16985321889598</v>
      </c>
      <c r="Z98" s="62">
        <f t="shared" ref="Z98" si="104">IF(AND(ISNUMBER(Z17),($I17)&gt;0),(Z31/Z17)/($I$31/$I17)*100,0)</f>
        <v>153.46222877940409</v>
      </c>
      <c r="AA98" s="79" t="s">
        <v>201</v>
      </c>
    </row>
    <row r="99" spans="1:27" s="35" customFormat="1" ht="15" customHeight="1">
      <c r="A99" s="148">
        <v>93</v>
      </c>
      <c r="B99" s="68"/>
      <c r="C99" s="54" t="s">
        <v>458</v>
      </c>
      <c r="D99" s="157" t="s">
        <v>202</v>
      </c>
      <c r="E99" s="157" t="s">
        <v>202</v>
      </c>
      <c r="F99" s="62">
        <f>IF(AND(ISNUMBER(F19),($E19)&gt;0),(#REF!/F19)/(#REF!/$E19)*100,0)</f>
        <v>0</v>
      </c>
      <c r="G99" s="62">
        <f>IF(AND(ISNUMBER(G19),($E19)&gt;0),(#REF!/G19)/(#REF!/$E19)*100,0)</f>
        <v>0</v>
      </c>
      <c r="H99" s="62">
        <f>IF(AND(ISNUMBER(H19),($E19)&gt;0),(#REF!/H19)/(#REF!/$E19)*100,0)</f>
        <v>0</v>
      </c>
      <c r="I99" s="61">
        <f>IF(AND(ISNUMBER(I17),($S17)&gt;0),(I31/I17)/($S$31/$S17)*100,0)</f>
        <v>77.050585380738468</v>
      </c>
      <c r="J99" s="61">
        <f t="shared" ref="J99:Y99" si="105">IF(AND(ISNUMBER(J17),($S17)&gt;0),(J31/J17)/($S$31/$S17)*100,0)</f>
        <v>80.376328921953316</v>
      </c>
      <c r="K99" s="61">
        <f t="shared" si="105"/>
        <v>83.222295466768671</v>
      </c>
      <c r="L99" s="61">
        <f t="shared" si="105"/>
        <v>86.471845713505672</v>
      </c>
      <c r="M99" s="61">
        <f t="shared" si="105"/>
        <v>88.239157836584909</v>
      </c>
      <c r="N99" s="61">
        <f t="shared" si="105"/>
        <v>99.078067733382269</v>
      </c>
      <c r="O99" s="61">
        <f t="shared" si="105"/>
        <v>95.475911771296055</v>
      </c>
      <c r="P99" s="61">
        <f t="shared" si="105"/>
        <v>96.463926160350979</v>
      </c>
      <c r="Q99" s="61">
        <f t="shared" si="105"/>
        <v>98.547706350590133</v>
      </c>
      <c r="R99" s="61">
        <f t="shared" si="105"/>
        <v>91.33960009504915</v>
      </c>
      <c r="S99" s="331">
        <f t="shared" si="105"/>
        <v>100</v>
      </c>
      <c r="T99" s="61">
        <f t="shared" si="105"/>
        <v>104.66175228541807</v>
      </c>
      <c r="U99" s="61">
        <f t="shared" si="105"/>
        <v>101.91402108398225</v>
      </c>
      <c r="V99" s="61">
        <f t="shared" si="105"/>
        <v>102.63046455003206</v>
      </c>
      <c r="W99" s="61">
        <f t="shared" si="105"/>
        <v>108.23050071545006</v>
      </c>
      <c r="X99" s="61">
        <f t="shared" si="105"/>
        <v>110.5394934414326</v>
      </c>
      <c r="Y99" s="61">
        <f t="shared" si="105"/>
        <v>122.64130365482156</v>
      </c>
      <c r="Z99" s="61">
        <f t="shared" ref="Z99" si="106">IF(AND(ISNUMBER(Z17),($S17)&gt;0),(Z31/Z17)/($S$31/$S17)*100,0)</f>
        <v>118.24354561285892</v>
      </c>
      <c r="AA99" s="79" t="s">
        <v>201</v>
      </c>
    </row>
    <row r="100" spans="1:27" s="35" customFormat="1" ht="15" customHeight="1">
      <c r="A100" s="147">
        <v>94</v>
      </c>
      <c r="B100" s="68" t="s">
        <v>33</v>
      </c>
      <c r="C100" s="54" t="s">
        <v>296</v>
      </c>
      <c r="D100" s="152" t="s">
        <v>202</v>
      </c>
      <c r="E100" s="152" t="s">
        <v>202</v>
      </c>
      <c r="F100" s="62">
        <f>IF(AND(ISNUMBER(F19),($N19)&gt;0),(#REF!/F19)/(#REF!/$N19)*100,0)</f>
        <v>0</v>
      </c>
      <c r="G100" s="62">
        <f>IF(AND(ISNUMBER(G19),($N19)&gt;0),(#REF!/G19)/(#REF!/$N19)*100,0)</f>
        <v>0</v>
      </c>
      <c r="H100" s="62">
        <f>IF(AND(ISNUMBER(H19),($N19)&gt;0),(#REF!/H19)/(#REF!/$N19)*100,0)</f>
        <v>0</v>
      </c>
      <c r="I100" s="331">
        <f>IF(AND(ISNUMBER(I18),($I18)&gt;0),(I31/I18)/($I$31/$I18)*100,0)</f>
        <v>100</v>
      </c>
      <c r="J100" s="62">
        <f t="shared" ref="J100:Y100" si="107">IF(AND(ISNUMBER(J18),($I18)&gt;0),(J31/J18)/($I$31/$I18)*100,0)</f>
        <v>104.48386237384224</v>
      </c>
      <c r="K100" s="62">
        <f t="shared" si="107"/>
        <v>107.44920872069352</v>
      </c>
      <c r="L100" s="62">
        <f t="shared" si="107"/>
        <v>112.0299394676002</v>
      </c>
      <c r="M100" s="62">
        <f t="shared" si="107"/>
        <v>124.57900459115017</v>
      </c>
      <c r="N100" s="62">
        <f t="shared" si="107"/>
        <v>141.8865026199131</v>
      </c>
      <c r="O100" s="62">
        <f t="shared" si="107"/>
        <v>154.51188106043253</v>
      </c>
      <c r="P100" s="62">
        <f t="shared" si="107"/>
        <v>162.0951232869927</v>
      </c>
      <c r="Q100" s="62">
        <f t="shared" si="107"/>
        <v>169.83880831400919</v>
      </c>
      <c r="R100" s="62">
        <f t="shared" si="107"/>
        <v>169.09821004819699</v>
      </c>
      <c r="S100" s="62">
        <f t="shared" si="107"/>
        <v>174.96194758686653</v>
      </c>
      <c r="T100" s="62">
        <f t="shared" si="107"/>
        <v>183.18561868894358</v>
      </c>
      <c r="U100" s="62">
        <f t="shared" si="107"/>
        <v>199.26624392772723</v>
      </c>
      <c r="V100" s="62">
        <f t="shared" si="107"/>
        <v>211.34123492878732</v>
      </c>
      <c r="W100" s="62">
        <f t="shared" si="107"/>
        <v>218.51533905494372</v>
      </c>
      <c r="X100" s="62">
        <f t="shared" si="107"/>
        <v>203.17771467914278</v>
      </c>
      <c r="Y100" s="62">
        <f t="shared" si="107"/>
        <v>220.08393426144281</v>
      </c>
      <c r="Z100" s="62">
        <f t="shared" ref="Z100" si="108">IF(AND(ISNUMBER(Z18),($I18)&gt;0),(Z31/Z18)/($I$31/$I18)*100,0)</f>
        <v>226.65983973346053</v>
      </c>
      <c r="AA100" s="79" t="s">
        <v>201</v>
      </c>
    </row>
    <row r="101" spans="1:27" s="35" customFormat="1" ht="15" customHeight="1">
      <c r="A101" s="148">
        <v>95</v>
      </c>
      <c r="B101" s="68"/>
      <c r="C101" s="54" t="s">
        <v>458</v>
      </c>
      <c r="D101" s="157" t="s">
        <v>202</v>
      </c>
      <c r="E101" s="157" t="s">
        <v>202</v>
      </c>
      <c r="F101" s="79" t="s">
        <v>47</v>
      </c>
      <c r="G101" s="79" t="s">
        <v>47</v>
      </c>
      <c r="H101" s="79" t="s">
        <v>47</v>
      </c>
      <c r="I101" s="61">
        <f>IF(AND(ISNUMBER(I18),($S18)&gt;0),(I31/I18)/($S$31/$S18)*100,0)</f>
        <v>57.155285122984345</v>
      </c>
      <c r="J101" s="61">
        <f t="shared" ref="J101:Y101" si="109">IF(AND(ISNUMBER(J18),($S18)&gt;0),(J31/J18)/($S$31/$S18)*100,0)</f>
        <v>59.718049447276087</v>
      </c>
      <c r="K101" s="61">
        <f t="shared" si="109"/>
        <v>61.412901606702938</v>
      </c>
      <c r="L101" s="61">
        <f t="shared" si="109"/>
        <v>64.031031325813672</v>
      </c>
      <c r="M101" s="61">
        <f t="shared" si="109"/>
        <v>71.203485277447641</v>
      </c>
      <c r="N101" s="61">
        <f t="shared" si="109"/>
        <v>81.095635123441994</v>
      </c>
      <c r="O101" s="61">
        <f t="shared" si="109"/>
        <v>88.31170616897667</v>
      </c>
      <c r="P101" s="61">
        <f t="shared" si="109"/>
        <v>92.645929885133683</v>
      </c>
      <c r="Q101" s="61">
        <f t="shared" si="109"/>
        <v>97.071855141350795</v>
      </c>
      <c r="R101" s="61">
        <f t="shared" si="109"/>
        <v>96.648564090909943</v>
      </c>
      <c r="S101" s="331">
        <f t="shared" si="109"/>
        <v>100</v>
      </c>
      <c r="T101" s="61">
        <f t="shared" si="109"/>
        <v>104.70026266596859</v>
      </c>
      <c r="U101" s="61">
        <f t="shared" si="109"/>
        <v>113.89118987075398</v>
      </c>
      <c r="V101" s="61">
        <f t="shared" si="109"/>
        <v>120.79268540598459</v>
      </c>
      <c r="W101" s="61">
        <f t="shared" si="109"/>
        <v>124.89306507430906</v>
      </c>
      <c r="X101" s="61">
        <f t="shared" si="109"/>
        <v>116.12680213122768</v>
      </c>
      <c r="Y101" s="61">
        <f t="shared" si="109"/>
        <v>125.78960013700906</v>
      </c>
      <c r="Z101" s="61">
        <f t="shared" ref="Z101" si="110">IF(AND(ISNUMBER(Z18),($S18)&gt;0),(Z31/Z18)/($S$31/$S18)*100,0)</f>
        <v>129.54807765895873</v>
      </c>
      <c r="AA101" s="79" t="s">
        <v>201</v>
      </c>
    </row>
    <row r="102" spans="1:27" s="35" customFormat="1" ht="15" customHeight="1">
      <c r="A102" s="147">
        <v>96</v>
      </c>
      <c r="B102" s="68" t="s">
        <v>143</v>
      </c>
      <c r="C102" s="54" t="s">
        <v>296</v>
      </c>
      <c r="D102" s="152" t="s">
        <v>202</v>
      </c>
      <c r="E102" s="152" t="s">
        <v>202</v>
      </c>
      <c r="F102" s="79" t="s">
        <v>47</v>
      </c>
      <c r="G102" s="79" t="s">
        <v>47</v>
      </c>
      <c r="H102" s="79" t="s">
        <v>47</v>
      </c>
      <c r="I102" s="331">
        <f>IF(AND(ISNUMBER(I19),($I19)&gt;0),(I31/I19)/($I$31/$I19)*100,0)</f>
        <v>100</v>
      </c>
      <c r="J102" s="62">
        <f t="shared" ref="J102:Y102" si="111">IF(AND(ISNUMBER(J19),($I19)&gt;0),(J31/J19)/($I$31/$I19)*100,0)</f>
        <v>99.772143119432272</v>
      </c>
      <c r="K102" s="62">
        <f t="shared" si="111"/>
        <v>102.84649014618439</v>
      </c>
      <c r="L102" s="62">
        <f t="shared" si="111"/>
        <v>103.95207721283879</v>
      </c>
      <c r="M102" s="62">
        <f t="shared" si="111"/>
        <v>106.1379427203937</v>
      </c>
      <c r="N102" s="62">
        <f t="shared" si="111"/>
        <v>109.40593182942678</v>
      </c>
      <c r="O102" s="62">
        <f t="shared" si="111"/>
        <v>109.84283676813362</v>
      </c>
      <c r="P102" s="62">
        <f t="shared" si="111"/>
        <v>112.36251073121824</v>
      </c>
      <c r="Q102" s="62">
        <f t="shared" si="111"/>
        <v>112.32860138619417</v>
      </c>
      <c r="R102" s="62">
        <f t="shared" si="111"/>
        <v>115.03473477295356</v>
      </c>
      <c r="S102" s="62">
        <f t="shared" si="111"/>
        <v>117.57449228379005</v>
      </c>
      <c r="T102" s="62">
        <f t="shared" si="111"/>
        <v>122.77706184365063</v>
      </c>
      <c r="U102" s="62">
        <f t="shared" si="111"/>
        <v>127.15762812997025</v>
      </c>
      <c r="V102" s="62">
        <f t="shared" si="111"/>
        <v>128.26993309575127</v>
      </c>
      <c r="W102" s="62">
        <f t="shared" si="111"/>
        <v>119.64518984912536</v>
      </c>
      <c r="X102" s="62">
        <f t="shared" si="111"/>
        <v>130.30682845302181</v>
      </c>
      <c r="Y102" s="62">
        <f t="shared" si="111"/>
        <v>132.27523107259299</v>
      </c>
      <c r="Z102" s="62">
        <f t="shared" ref="Z102" si="112">IF(AND(ISNUMBER(Z19),($I19)&gt;0),(Z31/Z19)/($I$31/$I19)*100,0)</f>
        <v>136.29997458744333</v>
      </c>
      <c r="AA102" s="79" t="s">
        <v>201</v>
      </c>
    </row>
    <row r="103" spans="1:27" s="35" customFormat="1" ht="15" customHeight="1">
      <c r="A103" s="148">
        <v>97</v>
      </c>
      <c r="B103" s="68"/>
      <c r="C103" s="54" t="s">
        <v>458</v>
      </c>
      <c r="D103" s="157" t="s">
        <v>202</v>
      </c>
      <c r="E103" s="157" t="s">
        <v>202</v>
      </c>
      <c r="F103" s="79" t="s">
        <v>47</v>
      </c>
      <c r="G103" s="62">
        <f>IF(AND(ISNUMBER(G23),($E23)&gt;0),(#REF!/G23)/(#REF!/$E23)*100,0)</f>
        <v>0</v>
      </c>
      <c r="H103" s="62">
        <f>IF(AND(ISNUMBER(H23),($E23)&gt;0),(#REF!/H23)/(#REF!/$E23)*100,0)</f>
        <v>0</v>
      </c>
      <c r="I103" s="61">
        <f>IF(AND(ISNUMBER(I19),($S19)&gt;0),(I31/I19)/($S$31/$S19)*100,0)</f>
        <v>85.052461684146238</v>
      </c>
      <c r="J103" s="61">
        <f t="shared" ref="J103:Y103" si="113">IF(AND(ISNUMBER(J19),($S19)&gt;0),(J31/J19)/($S$31/$S19)*100,0)</f>
        <v>84.858663798106676</v>
      </c>
      <c r="K103" s="61">
        <f t="shared" si="113"/>
        <v>87.473471625072719</v>
      </c>
      <c r="L103" s="61">
        <f t="shared" si="113"/>
        <v>88.413800641323832</v>
      </c>
      <c r="M103" s="61">
        <f t="shared" si="113"/>
        <v>90.272933064603933</v>
      </c>
      <c r="N103" s="61">
        <f t="shared" si="113"/>
        <v>93.05243824940635</v>
      </c>
      <c r="O103" s="61">
        <f t="shared" si="113"/>
        <v>93.424036654996144</v>
      </c>
      <c r="P103" s="61">
        <f t="shared" si="113"/>
        <v>95.567081387014085</v>
      </c>
      <c r="Q103" s="61">
        <f t="shared" si="113"/>
        <v>95.538240654330139</v>
      </c>
      <c r="R103" s="61">
        <f t="shared" si="113"/>
        <v>97.839873716225583</v>
      </c>
      <c r="S103" s="331">
        <f t="shared" si="113"/>
        <v>100</v>
      </c>
      <c r="T103" s="61">
        <f t="shared" si="113"/>
        <v>104.42491348149147</v>
      </c>
      <c r="U103" s="61">
        <f t="shared" si="113"/>
        <v>108.15069294371212</v>
      </c>
      <c r="V103" s="61">
        <f t="shared" si="113"/>
        <v>109.09673569854385</v>
      </c>
      <c r="W103" s="61">
        <f t="shared" si="113"/>
        <v>101.76117925335137</v>
      </c>
      <c r="X103" s="61">
        <f t="shared" si="113"/>
        <v>110.82916534183254</v>
      </c>
      <c r="Y103" s="61">
        <f t="shared" si="113"/>
        <v>112.50334022563304</v>
      </c>
      <c r="Z103" s="61">
        <f t="shared" ref="Z103" si="114">IF(AND(ISNUMBER(Z19),($S19)&gt;0),(Z31/Z19)/($S$31/$S19)*100,0)</f>
        <v>115.9264836614863</v>
      </c>
      <c r="AA103" s="79" t="s">
        <v>201</v>
      </c>
    </row>
    <row r="104" spans="1:27" s="35" customFormat="1" ht="15" customHeight="1">
      <c r="A104" s="147">
        <v>98</v>
      </c>
      <c r="B104" s="66" t="s">
        <v>215</v>
      </c>
      <c r="C104" s="54" t="s">
        <v>0</v>
      </c>
      <c r="D104" s="153">
        <v>0</v>
      </c>
      <c r="E104" s="62">
        <f>IF(AND(ISNUMBER(E20),($E20)&gt;0),(E31/E20)/($E$31/$E20)*100,0)</f>
        <v>100</v>
      </c>
      <c r="F104" s="62">
        <f t="shared" ref="F104:X104" si="115">IF(AND(ISNUMBER(F20),($E20)&gt;0),(F31/F20)/($E$31/$E20)*100,0)</f>
        <v>104.55527057646631</v>
      </c>
      <c r="G104" s="62">
        <f t="shared" si="115"/>
        <v>104.3908934042924</v>
      </c>
      <c r="H104" s="62">
        <f t="shared" si="115"/>
        <v>107.71752882502372</v>
      </c>
      <c r="I104" s="62">
        <f t="shared" si="115"/>
        <v>110.37017944833084</v>
      </c>
      <c r="J104" s="62">
        <f t="shared" si="115"/>
        <v>113.69422687743662</v>
      </c>
      <c r="K104" s="62">
        <f t="shared" si="115"/>
        <v>116.69683610922749</v>
      </c>
      <c r="L104" s="62">
        <f t="shared" si="115"/>
        <v>123.1022994343798</v>
      </c>
      <c r="M104" s="62">
        <f t="shared" si="115"/>
        <v>126.77408330926501</v>
      </c>
      <c r="N104" s="62">
        <f t="shared" si="115"/>
        <v>131.80696178145149</v>
      </c>
      <c r="O104" s="62">
        <f t="shared" si="115"/>
        <v>137.22536121716104</v>
      </c>
      <c r="P104" s="159" t="s">
        <v>611</v>
      </c>
      <c r="Q104" s="159" t="s">
        <v>611</v>
      </c>
      <c r="R104" s="62">
        <f t="shared" si="115"/>
        <v>149.25968529321264</v>
      </c>
      <c r="S104" s="159" t="s">
        <v>611</v>
      </c>
      <c r="T104" s="159" t="s">
        <v>611</v>
      </c>
      <c r="U104" s="62">
        <f t="shared" si="115"/>
        <v>172.8054399985898</v>
      </c>
      <c r="V104" s="159" t="s">
        <v>611</v>
      </c>
      <c r="W104" s="159" t="s">
        <v>611</v>
      </c>
      <c r="X104" s="62">
        <f t="shared" si="115"/>
        <v>169.90069310267833</v>
      </c>
      <c r="Y104" s="159" t="s">
        <v>611</v>
      </c>
      <c r="Z104" s="159" t="s">
        <v>611</v>
      </c>
      <c r="AA104" s="159" t="s">
        <v>611</v>
      </c>
    </row>
    <row r="105" spans="1:27" s="35" customFormat="1" ht="15" customHeight="1">
      <c r="A105" s="148">
        <v>99</v>
      </c>
      <c r="B105" s="66"/>
      <c r="C105" s="54" t="s">
        <v>288</v>
      </c>
      <c r="D105" s="155" t="s">
        <v>202</v>
      </c>
      <c r="E105" s="62">
        <f>IF(AND(ISNUMBER(E20),($N20)&gt;0),(E31/E20)/($N$31/$N20)*100,0)</f>
        <v>75.868526706358281</v>
      </c>
      <c r="F105" s="62">
        <f t="shared" ref="F105:X105" si="116">IF(AND(ISNUMBER(F20),($N20)&gt;0),(F31/F20)/($N$31/$N20)*100,0)</f>
        <v>79.324543380211523</v>
      </c>
      <c r="G105" s="62">
        <f t="shared" si="116"/>
        <v>79.199832841441591</v>
      </c>
      <c r="H105" s="62">
        <f t="shared" si="116"/>
        <v>81.723702124042319</v>
      </c>
      <c r="I105" s="62">
        <f t="shared" si="116"/>
        <v>83.736229070612467</v>
      </c>
      <c r="J105" s="62">
        <f t="shared" si="116"/>
        <v>86.25813488209559</v>
      </c>
      <c r="K105" s="62">
        <f t="shared" si="116"/>
        <v>88.53617026900443</v>
      </c>
      <c r="L105" s="62">
        <f t="shared" si="116"/>
        <v>93.39590092251359</v>
      </c>
      <c r="M105" s="62">
        <f t="shared" si="116"/>
        <v>96.181629252230621</v>
      </c>
      <c r="N105" s="62">
        <f t="shared" si="116"/>
        <v>100</v>
      </c>
      <c r="O105" s="62">
        <f t="shared" si="116"/>
        <v>104.11085982293844</v>
      </c>
      <c r="P105" s="159" t="s">
        <v>611</v>
      </c>
      <c r="Q105" s="159" t="s">
        <v>611</v>
      </c>
      <c r="R105" s="62">
        <f t="shared" si="116"/>
        <v>113.24112419850738</v>
      </c>
      <c r="S105" s="159" t="s">
        <v>611</v>
      </c>
      <c r="T105" s="159" t="s">
        <v>611</v>
      </c>
      <c r="U105" s="62">
        <f t="shared" si="116"/>
        <v>131.10494139537002</v>
      </c>
      <c r="V105" s="159" t="s">
        <v>611</v>
      </c>
      <c r="W105" s="159" t="s">
        <v>611</v>
      </c>
      <c r="X105" s="62">
        <f t="shared" si="116"/>
        <v>128.90115272089332</v>
      </c>
      <c r="Y105" s="159" t="s">
        <v>611</v>
      </c>
      <c r="Z105" s="159" t="s">
        <v>611</v>
      </c>
      <c r="AA105" s="159" t="s">
        <v>611</v>
      </c>
    </row>
    <row r="106" spans="1:27" s="35" customFormat="1" ht="15" customHeight="1">
      <c r="A106" s="147">
        <v>100</v>
      </c>
      <c r="B106" s="66" t="s">
        <v>34</v>
      </c>
      <c r="C106" s="54" t="s">
        <v>0</v>
      </c>
      <c r="D106" s="153">
        <v>0</v>
      </c>
      <c r="E106" s="62">
        <f>IF(AND(ISNUMBER(E21),($E21)&gt;0),(E31/E21)/($E$31/$E21)*100,0)</f>
        <v>100</v>
      </c>
      <c r="F106" s="62">
        <f t="shared" ref="F106:X106" si="117">IF(AND(ISNUMBER(F21),($E21)&gt;0),(F31/F21)/($E$31/$E21)*100,0)</f>
        <v>105.72602944167141</v>
      </c>
      <c r="G106" s="62">
        <f t="shared" si="117"/>
        <v>106.1024353617013</v>
      </c>
      <c r="H106" s="62">
        <f t="shared" si="117"/>
        <v>110.07815891788243</v>
      </c>
      <c r="I106" s="62">
        <f t="shared" si="117"/>
        <v>113.45879128085024</v>
      </c>
      <c r="J106" s="62">
        <f t="shared" si="117"/>
        <v>116.7483371075982</v>
      </c>
      <c r="K106" s="62">
        <f t="shared" si="117"/>
        <v>119.34607996199671</v>
      </c>
      <c r="L106" s="62">
        <f t="shared" si="117"/>
        <v>125.07971094456856</v>
      </c>
      <c r="M106" s="62">
        <f t="shared" si="117"/>
        <v>130.71497238548568</v>
      </c>
      <c r="N106" s="62">
        <f t="shared" si="117"/>
        <v>136.04644825580451</v>
      </c>
      <c r="O106" s="62">
        <f t="shared" si="117"/>
        <v>142.39076021154423</v>
      </c>
      <c r="P106" s="159" t="s">
        <v>611</v>
      </c>
      <c r="Q106" s="159" t="s">
        <v>611</v>
      </c>
      <c r="R106" s="62">
        <f t="shared" si="117"/>
        <v>152.74667671871825</v>
      </c>
      <c r="S106" s="159" t="s">
        <v>611</v>
      </c>
      <c r="T106" s="159" t="s">
        <v>611</v>
      </c>
      <c r="U106" s="62">
        <f t="shared" si="117"/>
        <v>183.77317712161641</v>
      </c>
      <c r="V106" s="159" t="s">
        <v>611</v>
      </c>
      <c r="W106" s="159" t="s">
        <v>611</v>
      </c>
      <c r="X106" s="62">
        <f t="shared" si="117"/>
        <v>180.81759107253106</v>
      </c>
      <c r="Y106" s="159" t="s">
        <v>611</v>
      </c>
      <c r="Z106" s="159" t="s">
        <v>611</v>
      </c>
      <c r="AA106" s="159" t="s">
        <v>611</v>
      </c>
    </row>
    <row r="107" spans="1:27" s="35" customFormat="1" ht="15" customHeight="1">
      <c r="A107" s="148">
        <v>101</v>
      </c>
      <c r="B107" s="66"/>
      <c r="C107" s="54" t="s">
        <v>288</v>
      </c>
      <c r="D107" s="155">
        <f>IF(AND(ISNUMBER(D21),($N21)&gt;0),(#REF!/D21)/(#REF!/$N21)*100,0)</f>
        <v>0</v>
      </c>
      <c r="E107" s="76">
        <f>IF(AND(ISNUMBER(E21),($N21)&gt;0),(E31/E21)/($N$31/$N21)*100,0)</f>
        <v>73.504307743464693</v>
      </c>
      <c r="F107" s="76">
        <f t="shared" ref="F107:X107" si="118">IF(AND(ISNUMBER(F21),($N21)&gt;0),(F31/F21)/($N$31/$N21)*100,0)</f>
        <v>77.713186045752252</v>
      </c>
      <c r="G107" s="76">
        <f t="shared" si="118"/>
        <v>77.989860611575622</v>
      </c>
      <c r="H107" s="76">
        <f t="shared" si="118"/>
        <v>80.912188689340439</v>
      </c>
      <c r="I107" s="76">
        <f t="shared" si="118"/>
        <v>83.397099105091456</v>
      </c>
      <c r="J107" s="76">
        <f t="shared" si="118"/>
        <v>85.81505699294658</v>
      </c>
      <c r="K107" s="76">
        <f t="shared" si="118"/>
        <v>87.724509895027523</v>
      </c>
      <c r="L107" s="76">
        <f t="shared" si="118"/>
        <v>91.938975657331767</v>
      </c>
      <c r="M107" s="76">
        <f t="shared" si="118"/>
        <v>96.081135569012289</v>
      </c>
      <c r="N107" s="76">
        <f t="shared" si="118"/>
        <v>100</v>
      </c>
      <c r="O107" s="76">
        <f t="shared" si="118"/>
        <v>104.66334258415235</v>
      </c>
      <c r="P107" s="159" t="s">
        <v>611</v>
      </c>
      <c r="Q107" s="159" t="s">
        <v>611</v>
      </c>
      <c r="R107" s="76">
        <f t="shared" si="118"/>
        <v>112.2753873232418</v>
      </c>
      <c r="S107" s="159" t="s">
        <v>611</v>
      </c>
      <c r="T107" s="159" t="s">
        <v>611</v>
      </c>
      <c r="U107" s="76">
        <f t="shared" si="118"/>
        <v>135.08120166141538</v>
      </c>
      <c r="V107" s="159" t="s">
        <v>611</v>
      </c>
      <c r="W107" s="159" t="s">
        <v>611</v>
      </c>
      <c r="X107" s="76">
        <f t="shared" si="118"/>
        <v>132.90871859627276</v>
      </c>
      <c r="Y107" s="159" t="s">
        <v>611</v>
      </c>
      <c r="Z107" s="159" t="s">
        <v>611</v>
      </c>
      <c r="AA107" s="159" t="s">
        <v>611</v>
      </c>
    </row>
    <row r="108" spans="1:27" s="35" customFormat="1" ht="15" customHeight="1">
      <c r="A108" s="147">
        <v>102</v>
      </c>
      <c r="B108" s="66" t="s">
        <v>217</v>
      </c>
      <c r="C108" s="54" t="s">
        <v>43</v>
      </c>
      <c r="D108" s="153">
        <v>0</v>
      </c>
      <c r="E108" s="160" t="s">
        <v>202</v>
      </c>
      <c r="F108" s="164">
        <f>IF(AND(ISNUMBER($D22),($E22)&gt;0),(#REF!/F22)/(#REF!/$E22)*100,0)</f>
        <v>0</v>
      </c>
      <c r="G108" s="164">
        <f>IF(AND(ISNUMBER($D22),($E22)&gt;0),(#REF!/G22)/(#REF!/$E22)*100,0)</f>
        <v>0</v>
      </c>
      <c r="H108" s="164">
        <f>IF(AND(ISNUMBER($D22),($E22)&gt;0),(#REF!/H22)/(#REF!/$E22)*100,0)</f>
        <v>0</v>
      </c>
      <c r="I108" s="160" t="s">
        <v>202</v>
      </c>
      <c r="J108" s="61">
        <f>IF(AND(ISNUMBER(J22),($J22)&gt;0),(J31/J22)/($J$31/$J22)*100,0)</f>
        <v>100</v>
      </c>
      <c r="K108" s="61">
        <f t="shared" ref="K108:Y108" si="119">IF(AND(ISNUMBER(K22),($J22)&gt;0),(K31/K22)/($J$31/$J22)*100,0)</f>
        <v>99.468603164456056</v>
      </c>
      <c r="L108" s="61">
        <f t="shared" si="119"/>
        <v>101.00733877403489</v>
      </c>
      <c r="M108" s="61">
        <f t="shared" si="119"/>
        <v>100.73046050570274</v>
      </c>
      <c r="N108" s="61">
        <f t="shared" si="119"/>
        <v>103.32895025169692</v>
      </c>
      <c r="O108" s="61">
        <f t="shared" si="119"/>
        <v>108.1225989674153</v>
      </c>
      <c r="P108" s="61">
        <f t="shared" si="119"/>
        <v>112.09335845937485</v>
      </c>
      <c r="Q108" s="61">
        <f t="shared" si="119"/>
        <v>115.79603035094108</v>
      </c>
      <c r="R108" s="61">
        <f t="shared" si="119"/>
        <v>126.49973657769114</v>
      </c>
      <c r="S108" s="61">
        <f t="shared" si="119"/>
        <v>130.26967416228143</v>
      </c>
      <c r="T108" s="61">
        <f t="shared" si="119"/>
        <v>120.23754772604423</v>
      </c>
      <c r="U108" s="61">
        <f t="shared" si="119"/>
        <v>119.66368781972083</v>
      </c>
      <c r="V108" s="61">
        <f t="shared" si="119"/>
        <v>122.22661294794324</v>
      </c>
      <c r="W108" s="61">
        <f t="shared" si="119"/>
        <v>122.85507938472395</v>
      </c>
      <c r="X108" s="61">
        <f t="shared" si="119"/>
        <v>123.21002633591982</v>
      </c>
      <c r="Y108" s="61">
        <f t="shared" si="119"/>
        <v>123.11829188467141</v>
      </c>
      <c r="Z108" s="61">
        <f t="shared" ref="Z108" si="120">IF(AND(ISNUMBER(Z22),($J22)&gt;0),(Z31/Z22)/($J$31/$J22)*100,0)</f>
        <v>125.56716976347582</v>
      </c>
      <c r="AA108" s="79" t="s">
        <v>201</v>
      </c>
    </row>
    <row r="109" spans="1:27" s="35" customFormat="1" ht="15" customHeight="1">
      <c r="A109" s="147">
        <v>103</v>
      </c>
      <c r="B109" s="66"/>
      <c r="C109" s="54" t="s">
        <v>458</v>
      </c>
      <c r="D109" s="160" t="s">
        <v>202</v>
      </c>
      <c r="E109" s="160" t="s">
        <v>202</v>
      </c>
      <c r="F109" s="165" t="s">
        <v>202</v>
      </c>
      <c r="G109" s="165" t="s">
        <v>202</v>
      </c>
      <c r="H109" s="165" t="s">
        <v>202</v>
      </c>
      <c r="I109" s="160" t="s">
        <v>202</v>
      </c>
      <c r="J109" s="164">
        <f>IF(AND(ISNUMBER(I22),($S22)&gt;0),(J31/J22)/($S$31/$S22)*100,0)</f>
        <v>76.763836743328724</v>
      </c>
      <c r="K109" s="164">
        <f t="shared" ref="K109:Z109" si="121">IF(AND(ISNUMBER(J22),($S22)&gt;0),(K31/K22)/($S$31/$S22)*100,0)</f>
        <v>76.355916144032562</v>
      </c>
      <c r="L109" s="164">
        <f t="shared" si="121"/>
        <v>77.537108635281115</v>
      </c>
      <c r="M109" s="164">
        <f t="shared" si="121"/>
        <v>77.32456625340086</v>
      </c>
      <c r="N109" s="164">
        <f t="shared" si="121"/>
        <v>79.319266679807981</v>
      </c>
      <c r="O109" s="164">
        <f t="shared" si="121"/>
        <v>82.999055353990698</v>
      </c>
      <c r="P109" s="164">
        <f t="shared" si="121"/>
        <v>86.047162687868763</v>
      </c>
      <c r="Q109" s="164">
        <f t="shared" si="121"/>
        <v>88.889475693851779</v>
      </c>
      <c r="R109" s="164">
        <f t="shared" si="121"/>
        <v>97.106051267239721</v>
      </c>
      <c r="S109" s="331">
        <f t="shared" si="121"/>
        <v>100</v>
      </c>
      <c r="T109" s="164">
        <f t="shared" si="121"/>
        <v>92.298954840602548</v>
      </c>
      <c r="U109" s="164">
        <f t="shared" si="121"/>
        <v>91.858437958977049</v>
      </c>
      <c r="V109" s="164">
        <f t="shared" si="121"/>
        <v>93.825837620259435</v>
      </c>
      <c r="W109" s="164">
        <f t="shared" si="121"/>
        <v>94.308272569776392</v>
      </c>
      <c r="X109" s="164">
        <f t="shared" si="121"/>
        <v>94.580743467917813</v>
      </c>
      <c r="Y109" s="164">
        <f t="shared" si="121"/>
        <v>94.510324583524095</v>
      </c>
      <c r="Z109" s="164">
        <f t="shared" si="121"/>
        <v>96.39017720045301</v>
      </c>
      <c r="AA109" s="79" t="s">
        <v>201</v>
      </c>
    </row>
    <row r="110" spans="1:27" s="35" customFormat="1" ht="15" customHeight="1">
      <c r="A110" s="148">
        <v>104</v>
      </c>
      <c r="B110" s="66" t="s">
        <v>219</v>
      </c>
      <c r="C110" s="54" t="s">
        <v>194</v>
      </c>
      <c r="D110" s="153">
        <f>IF(ISNUMBER(D23),(#REF!/D23)/(#REF!/$F23)*100,0)</f>
        <v>0</v>
      </c>
      <c r="E110" s="153">
        <f>IF(ISNUMBER(E23),(#REF!/E23)/(#REF!/$F23)*100,0)</f>
        <v>0</v>
      </c>
      <c r="F110" s="164">
        <f>IF(ISNUMBER(F23),(F31/F23)/(F31/$F23)*100,0)</f>
        <v>100</v>
      </c>
      <c r="G110" s="164">
        <f>IF(ISNUMBER(G23),(#REF!/G23)/(#REF!/$F23)*100,0)</f>
        <v>0</v>
      </c>
      <c r="H110" s="164">
        <f>IF(ISNUMBER(H23),(#REF!/H23)/(#REF!/$F23)*100,0)</f>
        <v>0</v>
      </c>
      <c r="I110" s="153">
        <f>IF(ISNUMBER(I23),(#REF!/I23)/(#REF!/$F23)*100,0)</f>
        <v>0</v>
      </c>
      <c r="J110" s="164">
        <f>IF(ISNUMBER(J23),(F31/J23)/($F$31/$F23)*100,0)</f>
        <v>95.845828034655696</v>
      </c>
      <c r="K110" s="164">
        <f t="shared" ref="K110:Z110" si="122">IF(ISNUMBER(K23),(G31/K23)/($F$31/$F23)*100,0)</f>
        <v>93.917772152245504</v>
      </c>
      <c r="L110" s="164">
        <f t="shared" si="122"/>
        <v>95.156029152555107</v>
      </c>
      <c r="M110" s="164">
        <f t="shared" si="122"/>
        <v>95.711076512221737</v>
      </c>
      <c r="N110" s="164">
        <f t="shared" si="122"/>
        <v>95.405660179449342</v>
      </c>
      <c r="O110" s="164">
        <f t="shared" si="122"/>
        <v>96.180029800826276</v>
      </c>
      <c r="P110" s="164">
        <f t="shared" si="122"/>
        <v>97.197074468291817</v>
      </c>
      <c r="Q110" s="164">
        <f t="shared" si="122"/>
        <v>98.336986579862312</v>
      </c>
      <c r="R110" s="164">
        <f t="shared" si="122"/>
        <v>100.20719168745123</v>
      </c>
      <c r="S110" s="164">
        <f t="shared" si="122"/>
        <v>100.9551476356018</v>
      </c>
      <c r="T110" s="164">
        <f t="shared" si="122"/>
        <v>100.12709172460761</v>
      </c>
      <c r="U110" s="164">
        <f t="shared" si="122"/>
        <v>98.656096460103086</v>
      </c>
      <c r="V110" s="164">
        <f t="shared" si="122"/>
        <v>99.083587090856994</v>
      </c>
      <c r="W110" s="164">
        <f t="shared" si="122"/>
        <v>99.184773243843111</v>
      </c>
      <c r="X110" s="164">
        <f t="shared" si="122"/>
        <v>102.26017718639295</v>
      </c>
      <c r="Y110" s="164">
        <f t="shared" si="122"/>
        <v>105.01234772235392</v>
      </c>
      <c r="Z110" s="164">
        <f t="shared" si="122"/>
        <v>105.55863563642373</v>
      </c>
      <c r="AA110" s="164">
        <f>IF(ISNUMBER(AA23),(V31/AA23)/($F$31/$F23)*100,0)</f>
        <v>0</v>
      </c>
    </row>
    <row r="111" spans="1:27" s="35" customFormat="1" ht="15" customHeight="1">
      <c r="A111" s="147">
        <v>105</v>
      </c>
      <c r="B111" s="66"/>
      <c r="C111" s="54" t="s">
        <v>458</v>
      </c>
      <c r="D111" s="155">
        <f>IF(AND(ISNUMBER(D23),($N23)&gt;0),(#REF!/D23)/(#REF!/$N23)*100,0)</f>
        <v>0</v>
      </c>
      <c r="E111" s="155">
        <f>IF(AND(ISNUMBER(E23),($N23)&gt;0),(#REF!/E23)/(#REF!/$N23)*100,0)</f>
        <v>0</v>
      </c>
      <c r="F111" s="76">
        <f>IF(AND(ISNUMBER(F23),($S23)&gt;0),(F31/F23)/(S31/$S23)*100,0)</f>
        <v>97.906140218844385</v>
      </c>
      <c r="G111" s="76">
        <f>IF(AND(ISNUMBER(G23),($N23)&gt;0),(#REF!/G23)/(#REF!/$N23)*100,0)</f>
        <v>0</v>
      </c>
      <c r="H111" s="76">
        <f>IF(AND(ISNUMBER(H23),($N23)&gt;0),(#REF!/H23)/(#REF!/$N23)*100,0)</f>
        <v>0</v>
      </c>
      <c r="I111" s="155">
        <f>IF(AND(ISNUMBER(I23),($N23)&gt;0),(#REF!/I23)/(#REF!/$N23)*100,0)</f>
        <v>0</v>
      </c>
      <c r="J111" s="76">
        <f>IF(AND(ISNUMBER(J23),($S23)&gt;0),(J31/J23)/($S$31/$S23)*100,0)</f>
        <v>97.59902784013849</v>
      </c>
      <c r="K111" s="76">
        <f t="shared" ref="K111:AA111" si="123">IF(AND(ISNUMBER(K23),($S23)&gt;0),(K31/K23)/($S$31/$S23)*100,0)</f>
        <v>98.320134672833731</v>
      </c>
      <c r="L111" s="76">
        <f t="shared" si="123"/>
        <v>99.142921434850095</v>
      </c>
      <c r="M111" s="76">
        <f t="shared" si="123"/>
        <v>100.00371804791905</v>
      </c>
      <c r="N111" s="76">
        <f t="shared" si="123"/>
        <v>101.86418640348636</v>
      </c>
      <c r="O111" s="76">
        <f t="shared" si="123"/>
        <v>102.56025626051633</v>
      </c>
      <c r="P111" s="76">
        <f t="shared" si="123"/>
        <v>101.65543313717498</v>
      </c>
      <c r="Q111" s="76">
        <f t="shared" si="123"/>
        <v>100.11691998640914</v>
      </c>
      <c r="R111" s="76">
        <f t="shared" si="123"/>
        <v>100.23363329809936</v>
      </c>
      <c r="S111" s="331">
        <f t="shared" si="123"/>
        <v>100</v>
      </c>
      <c r="T111" s="76">
        <f t="shared" si="123"/>
        <v>102.84829002356616</v>
      </c>
      <c r="U111" s="76">
        <f t="shared" si="123"/>
        <v>105.41031624315089</v>
      </c>
      <c r="V111" s="76">
        <f t="shared" si="123"/>
        <v>105.73255228070333</v>
      </c>
      <c r="W111" s="76">
        <f t="shared" si="123"/>
        <v>99.172573008783871</v>
      </c>
      <c r="X111" s="76">
        <f t="shared" si="123"/>
        <v>102.62299350568738</v>
      </c>
      <c r="Y111" s="76">
        <f t="shared" si="123"/>
        <v>105.71170458084444</v>
      </c>
      <c r="Z111" s="76">
        <f t="shared" ref="Z111" si="124">IF(AND(ISNUMBER(Z23),($S23)&gt;0),(Z31/Z23)/($S$31/$S23)*100,0)</f>
        <v>105.55117530193891</v>
      </c>
      <c r="AA111" s="76">
        <f t="shared" si="123"/>
        <v>0</v>
      </c>
    </row>
    <row r="112" spans="1:27" s="35" customFormat="1" ht="15" customHeight="1">
      <c r="A112" s="148">
        <v>106</v>
      </c>
      <c r="B112" s="66" t="s">
        <v>35</v>
      </c>
      <c r="C112" s="54" t="s">
        <v>0</v>
      </c>
      <c r="D112" s="153">
        <v>0</v>
      </c>
      <c r="E112" s="62">
        <f>IF(AND(ISNUMBER(E24),($E24)&gt;0),(E31/E24)/($E$31/$E24)*100,0)</f>
        <v>100</v>
      </c>
      <c r="F112" s="62">
        <f t="shared" ref="F112:AA112" si="125">IF(AND(ISNUMBER(F24),($E24)&gt;0),(F31/F24)/($E$31/$E24)*100,0)</f>
        <v>102.53269132941583</v>
      </c>
      <c r="G112" s="62">
        <f t="shared" si="125"/>
        <v>104.43338555467588</v>
      </c>
      <c r="H112" s="62">
        <f t="shared" si="125"/>
        <v>107.26414043994478</v>
      </c>
      <c r="I112" s="62">
        <f t="shared" si="125"/>
        <v>109.28621309782262</v>
      </c>
      <c r="J112" s="62">
        <f t="shared" si="125"/>
        <v>111.38262811315793</v>
      </c>
      <c r="K112" s="62">
        <f t="shared" si="125"/>
        <v>114.3021366968557</v>
      </c>
      <c r="L112" s="62">
        <f t="shared" si="125"/>
        <v>115.62296632351423</v>
      </c>
      <c r="M112" s="62">
        <f t="shared" si="125"/>
        <v>117.20163619435688</v>
      </c>
      <c r="N112" s="62">
        <f t="shared" si="125"/>
        <v>120.19187263926334</v>
      </c>
      <c r="O112" s="62">
        <f t="shared" si="125"/>
        <v>123.41980109281658</v>
      </c>
      <c r="P112" s="62">
        <f t="shared" si="125"/>
        <v>124.94809861522317</v>
      </c>
      <c r="Q112" s="62">
        <f t="shared" si="125"/>
        <v>125.94686945382418</v>
      </c>
      <c r="R112" s="62">
        <f t="shared" si="125"/>
        <v>127.2152248376963</v>
      </c>
      <c r="S112" s="62">
        <f t="shared" si="125"/>
        <v>129.1436092306746</v>
      </c>
      <c r="T112" s="62">
        <f t="shared" si="125"/>
        <v>131.64120086896233</v>
      </c>
      <c r="U112" s="62">
        <f t="shared" si="125"/>
        <v>133.64972375313829</v>
      </c>
      <c r="V112" s="62">
        <f t="shared" si="125"/>
        <v>133.860288259539</v>
      </c>
      <c r="W112" s="62">
        <f t="shared" si="125"/>
        <v>130.40201310807231</v>
      </c>
      <c r="X112" s="62">
        <f t="shared" si="125"/>
        <v>133.64135328169252</v>
      </c>
      <c r="Y112" s="62">
        <f t="shared" si="125"/>
        <v>136.29001150519821</v>
      </c>
      <c r="Z112" s="62">
        <f t="shared" ref="Z112" si="126">IF(AND(ISNUMBER(Z24),($E24)&gt;0),(Z31/Z24)/($E$31/$E24)*100,0)</f>
        <v>137.1560063490499</v>
      </c>
      <c r="AA112" s="62">
        <f t="shared" si="125"/>
        <v>137.67052525104646</v>
      </c>
    </row>
    <row r="113" spans="1:27" s="35" customFormat="1" ht="15" customHeight="1">
      <c r="A113" s="147">
        <v>107</v>
      </c>
      <c r="B113" s="66"/>
      <c r="C113" s="54" t="s">
        <v>458</v>
      </c>
      <c r="D113" s="155">
        <f>IF(AND(ISNUMBER(D24),($N24)&gt;0),(#REF!/D24)/(#REF!/$N24)*100,0)</f>
        <v>0</v>
      </c>
      <c r="E113" s="76">
        <f>IF(AND(ISNUMBER(E24),($S24)&gt;0),(E31/E24)/($S$31/$S24)*100,0)</f>
        <v>77.433177371852238</v>
      </c>
      <c r="F113" s="76">
        <f t="shared" ref="F113:AA113" si="127">IF(AND(ISNUMBER(F24),($S24)&gt;0),(F31/F24)/($S$31/$S24)*100,0)</f>
        <v>79.394320741240307</v>
      </c>
      <c r="G113" s="76">
        <f t="shared" si="127"/>
        <v>80.866088671982467</v>
      </c>
      <c r="H113" s="76">
        <f t="shared" si="127"/>
        <v>83.058032123255131</v>
      </c>
      <c r="I113" s="76">
        <f t="shared" si="127"/>
        <v>84.623787231017417</v>
      </c>
      <c r="J113" s="76">
        <f t="shared" si="127"/>
        <v>86.247107988292143</v>
      </c>
      <c r="K113" s="76">
        <f t="shared" si="127"/>
        <v>88.507776248293268</v>
      </c>
      <c r="L113" s="76">
        <f t="shared" si="127"/>
        <v>89.53053659588376</v>
      </c>
      <c r="M113" s="76">
        <f t="shared" si="127"/>
        <v>90.752950837089344</v>
      </c>
      <c r="N113" s="76">
        <f t="shared" si="127"/>
        <v>93.068385927311525</v>
      </c>
      <c r="O113" s="76">
        <f t="shared" si="127"/>
        <v>95.5678734921879</v>
      </c>
      <c r="P113" s="76">
        <f t="shared" si="127"/>
        <v>96.751282823482612</v>
      </c>
      <c r="Q113" s="76">
        <f t="shared" si="127"/>
        <v>97.524662818474866</v>
      </c>
      <c r="R113" s="76">
        <f t="shared" si="127"/>
        <v>98.506790692573986</v>
      </c>
      <c r="S113" s="331">
        <f t="shared" si="127"/>
        <v>100</v>
      </c>
      <c r="T113" s="76">
        <f t="shared" si="127"/>
        <v>101.93396456329991</v>
      </c>
      <c r="U113" s="76">
        <f t="shared" si="127"/>
        <v>103.4892276507581</v>
      </c>
      <c r="V113" s="76">
        <f t="shared" si="127"/>
        <v>103.65227443848153</v>
      </c>
      <c r="W113" s="76">
        <f t="shared" si="127"/>
        <v>100.97442210643963</v>
      </c>
      <c r="X113" s="76">
        <f t="shared" si="127"/>
        <v>103.48274612875663</v>
      </c>
      <c r="Y113" s="76">
        <f t="shared" si="127"/>
        <v>105.53368634893793</v>
      </c>
      <c r="Z113" s="76">
        <f t="shared" ref="Z113" si="128">IF(AND(ISNUMBER(Z24),($S24)&gt;0),(Z31/Z24)/($S$31/$S24)*100,0)</f>
        <v>106.20425367240873</v>
      </c>
      <c r="AA113" s="76">
        <f t="shared" si="127"/>
        <v>106.60266200640342</v>
      </c>
    </row>
    <row r="114" spans="1:27" s="35" customFormat="1" ht="15" customHeight="1">
      <c r="A114" s="148">
        <v>108</v>
      </c>
      <c r="B114" s="66" t="s">
        <v>168</v>
      </c>
      <c r="C114" s="54" t="s">
        <v>0</v>
      </c>
      <c r="D114" s="153">
        <v>0</v>
      </c>
      <c r="E114" s="62">
        <f>IF(AND(ISNUMBER(E26),($E26)&gt;0),(E31/E26)/($E$31/$E26)*100,0)</f>
        <v>100</v>
      </c>
      <c r="F114" s="62">
        <f t="shared" ref="F114:AA114" si="129">IF(AND(ISNUMBER(F26),($E26)&gt;0),(F31/F26)/($E$31/$E26)*100,0)</f>
        <v>97.180210442469317</v>
      </c>
      <c r="G114" s="62">
        <f t="shared" si="129"/>
        <v>92.671128130098907</v>
      </c>
      <c r="H114" s="62">
        <f t="shared" si="129"/>
        <v>92.148748045996044</v>
      </c>
      <c r="I114" s="62">
        <f t="shared" si="129"/>
        <v>91.147618530783447</v>
      </c>
      <c r="J114" s="62">
        <f t="shared" si="129"/>
        <v>89.471867544626733</v>
      </c>
      <c r="K114" s="62">
        <f t="shared" si="129"/>
        <v>88.855596636452745</v>
      </c>
      <c r="L114" s="62">
        <f t="shared" si="129"/>
        <v>88.14589104379202</v>
      </c>
      <c r="M114" s="62">
        <f t="shared" si="129"/>
        <v>87.104623265748515</v>
      </c>
      <c r="N114" s="62">
        <f t="shared" si="129"/>
        <v>86.663226145392642</v>
      </c>
      <c r="O114" s="62">
        <f t="shared" si="129"/>
        <v>85.212272207094742</v>
      </c>
      <c r="P114" s="62">
        <f t="shared" si="129"/>
        <v>83.017013677659008</v>
      </c>
      <c r="Q114" s="62">
        <f t="shared" si="129"/>
        <v>80.891222808855346</v>
      </c>
      <c r="R114" s="62">
        <f t="shared" si="129"/>
        <v>80.632540712803788</v>
      </c>
      <c r="S114" s="62">
        <f t="shared" si="129"/>
        <v>80.006937214158555</v>
      </c>
      <c r="T114" s="62">
        <f t="shared" si="129"/>
        <v>81.543670481907441</v>
      </c>
      <c r="U114" s="62">
        <f t="shared" si="129"/>
        <v>82.382582269584475</v>
      </c>
      <c r="V114" s="62">
        <f t="shared" si="129"/>
        <v>81.355949745380656</v>
      </c>
      <c r="W114" s="62">
        <f t="shared" si="129"/>
        <v>75.622522011883547</v>
      </c>
      <c r="X114" s="62">
        <f t="shared" si="129"/>
        <v>77.999747123530156</v>
      </c>
      <c r="Y114" s="62">
        <f t="shared" si="129"/>
        <v>79.707939277167668</v>
      </c>
      <c r="Z114" s="62">
        <f t="shared" ref="Z114" si="130">IF(AND(ISNUMBER(Z26),($E26)&gt;0),(Z31/Z26)/($E$31/$E26)*100,0)</f>
        <v>78.841389189313361</v>
      </c>
      <c r="AA114" s="62">
        <f t="shared" si="129"/>
        <v>78.022234077342446</v>
      </c>
    </row>
    <row r="115" spans="1:27" s="35" customFormat="1" ht="15" customHeight="1">
      <c r="A115" s="147">
        <v>109</v>
      </c>
      <c r="B115" s="66"/>
      <c r="C115" s="54" t="s">
        <v>458</v>
      </c>
      <c r="D115" s="155">
        <f>IF(AND(ISNUMBER(D26),($N26)&gt;0),(#REF!/D26)/(#REF!/$N26)*100,0)</f>
        <v>0</v>
      </c>
      <c r="E115" s="76">
        <f>IF(AND(ISNUMBER(E26),($S26)&gt;0),(E31/E26)/($S$31/$S26)*100,0)</f>
        <v>124.98916154273599</v>
      </c>
      <c r="F115" s="76">
        <f t="shared" ref="F115:AA115" si="131">IF(AND(ISNUMBER(F26),($S26)&gt;0),(F31/F26)/($S$31/$S26)*100,0)</f>
        <v>121.46473021750876</v>
      </c>
      <c r="G115" s="76">
        <f t="shared" si="131"/>
        <v>115.8288660420052</v>
      </c>
      <c r="H115" s="76">
        <f t="shared" si="131"/>
        <v>115.17594755481878</v>
      </c>
      <c r="I115" s="76">
        <f t="shared" si="131"/>
        <v>113.92464416779768</v>
      </c>
      <c r="J115" s="76">
        <f t="shared" si="131"/>
        <v>111.83013706065627</v>
      </c>
      <c r="K115" s="76">
        <f t="shared" si="131"/>
        <v>111.05986521969781</v>
      </c>
      <c r="L115" s="76">
        <f t="shared" si="131"/>
        <v>110.17281015000925</v>
      </c>
      <c r="M115" s="76">
        <f t="shared" si="131"/>
        <v>108.87133828481801</v>
      </c>
      <c r="N115" s="76">
        <f t="shared" si="131"/>
        <v>108.31963972501141</v>
      </c>
      <c r="O115" s="76">
        <f t="shared" si="131"/>
        <v>106.50610456316159</v>
      </c>
      <c r="P115" s="76">
        <f t="shared" si="131"/>
        <v>103.76226933352446</v>
      </c>
      <c r="Q115" s="76">
        <f t="shared" si="131"/>
        <v>101.10526115045471</v>
      </c>
      <c r="R115" s="76">
        <f t="shared" si="131"/>
        <v>100.78193656753869</v>
      </c>
      <c r="S115" s="331">
        <f t="shared" si="131"/>
        <v>100</v>
      </c>
      <c r="T115" s="76">
        <f t="shared" si="131"/>
        <v>101.92075002650762</v>
      </c>
      <c r="U115" s="76">
        <f t="shared" si="131"/>
        <v>102.96929883600832</v>
      </c>
      <c r="V115" s="76">
        <f t="shared" si="131"/>
        <v>101.68611945188093</v>
      </c>
      <c r="W115" s="76">
        <f t="shared" si="131"/>
        <v>94.519956200124199</v>
      </c>
      <c r="X115" s="76">
        <f t="shared" si="131"/>
        <v>97.491229935154678</v>
      </c>
      <c r="Y115" s="76">
        <f t="shared" si="131"/>
        <v>99.626284985525018</v>
      </c>
      <c r="Z115" s="76">
        <f t="shared" ref="Z115" si="132">IF(AND(ISNUMBER(Z26),($S26)&gt;0),(Z31/Z26)/($S$31/$S26)*100,0)</f>
        <v>98.543191296368065</v>
      </c>
      <c r="AA115" s="76">
        <f t="shared" si="131"/>
        <v>97.519336190181164</v>
      </c>
    </row>
    <row r="116" spans="1:27" ht="15" customHeight="1">
      <c r="A116" s="166"/>
      <c r="B116" s="22" t="s">
        <v>281</v>
      </c>
      <c r="C116" s="19"/>
      <c r="D116" s="19"/>
      <c r="E116" s="39"/>
      <c r="F116" s="18"/>
      <c r="G116" s="18"/>
      <c r="H116" s="18"/>
      <c r="I116" s="18"/>
      <c r="J116" s="18"/>
      <c r="K116" s="18"/>
      <c r="L116" s="20"/>
      <c r="M116" s="167"/>
      <c r="N116" s="167"/>
      <c r="O116" s="168"/>
      <c r="P116" s="168"/>
      <c r="Q116" s="168"/>
      <c r="R116" s="32"/>
      <c r="S116" s="32"/>
      <c r="T116" s="32"/>
      <c r="U116" s="32"/>
      <c r="V116" s="32"/>
      <c r="W116" s="32"/>
      <c r="X116" s="32"/>
      <c r="Y116" s="32"/>
      <c r="Z116" s="32"/>
      <c r="AA116" s="32"/>
    </row>
    <row r="117" spans="1:27" ht="12" customHeight="1">
      <c r="B117" s="23" t="s">
        <v>248</v>
      </c>
      <c r="C117" s="19"/>
      <c r="D117" s="19"/>
      <c r="E117" s="18"/>
      <c r="F117" s="18"/>
      <c r="G117" s="18"/>
      <c r="H117" s="18"/>
      <c r="I117" s="18"/>
      <c r="J117" s="18"/>
      <c r="K117" s="18"/>
      <c r="L117" s="20"/>
      <c r="M117" s="167"/>
      <c r="N117" s="167"/>
      <c r="O117" s="168"/>
      <c r="P117" s="168"/>
      <c r="Q117" s="168"/>
    </row>
    <row r="118" spans="1:27" ht="12.75" customHeight="1">
      <c r="B118" s="20" t="s">
        <v>689</v>
      </c>
      <c r="C118" s="19"/>
      <c r="D118" s="19"/>
      <c r="E118" s="24"/>
      <c r="F118" s="24"/>
      <c r="G118" s="24"/>
      <c r="H118" s="24"/>
      <c r="I118" s="24"/>
      <c r="J118" s="24"/>
      <c r="K118" s="17"/>
      <c r="L118" s="20"/>
      <c r="M118" s="167"/>
      <c r="N118" s="167"/>
      <c r="O118" s="168"/>
      <c r="P118" s="168"/>
      <c r="Q118" s="168"/>
    </row>
    <row r="119" spans="1:27" ht="12.75" customHeight="1">
      <c r="B119" s="284" t="s">
        <v>690</v>
      </c>
      <c r="C119" s="19"/>
      <c r="D119" s="19"/>
      <c r="E119" s="24"/>
      <c r="F119" s="24"/>
      <c r="G119" s="24"/>
      <c r="H119" s="24"/>
      <c r="I119" s="24"/>
      <c r="J119" s="24"/>
      <c r="K119" s="17"/>
      <c r="L119" s="20"/>
      <c r="M119" s="167"/>
      <c r="N119" s="167"/>
      <c r="O119" s="168"/>
      <c r="P119" s="168"/>
      <c r="Q119" s="168"/>
    </row>
    <row r="120" spans="1:27" ht="12.75" customHeight="1">
      <c r="B120" s="20" t="s">
        <v>46</v>
      </c>
      <c r="C120" s="19"/>
      <c r="D120" s="19"/>
      <c r="E120" s="24"/>
      <c r="F120" s="24"/>
      <c r="G120" s="24"/>
      <c r="H120" s="24"/>
      <c r="I120" s="24"/>
      <c r="J120" s="24"/>
      <c r="K120" s="24"/>
      <c r="L120" s="20"/>
      <c r="M120" s="167"/>
      <c r="N120" s="167"/>
      <c r="O120" s="168"/>
      <c r="P120" s="168"/>
      <c r="Q120" s="168"/>
    </row>
    <row r="121" spans="1:27" ht="12.75" customHeight="1">
      <c r="B121" s="20" t="s">
        <v>214</v>
      </c>
      <c r="C121" s="20"/>
      <c r="D121" s="20"/>
      <c r="E121" s="20"/>
      <c r="F121" s="20"/>
      <c r="G121" s="20"/>
      <c r="H121" s="20"/>
      <c r="I121" s="20"/>
      <c r="J121" s="20"/>
      <c r="K121" s="20"/>
      <c r="L121" s="25"/>
      <c r="M121" s="167"/>
      <c r="N121" s="167"/>
      <c r="O121" s="168"/>
      <c r="P121" s="168"/>
      <c r="Q121" s="168"/>
    </row>
    <row r="122" spans="1:27" ht="12.75" customHeight="1">
      <c r="B122" s="20" t="s">
        <v>691</v>
      </c>
      <c r="C122" s="20"/>
      <c r="D122" s="20"/>
      <c r="E122" s="20"/>
      <c r="F122" s="20"/>
      <c r="G122" s="20"/>
      <c r="H122" s="20"/>
      <c r="I122" s="20"/>
      <c r="J122" s="20"/>
      <c r="K122" s="20"/>
      <c r="L122" s="25"/>
      <c r="M122" s="167"/>
      <c r="N122" s="167"/>
      <c r="O122" s="168"/>
      <c r="P122" s="168"/>
      <c r="Q122" s="168"/>
    </row>
    <row r="123" spans="1:27" ht="12.75" customHeight="1">
      <c r="B123" s="284" t="s">
        <v>692</v>
      </c>
      <c r="C123" s="20"/>
      <c r="D123" s="20"/>
      <c r="E123" s="20"/>
      <c r="F123" s="20"/>
      <c r="G123" s="20"/>
      <c r="H123" s="20"/>
      <c r="I123" s="20"/>
      <c r="J123" s="20"/>
      <c r="K123" s="20"/>
      <c r="L123" s="25"/>
      <c r="M123" s="167"/>
      <c r="N123" s="167"/>
      <c r="O123" s="168"/>
      <c r="P123" s="168"/>
      <c r="Q123" s="168"/>
    </row>
    <row r="124" spans="1:27" ht="12.75" customHeight="1">
      <c r="B124" s="284" t="s">
        <v>693</v>
      </c>
      <c r="C124" s="20"/>
      <c r="D124" s="20"/>
      <c r="E124" s="20"/>
      <c r="F124" s="20"/>
      <c r="G124" s="20"/>
      <c r="H124" s="20"/>
      <c r="I124" s="20"/>
      <c r="J124" s="20"/>
      <c r="K124" s="20"/>
      <c r="L124" s="25"/>
      <c r="M124" s="167"/>
      <c r="N124" s="167"/>
      <c r="O124" s="168"/>
      <c r="P124" s="168"/>
      <c r="Q124" s="168"/>
    </row>
    <row r="125" spans="1:27" ht="12.75" customHeight="1">
      <c r="B125" s="167" t="s">
        <v>694</v>
      </c>
      <c r="C125" s="20"/>
      <c r="D125" s="20"/>
      <c r="E125" s="20"/>
      <c r="F125" s="20"/>
      <c r="G125" s="20"/>
      <c r="H125" s="20"/>
      <c r="I125" s="20"/>
      <c r="J125" s="20"/>
      <c r="K125" s="20"/>
      <c r="L125" s="25"/>
      <c r="M125" s="167"/>
      <c r="N125" s="167"/>
      <c r="O125" s="168"/>
      <c r="P125" s="168"/>
      <c r="Q125" s="168"/>
    </row>
    <row r="126" spans="1:27" ht="12.75" customHeight="1">
      <c r="B126" s="284" t="s">
        <v>695</v>
      </c>
      <c r="C126" s="26"/>
      <c r="D126" s="26"/>
      <c r="E126" s="27"/>
      <c r="F126" s="27"/>
      <c r="G126" s="27"/>
      <c r="H126" s="27"/>
      <c r="I126" s="27"/>
      <c r="J126" s="27"/>
      <c r="K126" s="20"/>
      <c r="L126" s="20"/>
      <c r="M126" s="167"/>
      <c r="N126" s="167"/>
      <c r="O126" s="168"/>
      <c r="P126" s="168"/>
      <c r="Q126" s="168"/>
    </row>
    <row r="127" spans="1:27" ht="12.75" customHeight="1">
      <c r="B127" s="20"/>
      <c r="C127" s="26"/>
      <c r="D127" s="26"/>
      <c r="E127" s="27"/>
      <c r="F127" s="27"/>
      <c r="G127" s="27"/>
      <c r="H127" s="27"/>
      <c r="I127" s="27"/>
      <c r="J127" s="27"/>
      <c r="K127" s="20"/>
      <c r="L127" s="20"/>
      <c r="M127" s="167"/>
      <c r="N127" s="168"/>
      <c r="O127" s="28"/>
      <c r="P127" s="28"/>
      <c r="Q127" s="28"/>
    </row>
    <row r="128" spans="1:27" ht="17.100000000000001" customHeight="1">
      <c r="E128" s="29"/>
      <c r="F128" s="29"/>
      <c r="G128" s="29"/>
      <c r="H128" s="16"/>
      <c r="I128" s="29"/>
      <c r="J128" s="29"/>
    </row>
    <row r="129" spans="2:17" ht="17.100000000000001" customHeight="1">
      <c r="D129" s="29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</row>
    <row r="130" spans="2:17" ht="15" customHeight="1"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</row>
    <row r="131" spans="2:17" ht="15" customHeight="1"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</row>
    <row r="132" spans="2:17"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</row>
    <row r="133" spans="2:17"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</row>
    <row r="134" spans="2:17"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</row>
    <row r="135" spans="2:17"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</row>
    <row r="137" spans="2:17">
      <c r="B137" s="13"/>
    </row>
    <row r="138" spans="2:17">
      <c r="B138" s="13"/>
    </row>
  </sheetData>
  <mergeCells count="3">
    <mergeCell ref="D4:AA4"/>
    <mergeCell ref="D32:AA32"/>
    <mergeCell ref="D73:AA73"/>
  </mergeCells>
  <printOptions horizontalCentered="1"/>
  <pageMargins left="0.59055118110236227" right="0.39370078740157483" top="0.59055118110236227" bottom="0.31496062992125984" header="0.11811023622047245" footer="0.11811023622047245"/>
  <pageSetup paperSize="9" scale="70" firstPageNumber="4" fitToWidth="2" fitToHeight="2" pageOrder="overThenDown" orientation="portrait" useFirstPageNumber="1" r:id="rId1"/>
  <headerFooter alignWithMargins="0">
    <oddHeader>&amp;R&amp;"MetaNormalLF-Roman,Standard"Teil 1</oddHeader>
    <oddFooter>&amp;L&amp;"MetaNormalLF-Roman,Standard"Statistisches Bundesamt, Umweltnutzung und Wirtschaft, Tabellenband, 2014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C363"/>
  <sheetViews>
    <sheetView workbookViewId="0"/>
  </sheetViews>
  <sheetFormatPr baseColWidth="10" defaultRowHeight="12.75"/>
  <cols>
    <col min="1" max="1" width="5.7109375" style="168" customWidth="1"/>
    <col min="2" max="2" width="64.140625" style="168" customWidth="1"/>
    <col min="3" max="3" width="20.42578125" style="168" customWidth="1"/>
    <col min="4" max="8" width="9.7109375" style="168" customWidth="1"/>
    <col min="9" max="19" width="10.5703125" style="168" customWidth="1"/>
    <col min="20" max="20" width="11" style="168" customWidth="1"/>
    <col min="21" max="21" width="12" style="168" bestFit="1" customWidth="1"/>
    <col min="22" max="27" width="11" style="168" customWidth="1"/>
    <col min="28" max="16384" width="11.42578125" style="168"/>
  </cols>
  <sheetData>
    <row r="1" spans="1:28" ht="20.100000000000001" customHeight="1">
      <c r="A1" s="197" t="s">
        <v>270</v>
      </c>
      <c r="B1" s="198"/>
      <c r="C1" s="198"/>
      <c r="D1" s="198"/>
      <c r="E1" s="198"/>
      <c r="F1" s="198"/>
      <c r="G1" s="198"/>
      <c r="J1" s="198"/>
      <c r="K1" s="198"/>
      <c r="L1" s="198"/>
      <c r="M1" s="198"/>
      <c r="N1" s="198"/>
      <c r="P1" s="197"/>
      <c r="Q1" s="197"/>
    </row>
    <row r="2" spans="1:28" ht="16.5" customHeight="1">
      <c r="A2" s="174"/>
      <c r="C2" s="89"/>
      <c r="D2" s="89"/>
      <c r="E2" s="199"/>
      <c r="F2" s="199"/>
      <c r="G2" s="199"/>
      <c r="H2" s="200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201"/>
      <c r="Y2" s="201"/>
      <c r="Z2" s="201"/>
      <c r="AA2" s="201"/>
    </row>
    <row r="3" spans="1:28" ht="12" customHeight="1">
      <c r="H3" s="202"/>
      <c r="I3" s="202"/>
    </row>
    <row r="4" spans="1:28" ht="27" customHeight="1">
      <c r="A4" s="203" t="s">
        <v>74</v>
      </c>
      <c r="B4" s="204" t="s">
        <v>22</v>
      </c>
      <c r="C4" s="204" t="s">
        <v>23</v>
      </c>
      <c r="D4" s="204">
        <v>1990</v>
      </c>
      <c r="E4" s="204">
        <v>1991</v>
      </c>
      <c r="F4" s="204">
        <v>1992</v>
      </c>
      <c r="G4" s="204">
        <v>1993</v>
      </c>
      <c r="H4" s="204">
        <v>1994</v>
      </c>
      <c r="I4" s="204">
        <v>1995</v>
      </c>
      <c r="J4" s="206">
        <v>1996</v>
      </c>
      <c r="K4" s="204">
        <v>1997</v>
      </c>
      <c r="L4" s="204">
        <v>1998</v>
      </c>
      <c r="M4" s="204">
        <v>1999</v>
      </c>
      <c r="N4" s="205">
        <v>2000</v>
      </c>
      <c r="O4" s="205">
        <v>2001</v>
      </c>
      <c r="P4" s="204">
        <v>2002</v>
      </c>
      <c r="Q4" s="207">
        <v>2003</v>
      </c>
      <c r="R4" s="205">
        <v>2004</v>
      </c>
      <c r="S4" s="205">
        <v>2005</v>
      </c>
      <c r="T4" s="205">
        <v>2006</v>
      </c>
      <c r="U4" s="204">
        <v>2007</v>
      </c>
      <c r="V4" s="205">
        <v>2008</v>
      </c>
      <c r="W4" s="205">
        <v>2009</v>
      </c>
      <c r="X4" s="205">
        <v>2010</v>
      </c>
      <c r="Y4" s="205">
        <v>2011</v>
      </c>
      <c r="Z4" s="205">
        <v>2012</v>
      </c>
      <c r="AA4" s="205">
        <v>2013</v>
      </c>
    </row>
    <row r="5" spans="1:28" s="167" customFormat="1" ht="23.25" customHeight="1">
      <c r="A5" s="208"/>
      <c r="B5" s="209"/>
      <c r="C5" s="210"/>
      <c r="D5" s="345" t="s">
        <v>608</v>
      </c>
      <c r="E5" s="346"/>
      <c r="F5" s="346"/>
      <c r="G5" s="346"/>
      <c r="H5" s="346"/>
      <c r="I5" s="346"/>
      <c r="J5" s="346"/>
      <c r="K5" s="346"/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6"/>
      <c r="Z5" s="346"/>
      <c r="AA5" s="346"/>
      <c r="AB5" s="189"/>
    </row>
    <row r="6" spans="1:28" s="178" customFormat="1" ht="15" customHeight="1">
      <c r="A6" s="148">
        <v>1</v>
      </c>
      <c r="B6" s="211" t="s">
        <v>467</v>
      </c>
      <c r="C6" s="148" t="s">
        <v>55</v>
      </c>
      <c r="D6" s="287" t="s">
        <v>202</v>
      </c>
      <c r="E6" s="286">
        <v>80274.563999999998</v>
      </c>
      <c r="F6" s="286">
        <v>80974.631999999998</v>
      </c>
      <c r="G6" s="286">
        <v>81338.092999999993</v>
      </c>
      <c r="H6" s="286">
        <v>81538.603000000003</v>
      </c>
      <c r="I6" s="286">
        <v>81817.498999999996</v>
      </c>
      <c r="J6" s="286">
        <v>82012.161999999997</v>
      </c>
      <c r="K6" s="286">
        <v>82057.379000000001</v>
      </c>
      <c r="L6" s="286">
        <v>82037.010999999999</v>
      </c>
      <c r="M6" s="286">
        <v>82163.475000000006</v>
      </c>
      <c r="N6" s="286">
        <v>82259.53</v>
      </c>
      <c r="O6" s="286">
        <v>82440.3</v>
      </c>
      <c r="P6" s="286">
        <v>82536.679999999993</v>
      </c>
      <c r="Q6" s="286">
        <v>82531.671000000002</v>
      </c>
      <c r="R6" s="286">
        <v>82500.849000000002</v>
      </c>
      <c r="S6" s="286">
        <v>82437.994999999995</v>
      </c>
      <c r="T6" s="286">
        <v>82314.906000000003</v>
      </c>
      <c r="U6" s="286">
        <v>82217.837</v>
      </c>
      <c r="V6" s="286">
        <v>82002.356</v>
      </c>
      <c r="W6" s="286">
        <v>81802.3</v>
      </c>
      <c r="X6" s="286">
        <v>81751.601999999999</v>
      </c>
      <c r="Y6" s="286">
        <v>81843.743000000002</v>
      </c>
      <c r="Z6" s="286">
        <v>80523.745999999999</v>
      </c>
      <c r="AA6" s="286">
        <v>80767.5</v>
      </c>
      <c r="AB6" s="213"/>
    </row>
    <row r="7" spans="1:28" s="178" customFormat="1" ht="15" customHeight="1">
      <c r="A7" s="148">
        <v>2</v>
      </c>
      <c r="B7" s="211" t="s">
        <v>56</v>
      </c>
      <c r="C7" s="148" t="s">
        <v>55</v>
      </c>
      <c r="D7" s="287" t="s">
        <v>202</v>
      </c>
      <c r="E7" s="286">
        <v>35367</v>
      </c>
      <c r="F7" s="286">
        <v>35832.5</v>
      </c>
      <c r="G7" s="286">
        <v>36346.25</v>
      </c>
      <c r="H7" s="286">
        <v>36755.75</v>
      </c>
      <c r="I7" s="286">
        <v>37023.75</v>
      </c>
      <c r="J7" s="286">
        <v>37325</v>
      </c>
      <c r="K7" s="286">
        <v>37475.75</v>
      </c>
      <c r="L7" s="286">
        <v>37597.75</v>
      </c>
      <c r="M7" s="286">
        <v>37877.25</v>
      </c>
      <c r="N7" s="286">
        <v>38207</v>
      </c>
      <c r="O7" s="286">
        <v>38521.5</v>
      </c>
      <c r="P7" s="286">
        <v>38774.5</v>
      </c>
      <c r="Q7" s="286">
        <v>38988.5</v>
      </c>
      <c r="R7" s="286">
        <v>39136</v>
      </c>
      <c r="S7" s="286">
        <v>39178</v>
      </c>
      <c r="T7" s="286">
        <v>39767</v>
      </c>
      <c r="U7" s="286">
        <v>39722</v>
      </c>
      <c r="V7" s="286">
        <v>40076</v>
      </c>
      <c r="W7" s="286">
        <v>40189</v>
      </c>
      <c r="X7" s="286">
        <v>40301</v>
      </c>
      <c r="Y7" s="286">
        <v>40439</v>
      </c>
      <c r="Z7" s="286">
        <v>40657</v>
      </c>
      <c r="AA7" s="286" t="s">
        <v>201</v>
      </c>
      <c r="AB7" s="214"/>
    </row>
    <row r="8" spans="1:28" s="178" customFormat="1" ht="15" customHeight="1">
      <c r="A8" s="148">
        <v>3</v>
      </c>
      <c r="B8" s="211" t="s">
        <v>696</v>
      </c>
      <c r="C8" s="148" t="s">
        <v>150</v>
      </c>
      <c r="D8" s="287" t="s">
        <v>202</v>
      </c>
      <c r="E8" s="286" t="s">
        <v>688</v>
      </c>
      <c r="F8" s="286">
        <v>12022.071482582796</v>
      </c>
      <c r="G8" s="286" t="s">
        <v>688</v>
      </c>
      <c r="H8" s="286" t="s">
        <v>688</v>
      </c>
      <c r="I8" s="286" t="s">
        <v>688</v>
      </c>
      <c r="J8" s="286">
        <v>12659.229584985438</v>
      </c>
      <c r="K8" s="286" t="s">
        <v>688</v>
      </c>
      <c r="L8" s="286" t="s">
        <v>688</v>
      </c>
      <c r="M8" s="286" t="s">
        <v>688</v>
      </c>
      <c r="N8" s="286">
        <v>13457.414166486064</v>
      </c>
      <c r="O8" s="286" t="s">
        <v>688</v>
      </c>
      <c r="P8" s="286" t="s">
        <v>688</v>
      </c>
      <c r="Q8" s="286" t="s">
        <v>688</v>
      </c>
      <c r="R8" s="286">
        <v>14677.561360457683</v>
      </c>
      <c r="S8" s="286" t="s">
        <v>688</v>
      </c>
      <c r="T8" s="286" t="s">
        <v>688</v>
      </c>
      <c r="U8" s="286" t="s">
        <v>688</v>
      </c>
      <c r="V8" s="286">
        <v>15430.305715313327</v>
      </c>
      <c r="W8" s="286" t="s">
        <v>688</v>
      </c>
      <c r="X8" s="286" t="s">
        <v>688</v>
      </c>
      <c r="Y8" s="286" t="s">
        <v>688</v>
      </c>
      <c r="Z8" s="286" t="s">
        <v>688</v>
      </c>
      <c r="AA8" s="286" t="s">
        <v>688</v>
      </c>
    </row>
    <row r="9" spans="1:28" s="178" customFormat="1" ht="15" customHeight="1">
      <c r="A9" s="148">
        <v>4</v>
      </c>
      <c r="B9" s="211" t="s">
        <v>697</v>
      </c>
      <c r="C9" s="148" t="s">
        <v>134</v>
      </c>
      <c r="D9" s="287" t="s">
        <v>202</v>
      </c>
      <c r="E9" s="286" t="s">
        <v>688</v>
      </c>
      <c r="F9" s="286">
        <v>8350.7081383966633</v>
      </c>
      <c r="G9" s="286" t="s">
        <v>688</v>
      </c>
      <c r="H9" s="286" t="s">
        <v>688</v>
      </c>
      <c r="I9" s="286" t="s">
        <v>688</v>
      </c>
      <c r="J9" s="286">
        <v>8747.8618074355036</v>
      </c>
      <c r="K9" s="286" t="s">
        <v>688</v>
      </c>
      <c r="L9" s="286" t="s">
        <v>688</v>
      </c>
      <c r="M9" s="286" t="s">
        <v>688</v>
      </c>
      <c r="N9" s="286">
        <v>9309.4044949630406</v>
      </c>
      <c r="O9" s="286" t="s">
        <v>688</v>
      </c>
      <c r="P9" s="286" t="s">
        <v>688</v>
      </c>
      <c r="Q9" s="286" t="s">
        <v>688</v>
      </c>
      <c r="R9" s="286">
        <v>10004.167646590515</v>
      </c>
      <c r="S9" s="286" t="s">
        <v>688</v>
      </c>
      <c r="T9" s="286" t="s">
        <v>688</v>
      </c>
      <c r="U9" s="286" t="s">
        <v>688</v>
      </c>
      <c r="V9" s="286">
        <v>10200.835219682167</v>
      </c>
      <c r="W9" s="286" t="s">
        <v>688</v>
      </c>
      <c r="X9" s="286" t="s">
        <v>688</v>
      </c>
      <c r="Y9" s="286" t="s">
        <v>688</v>
      </c>
      <c r="Z9" s="286" t="s">
        <v>688</v>
      </c>
      <c r="AA9" s="286" t="s">
        <v>688</v>
      </c>
    </row>
    <row r="10" spans="1:28" s="178" customFormat="1" ht="15" customHeight="1">
      <c r="A10" s="148">
        <v>5</v>
      </c>
      <c r="B10" s="211" t="s">
        <v>297</v>
      </c>
      <c r="C10" s="148" t="s">
        <v>151</v>
      </c>
      <c r="D10" s="287" t="s">
        <v>202</v>
      </c>
      <c r="E10" s="286">
        <v>2742.4158460640328</v>
      </c>
      <c r="F10" s="286">
        <v>2773.1044375559986</v>
      </c>
      <c r="G10" s="286">
        <v>2808.2936064276796</v>
      </c>
      <c r="H10" s="286">
        <v>2846.7364229500722</v>
      </c>
      <c r="I10" s="286">
        <v>2891.4579839170001</v>
      </c>
      <c r="J10" s="286">
        <v>2933.0980701638173</v>
      </c>
      <c r="K10" s="286">
        <v>2970.701703793939</v>
      </c>
      <c r="L10" s="286">
        <v>3008.3683181202296</v>
      </c>
      <c r="M10" s="286">
        <v>3049.7473584928912</v>
      </c>
      <c r="N10" s="286">
        <v>3233.5541321650398</v>
      </c>
      <c r="O10" s="286">
        <v>3277.7945328035112</v>
      </c>
      <c r="P10" s="286">
        <v>3314.1525007521791</v>
      </c>
      <c r="Q10" s="286">
        <v>3348.7954958831579</v>
      </c>
      <c r="R10" s="286">
        <v>3382.8307878433898</v>
      </c>
      <c r="S10" s="286">
        <v>3415.8083220129365</v>
      </c>
      <c r="T10" s="286">
        <v>3446.0623840974849</v>
      </c>
      <c r="U10" s="286">
        <v>3472.6963527773219</v>
      </c>
      <c r="V10" s="286">
        <v>3494.4743434563693</v>
      </c>
      <c r="W10" s="286">
        <v>3512.6573530388928</v>
      </c>
      <c r="X10" s="286">
        <v>3530.4057119840918</v>
      </c>
      <c r="Y10" s="286">
        <v>3550.7321298211837</v>
      </c>
      <c r="Z10" s="286">
        <v>3571.4254385146032</v>
      </c>
      <c r="AA10" s="286">
        <v>3594.7309345577678</v>
      </c>
    </row>
    <row r="11" spans="1:28" s="178" customFormat="1" ht="15" customHeight="1">
      <c r="A11" s="148">
        <v>6</v>
      </c>
      <c r="B11" s="211" t="s">
        <v>698</v>
      </c>
      <c r="C11" s="148">
        <v>1000</v>
      </c>
      <c r="D11" s="286">
        <v>33856</v>
      </c>
      <c r="E11" s="286">
        <v>34174</v>
      </c>
      <c r="F11" s="286">
        <v>34547</v>
      </c>
      <c r="G11" s="286">
        <v>34989</v>
      </c>
      <c r="H11" s="286">
        <v>35371</v>
      </c>
      <c r="I11" s="286">
        <v>35954.317000000003</v>
      </c>
      <c r="J11" s="286">
        <v>36492.322999999997</v>
      </c>
      <c r="K11" s="286">
        <v>37050.368999999999</v>
      </c>
      <c r="L11" s="286">
        <v>37529.144</v>
      </c>
      <c r="M11" s="286">
        <v>37984.298000000003</v>
      </c>
      <c r="N11" s="286">
        <v>38383.644999999997</v>
      </c>
      <c r="O11" s="286">
        <v>38681.800999999999</v>
      </c>
      <c r="P11" s="286">
        <v>38924.836000000003</v>
      </c>
      <c r="Q11" s="286">
        <v>39141.542999999998</v>
      </c>
      <c r="R11" s="286">
        <v>39362.266000000003</v>
      </c>
      <c r="S11" s="286">
        <v>39551.203000000001</v>
      </c>
      <c r="T11" s="286">
        <v>39753.733</v>
      </c>
      <c r="U11" s="286">
        <v>39918.192000000003</v>
      </c>
      <c r="V11" s="286">
        <v>40057.281999999999</v>
      </c>
      <c r="W11" s="286">
        <v>40183.563000000002</v>
      </c>
      <c r="X11" s="286">
        <v>41223.25</v>
      </c>
      <c r="Y11" s="286">
        <v>41373.769999999997</v>
      </c>
      <c r="Z11" s="286">
        <v>41550.267</v>
      </c>
      <c r="AA11" s="286">
        <v>41550.267</v>
      </c>
    </row>
    <row r="12" spans="1:28" s="178" customFormat="1" ht="15" customHeight="1">
      <c r="A12" s="148">
        <v>7</v>
      </c>
      <c r="B12" s="211" t="s">
        <v>57</v>
      </c>
      <c r="C12" s="148" t="s">
        <v>2</v>
      </c>
      <c r="D12" s="287" t="s">
        <v>202</v>
      </c>
      <c r="E12" s="286">
        <v>856673</v>
      </c>
      <c r="F12" s="286">
        <v>917190</v>
      </c>
      <c r="G12" s="286">
        <v>954269</v>
      </c>
      <c r="H12" s="286">
        <v>989291</v>
      </c>
      <c r="I12" s="286">
        <v>1019828</v>
      </c>
      <c r="J12" s="286">
        <v>1045251</v>
      </c>
      <c r="K12" s="286">
        <v>1065987</v>
      </c>
      <c r="L12" s="286">
        <v>1083750</v>
      </c>
      <c r="M12" s="286">
        <v>1112784</v>
      </c>
      <c r="N12" s="286">
        <v>1143431</v>
      </c>
      <c r="O12" s="286">
        <v>1182774</v>
      </c>
      <c r="P12" s="286">
        <v>1186967</v>
      </c>
      <c r="Q12" s="286">
        <v>1206972</v>
      </c>
      <c r="R12" s="286">
        <v>1231438</v>
      </c>
      <c r="S12" s="286">
        <v>1258333</v>
      </c>
      <c r="T12" s="286">
        <v>1294755</v>
      </c>
      <c r="U12" s="286">
        <v>1313850</v>
      </c>
      <c r="V12" s="286">
        <v>1341130</v>
      </c>
      <c r="W12" s="286">
        <v>1336434</v>
      </c>
      <c r="X12" s="286">
        <v>1372867</v>
      </c>
      <c r="Y12" s="286">
        <v>1430629</v>
      </c>
      <c r="Z12" s="286">
        <v>1459993</v>
      </c>
      <c r="AA12" s="286">
        <v>1486131</v>
      </c>
      <c r="AB12" s="35"/>
    </row>
    <row r="13" spans="1:28" s="178" customFormat="1" ht="15" customHeight="1">
      <c r="A13" s="148">
        <v>8</v>
      </c>
      <c r="B13" s="211" t="s">
        <v>164</v>
      </c>
      <c r="C13" s="148" t="s">
        <v>284</v>
      </c>
      <c r="D13" s="287" t="s">
        <v>202</v>
      </c>
      <c r="E13" s="286">
        <v>85.42739443872297</v>
      </c>
      <c r="F13" s="286">
        <v>87.682801235839349</v>
      </c>
      <c r="G13" s="286">
        <v>87.796086508753874</v>
      </c>
      <c r="H13" s="286">
        <v>89.052523171987644</v>
      </c>
      <c r="I13" s="286">
        <v>90.52523171987643</v>
      </c>
      <c r="J13" s="286">
        <v>91.956745623069011</v>
      </c>
      <c r="K13" s="286">
        <v>92.7600411946447</v>
      </c>
      <c r="L13" s="286">
        <v>93.934088568486089</v>
      </c>
      <c r="M13" s="286">
        <v>96.148300720906292</v>
      </c>
      <c r="N13" s="286">
        <v>98.084449021627179</v>
      </c>
      <c r="O13" s="286">
        <v>99.866117404737381</v>
      </c>
      <c r="P13" s="286">
        <v>98.918640576725025</v>
      </c>
      <c r="Q13" s="286">
        <v>98.619979402677657</v>
      </c>
      <c r="R13" s="286">
        <v>99.361483007209074</v>
      </c>
      <c r="S13" s="286">
        <v>100</v>
      </c>
      <c r="T13" s="286">
        <v>101.77136972193614</v>
      </c>
      <c r="U13" s="286">
        <v>101.57569515962925</v>
      </c>
      <c r="V13" s="286">
        <v>101.98764160659115</v>
      </c>
      <c r="W13" s="286">
        <v>102.14212152420185</v>
      </c>
      <c r="X13" s="286">
        <v>102.98661174047375</v>
      </c>
      <c r="Y13" s="286">
        <v>105.3656024716787</v>
      </c>
      <c r="Z13" s="286">
        <v>106.01441812564367</v>
      </c>
      <c r="AA13" s="286">
        <v>106.58084449021628</v>
      </c>
      <c r="AB13" s="35"/>
    </row>
    <row r="14" spans="1:28" s="178" customFormat="1" ht="15" customHeight="1">
      <c r="A14" s="148"/>
      <c r="B14" s="215" t="s">
        <v>58</v>
      </c>
      <c r="C14" s="216"/>
      <c r="D14" s="287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</row>
    <row r="15" spans="1:28" s="178" customFormat="1" ht="15" customHeight="1">
      <c r="A15" s="148">
        <v>9</v>
      </c>
      <c r="B15" s="217" t="s">
        <v>161</v>
      </c>
      <c r="C15" s="148" t="s">
        <v>2</v>
      </c>
      <c r="D15" s="287" t="s">
        <v>202</v>
      </c>
      <c r="E15" s="286">
        <v>50112</v>
      </c>
      <c r="F15" s="286">
        <v>56730</v>
      </c>
      <c r="G15" s="286">
        <v>65869</v>
      </c>
      <c r="H15" s="286">
        <v>72426</v>
      </c>
      <c r="I15" s="286">
        <v>77454</v>
      </c>
      <c r="J15" s="286">
        <v>81299</v>
      </c>
      <c r="K15" s="286">
        <v>84932</v>
      </c>
      <c r="L15" s="286">
        <v>86774</v>
      </c>
      <c r="M15" s="286">
        <v>89440</v>
      </c>
      <c r="N15" s="286">
        <v>92166</v>
      </c>
      <c r="O15" s="286">
        <v>93806</v>
      </c>
      <c r="P15" s="286">
        <v>95484</v>
      </c>
      <c r="Q15" s="286">
        <v>96886</v>
      </c>
      <c r="R15" s="286">
        <v>98146</v>
      </c>
      <c r="S15" s="286">
        <v>99469</v>
      </c>
      <c r="T15" s="286">
        <v>100753</v>
      </c>
      <c r="U15" s="286">
        <v>102007</v>
      </c>
      <c r="V15" s="286">
        <v>103274</v>
      </c>
      <c r="W15" s="286">
        <v>104311</v>
      </c>
      <c r="X15" s="286">
        <v>105368</v>
      </c>
      <c r="Y15" s="286">
        <v>106701</v>
      </c>
      <c r="Z15" s="286">
        <v>108053</v>
      </c>
      <c r="AA15" s="286">
        <v>109578</v>
      </c>
      <c r="AB15" s="35"/>
    </row>
    <row r="16" spans="1:28" s="178" customFormat="1" ht="15" customHeight="1">
      <c r="A16" s="148">
        <v>10</v>
      </c>
      <c r="B16" s="217" t="s">
        <v>162</v>
      </c>
      <c r="C16" s="148" t="s">
        <v>2</v>
      </c>
      <c r="D16" s="287" t="s">
        <v>202</v>
      </c>
      <c r="E16" s="286">
        <v>58040</v>
      </c>
      <c r="F16" s="286">
        <v>64736.999999999993</v>
      </c>
      <c r="G16" s="286">
        <v>73465</v>
      </c>
      <c r="H16" s="286">
        <v>80648</v>
      </c>
      <c r="I16" s="286">
        <v>86786</v>
      </c>
      <c r="J16" s="286">
        <v>91306</v>
      </c>
      <c r="K16" s="286">
        <v>95544</v>
      </c>
      <c r="L16" s="286">
        <v>98136</v>
      </c>
      <c r="M16" s="286">
        <v>100887</v>
      </c>
      <c r="N16" s="286">
        <v>103517</v>
      </c>
      <c r="O16" s="286">
        <v>106487</v>
      </c>
      <c r="P16" s="286">
        <v>109583</v>
      </c>
      <c r="Q16" s="286">
        <v>112284</v>
      </c>
      <c r="R16" s="286">
        <v>114816</v>
      </c>
      <c r="S16" s="286">
        <v>117483</v>
      </c>
      <c r="T16" s="286">
        <v>120160</v>
      </c>
      <c r="U16" s="286">
        <v>122870</v>
      </c>
      <c r="V16" s="286">
        <v>125576</v>
      </c>
      <c r="W16" s="286">
        <v>127977</v>
      </c>
      <c r="X16" s="286">
        <v>130518</v>
      </c>
      <c r="Y16" s="286">
        <v>133677</v>
      </c>
      <c r="Z16" s="286">
        <v>136798</v>
      </c>
      <c r="AA16" s="286">
        <v>140170</v>
      </c>
      <c r="AB16" s="35"/>
    </row>
    <row r="17" spans="1:28" s="178" customFormat="1" ht="15" customHeight="1">
      <c r="A17" s="148">
        <v>11</v>
      </c>
      <c r="B17" s="217" t="s">
        <v>167</v>
      </c>
      <c r="C17" s="148" t="s">
        <v>284</v>
      </c>
      <c r="D17" s="287" t="s">
        <v>202</v>
      </c>
      <c r="E17" s="286">
        <v>75.667833916958472</v>
      </c>
      <c r="F17" s="286">
        <v>79.159579789894948</v>
      </c>
      <c r="G17" s="286">
        <v>83.821910955477748</v>
      </c>
      <c r="H17" s="286">
        <v>87.353676838419219</v>
      </c>
      <c r="I17" s="286">
        <v>89.584792396198097</v>
      </c>
      <c r="J17" s="286">
        <v>91.195597798899456</v>
      </c>
      <c r="K17" s="286">
        <v>92.966483241620807</v>
      </c>
      <c r="L17" s="286">
        <v>94.12706353176587</v>
      </c>
      <c r="M17" s="286">
        <v>96.208104052026016</v>
      </c>
      <c r="N17" s="286">
        <v>97.978989494747381</v>
      </c>
      <c r="O17" s="286">
        <v>98.669334667333658</v>
      </c>
      <c r="P17" s="286">
        <v>99.029514757378692</v>
      </c>
      <c r="Q17" s="286">
        <v>99.27963981990996</v>
      </c>
      <c r="R17" s="286">
        <v>99.619809904952476</v>
      </c>
      <c r="S17" s="286">
        <v>100</v>
      </c>
      <c r="T17" s="286">
        <v>100.15007503751876</v>
      </c>
      <c r="U17" s="286">
        <v>100.19009504752377</v>
      </c>
      <c r="V17" s="286">
        <v>100.23011505752876</v>
      </c>
      <c r="W17" s="286">
        <v>100.1400700350175</v>
      </c>
      <c r="X17" s="286">
        <v>100.05002501250627</v>
      </c>
      <c r="Y17" s="286">
        <v>100.05002501250627</v>
      </c>
      <c r="Z17" s="286">
        <v>100.09004502251126</v>
      </c>
      <c r="AA17" s="286">
        <v>100.15007503751876</v>
      </c>
      <c r="AB17" s="35"/>
    </row>
    <row r="18" spans="1:28" s="178" customFormat="1" ht="15" customHeight="1">
      <c r="A18" s="148">
        <v>12</v>
      </c>
      <c r="B18" s="217" t="s">
        <v>163</v>
      </c>
      <c r="C18" s="148" t="s">
        <v>284</v>
      </c>
      <c r="D18" s="287" t="s">
        <v>202</v>
      </c>
      <c r="E18" s="286">
        <v>72.495274102079392</v>
      </c>
      <c r="F18" s="286">
        <v>75.42533081285444</v>
      </c>
      <c r="G18" s="286">
        <v>79.206049149338369</v>
      </c>
      <c r="H18" s="286">
        <v>82.356647763074989</v>
      </c>
      <c r="I18" s="286">
        <v>85.066162570888466</v>
      </c>
      <c r="J18" s="286">
        <v>86.704473850031505</v>
      </c>
      <c r="K18" s="286">
        <v>88.615837009031722</v>
      </c>
      <c r="L18" s="286">
        <v>90.054610375971436</v>
      </c>
      <c r="M18" s="286">
        <v>91.671917664356243</v>
      </c>
      <c r="N18" s="286">
        <v>93.058181054400336</v>
      </c>
      <c r="O18" s="286">
        <v>94.780508296576343</v>
      </c>
      <c r="P18" s="286">
        <v>96.229783658895187</v>
      </c>
      <c r="Q18" s="286">
        <v>97.395505145977737</v>
      </c>
      <c r="R18" s="286">
        <v>98.655744591472384</v>
      </c>
      <c r="S18" s="286">
        <v>100</v>
      </c>
      <c r="T18" s="286">
        <v>101.12371350556606</v>
      </c>
      <c r="U18" s="286">
        <v>102.1424070573409</v>
      </c>
      <c r="V18" s="286">
        <v>103.18210459987398</v>
      </c>
      <c r="W18" s="286">
        <v>104.06427221172024</v>
      </c>
      <c r="X18" s="286">
        <v>105.01995379122033</v>
      </c>
      <c r="Y18" s="286">
        <v>106.26969124133585</v>
      </c>
      <c r="Z18" s="286">
        <v>107.46691871455576</v>
      </c>
      <c r="AA18" s="286">
        <v>108.71665616467128</v>
      </c>
      <c r="AB18" s="35"/>
    </row>
    <row r="19" spans="1:28" s="178" customFormat="1" ht="15" customHeight="1">
      <c r="A19" s="148">
        <v>13</v>
      </c>
      <c r="B19" s="211" t="s">
        <v>3</v>
      </c>
      <c r="C19" s="148" t="s">
        <v>133</v>
      </c>
      <c r="D19" s="287" t="s">
        <v>202</v>
      </c>
      <c r="E19" s="286">
        <v>3550</v>
      </c>
      <c r="F19" s="286">
        <v>3490.75</v>
      </c>
      <c r="G19" s="286">
        <v>3431.5</v>
      </c>
      <c r="H19" s="286">
        <v>3372.25</v>
      </c>
      <c r="I19" s="286">
        <v>3313</v>
      </c>
      <c r="J19" s="286">
        <v>3292</v>
      </c>
      <c r="K19" s="286">
        <v>3271</v>
      </c>
      <c r="L19" s="286">
        <v>3250</v>
      </c>
      <c r="M19" s="286">
        <v>3241.3141812861754</v>
      </c>
      <c r="N19" s="286">
        <v>3232.6283625723509</v>
      </c>
      <c r="O19" s="286">
        <v>3223.9425438585263</v>
      </c>
      <c r="P19" s="286" t="s">
        <v>688</v>
      </c>
      <c r="Q19" s="286" t="s">
        <v>688</v>
      </c>
      <c r="R19" s="286">
        <v>3209.2106467968169</v>
      </c>
      <c r="S19" s="286" t="s">
        <v>688</v>
      </c>
      <c r="T19" s="286" t="s">
        <v>688</v>
      </c>
      <c r="U19" s="286">
        <v>3103.1568004360715</v>
      </c>
      <c r="V19" s="286" t="s">
        <v>688</v>
      </c>
      <c r="W19" s="286" t="s">
        <v>688</v>
      </c>
      <c r="X19" s="286">
        <v>3004.0730878095383</v>
      </c>
      <c r="Y19" s="286" t="s">
        <v>688</v>
      </c>
      <c r="Z19" s="286" t="s">
        <v>688</v>
      </c>
      <c r="AA19" s="286" t="s">
        <v>201</v>
      </c>
      <c r="AB19" s="214"/>
    </row>
    <row r="20" spans="1:28" s="178" customFormat="1" ht="15" customHeight="1">
      <c r="A20" s="148">
        <v>14</v>
      </c>
      <c r="B20" s="217" t="s">
        <v>59</v>
      </c>
      <c r="C20" s="148" t="s">
        <v>133</v>
      </c>
      <c r="D20" s="287" t="s">
        <v>202</v>
      </c>
      <c r="E20" s="286">
        <v>83</v>
      </c>
      <c r="F20" s="286">
        <v>74</v>
      </c>
      <c r="G20" s="286">
        <v>65</v>
      </c>
      <c r="H20" s="286">
        <v>56</v>
      </c>
      <c r="I20" s="286">
        <v>47</v>
      </c>
      <c r="J20" s="286">
        <v>46.666666666666664</v>
      </c>
      <c r="K20" s="286">
        <v>46.333333333333336</v>
      </c>
      <c r="L20" s="286">
        <v>46</v>
      </c>
      <c r="M20" s="286">
        <v>39.18990563776687</v>
      </c>
      <c r="N20" s="286">
        <v>32.37981127553374</v>
      </c>
      <c r="O20" s="286">
        <v>25.569716913300606</v>
      </c>
      <c r="P20" s="286" t="s">
        <v>688</v>
      </c>
      <c r="Q20" s="286" t="s">
        <v>688</v>
      </c>
      <c r="R20" s="286">
        <v>27.650965035012025</v>
      </c>
      <c r="S20" s="286" t="s">
        <v>688</v>
      </c>
      <c r="T20" s="286" t="s">
        <v>688</v>
      </c>
      <c r="U20" s="286">
        <v>28.187980244357963</v>
      </c>
      <c r="V20" s="286" t="s">
        <v>688</v>
      </c>
      <c r="W20" s="286" t="s">
        <v>688</v>
      </c>
      <c r="X20" s="286">
        <v>23.001089043916529</v>
      </c>
      <c r="Y20" s="286" t="s">
        <v>688</v>
      </c>
      <c r="Z20" s="286" t="s">
        <v>688</v>
      </c>
      <c r="AA20" s="286" t="s">
        <v>201</v>
      </c>
      <c r="AB20" s="214"/>
    </row>
    <row r="21" spans="1:28" s="178" customFormat="1" ht="15" customHeight="1">
      <c r="A21" s="148">
        <v>15</v>
      </c>
      <c r="B21" s="217" t="s">
        <v>60</v>
      </c>
      <c r="C21" s="148" t="s">
        <v>133</v>
      </c>
      <c r="D21" s="287" t="s">
        <v>202</v>
      </c>
      <c r="E21" s="286">
        <v>3467</v>
      </c>
      <c r="F21" s="286">
        <v>3416.75</v>
      </c>
      <c r="G21" s="286">
        <v>3366.5</v>
      </c>
      <c r="H21" s="286">
        <v>3316.25</v>
      </c>
      <c r="I21" s="286">
        <v>3266</v>
      </c>
      <c r="J21" s="286">
        <v>3245.3333333333335</v>
      </c>
      <c r="K21" s="286">
        <v>3224.6666666666665</v>
      </c>
      <c r="L21" s="286">
        <v>3204</v>
      </c>
      <c r="M21" s="286">
        <v>3202.1242756484085</v>
      </c>
      <c r="N21" s="286">
        <v>3200.2485512968169</v>
      </c>
      <c r="O21" s="286">
        <v>3198.3728269452258</v>
      </c>
      <c r="P21" s="286" t="s">
        <v>688</v>
      </c>
      <c r="Q21" s="286" t="s">
        <v>688</v>
      </c>
      <c r="R21" s="286">
        <v>3181.5596817618048</v>
      </c>
      <c r="S21" s="286" t="s">
        <v>688</v>
      </c>
      <c r="T21" s="286" t="s">
        <v>688</v>
      </c>
      <c r="U21" s="286">
        <v>3074.9688201917133</v>
      </c>
      <c r="V21" s="286" t="s">
        <v>688</v>
      </c>
      <c r="W21" s="286" t="s">
        <v>688</v>
      </c>
      <c r="X21" s="286">
        <v>2981.0719987656216</v>
      </c>
      <c r="Y21" s="286" t="s">
        <v>688</v>
      </c>
      <c r="Z21" s="286" t="s">
        <v>688</v>
      </c>
      <c r="AA21" s="286" t="s">
        <v>201</v>
      </c>
      <c r="AB21" s="214"/>
    </row>
    <row r="22" spans="1:28" s="178" customFormat="1" ht="15" customHeight="1">
      <c r="A22" s="148">
        <v>16</v>
      </c>
      <c r="B22" s="211" t="s">
        <v>254</v>
      </c>
      <c r="C22" s="148" t="s">
        <v>255</v>
      </c>
      <c r="D22" s="287" t="s">
        <v>202</v>
      </c>
      <c r="E22" s="286">
        <v>43.189272258146431</v>
      </c>
      <c r="F22" s="286">
        <v>42.195313712571121</v>
      </c>
      <c r="G22" s="286">
        <v>41.388971339664927</v>
      </c>
      <c r="H22" s="286">
        <v>40.670920005828407</v>
      </c>
      <c r="I22" s="286">
        <v>39.918110916590109</v>
      </c>
      <c r="J22" s="286">
        <v>39.571366663072894</v>
      </c>
      <c r="K22" s="286">
        <v>39.297704922633059</v>
      </c>
      <c r="L22" s="286">
        <v>39.055542869547018</v>
      </c>
      <c r="M22" s="286">
        <v>38.972600363463307</v>
      </c>
      <c r="N22" s="286">
        <v>38.904289281701672</v>
      </c>
      <c r="O22" s="286">
        <v>38.796229840808749</v>
      </c>
      <c r="P22" s="286" t="s">
        <v>688</v>
      </c>
      <c r="Q22" s="286" t="s">
        <v>688</v>
      </c>
      <c r="R22" s="286">
        <v>38.563962920694365</v>
      </c>
      <c r="S22" s="286" t="s">
        <v>688</v>
      </c>
      <c r="T22" s="286" t="s">
        <v>688</v>
      </c>
      <c r="U22" s="286">
        <v>37.400264132364775</v>
      </c>
      <c r="V22" s="286" t="s">
        <v>688</v>
      </c>
      <c r="W22" s="286" t="s">
        <v>688</v>
      </c>
      <c r="X22" s="286">
        <v>36.464997942983693</v>
      </c>
      <c r="Y22" s="286" t="s">
        <v>688</v>
      </c>
      <c r="Z22" s="286" t="s">
        <v>688</v>
      </c>
      <c r="AA22" s="286" t="s">
        <v>201</v>
      </c>
      <c r="AB22" s="214"/>
    </row>
    <row r="23" spans="1:28" s="178" customFormat="1" ht="15" customHeight="1">
      <c r="A23" s="148">
        <v>17</v>
      </c>
      <c r="B23" s="211" t="s">
        <v>61</v>
      </c>
      <c r="C23" s="148" t="s">
        <v>26</v>
      </c>
      <c r="D23" s="287" t="s">
        <v>202</v>
      </c>
      <c r="E23" s="286">
        <v>3635.2716962464224</v>
      </c>
      <c r="F23" s="286">
        <v>3726.449507437057</v>
      </c>
      <c r="G23" s="286">
        <v>3882.6888528684349</v>
      </c>
      <c r="H23" s="286">
        <v>3835.4157979220918</v>
      </c>
      <c r="I23" s="286">
        <v>3943.7287672164325</v>
      </c>
      <c r="J23" s="286">
        <v>4058.9597891663702</v>
      </c>
      <c r="K23" s="286">
        <v>4106.4545259633642</v>
      </c>
      <c r="L23" s="286">
        <v>4101.8516569986132</v>
      </c>
      <c r="M23" s="286">
        <v>4140.8766204037838</v>
      </c>
      <c r="N23" s="286">
        <v>4147.4565983215298</v>
      </c>
      <c r="O23" s="286">
        <v>4123.9120140250561</v>
      </c>
      <c r="P23" s="286">
        <v>4159.6595472793742</v>
      </c>
      <c r="Q23" s="286">
        <v>4080.2487643787199</v>
      </c>
      <c r="R23" s="286">
        <v>4018.1578554315251</v>
      </c>
      <c r="S23" s="286">
        <v>3913.821628166248</v>
      </c>
      <c r="T23" s="286">
        <v>3878.2410030936912</v>
      </c>
      <c r="U23" s="286">
        <v>3822.2920430057616</v>
      </c>
      <c r="V23" s="286">
        <v>3817.0070571383048</v>
      </c>
      <c r="W23" s="286">
        <v>3792.8144393972061</v>
      </c>
      <c r="X23" s="286">
        <v>3756.569378232959</v>
      </c>
      <c r="Y23" s="286">
        <v>3784.1218661544845</v>
      </c>
      <c r="Z23" s="286">
        <v>3719.9570346973605</v>
      </c>
      <c r="AA23" s="286" t="s">
        <v>201</v>
      </c>
      <c r="AB23" s="214"/>
    </row>
    <row r="24" spans="1:28" s="178" customFormat="1" ht="15" customHeight="1">
      <c r="A24" s="148">
        <v>18</v>
      </c>
      <c r="B24" s="217" t="s">
        <v>203</v>
      </c>
      <c r="C24" s="148" t="s">
        <v>26</v>
      </c>
      <c r="D24" s="286">
        <v>1246.6715175816978</v>
      </c>
      <c r="E24" s="286">
        <v>1326.4791122431425</v>
      </c>
      <c r="F24" s="286">
        <v>1348.7022167990958</v>
      </c>
      <c r="G24" s="286">
        <v>1364.0204224478398</v>
      </c>
      <c r="H24" s="286">
        <v>1317.4165754760038</v>
      </c>
      <c r="I24" s="286">
        <v>1392.2657428902585</v>
      </c>
      <c r="J24" s="286">
        <v>1413.6376392629786</v>
      </c>
      <c r="K24" s="286">
        <v>1413.6586370032537</v>
      </c>
      <c r="L24" s="286">
        <v>1393.327439989815</v>
      </c>
      <c r="M24" s="286">
        <v>1420.2592858562039</v>
      </c>
      <c r="N24" s="286">
        <v>1383.9902144087548</v>
      </c>
      <c r="O24" s="286">
        <v>1402.4397798901575</v>
      </c>
      <c r="P24" s="286">
        <v>1453.4884467561897</v>
      </c>
      <c r="Q24" s="286">
        <v>1435.2503148783453</v>
      </c>
      <c r="R24" s="286">
        <v>1454.9781524898667</v>
      </c>
      <c r="S24" s="286">
        <v>1412.496817937933</v>
      </c>
      <c r="T24" s="286">
        <v>1369.8863986875581</v>
      </c>
      <c r="U24" s="286">
        <v>1360.5169801312268</v>
      </c>
      <c r="V24" s="286">
        <v>1326.4444483036036</v>
      </c>
      <c r="W24" s="286">
        <v>1328.8201824479538</v>
      </c>
      <c r="X24" s="286">
        <v>1331.5536457653272</v>
      </c>
      <c r="Y24" s="286">
        <v>1345.90588392769</v>
      </c>
      <c r="Z24" s="286">
        <v>1329.4008560495288</v>
      </c>
      <c r="AA24" s="286" t="s">
        <v>201</v>
      </c>
      <c r="AB24" s="214"/>
    </row>
    <row r="25" spans="1:28" s="178" customFormat="1" ht="15" customHeight="1">
      <c r="A25" s="148">
        <v>19</v>
      </c>
      <c r="B25" s="217" t="s">
        <v>299</v>
      </c>
      <c r="C25" s="148" t="s">
        <v>26</v>
      </c>
      <c r="D25" s="155" t="s">
        <v>202</v>
      </c>
      <c r="E25" s="286">
        <v>2308.7925840032799</v>
      </c>
      <c r="F25" s="286">
        <v>2377.7472906379612</v>
      </c>
      <c r="G25" s="286">
        <v>2518.6684304205951</v>
      </c>
      <c r="H25" s="286">
        <v>2517.999222446088</v>
      </c>
      <c r="I25" s="286">
        <v>2551.463024326174</v>
      </c>
      <c r="J25" s="286">
        <v>2645.3221499033916</v>
      </c>
      <c r="K25" s="286">
        <v>2692.7958889601105</v>
      </c>
      <c r="L25" s="286">
        <v>2708.5242170087977</v>
      </c>
      <c r="M25" s="286">
        <v>2720.6173345475804</v>
      </c>
      <c r="N25" s="286">
        <v>2763.4663839127747</v>
      </c>
      <c r="O25" s="286">
        <v>2721.4722341348988</v>
      </c>
      <c r="P25" s="286">
        <v>2706.1711005231841</v>
      </c>
      <c r="Q25" s="286">
        <v>2644.9984495003746</v>
      </c>
      <c r="R25" s="286">
        <v>2563.1797029416584</v>
      </c>
      <c r="S25" s="286">
        <v>2501.3248102283151</v>
      </c>
      <c r="T25" s="286">
        <v>2508.3546044061331</v>
      </c>
      <c r="U25" s="286">
        <v>2461.7750628745348</v>
      </c>
      <c r="V25" s="286">
        <v>2490.5626088347012</v>
      </c>
      <c r="W25" s="286">
        <v>2463.9942569492523</v>
      </c>
      <c r="X25" s="286">
        <v>2425.015732467632</v>
      </c>
      <c r="Y25" s="286">
        <v>2438.2159822267945</v>
      </c>
      <c r="Z25" s="286">
        <v>2390.5561786478315</v>
      </c>
      <c r="AA25" s="286" t="s">
        <v>201</v>
      </c>
      <c r="AB25" s="214"/>
    </row>
    <row r="26" spans="1:28" s="178" customFormat="1" ht="15" customHeight="1">
      <c r="A26" s="148">
        <v>20</v>
      </c>
      <c r="B26" s="217" t="s">
        <v>298</v>
      </c>
      <c r="C26" s="148" t="s">
        <v>26</v>
      </c>
      <c r="D26" s="155" t="s">
        <v>202</v>
      </c>
      <c r="E26" s="286">
        <v>2435.8011046622059</v>
      </c>
      <c r="F26" s="286">
        <v>2617.5614063059343</v>
      </c>
      <c r="G26" s="286">
        <v>2557.907059492009</v>
      </c>
      <c r="H26" s="286">
        <v>2654.9780000000001</v>
      </c>
      <c r="I26" s="286">
        <v>2654.9780000000001</v>
      </c>
      <c r="J26" s="286">
        <v>2890.4050000000002</v>
      </c>
      <c r="K26" s="286">
        <v>2854.0050000000001</v>
      </c>
      <c r="L26" s="286">
        <v>2781.8380000000002</v>
      </c>
      <c r="M26" s="286">
        <v>2612.4580000000001</v>
      </c>
      <c r="N26" s="286">
        <v>2584.2249999999999</v>
      </c>
      <c r="O26" s="286">
        <v>2821.6779999999999</v>
      </c>
      <c r="P26" s="286">
        <v>2688.6860000000001</v>
      </c>
      <c r="Q26" s="286">
        <v>2749.6595300000004</v>
      </c>
      <c r="R26" s="286">
        <v>2634.1504689999997</v>
      </c>
      <c r="S26" s="286">
        <v>2590.7574224869963</v>
      </c>
      <c r="T26" s="286">
        <v>2622.2000144343451</v>
      </c>
      <c r="U26" s="286">
        <v>2258.5662574226221</v>
      </c>
      <c r="V26" s="286">
        <v>2558.1424858089149</v>
      </c>
      <c r="W26" s="286">
        <v>2477.7185485598102</v>
      </c>
      <c r="X26" s="286">
        <v>2675.6640000000002</v>
      </c>
      <c r="Y26" s="286">
        <v>2333.4450000000002</v>
      </c>
      <c r="Z26" s="286">
        <v>2427.4580000000001</v>
      </c>
      <c r="AA26" s="286" t="s">
        <v>201</v>
      </c>
      <c r="AB26" s="214"/>
    </row>
    <row r="27" spans="1:28" s="178" customFormat="1" ht="15" customHeight="1">
      <c r="A27" s="148">
        <v>21</v>
      </c>
      <c r="B27" s="211" t="s">
        <v>252</v>
      </c>
      <c r="C27" s="148" t="s">
        <v>256</v>
      </c>
      <c r="D27" s="155" t="s">
        <v>202</v>
      </c>
      <c r="E27" s="286">
        <v>45.285474191381752</v>
      </c>
      <c r="F27" s="286">
        <v>46.019962244929459</v>
      </c>
      <c r="G27" s="286">
        <v>47.735184212745622</v>
      </c>
      <c r="H27" s="286">
        <v>47.038036669846939</v>
      </c>
      <c r="I27" s="286">
        <v>48.201531645649943</v>
      </c>
      <c r="J27" s="286">
        <v>49.492169090315784</v>
      </c>
      <c r="K27" s="286">
        <v>50.043695960156903</v>
      </c>
      <c r="L27" s="286">
        <v>50.000013493892574</v>
      </c>
      <c r="M27" s="286">
        <v>50.398021997046541</v>
      </c>
      <c r="N27" s="286">
        <v>50.419162355067307</v>
      </c>
      <c r="O27" s="286">
        <v>50.023010760817904</v>
      </c>
      <c r="P27" s="286">
        <v>50.397708597915191</v>
      </c>
      <c r="Q27" s="286">
        <v>49.438581758252781</v>
      </c>
      <c r="R27" s="286">
        <v>48.704442489210322</v>
      </c>
      <c r="S27" s="286">
        <v>47.475943928115285</v>
      </c>
      <c r="T27" s="286">
        <v>47.114686653395324</v>
      </c>
      <c r="U27" s="286">
        <v>46.48981513592679</v>
      </c>
      <c r="V27" s="286">
        <v>46.547529160482959</v>
      </c>
      <c r="W27" s="286">
        <v>46.365621008177101</v>
      </c>
      <c r="X27" s="286">
        <v>45.951018528455982</v>
      </c>
      <c r="Y27" s="286">
        <v>46.235933590604283</v>
      </c>
      <c r="Z27" s="286">
        <v>46.197019133925544</v>
      </c>
      <c r="AA27" s="286" t="s">
        <v>201</v>
      </c>
      <c r="AB27" s="214"/>
    </row>
    <row r="28" spans="1:28" s="178" customFormat="1" ht="15" customHeight="1">
      <c r="A28" s="148">
        <v>22</v>
      </c>
      <c r="B28" s="211" t="s">
        <v>253</v>
      </c>
      <c r="C28" s="148" t="s">
        <v>256</v>
      </c>
      <c r="D28" s="155" t="s">
        <v>202</v>
      </c>
      <c r="E28" s="286">
        <v>102.78710934618211</v>
      </c>
      <c r="F28" s="286">
        <v>103.99635826238908</v>
      </c>
      <c r="G28" s="286">
        <v>106.82501916617079</v>
      </c>
      <c r="H28" s="286">
        <v>104.34872905387842</v>
      </c>
      <c r="I28" s="286">
        <v>106.51889036676275</v>
      </c>
      <c r="J28" s="286">
        <v>108.74641096226043</v>
      </c>
      <c r="K28" s="286">
        <v>109.57631337500555</v>
      </c>
      <c r="L28" s="286">
        <v>109.09832787862607</v>
      </c>
      <c r="M28" s="286">
        <v>109.32358131606132</v>
      </c>
      <c r="N28" s="286">
        <v>108.55227048241237</v>
      </c>
      <c r="O28" s="286">
        <v>107.05481390976614</v>
      </c>
      <c r="P28" s="286">
        <v>107.27822530991693</v>
      </c>
      <c r="Q28" s="286">
        <v>104.65262229577235</v>
      </c>
      <c r="R28" s="286">
        <v>102.67165411466489</v>
      </c>
      <c r="S28" s="286">
        <v>99.898453932468428</v>
      </c>
      <c r="T28" s="286">
        <v>97.52410297718437</v>
      </c>
      <c r="U28" s="286">
        <v>96.226072277472483</v>
      </c>
      <c r="V28" s="286">
        <v>95.244212424850403</v>
      </c>
      <c r="W28" s="286">
        <v>94.374441747672392</v>
      </c>
      <c r="X28" s="286">
        <v>93.212808075059158</v>
      </c>
      <c r="Y28" s="286">
        <v>93.576049510484538</v>
      </c>
      <c r="Z28" s="286">
        <v>91.496102385748102</v>
      </c>
      <c r="AA28" s="286" t="s">
        <v>201</v>
      </c>
      <c r="AB28" s="214"/>
    </row>
    <row r="29" spans="1:28" s="178" customFormat="1" ht="15" customHeight="1">
      <c r="A29" s="148">
        <v>23</v>
      </c>
      <c r="B29" s="211" t="s">
        <v>222</v>
      </c>
      <c r="C29" s="148" t="s">
        <v>26</v>
      </c>
      <c r="D29" s="155" t="s">
        <v>202</v>
      </c>
      <c r="E29" s="286">
        <v>3159.4298096042539</v>
      </c>
      <c r="F29" s="286">
        <v>3101.7963998247046</v>
      </c>
      <c r="G29" s="286">
        <v>3286.7713214725377</v>
      </c>
      <c r="H29" s="286">
        <v>3184.7875021815544</v>
      </c>
      <c r="I29" s="286">
        <v>3340.7933122034133</v>
      </c>
      <c r="J29" s="286">
        <v>3579.7223618854555</v>
      </c>
      <c r="K29" s="286">
        <v>3578.7503732993641</v>
      </c>
      <c r="L29" s="286">
        <v>3486.195681997202</v>
      </c>
      <c r="M29" s="286">
        <v>3356.0826757595278</v>
      </c>
      <c r="N29" s="286">
        <v>3296.3680607265114</v>
      </c>
      <c r="O29" s="286">
        <v>3536.0600678379378</v>
      </c>
      <c r="P29" s="286">
        <v>3443.8460112687922</v>
      </c>
      <c r="Q29" s="286">
        <v>3454.5773075758616</v>
      </c>
      <c r="R29" s="286">
        <v>3353.4569811716674</v>
      </c>
      <c r="S29" s="286">
        <v>3277.37174182642</v>
      </c>
      <c r="T29" s="286">
        <v>3276.0162793534173</v>
      </c>
      <c r="U29" s="286">
        <v>2913.6714979992212</v>
      </c>
      <c r="V29" s="286">
        <v>3169.4741928356975</v>
      </c>
      <c r="W29" s="286">
        <v>3091.6585352359057</v>
      </c>
      <c r="X29" s="286">
        <v>3265.3503465616895</v>
      </c>
      <c r="Y29" s="286">
        <v>2989.2928149194495</v>
      </c>
      <c r="Z29" s="286">
        <v>3044.4598531922979</v>
      </c>
      <c r="AA29" s="286" t="s">
        <v>201</v>
      </c>
      <c r="AB29" s="214"/>
    </row>
    <row r="30" spans="1:28" s="178" customFormat="1" ht="15" customHeight="1">
      <c r="A30" s="148">
        <v>24</v>
      </c>
      <c r="B30" s="217" t="s">
        <v>204</v>
      </c>
      <c r="C30" s="148" t="s">
        <v>26</v>
      </c>
      <c r="D30" s="286">
        <v>1246.6715175816978</v>
      </c>
      <c r="E30" s="286">
        <v>1326.4791122431425</v>
      </c>
      <c r="F30" s="286">
        <v>1348.7022167990958</v>
      </c>
      <c r="G30" s="286">
        <v>1364.0204224478398</v>
      </c>
      <c r="H30" s="286">
        <v>1317.4165754760038</v>
      </c>
      <c r="I30" s="286">
        <v>1392.2657428902585</v>
      </c>
      <c r="J30" s="286">
        <v>1413.6376392629786</v>
      </c>
      <c r="K30" s="286">
        <v>1413.6586370032537</v>
      </c>
      <c r="L30" s="286">
        <v>1393.327439989815</v>
      </c>
      <c r="M30" s="286">
        <v>1420.2592858562039</v>
      </c>
      <c r="N30" s="286">
        <v>1383.9902144087548</v>
      </c>
      <c r="O30" s="286">
        <v>1402.4397798901575</v>
      </c>
      <c r="P30" s="286">
        <v>1453.4884467561897</v>
      </c>
      <c r="Q30" s="286">
        <v>1435.2503148783453</v>
      </c>
      <c r="R30" s="286">
        <v>1454.9781524898667</v>
      </c>
      <c r="S30" s="286">
        <v>1412.496817937933</v>
      </c>
      <c r="T30" s="286">
        <v>1369.8863986875581</v>
      </c>
      <c r="U30" s="286">
        <v>1360.5169801312268</v>
      </c>
      <c r="V30" s="286">
        <v>1326.4444483036036</v>
      </c>
      <c r="W30" s="286">
        <v>1328.8201824479538</v>
      </c>
      <c r="X30" s="286">
        <v>1331.5536457653272</v>
      </c>
      <c r="Y30" s="286">
        <v>1345.90588392769</v>
      </c>
      <c r="Z30" s="286">
        <v>1329.4008560495288</v>
      </c>
      <c r="AA30" s="286" t="s">
        <v>201</v>
      </c>
      <c r="AB30" s="214"/>
    </row>
    <row r="31" spans="1:28" s="178" customFormat="1" ht="15" customHeight="1">
      <c r="A31" s="148">
        <v>25</v>
      </c>
      <c r="B31" s="217" t="s">
        <v>62</v>
      </c>
      <c r="C31" s="148" t="s">
        <v>26</v>
      </c>
      <c r="D31" s="155" t="s">
        <v>202</v>
      </c>
      <c r="E31" s="286">
        <v>1832.9506973611115</v>
      </c>
      <c r="F31" s="286">
        <v>1753.0941830256088</v>
      </c>
      <c r="G31" s="286">
        <v>1922.7508990246979</v>
      </c>
      <c r="H31" s="286">
        <v>1867.3709267055506</v>
      </c>
      <c r="I31" s="286">
        <v>1948.5275693131548</v>
      </c>
      <c r="J31" s="286">
        <v>2166.0847226224769</v>
      </c>
      <c r="K31" s="286">
        <v>2165.0917362961104</v>
      </c>
      <c r="L31" s="286">
        <v>2092.8682420073869</v>
      </c>
      <c r="M31" s="286">
        <v>1935.8233899033239</v>
      </c>
      <c r="N31" s="286">
        <v>1912.3778463177566</v>
      </c>
      <c r="O31" s="286">
        <v>2133.6202879477805</v>
      </c>
      <c r="P31" s="286">
        <v>1990.3575645126025</v>
      </c>
      <c r="Q31" s="286">
        <v>2019.3269926975163</v>
      </c>
      <c r="R31" s="286">
        <v>1898.4788286818007</v>
      </c>
      <c r="S31" s="286">
        <v>1864.874923888487</v>
      </c>
      <c r="T31" s="286">
        <v>1906.1298806658592</v>
      </c>
      <c r="U31" s="286">
        <v>1553.1545178679944</v>
      </c>
      <c r="V31" s="286">
        <v>1843.0297445320939</v>
      </c>
      <c r="W31" s="286">
        <v>1762.8383527879519</v>
      </c>
      <c r="X31" s="286">
        <v>1933.7967007963623</v>
      </c>
      <c r="Y31" s="286">
        <v>1643.3869309917595</v>
      </c>
      <c r="Z31" s="286">
        <v>1715.0589971427692</v>
      </c>
      <c r="AA31" s="286" t="s">
        <v>201</v>
      </c>
      <c r="AB31" s="214"/>
    </row>
    <row r="32" spans="1:28" s="178" customFormat="1" ht="15" customHeight="1">
      <c r="A32" s="148">
        <v>26</v>
      </c>
      <c r="B32" s="211" t="s">
        <v>63</v>
      </c>
      <c r="C32" s="148" t="s">
        <v>27</v>
      </c>
      <c r="D32" s="155" t="s">
        <v>202</v>
      </c>
      <c r="E32" s="155" t="s">
        <v>202</v>
      </c>
      <c r="F32" s="155" t="s">
        <v>202</v>
      </c>
      <c r="G32" s="155" t="s">
        <v>202</v>
      </c>
      <c r="H32" s="155" t="s">
        <v>202</v>
      </c>
      <c r="I32" s="286">
        <v>242.31469285277316</v>
      </c>
      <c r="J32" s="286">
        <v>257.11956454593525</v>
      </c>
      <c r="K32" s="286">
        <v>260.30966184877911</v>
      </c>
      <c r="L32" s="286">
        <v>256.06584192985918</v>
      </c>
      <c r="M32" s="286">
        <v>248.02178729096448</v>
      </c>
      <c r="N32" s="286">
        <v>244.3312348671684</v>
      </c>
      <c r="O32" s="286">
        <v>260.21423955999734</v>
      </c>
      <c r="P32" s="286">
        <v>243.26937876884924</v>
      </c>
      <c r="Q32" s="286">
        <v>242.70130143278251</v>
      </c>
      <c r="R32" s="286">
        <v>236.16515362601785</v>
      </c>
      <c r="S32" s="286">
        <v>231.86202595955896</v>
      </c>
      <c r="T32" s="286">
        <v>233.84229628645846</v>
      </c>
      <c r="U32" s="286">
        <v>206.82971430992927</v>
      </c>
      <c r="V32" s="286">
        <v>226.07736238618747</v>
      </c>
      <c r="W32" s="286">
        <v>220.3467839909018</v>
      </c>
      <c r="X32" s="286">
        <v>233.62558543398475</v>
      </c>
      <c r="Y32" s="286">
        <v>208.93864853533938</v>
      </c>
      <c r="Z32" s="286">
        <v>212.49948636799735</v>
      </c>
      <c r="AA32" s="286" t="s">
        <v>201</v>
      </c>
      <c r="AB32" s="214"/>
    </row>
    <row r="33" spans="1:28" s="178" customFormat="1" ht="15" customHeight="1">
      <c r="A33" s="148">
        <v>27</v>
      </c>
      <c r="B33" s="217" t="s">
        <v>205</v>
      </c>
      <c r="C33" s="148" t="s">
        <v>27</v>
      </c>
      <c r="D33" s="155" t="s">
        <v>202</v>
      </c>
      <c r="E33" s="155" t="s">
        <v>202</v>
      </c>
      <c r="F33" s="155" t="s">
        <v>202</v>
      </c>
      <c r="G33" s="155" t="s">
        <v>202</v>
      </c>
      <c r="H33" s="155" t="s">
        <v>202</v>
      </c>
      <c r="I33" s="286">
        <v>108.87575411273404</v>
      </c>
      <c r="J33" s="286">
        <v>109.82949504797629</v>
      </c>
      <c r="K33" s="286">
        <v>110.75793001482013</v>
      </c>
      <c r="L33" s="286">
        <v>112.26422965190018</v>
      </c>
      <c r="M33" s="286">
        <v>115.88002134900552</v>
      </c>
      <c r="N33" s="286">
        <v>113.92070541155552</v>
      </c>
      <c r="O33" s="286">
        <v>114.12171070750446</v>
      </c>
      <c r="P33" s="286">
        <v>107.74250719065233</v>
      </c>
      <c r="Q33" s="286">
        <v>105.81700334985763</v>
      </c>
      <c r="R33" s="286">
        <v>108.05663907710766</v>
      </c>
      <c r="S33" s="286">
        <v>105.89809304696963</v>
      </c>
      <c r="T33" s="286">
        <v>104.66395738971832</v>
      </c>
      <c r="U33" s="286">
        <v>103.65065137722205</v>
      </c>
      <c r="V33" s="286">
        <v>102.20041704232239</v>
      </c>
      <c r="W33" s="286">
        <v>102.8176335177676</v>
      </c>
      <c r="X33" s="286">
        <v>102.72990639138825</v>
      </c>
      <c r="Y33" s="286">
        <v>98.397048424436207</v>
      </c>
      <c r="Z33" s="286">
        <v>95.883518543369732</v>
      </c>
      <c r="AA33" s="286" t="s">
        <v>201</v>
      </c>
      <c r="AB33" s="214"/>
    </row>
    <row r="34" spans="1:28" s="178" customFormat="1" ht="15" customHeight="1">
      <c r="A34" s="148">
        <v>28</v>
      </c>
      <c r="B34" s="217" t="s">
        <v>463</v>
      </c>
      <c r="C34" s="148" t="s">
        <v>27</v>
      </c>
      <c r="D34" s="155" t="s">
        <v>202</v>
      </c>
      <c r="E34" s="155" t="s">
        <v>202</v>
      </c>
      <c r="F34" s="155" t="s">
        <v>202</v>
      </c>
      <c r="G34" s="155" t="s">
        <v>202</v>
      </c>
      <c r="H34" s="155" t="s">
        <v>202</v>
      </c>
      <c r="I34" s="286">
        <v>133.43893874003913</v>
      </c>
      <c r="J34" s="286">
        <v>147.29006949795894</v>
      </c>
      <c r="K34" s="286">
        <v>149.55173183395897</v>
      </c>
      <c r="L34" s="286">
        <v>143.80161227795901</v>
      </c>
      <c r="M34" s="286">
        <v>132.14176594195897</v>
      </c>
      <c r="N34" s="286">
        <v>130.4105294556129</v>
      </c>
      <c r="O34" s="286">
        <v>146.09252885249288</v>
      </c>
      <c r="P34" s="286">
        <v>135.5268715781969</v>
      </c>
      <c r="Q34" s="286">
        <v>136.88429808292489</v>
      </c>
      <c r="R34" s="286">
        <v>128.10851454891019</v>
      </c>
      <c r="S34" s="286">
        <v>125.96393291258933</v>
      </c>
      <c r="T34" s="286">
        <v>129.17833889674014</v>
      </c>
      <c r="U34" s="286">
        <v>103.17906293270723</v>
      </c>
      <c r="V34" s="286">
        <v>123.87694534386509</v>
      </c>
      <c r="W34" s="286">
        <v>117.52915047313419</v>
      </c>
      <c r="X34" s="286">
        <v>130.8956790425965</v>
      </c>
      <c r="Y34" s="286">
        <v>110.54160011090318</v>
      </c>
      <c r="Z34" s="286">
        <v>116.61596782462762</v>
      </c>
      <c r="AA34" s="286" t="s">
        <v>201</v>
      </c>
      <c r="AB34" s="214"/>
    </row>
    <row r="35" spans="1:28" s="178" customFormat="1" ht="15" customHeight="1">
      <c r="A35" s="148">
        <v>29</v>
      </c>
      <c r="B35" s="100" t="s">
        <v>152</v>
      </c>
      <c r="C35" s="63" t="s">
        <v>32</v>
      </c>
      <c r="D35" s="155" t="s">
        <v>202</v>
      </c>
      <c r="E35" s="155" t="s">
        <v>202</v>
      </c>
      <c r="F35" s="155" t="s">
        <v>202</v>
      </c>
      <c r="G35" s="155" t="s">
        <v>202</v>
      </c>
      <c r="H35" s="155" t="s">
        <v>202</v>
      </c>
      <c r="I35" s="286">
        <v>8.8367278969243568</v>
      </c>
      <c r="J35" s="286">
        <v>8.9058332351338763</v>
      </c>
      <c r="K35" s="286">
        <v>8.7209015972748745</v>
      </c>
      <c r="L35" s="286">
        <v>8.358969128667896</v>
      </c>
      <c r="M35" s="286">
        <v>8.0784481344347601</v>
      </c>
      <c r="N35" s="286">
        <v>7.4755851679535734</v>
      </c>
      <c r="O35" s="286">
        <v>7.3606929633457785</v>
      </c>
      <c r="P35" s="286">
        <v>5.9499870394681658</v>
      </c>
      <c r="Q35" s="286">
        <v>5.4138586827179269</v>
      </c>
      <c r="R35" s="286">
        <v>5.0081723354385064</v>
      </c>
      <c r="S35" s="286">
        <v>4.5511199452876143</v>
      </c>
      <c r="T35" s="286">
        <v>4.4245723273560422</v>
      </c>
      <c r="U35" s="286">
        <v>4.0930163005376645</v>
      </c>
      <c r="V35" s="286">
        <v>4.0205733227810887</v>
      </c>
      <c r="W35" s="286">
        <v>3.8064676018661476</v>
      </c>
      <c r="X35" s="286">
        <v>3.9814336893825319</v>
      </c>
      <c r="Y35" s="286">
        <v>3.7296727885787986</v>
      </c>
      <c r="Z35" s="286">
        <v>3.6710081653490381</v>
      </c>
      <c r="AA35" s="286" t="s">
        <v>201</v>
      </c>
      <c r="AB35" s="214"/>
    </row>
    <row r="36" spans="1:28" s="178" customFormat="1" ht="15" customHeight="1">
      <c r="A36" s="148">
        <v>30</v>
      </c>
      <c r="B36" s="100" t="s">
        <v>153</v>
      </c>
      <c r="C36" s="63" t="s">
        <v>32</v>
      </c>
      <c r="D36" s="155" t="s">
        <v>202</v>
      </c>
      <c r="E36" s="155" t="s">
        <v>202</v>
      </c>
      <c r="F36" s="155" t="s">
        <v>202</v>
      </c>
      <c r="G36" s="155" t="s">
        <v>202</v>
      </c>
      <c r="H36" s="155" t="s">
        <v>202</v>
      </c>
      <c r="I36" s="286">
        <v>109.76064878427293</v>
      </c>
      <c r="J36" s="286">
        <v>107.64281520081926</v>
      </c>
      <c r="K36" s="286">
        <v>105.23228837063519</v>
      </c>
      <c r="L36" s="286">
        <v>100.79103772401652</v>
      </c>
      <c r="M36" s="286">
        <v>98.311627388964581</v>
      </c>
      <c r="N36" s="286">
        <v>94.734363576931187</v>
      </c>
      <c r="O36" s="286">
        <v>94.896088513904871</v>
      </c>
      <c r="P36" s="286">
        <v>90.246249928330641</v>
      </c>
      <c r="Q36" s="286">
        <v>89.678905866662276</v>
      </c>
      <c r="R36" s="286">
        <v>85.79166793221988</v>
      </c>
      <c r="S36" s="286">
        <v>83.447022855274909</v>
      </c>
      <c r="T36" s="286">
        <v>79.149830009319203</v>
      </c>
      <c r="U36" s="286">
        <v>75.205248506528804</v>
      </c>
      <c r="V36" s="286">
        <v>75.325791067354658</v>
      </c>
      <c r="W36" s="286">
        <v>74.802312988878612</v>
      </c>
      <c r="X36" s="286">
        <v>83.091329611769396</v>
      </c>
      <c r="Y36" s="286">
        <v>77.319456121753575</v>
      </c>
      <c r="Z36" s="286">
        <v>77.09970141473579</v>
      </c>
      <c r="AA36" s="286" t="s">
        <v>201</v>
      </c>
      <c r="AB36" s="214"/>
    </row>
    <row r="37" spans="1:28" s="178" customFormat="1" ht="15" customHeight="1">
      <c r="A37" s="148">
        <v>31</v>
      </c>
      <c r="B37" s="100" t="s">
        <v>154</v>
      </c>
      <c r="C37" s="63" t="s">
        <v>32</v>
      </c>
      <c r="D37" s="155" t="s">
        <v>202</v>
      </c>
      <c r="E37" s="155" t="s">
        <v>202</v>
      </c>
      <c r="F37" s="155" t="s">
        <v>202</v>
      </c>
      <c r="G37" s="155" t="s">
        <v>202</v>
      </c>
      <c r="H37" s="155" t="s">
        <v>202</v>
      </c>
      <c r="I37" s="286">
        <v>137.71311732332421</v>
      </c>
      <c r="J37" s="286">
        <v>129.17450690789173</v>
      </c>
      <c r="K37" s="286">
        <v>117.57717567740569</v>
      </c>
      <c r="L37" s="286">
        <v>103.15563416154156</v>
      </c>
      <c r="M37" s="286">
        <v>88.579221361835693</v>
      </c>
      <c r="N37" s="286">
        <v>78.973604524726255</v>
      </c>
      <c r="O37" s="286">
        <v>83.97133320733964</v>
      </c>
      <c r="P37" s="286">
        <v>66.765918892452831</v>
      </c>
      <c r="Q37" s="286">
        <v>57.864384286030187</v>
      </c>
      <c r="R37" s="286">
        <v>49.085528514405851</v>
      </c>
      <c r="S37" s="286">
        <v>47.482376800836363</v>
      </c>
      <c r="T37" s="286">
        <v>51.814074762832554</v>
      </c>
      <c r="U37" s="286">
        <v>36.526655645577229</v>
      </c>
      <c r="V37" s="286">
        <v>48.990363760259129</v>
      </c>
      <c r="W37" s="286">
        <v>40.933802732060336</v>
      </c>
      <c r="X37" s="286">
        <v>48.870078482685038</v>
      </c>
      <c r="Y37" s="286">
        <v>45.283166470734216</v>
      </c>
      <c r="Z37" s="286">
        <v>44.276335832234942</v>
      </c>
      <c r="AA37" s="286" t="s">
        <v>201</v>
      </c>
      <c r="AB37" s="214"/>
    </row>
    <row r="38" spans="1:28" s="178" customFormat="1" ht="15" customHeight="1">
      <c r="A38" s="148">
        <v>32</v>
      </c>
      <c r="B38" s="100" t="s">
        <v>155</v>
      </c>
      <c r="C38" s="63" t="s">
        <v>32</v>
      </c>
      <c r="D38" s="155" t="s">
        <v>202</v>
      </c>
      <c r="E38" s="155" t="s">
        <v>202</v>
      </c>
      <c r="F38" s="155" t="s">
        <v>202</v>
      </c>
      <c r="G38" s="155" t="s">
        <v>202</v>
      </c>
      <c r="H38" s="155" t="s">
        <v>202</v>
      </c>
      <c r="I38" s="286">
        <v>807.72095562676566</v>
      </c>
      <c r="J38" s="286">
        <v>780.99614021649575</v>
      </c>
      <c r="K38" s="286">
        <v>748.37406235404615</v>
      </c>
      <c r="L38" s="286">
        <v>719.41764784408076</v>
      </c>
      <c r="M38" s="286">
        <v>704.29969027882328</v>
      </c>
      <c r="N38" s="286">
        <v>667.63852426464643</v>
      </c>
      <c r="O38" s="286">
        <v>651.12766352993367</v>
      </c>
      <c r="P38" s="286">
        <v>568.84004347969824</v>
      </c>
      <c r="Q38" s="286">
        <v>535.11990997248029</v>
      </c>
      <c r="R38" s="286">
        <v>520.73451955737903</v>
      </c>
      <c r="S38" s="286">
        <v>490.64918111662053</v>
      </c>
      <c r="T38" s="286">
        <v>462.482046030086</v>
      </c>
      <c r="U38" s="286">
        <v>418.30366957709532</v>
      </c>
      <c r="V38" s="286">
        <v>382.36128192752943</v>
      </c>
      <c r="W38" s="286">
        <v>356.98579268804571</v>
      </c>
      <c r="X38" s="286">
        <v>349.06283124051561</v>
      </c>
      <c r="Y38" s="286">
        <v>303.31020503592163</v>
      </c>
      <c r="Z38" s="286">
        <v>293.16249656114002</v>
      </c>
      <c r="AA38" s="286" t="s">
        <v>201</v>
      </c>
      <c r="AB38" s="214"/>
    </row>
    <row r="39" spans="1:28" s="178" customFormat="1" ht="15" customHeight="1">
      <c r="A39" s="148">
        <v>33</v>
      </c>
      <c r="B39" s="101" t="s">
        <v>33</v>
      </c>
      <c r="C39" s="63" t="s">
        <v>32</v>
      </c>
      <c r="D39" s="155" t="s">
        <v>202</v>
      </c>
      <c r="E39" s="155" t="s">
        <v>202</v>
      </c>
      <c r="F39" s="155" t="s">
        <v>202</v>
      </c>
      <c r="G39" s="155" t="s">
        <v>202</v>
      </c>
      <c r="H39" s="155" t="s">
        <v>202</v>
      </c>
      <c r="I39" s="286">
        <v>754.36148181840906</v>
      </c>
      <c r="J39" s="286">
        <v>712.86296868065995</v>
      </c>
      <c r="K39" s="286">
        <v>679.52508993509559</v>
      </c>
      <c r="L39" s="286">
        <v>638.40968241657572</v>
      </c>
      <c r="M39" s="286">
        <v>588.46821073506203</v>
      </c>
      <c r="N39" s="286">
        <v>532.02250709222744</v>
      </c>
      <c r="O39" s="286">
        <v>496.90712030868895</v>
      </c>
      <c r="P39" s="286">
        <v>443.42327809390429</v>
      </c>
      <c r="Q39" s="286">
        <v>409.16555217573779</v>
      </c>
      <c r="R39" s="286">
        <v>385.8534322282153</v>
      </c>
      <c r="S39" s="286">
        <v>361.7544108211398</v>
      </c>
      <c r="T39" s="286">
        <v>357.13966178250951</v>
      </c>
      <c r="U39" s="286">
        <v>337.3154878666021</v>
      </c>
      <c r="V39" s="286">
        <v>314.43760706845262</v>
      </c>
      <c r="W39" s="286">
        <v>310.09079101153384</v>
      </c>
      <c r="X39" s="286">
        <v>353.67811965652476</v>
      </c>
      <c r="Y39" s="286">
        <v>338.23395886402881</v>
      </c>
      <c r="Z39" s="286">
        <v>324.9389265293006</v>
      </c>
      <c r="AA39" s="286" t="s">
        <v>201</v>
      </c>
      <c r="AB39" s="214"/>
    </row>
    <row r="40" spans="1:28" s="178" customFormat="1" ht="15" customHeight="1">
      <c r="A40" s="148">
        <v>34</v>
      </c>
      <c r="B40" s="100" t="s">
        <v>156</v>
      </c>
      <c r="C40" s="63" t="s">
        <v>32</v>
      </c>
      <c r="D40" s="155" t="s">
        <v>202</v>
      </c>
      <c r="E40" s="155" t="s">
        <v>202</v>
      </c>
      <c r="F40" s="155" t="s">
        <v>202</v>
      </c>
      <c r="G40" s="155" t="s">
        <v>202</v>
      </c>
      <c r="H40" s="155" t="s">
        <v>202</v>
      </c>
      <c r="I40" s="286">
        <v>19.824495853439785</v>
      </c>
      <c r="J40" s="286">
        <v>23.268703111729518</v>
      </c>
      <c r="K40" s="286">
        <v>26.524094066170441</v>
      </c>
      <c r="L40" s="286">
        <v>28.077247338730597</v>
      </c>
      <c r="M40" s="286">
        <v>28.262692671653085</v>
      </c>
      <c r="N40" s="286">
        <v>32.091757493105327</v>
      </c>
      <c r="O40" s="286">
        <v>30.864684484386657</v>
      </c>
      <c r="P40" s="286">
        <v>29.925589672786614</v>
      </c>
      <c r="Q40" s="286">
        <v>28.907005365883212</v>
      </c>
      <c r="R40" s="286">
        <v>27.715248363834348</v>
      </c>
      <c r="S40" s="286">
        <v>25.709671495229369</v>
      </c>
      <c r="T40" s="286">
        <v>23.390594206378072</v>
      </c>
      <c r="U40" s="286">
        <v>21.483950622576689</v>
      </c>
      <c r="V40" s="286">
        <v>20.954111544826102</v>
      </c>
      <c r="W40" s="286">
        <v>19.651218901931127</v>
      </c>
      <c r="X40" s="286">
        <v>18.297044758612135</v>
      </c>
      <c r="Y40" s="286">
        <v>17.123055295032444</v>
      </c>
      <c r="Z40" s="286">
        <v>16.016566230140427</v>
      </c>
      <c r="AA40" s="286" t="s">
        <v>201</v>
      </c>
      <c r="AB40" s="214"/>
    </row>
    <row r="41" spans="1:28" s="178" customFormat="1" ht="15" customHeight="1">
      <c r="A41" s="148">
        <v>35</v>
      </c>
      <c r="B41" s="211" t="s">
        <v>65</v>
      </c>
      <c r="C41" s="148" t="s">
        <v>133</v>
      </c>
      <c r="D41" s="155" t="s">
        <v>202</v>
      </c>
      <c r="E41" s="286">
        <v>3348.9109562519002</v>
      </c>
      <c r="F41" s="286">
        <v>3310.0632040139999</v>
      </c>
      <c r="G41" s="286">
        <v>3269.7731847780001</v>
      </c>
      <c r="H41" s="286">
        <v>3213.6550341048001</v>
      </c>
      <c r="I41" s="286">
        <v>3176.2207308678999</v>
      </c>
      <c r="J41" s="286">
        <v>3225.0593586969999</v>
      </c>
      <c r="K41" s="286">
        <v>3262.3909226718001</v>
      </c>
      <c r="L41" s="286">
        <v>3251.2323813252001</v>
      </c>
      <c r="M41" s="286">
        <v>3259.7061212004619</v>
      </c>
      <c r="N41" s="286">
        <v>3283.7948637175227</v>
      </c>
      <c r="O41" s="286">
        <v>3274.5559892131846</v>
      </c>
      <c r="P41" s="286">
        <v>3272.0142817587534</v>
      </c>
      <c r="Q41" s="286">
        <v>3269.4725743043223</v>
      </c>
      <c r="R41" s="286">
        <v>3266.9308668498907</v>
      </c>
      <c r="S41" s="286" t="s">
        <v>688</v>
      </c>
      <c r="T41" s="286" t="s">
        <v>688</v>
      </c>
      <c r="U41" s="286">
        <v>3181.6253647451113</v>
      </c>
      <c r="V41" s="286" t="s">
        <v>688</v>
      </c>
      <c r="W41" s="286" t="s">
        <v>688</v>
      </c>
      <c r="X41" s="286">
        <v>3085.5050006236397</v>
      </c>
      <c r="Y41" s="286" t="s">
        <v>688</v>
      </c>
      <c r="Z41" s="286" t="s">
        <v>688</v>
      </c>
      <c r="AA41" s="286" t="s">
        <v>201</v>
      </c>
    </row>
    <row r="42" spans="1:28" s="178" customFormat="1" ht="15" customHeight="1">
      <c r="A42" s="148">
        <v>36</v>
      </c>
      <c r="B42" s="217" t="s">
        <v>66</v>
      </c>
      <c r="C42" s="148" t="s">
        <v>133</v>
      </c>
      <c r="D42" s="155" t="s">
        <v>202</v>
      </c>
      <c r="E42" s="286">
        <v>273.91095625190019</v>
      </c>
      <c r="F42" s="286">
        <v>271.31320401399989</v>
      </c>
      <c r="G42" s="286">
        <v>267.27318477800009</v>
      </c>
      <c r="H42" s="286">
        <v>247.40503410480005</v>
      </c>
      <c r="I42" s="286">
        <v>246.22073086789987</v>
      </c>
      <c r="J42" s="286">
        <v>256.05935869699988</v>
      </c>
      <c r="K42" s="286">
        <v>254.39092267180013</v>
      </c>
      <c r="L42" s="286">
        <v>204.23238132520009</v>
      </c>
      <c r="M42" s="286">
        <v>196.71117383240022</v>
      </c>
      <c r="N42" s="286">
        <v>204.80496898139984</v>
      </c>
      <c r="O42" s="286">
        <v>179.57114710900004</v>
      </c>
      <c r="P42" s="286">
        <v>181.74364671431545</v>
      </c>
      <c r="Q42" s="286">
        <v>183.91614631963085</v>
      </c>
      <c r="R42" s="286">
        <v>186.08864592494623</v>
      </c>
      <c r="S42" s="286" t="s">
        <v>688</v>
      </c>
      <c r="T42" s="286" t="s">
        <v>688</v>
      </c>
      <c r="U42" s="286">
        <v>202.59483632648298</v>
      </c>
      <c r="V42" s="286" t="s">
        <v>688</v>
      </c>
      <c r="W42" s="286" t="s">
        <v>688</v>
      </c>
      <c r="X42" s="286">
        <v>201.59483632648283</v>
      </c>
      <c r="Y42" s="286" t="s">
        <v>688</v>
      </c>
      <c r="Z42" s="286" t="s">
        <v>688</v>
      </c>
      <c r="AA42" s="286" t="s">
        <v>201</v>
      </c>
    </row>
    <row r="43" spans="1:28" s="178" customFormat="1" ht="15" customHeight="1">
      <c r="A43" s="148">
        <v>37</v>
      </c>
      <c r="B43" s="217" t="s">
        <v>67</v>
      </c>
      <c r="C43" s="148" t="s">
        <v>133</v>
      </c>
      <c r="D43" s="155" t="s">
        <v>202</v>
      </c>
      <c r="E43" s="286">
        <v>3075</v>
      </c>
      <c r="F43" s="286">
        <v>3038.75</v>
      </c>
      <c r="G43" s="286">
        <v>3002.5</v>
      </c>
      <c r="H43" s="286">
        <v>2966.25</v>
      </c>
      <c r="I43" s="286">
        <v>2930</v>
      </c>
      <c r="J43" s="286">
        <v>2969</v>
      </c>
      <c r="K43" s="286">
        <v>3008</v>
      </c>
      <c r="L43" s="286">
        <v>3047</v>
      </c>
      <c r="M43" s="286">
        <v>3062.9949473680617</v>
      </c>
      <c r="N43" s="286">
        <v>3078.989894736123</v>
      </c>
      <c r="O43" s="286">
        <v>3094.9848421041847</v>
      </c>
      <c r="P43" s="286">
        <v>3090.2706350444378</v>
      </c>
      <c r="Q43" s="286">
        <v>3085.5564279846913</v>
      </c>
      <c r="R43" s="286">
        <v>3080.8422209249443</v>
      </c>
      <c r="S43" s="286" t="s">
        <v>688</v>
      </c>
      <c r="T43" s="286" t="s">
        <v>688</v>
      </c>
      <c r="U43" s="286">
        <v>2979.0305284186284</v>
      </c>
      <c r="V43" s="286" t="s">
        <v>688</v>
      </c>
      <c r="W43" s="286" t="s">
        <v>688</v>
      </c>
      <c r="X43" s="286">
        <v>2883.9101642971568</v>
      </c>
      <c r="Y43" s="286" t="s">
        <v>688</v>
      </c>
      <c r="Z43" s="286" t="s">
        <v>688</v>
      </c>
      <c r="AA43" s="286" t="s">
        <v>201</v>
      </c>
    </row>
    <row r="44" spans="1:28" s="78" customFormat="1" ht="22.5" customHeight="1">
      <c r="A44" s="218"/>
      <c r="B44" s="64"/>
      <c r="C44" s="53"/>
      <c r="D44" s="347" t="s">
        <v>41</v>
      </c>
      <c r="E44" s="348"/>
      <c r="F44" s="348"/>
      <c r="G44" s="348"/>
      <c r="H44" s="348"/>
      <c r="I44" s="348"/>
      <c r="J44" s="348"/>
      <c r="K44" s="348"/>
      <c r="L44" s="348"/>
      <c r="M44" s="348"/>
      <c r="N44" s="348"/>
      <c r="O44" s="348"/>
      <c r="P44" s="348"/>
      <c r="Q44" s="348"/>
      <c r="R44" s="348"/>
      <c r="S44" s="348"/>
      <c r="T44" s="348"/>
      <c r="U44" s="348"/>
      <c r="V44" s="348"/>
      <c r="W44" s="348"/>
      <c r="X44" s="348"/>
      <c r="Y44" s="348"/>
      <c r="Z44" s="348"/>
      <c r="AA44" s="348"/>
      <c r="AB44" s="64"/>
    </row>
    <row r="45" spans="1:28" s="178" customFormat="1" ht="15" customHeight="1">
      <c r="A45" s="148">
        <v>38</v>
      </c>
      <c r="B45" s="211" t="s">
        <v>726</v>
      </c>
      <c r="C45" s="219" t="s">
        <v>458</v>
      </c>
      <c r="D45" s="155">
        <f>IF(AND(ISNUMBER(D6),($N6)&gt;0),D6/$N6*100,0)</f>
        <v>0</v>
      </c>
      <c r="E45" s="134">
        <f>IF(AND(ISNUMBER(E6),($S6)&gt;0),E6/$S6*100,0)</f>
        <v>97.375687023926289</v>
      </c>
      <c r="F45" s="134">
        <f>IF(AND(ISNUMBER(F6),($S6)&gt;0),F6/$S6*100,0)</f>
        <v>98.22489253893184</v>
      </c>
      <c r="G45" s="134">
        <f t="shared" ref="G45:AA46" si="0">IF(AND(ISNUMBER(G6),($S6)&gt;0),G6/$S6*100,0)</f>
        <v>98.665782689159286</v>
      </c>
      <c r="H45" s="134">
        <f t="shared" si="0"/>
        <v>98.909007915585534</v>
      </c>
      <c r="I45" s="134">
        <f t="shared" si="0"/>
        <v>99.247317938773264</v>
      </c>
      <c r="J45" s="134">
        <f t="shared" si="0"/>
        <v>99.483450561843483</v>
      </c>
      <c r="K45" s="134">
        <f t="shared" si="0"/>
        <v>99.538300270403241</v>
      </c>
      <c r="L45" s="134">
        <f t="shared" si="0"/>
        <v>99.51359321633187</v>
      </c>
      <c r="M45" s="134">
        <f t="shared" si="0"/>
        <v>99.666998208774984</v>
      </c>
      <c r="N45" s="134">
        <f t="shared" si="0"/>
        <v>99.783516083815485</v>
      </c>
      <c r="O45" s="134">
        <f t="shared" si="0"/>
        <v>100.00279604083045</v>
      </c>
      <c r="P45" s="134">
        <f t="shared" si="0"/>
        <v>100.11970815156288</v>
      </c>
      <c r="Q45" s="134">
        <f t="shared" si="0"/>
        <v>100.11363206977559</v>
      </c>
      <c r="R45" s="134">
        <f t="shared" si="0"/>
        <v>100.07624396978602</v>
      </c>
      <c r="S45" s="330">
        <f t="shared" si="0"/>
        <v>100</v>
      </c>
      <c r="T45" s="134">
        <f t="shared" si="0"/>
        <v>99.850688993588463</v>
      </c>
      <c r="U45" s="134">
        <f t="shared" si="0"/>
        <v>99.732941103189134</v>
      </c>
      <c r="V45" s="134">
        <f t="shared" si="0"/>
        <v>99.471555561243335</v>
      </c>
      <c r="W45" s="134">
        <f t="shared" si="0"/>
        <v>99.228881051752907</v>
      </c>
      <c r="X45" s="134">
        <f t="shared" si="0"/>
        <v>99.167382709877899</v>
      </c>
      <c r="Y45" s="134">
        <f>IF(AND(ISNUMBER(Y6),($S6)&gt;0),Y6/$S6*100,0)</f>
        <v>99.279152774154682</v>
      </c>
      <c r="Z45" s="134">
        <f>IF(AND(ISNUMBER(Z6),($S6)&gt;0),Z6/$S6*100,0)</f>
        <v>97.677952987575694</v>
      </c>
      <c r="AA45" s="134">
        <f t="shared" si="0"/>
        <v>97.973634608653455</v>
      </c>
    </row>
    <row r="46" spans="1:28" s="178" customFormat="1" ht="15" customHeight="1">
      <c r="A46" s="148">
        <v>39</v>
      </c>
      <c r="B46" s="211" t="s">
        <v>68</v>
      </c>
      <c r="C46" s="219" t="s">
        <v>458</v>
      </c>
      <c r="D46" s="155">
        <f>IF(AND(ISNUMBER(D7),($N7)&gt;0),D7/$N7*100,0)</f>
        <v>0</v>
      </c>
      <c r="E46" s="134">
        <f>IF(AND(ISNUMBER(E7),($S7)&gt;0),E7/$S7*100,0)</f>
        <v>90.272601970493653</v>
      </c>
      <c r="F46" s="134">
        <f>IF(AND(ISNUMBER(F7),($S7)&gt;0),F7/$S7*100,0)</f>
        <v>91.460768798815664</v>
      </c>
      <c r="G46" s="134">
        <f t="shared" si="0"/>
        <v>92.772091479912206</v>
      </c>
      <c r="H46" s="134">
        <f t="shared" si="0"/>
        <v>93.817320945428563</v>
      </c>
      <c r="I46" s="134">
        <f t="shared" si="0"/>
        <v>94.501378324569913</v>
      </c>
      <c r="J46" s="134">
        <f t="shared" si="0"/>
        <v>95.270304762877117</v>
      </c>
      <c r="K46" s="134">
        <f t="shared" si="0"/>
        <v>95.65508703864414</v>
      </c>
      <c r="L46" s="134">
        <f t="shared" si="0"/>
        <v>95.96648629332789</v>
      </c>
      <c r="M46" s="134">
        <f t="shared" si="0"/>
        <v>96.679896880902547</v>
      </c>
      <c r="N46" s="134">
        <f t="shared" si="0"/>
        <v>97.521568227066211</v>
      </c>
      <c r="O46" s="134">
        <f t="shared" si="0"/>
        <v>98.324314666394415</v>
      </c>
      <c r="P46" s="134">
        <f t="shared" si="0"/>
        <v>98.970085251927102</v>
      </c>
      <c r="Q46" s="134">
        <f t="shared" si="0"/>
        <v>99.51631017407729</v>
      </c>
      <c r="R46" s="134">
        <f t="shared" si="0"/>
        <v>99.892796977895756</v>
      </c>
      <c r="S46" s="330">
        <f t="shared" si="0"/>
        <v>100</v>
      </c>
      <c r="T46" s="134">
        <f t="shared" si="0"/>
        <v>101.50339476236663</v>
      </c>
      <c r="U46" s="134">
        <f t="shared" si="0"/>
        <v>101.38853438154065</v>
      </c>
      <c r="V46" s="134">
        <f t="shared" si="0"/>
        <v>102.292102710705</v>
      </c>
      <c r="W46" s="134">
        <f t="shared" si="0"/>
        <v>102.58052988922356</v>
      </c>
      <c r="X46" s="134">
        <f t="shared" si="0"/>
        <v>102.86640461483485</v>
      </c>
      <c r="Y46" s="134">
        <f>IF(AND(ISNUMBER(Y7),($S7)&gt;0),Y7/$S7*100,0)</f>
        <v>103.2186431160345</v>
      </c>
      <c r="Z46" s="134">
        <f>IF(AND(ISNUMBER(Z7),($S7)&gt;0),Z7/$S7*100,0)</f>
        <v>103.77507784981368</v>
      </c>
      <c r="AA46" s="291" t="s">
        <v>201</v>
      </c>
    </row>
    <row r="47" spans="1:28" s="220" customFormat="1" ht="15" customHeight="1">
      <c r="A47" s="148">
        <v>40</v>
      </c>
      <c r="B47" s="211" t="s">
        <v>696</v>
      </c>
      <c r="C47" s="219" t="s">
        <v>288</v>
      </c>
      <c r="D47" s="155">
        <f>IF(AND(ISNUMBER(D8),($N8)&gt;0),D8/$N8*100,0)</f>
        <v>0</v>
      </c>
      <c r="E47" s="290" t="s">
        <v>688</v>
      </c>
      <c r="F47" s="290" t="s">
        <v>688</v>
      </c>
      <c r="G47" s="290" t="s">
        <v>688</v>
      </c>
      <c r="H47" s="290" t="s">
        <v>688</v>
      </c>
      <c r="I47" s="290" t="s">
        <v>688</v>
      </c>
      <c r="J47" s="134">
        <f>IF(AND(ISNUMBER(J8),($N8)&gt;0),J8/$N8*100,0)</f>
        <v>94.068811648166403</v>
      </c>
      <c r="K47" s="290" t="s">
        <v>688</v>
      </c>
      <c r="L47" s="290" t="s">
        <v>688</v>
      </c>
      <c r="M47" s="290" t="s">
        <v>688</v>
      </c>
      <c r="N47" s="134">
        <f>IF(AND(ISNUMBER(N8),($N8)&gt;0),N8/$N8*100,0)</f>
        <v>100</v>
      </c>
      <c r="O47" s="290" t="s">
        <v>688</v>
      </c>
      <c r="P47" s="290" t="s">
        <v>688</v>
      </c>
      <c r="Q47" s="290" t="s">
        <v>688</v>
      </c>
      <c r="R47" s="134">
        <f>IF(AND(ISNUMBER(R8),($N8)&gt;0),R8/$N8*100,0)</f>
        <v>109.06672841362226</v>
      </c>
      <c r="S47" s="332" t="s">
        <v>688</v>
      </c>
      <c r="T47" s="290" t="s">
        <v>688</v>
      </c>
      <c r="U47" s="290" t="s">
        <v>688</v>
      </c>
      <c r="V47" s="134">
        <f>IF(AND(ISNUMBER(V8),($N8)&gt;0),V8/$N8*100,0)</f>
        <v>114.66025734528178</v>
      </c>
      <c r="W47" s="290" t="s">
        <v>688</v>
      </c>
      <c r="X47" s="290" t="s">
        <v>688</v>
      </c>
      <c r="Y47" s="290" t="s">
        <v>688</v>
      </c>
      <c r="Z47" s="290" t="s">
        <v>688</v>
      </c>
      <c r="AA47" s="290" t="s">
        <v>688</v>
      </c>
    </row>
    <row r="48" spans="1:28" s="220" customFormat="1" ht="15" customHeight="1">
      <c r="A48" s="148">
        <v>41</v>
      </c>
      <c r="B48" s="211" t="s">
        <v>697</v>
      </c>
      <c r="C48" s="219" t="s">
        <v>288</v>
      </c>
      <c r="D48" s="155">
        <f>IF(AND(ISNUMBER(D9),($N9)&gt;0),D9/$N9*100,0)</f>
        <v>0</v>
      </c>
      <c r="E48" s="290" t="s">
        <v>688</v>
      </c>
      <c r="F48" s="290" t="s">
        <v>688</v>
      </c>
      <c r="G48" s="290" t="s">
        <v>688</v>
      </c>
      <c r="H48" s="290" t="s">
        <v>688</v>
      </c>
      <c r="I48" s="290" t="s">
        <v>688</v>
      </c>
      <c r="J48" s="134">
        <f>IF(AND(ISNUMBER(J9),($N9)&gt;0),J9/$N9*100,0)</f>
        <v>93.968006354956785</v>
      </c>
      <c r="K48" s="290" t="s">
        <v>688</v>
      </c>
      <c r="L48" s="290" t="s">
        <v>688</v>
      </c>
      <c r="M48" s="290" t="s">
        <v>688</v>
      </c>
      <c r="N48" s="134">
        <f>IF(AND(ISNUMBER(N9),($N9)&gt;0),N9/$N9*100,0)</f>
        <v>100</v>
      </c>
      <c r="O48" s="290" t="s">
        <v>688</v>
      </c>
      <c r="P48" s="290" t="s">
        <v>688</v>
      </c>
      <c r="Q48" s="290" t="s">
        <v>688</v>
      </c>
      <c r="R48" s="134">
        <f>IF(AND(ISNUMBER(R9),($N9)&gt;0),R9/$N9*100,0)</f>
        <v>107.46302464355676</v>
      </c>
      <c r="S48" s="332" t="s">
        <v>688</v>
      </c>
      <c r="T48" s="290" t="s">
        <v>688</v>
      </c>
      <c r="U48" s="290" t="s">
        <v>688</v>
      </c>
      <c r="V48" s="134">
        <f>IF(AND(ISNUMBER(V9),($N9)&gt;0),V9/$N9*100,0)</f>
        <v>109.57559342492256</v>
      </c>
      <c r="W48" s="290" t="s">
        <v>688</v>
      </c>
      <c r="X48" s="290" t="s">
        <v>688</v>
      </c>
      <c r="Y48" s="290" t="s">
        <v>688</v>
      </c>
      <c r="Z48" s="290" t="s">
        <v>688</v>
      </c>
      <c r="AA48" s="290" t="s">
        <v>688</v>
      </c>
    </row>
    <row r="49" spans="1:185" s="178" customFormat="1" ht="15" customHeight="1">
      <c r="A49" s="148">
        <v>42</v>
      </c>
      <c r="B49" s="211" t="s">
        <v>69</v>
      </c>
      <c r="C49" s="219" t="s">
        <v>458</v>
      </c>
      <c r="D49" s="155">
        <f>IF(AND(ISNUMBER(D10),($N10)&gt;0),D10/$N10*100,0)</f>
        <v>0</v>
      </c>
      <c r="E49" s="134">
        <f>IF(AND(ISNUMBER(E10),($S10)&gt;0),E10/$S10*100,0)</f>
        <v>80.285999316493459</v>
      </c>
      <c r="F49" s="134">
        <f t="shared" ref="F49:AA52" si="1">IF(AND(ISNUMBER(F10),($S10)&gt;0),F10/$S10*100,0)</f>
        <v>81.184427700024102</v>
      </c>
      <c r="G49" s="134">
        <f t="shared" si="1"/>
        <v>82.214613399991705</v>
      </c>
      <c r="H49" s="134">
        <f t="shared" si="1"/>
        <v>83.340051741325155</v>
      </c>
      <c r="I49" s="134">
        <f t="shared" si="1"/>
        <v>84.6493043910925</v>
      </c>
      <c r="J49" s="134">
        <f t="shared" si="1"/>
        <v>85.868344873501044</v>
      </c>
      <c r="K49" s="134">
        <f t="shared" si="1"/>
        <v>86.969215592381474</v>
      </c>
      <c r="L49" s="134">
        <f t="shared" si="1"/>
        <v>88.071930111915577</v>
      </c>
      <c r="M49" s="134">
        <f t="shared" si="1"/>
        <v>89.283328307358715</v>
      </c>
      <c r="N49" s="134">
        <f t="shared" si="1"/>
        <v>94.664390601973409</v>
      </c>
      <c r="O49" s="134">
        <f t="shared" si="1"/>
        <v>95.959556971624977</v>
      </c>
      <c r="P49" s="134">
        <f t="shared" si="1"/>
        <v>97.023960021244648</v>
      </c>
      <c r="Q49" s="134">
        <f t="shared" si="1"/>
        <v>98.038156131363721</v>
      </c>
      <c r="R49" s="134">
        <f t="shared" si="1"/>
        <v>99.034561337735923</v>
      </c>
      <c r="S49" s="330">
        <f t="shared" si="1"/>
        <v>100</v>
      </c>
      <c r="T49" s="134">
        <f t="shared" si="1"/>
        <v>100.88570725381685</v>
      </c>
      <c r="U49" s="134">
        <f t="shared" si="1"/>
        <v>101.66543392958482</v>
      </c>
      <c r="V49" s="134">
        <f t="shared" si="1"/>
        <v>102.3029987056497</v>
      </c>
      <c r="W49" s="134">
        <f t="shared" si="1"/>
        <v>102.83531808274545</v>
      </c>
      <c r="X49" s="134">
        <f t="shared" si="1"/>
        <v>103.35491278104338</v>
      </c>
      <c r="Y49" s="134">
        <f t="shared" ref="Y49:Z52" si="2">IF(AND(ISNUMBER(Y10),($S10)&gt;0),Y10/$S10*100,0)</f>
        <v>103.94998182242077</v>
      </c>
      <c r="Z49" s="134">
        <f t="shared" si="2"/>
        <v>104.55579183114003</v>
      </c>
      <c r="AA49" s="134">
        <f t="shared" si="1"/>
        <v>105.23807531563692</v>
      </c>
    </row>
    <row r="50" spans="1:185" s="178" customFormat="1" ht="15" customHeight="1">
      <c r="A50" s="148">
        <v>43</v>
      </c>
      <c r="B50" s="211" t="s">
        <v>727</v>
      </c>
      <c r="C50" s="219" t="s">
        <v>458</v>
      </c>
      <c r="D50" s="134">
        <f>IF(AND(ISNUMBER(D11),($S11)&gt;0),D11/$S11*100,0)</f>
        <v>85.600430409158477</v>
      </c>
      <c r="E50" s="134">
        <f>IF(AND(ISNUMBER(E11),($S11)&gt;0),E11/$S11*100,0)</f>
        <v>86.404451465104614</v>
      </c>
      <c r="F50" s="134">
        <f t="shared" si="1"/>
        <v>87.347532766576023</v>
      </c>
      <c r="G50" s="134">
        <f t="shared" si="1"/>
        <v>88.46507146697914</v>
      </c>
      <c r="H50" s="134">
        <f t="shared" si="1"/>
        <v>89.430908081354687</v>
      </c>
      <c r="I50" s="134">
        <f t="shared" si="1"/>
        <v>90.905748176610459</v>
      </c>
      <c r="J50" s="134">
        <f t="shared" si="1"/>
        <v>92.266025384866282</v>
      </c>
      <c r="K50" s="134">
        <f t="shared" si="1"/>
        <v>93.676971089855343</v>
      </c>
      <c r="L50" s="134">
        <f t="shared" si="1"/>
        <v>94.887490527152863</v>
      </c>
      <c r="M50" s="134">
        <f t="shared" si="1"/>
        <v>96.038287381549438</v>
      </c>
      <c r="N50" s="134">
        <f t="shared" si="1"/>
        <v>97.04798359736364</v>
      </c>
      <c r="O50" s="134">
        <f t="shared" si="1"/>
        <v>97.801831716724266</v>
      </c>
      <c r="P50" s="134">
        <f t="shared" si="1"/>
        <v>98.416313658019462</v>
      </c>
      <c r="Q50" s="134">
        <f t="shared" si="1"/>
        <v>98.964228723965732</v>
      </c>
      <c r="R50" s="134">
        <f t="shared" si="1"/>
        <v>99.522297716203482</v>
      </c>
      <c r="S50" s="330">
        <f t="shared" si="1"/>
        <v>100</v>
      </c>
      <c r="T50" s="134">
        <f t="shared" si="1"/>
        <v>100.51207039138608</v>
      </c>
      <c r="U50" s="134">
        <f t="shared" si="1"/>
        <v>100.92788328081956</v>
      </c>
      <c r="V50" s="134">
        <f t="shared" si="1"/>
        <v>101.27955399991247</v>
      </c>
      <c r="W50" s="134">
        <f t="shared" si="1"/>
        <v>101.59883885200659</v>
      </c>
      <c r="X50" s="134">
        <f t="shared" si="1"/>
        <v>104.22755029726909</v>
      </c>
      <c r="Y50" s="134">
        <f t="shared" si="2"/>
        <v>104.60812026375024</v>
      </c>
      <c r="Z50" s="134">
        <f t="shared" si="2"/>
        <v>105.05436964837706</v>
      </c>
      <c r="AA50" s="292" t="s">
        <v>201</v>
      </c>
    </row>
    <row r="51" spans="1:185" s="178" customFormat="1" ht="15" customHeight="1">
      <c r="A51" s="148">
        <v>44</v>
      </c>
      <c r="B51" s="211" t="s">
        <v>70</v>
      </c>
      <c r="C51" s="219" t="s">
        <v>458</v>
      </c>
      <c r="D51" s="155">
        <f>IF(AND(ISNUMBER(D12),($N12)&gt;0),D12/$N12*100,0)</f>
        <v>0</v>
      </c>
      <c r="E51" s="134">
        <f>IF(AND(ISNUMBER(E12),($S12)&gt;0),E12/$S12*100,0)</f>
        <v>68.079991544368625</v>
      </c>
      <c r="F51" s="134">
        <f t="shared" si="1"/>
        <v>72.889290831600221</v>
      </c>
      <c r="G51" s="134">
        <f t="shared" si="1"/>
        <v>75.835967108865461</v>
      </c>
      <c r="H51" s="134">
        <f t="shared" si="1"/>
        <v>78.619173144151816</v>
      </c>
      <c r="I51" s="134">
        <f t="shared" si="1"/>
        <v>81.045955243961657</v>
      </c>
      <c r="J51" s="134">
        <f t="shared" si="1"/>
        <v>83.06632664008653</v>
      </c>
      <c r="K51" s="134">
        <f t="shared" si="1"/>
        <v>84.714221116349961</v>
      </c>
      <c r="L51" s="134">
        <f t="shared" si="1"/>
        <v>86.125850629364407</v>
      </c>
      <c r="M51" s="134">
        <f t="shared" si="1"/>
        <v>88.433188988924243</v>
      </c>
      <c r="N51" s="134">
        <f t="shared" si="1"/>
        <v>90.86871281290405</v>
      </c>
      <c r="O51" s="134">
        <f t="shared" si="1"/>
        <v>93.995309667631702</v>
      </c>
      <c r="P51" s="134">
        <f t="shared" si="1"/>
        <v>94.328528298947887</v>
      </c>
      <c r="Q51" s="134">
        <f t="shared" si="1"/>
        <v>95.918330044590732</v>
      </c>
      <c r="R51" s="134">
        <f t="shared" si="1"/>
        <v>97.862648440436672</v>
      </c>
      <c r="S51" s="330">
        <f t="shared" si="1"/>
        <v>100</v>
      </c>
      <c r="T51" s="134">
        <f t="shared" si="1"/>
        <v>102.89446434290446</v>
      </c>
      <c r="U51" s="134">
        <f t="shared" si="1"/>
        <v>104.41194818859555</v>
      </c>
      <c r="V51" s="134">
        <f t="shared" si="1"/>
        <v>106.57989578275384</v>
      </c>
      <c r="W51" s="134">
        <f t="shared" si="1"/>
        <v>106.20670363091487</v>
      </c>
      <c r="X51" s="134">
        <f t="shared" si="1"/>
        <v>109.10204214623633</v>
      </c>
      <c r="Y51" s="134">
        <f t="shared" si="2"/>
        <v>113.69240097811945</v>
      </c>
      <c r="Z51" s="134">
        <f t="shared" si="2"/>
        <v>116.02596451018927</v>
      </c>
      <c r="AA51" s="134">
        <f t="shared" si="1"/>
        <v>118.1031571134191</v>
      </c>
    </row>
    <row r="52" spans="1:185" s="178" customFormat="1" ht="15" customHeight="1">
      <c r="A52" s="148">
        <v>45</v>
      </c>
      <c r="B52" s="211" t="s">
        <v>165</v>
      </c>
      <c r="C52" s="219" t="s">
        <v>458</v>
      </c>
      <c r="D52" s="155">
        <f>IF(AND(ISNUMBER(D13),($N13)&gt;0),D13/$N13*100,0)</f>
        <v>0</v>
      </c>
      <c r="E52" s="134">
        <f>IF(AND(ISNUMBER(E13),($S13)&gt;0),E13/$S13*100,0)</f>
        <v>85.42739443872297</v>
      </c>
      <c r="F52" s="134">
        <f t="shared" si="1"/>
        <v>87.682801235839349</v>
      </c>
      <c r="G52" s="134">
        <f t="shared" si="1"/>
        <v>87.796086508753874</v>
      </c>
      <c r="H52" s="134">
        <f t="shared" si="1"/>
        <v>89.052523171987644</v>
      </c>
      <c r="I52" s="134">
        <f t="shared" si="1"/>
        <v>90.52523171987643</v>
      </c>
      <c r="J52" s="134">
        <f t="shared" si="1"/>
        <v>91.956745623069011</v>
      </c>
      <c r="K52" s="134">
        <f t="shared" si="1"/>
        <v>92.7600411946447</v>
      </c>
      <c r="L52" s="134">
        <f t="shared" si="1"/>
        <v>93.934088568486089</v>
      </c>
      <c r="M52" s="134">
        <f t="shared" si="1"/>
        <v>96.148300720906292</v>
      </c>
      <c r="N52" s="134">
        <f t="shared" si="1"/>
        <v>98.084449021627179</v>
      </c>
      <c r="O52" s="134">
        <f t="shared" si="1"/>
        <v>99.866117404737381</v>
      </c>
      <c r="P52" s="134">
        <f t="shared" si="1"/>
        <v>98.918640576725025</v>
      </c>
      <c r="Q52" s="134">
        <f t="shared" si="1"/>
        <v>98.619979402677657</v>
      </c>
      <c r="R52" s="134">
        <f t="shared" si="1"/>
        <v>99.361483007209074</v>
      </c>
      <c r="S52" s="330">
        <f t="shared" si="1"/>
        <v>100</v>
      </c>
      <c r="T52" s="134">
        <f t="shared" si="1"/>
        <v>101.77136972193614</v>
      </c>
      <c r="U52" s="134">
        <f t="shared" si="1"/>
        <v>101.57569515962925</v>
      </c>
      <c r="V52" s="134">
        <f t="shared" si="1"/>
        <v>101.98764160659115</v>
      </c>
      <c r="W52" s="134">
        <f t="shared" si="1"/>
        <v>102.14212152420185</v>
      </c>
      <c r="X52" s="134">
        <f t="shared" si="1"/>
        <v>102.98661174047375</v>
      </c>
      <c r="Y52" s="134">
        <f t="shared" si="2"/>
        <v>105.3656024716787</v>
      </c>
      <c r="Z52" s="134">
        <f t="shared" si="2"/>
        <v>106.01441812564367</v>
      </c>
      <c r="AA52" s="134">
        <f t="shared" si="1"/>
        <v>106.58084449021628</v>
      </c>
    </row>
    <row r="53" spans="1:185" s="178" customFormat="1" ht="15" customHeight="1">
      <c r="A53" s="148"/>
      <c r="B53" s="215" t="s">
        <v>58</v>
      </c>
      <c r="C53" s="219"/>
      <c r="D53" s="161"/>
      <c r="E53" s="136"/>
      <c r="F53" s="81"/>
      <c r="G53" s="137"/>
      <c r="H53" s="137"/>
      <c r="I53" s="137"/>
      <c r="J53" s="137"/>
      <c r="K53" s="137"/>
      <c r="L53" s="137"/>
      <c r="M53" s="137"/>
      <c r="N53" s="137"/>
      <c r="O53" s="137"/>
      <c r="P53" s="137"/>
      <c r="Q53" s="137"/>
      <c r="R53" s="137"/>
      <c r="S53" s="333"/>
      <c r="T53" s="137"/>
      <c r="U53" s="137"/>
      <c r="V53" s="136"/>
      <c r="W53" s="136"/>
      <c r="X53" s="136"/>
      <c r="Y53" s="136"/>
      <c r="Z53" s="136"/>
      <c r="AA53" s="136"/>
    </row>
    <row r="54" spans="1:185" s="178" customFormat="1" ht="15" customHeight="1">
      <c r="A54" s="148">
        <v>46</v>
      </c>
      <c r="B54" s="217" t="s">
        <v>166</v>
      </c>
      <c r="C54" s="219" t="s">
        <v>458</v>
      </c>
      <c r="D54" s="161">
        <v>0</v>
      </c>
      <c r="E54" s="81">
        <f>IF(AND(ISNUMBER(E15),($S15)&gt;0),E15/$S15*100,0)</f>
        <v>50.379515225849261</v>
      </c>
      <c r="F54" s="81">
        <f t="shared" ref="F54:AA57" si="3">IF(AND(ISNUMBER(F15),($S15)&gt;0),F15/$S15*100,0)</f>
        <v>57.03284440378409</v>
      </c>
      <c r="G54" s="81">
        <f t="shared" si="3"/>
        <v>66.220631553549353</v>
      </c>
      <c r="H54" s="81">
        <f t="shared" si="3"/>
        <v>72.812635092340329</v>
      </c>
      <c r="I54" s="81">
        <f t="shared" si="3"/>
        <v>77.867476299148478</v>
      </c>
      <c r="J54" s="81">
        <f t="shared" si="3"/>
        <v>81.733002241904515</v>
      </c>
      <c r="K54" s="81">
        <f t="shared" si="3"/>
        <v>85.385396455176988</v>
      </c>
      <c r="L54" s="81">
        <f t="shared" si="3"/>
        <v>87.237229689652054</v>
      </c>
      <c r="M54" s="81">
        <f t="shared" si="3"/>
        <v>89.917461721742455</v>
      </c>
      <c r="N54" s="81">
        <f t="shared" si="3"/>
        <v>92.658014054630087</v>
      </c>
      <c r="O54" s="81">
        <f t="shared" si="3"/>
        <v>94.306768943087789</v>
      </c>
      <c r="P54" s="81">
        <f t="shared" si="3"/>
        <v>95.993726688717089</v>
      </c>
      <c r="Q54" s="81">
        <f t="shared" si="3"/>
        <v>97.403211050679104</v>
      </c>
      <c r="R54" s="81">
        <f t="shared" si="3"/>
        <v>98.669937367420999</v>
      </c>
      <c r="S54" s="330">
        <f t="shared" si="3"/>
        <v>100</v>
      </c>
      <c r="T54" s="81">
        <f t="shared" si="3"/>
        <v>101.29085443706079</v>
      </c>
      <c r="U54" s="81">
        <f t="shared" si="3"/>
        <v>102.55154872372296</v>
      </c>
      <c r="V54" s="81">
        <f t="shared" si="3"/>
        <v>103.82531240889121</v>
      </c>
      <c r="W54" s="81">
        <f t="shared" si="3"/>
        <v>104.86784827433672</v>
      </c>
      <c r="X54" s="81">
        <f t="shared" si="3"/>
        <v>105.93049090671465</v>
      </c>
      <c r="Y54" s="81">
        <f t="shared" ref="Y54:Z57" si="4">IF(AND(ISNUMBER(Y15),($S15)&gt;0),Y15/$S15*100,0)</f>
        <v>107.27060692275985</v>
      </c>
      <c r="Z54" s="81">
        <f t="shared" si="4"/>
        <v>108.62982436739084</v>
      </c>
      <c r="AA54" s="81">
        <f t="shared" si="3"/>
        <v>110.1629653459872</v>
      </c>
    </row>
    <row r="55" spans="1:185" s="178" customFormat="1" ht="15" customHeight="1">
      <c r="A55" s="148">
        <v>47</v>
      </c>
      <c r="B55" s="217" t="s">
        <v>162</v>
      </c>
      <c r="C55" s="219" t="s">
        <v>458</v>
      </c>
      <c r="D55" s="161">
        <v>0</v>
      </c>
      <c r="E55" s="81">
        <f>IF(AND(ISNUMBER(E16),($S16)&gt;0),E16/$S16*100,0)</f>
        <v>49.402892333358864</v>
      </c>
      <c r="F55" s="81">
        <f t="shared" si="3"/>
        <v>55.103291540052602</v>
      </c>
      <c r="G55" s="81">
        <f t="shared" si="3"/>
        <v>62.5324515036218</v>
      </c>
      <c r="H55" s="81">
        <f t="shared" si="3"/>
        <v>68.646527582714086</v>
      </c>
      <c r="I55" s="81">
        <f t="shared" si="3"/>
        <v>73.871113267451463</v>
      </c>
      <c r="J55" s="81">
        <f t="shared" si="3"/>
        <v>77.71847841815412</v>
      </c>
      <c r="K55" s="81">
        <f t="shared" si="3"/>
        <v>81.325808840427982</v>
      </c>
      <c r="L55" s="81">
        <f t="shared" si="3"/>
        <v>83.532085493220293</v>
      </c>
      <c r="M55" s="81">
        <f t="shared" si="3"/>
        <v>85.873700875871407</v>
      </c>
      <c r="N55" s="81">
        <f t="shared" si="3"/>
        <v>88.112322633912981</v>
      </c>
      <c r="O55" s="81">
        <f t="shared" si="3"/>
        <v>90.640347965237524</v>
      </c>
      <c r="P55" s="81">
        <f t="shared" si="3"/>
        <v>93.275622856072786</v>
      </c>
      <c r="Q55" s="81">
        <f t="shared" si="3"/>
        <v>95.574678889711706</v>
      </c>
      <c r="R55" s="81">
        <f t="shared" si="3"/>
        <v>97.72988432368939</v>
      </c>
      <c r="S55" s="330">
        <f t="shared" si="3"/>
        <v>100</v>
      </c>
      <c r="T55" s="81">
        <f t="shared" si="3"/>
        <v>102.27862754611306</v>
      </c>
      <c r="U55" s="81">
        <f t="shared" si="3"/>
        <v>104.58534426257415</v>
      </c>
      <c r="V55" s="81">
        <f t="shared" si="3"/>
        <v>106.8886562311143</v>
      </c>
      <c r="W55" s="81">
        <f t="shared" si="3"/>
        <v>108.93235617068002</v>
      </c>
      <c r="X55" s="81">
        <f t="shared" si="3"/>
        <v>111.0952222874799</v>
      </c>
      <c r="Y55" s="81">
        <f t="shared" si="4"/>
        <v>113.78412195807053</v>
      </c>
      <c r="Z55" s="81">
        <f t="shared" si="4"/>
        <v>116.4406765234119</v>
      </c>
      <c r="AA55" s="81">
        <f t="shared" si="3"/>
        <v>119.31087902079449</v>
      </c>
    </row>
    <row r="56" spans="1:185" s="178" customFormat="1" ht="15" customHeight="1">
      <c r="A56" s="148">
        <v>48</v>
      </c>
      <c r="B56" s="217" t="s">
        <v>167</v>
      </c>
      <c r="C56" s="219" t="s">
        <v>458</v>
      </c>
      <c r="D56" s="161">
        <v>0</v>
      </c>
      <c r="E56" s="81">
        <f>IF(AND(ISNUMBER(E17),($S17)&gt;0),E17/$S17*100,0)</f>
        <v>75.667833916958472</v>
      </c>
      <c r="F56" s="81">
        <f t="shared" si="3"/>
        <v>79.159579789894948</v>
      </c>
      <c r="G56" s="81">
        <f t="shared" si="3"/>
        <v>83.821910955477748</v>
      </c>
      <c r="H56" s="81">
        <f t="shared" si="3"/>
        <v>87.353676838419219</v>
      </c>
      <c r="I56" s="81">
        <f t="shared" si="3"/>
        <v>89.584792396198097</v>
      </c>
      <c r="J56" s="81">
        <f t="shared" si="3"/>
        <v>91.195597798899456</v>
      </c>
      <c r="K56" s="81">
        <f t="shared" si="3"/>
        <v>92.966483241620807</v>
      </c>
      <c r="L56" s="81">
        <f t="shared" si="3"/>
        <v>94.12706353176587</v>
      </c>
      <c r="M56" s="81">
        <f t="shared" si="3"/>
        <v>96.208104052026016</v>
      </c>
      <c r="N56" s="81">
        <f t="shared" si="3"/>
        <v>97.978989494747381</v>
      </c>
      <c r="O56" s="81">
        <f t="shared" si="3"/>
        <v>98.669334667333658</v>
      </c>
      <c r="P56" s="81">
        <f t="shared" si="3"/>
        <v>99.029514757378692</v>
      </c>
      <c r="Q56" s="81">
        <f t="shared" si="3"/>
        <v>99.27963981990996</v>
      </c>
      <c r="R56" s="81">
        <f t="shared" si="3"/>
        <v>99.619809904952476</v>
      </c>
      <c r="S56" s="330">
        <f t="shared" si="3"/>
        <v>100</v>
      </c>
      <c r="T56" s="81">
        <f t="shared" si="3"/>
        <v>100.15007503751876</v>
      </c>
      <c r="U56" s="81">
        <f t="shared" si="3"/>
        <v>100.19009504752377</v>
      </c>
      <c r="V56" s="81">
        <f t="shared" si="3"/>
        <v>100.23011505752876</v>
      </c>
      <c r="W56" s="81">
        <f t="shared" si="3"/>
        <v>100.1400700350175</v>
      </c>
      <c r="X56" s="81">
        <f t="shared" si="3"/>
        <v>100.05002501250627</v>
      </c>
      <c r="Y56" s="81">
        <f t="shared" si="4"/>
        <v>100.05002501250627</v>
      </c>
      <c r="Z56" s="81">
        <f t="shared" si="4"/>
        <v>100.09004502251126</v>
      </c>
      <c r="AA56" s="81">
        <f t="shared" si="3"/>
        <v>100.15007503751876</v>
      </c>
    </row>
    <row r="57" spans="1:185" s="178" customFormat="1" ht="15" customHeight="1">
      <c r="A57" s="148">
        <v>49</v>
      </c>
      <c r="B57" s="217" t="s">
        <v>163</v>
      </c>
      <c r="C57" s="219" t="s">
        <v>458</v>
      </c>
      <c r="D57" s="161">
        <v>0</v>
      </c>
      <c r="E57" s="81">
        <f>IF(AND(ISNUMBER(E18),($S18)&gt;0),E18/$S18*100,0)</f>
        <v>72.495274102079392</v>
      </c>
      <c r="F57" s="81">
        <f t="shared" si="3"/>
        <v>75.42533081285444</v>
      </c>
      <c r="G57" s="81">
        <f t="shared" si="3"/>
        <v>79.206049149338369</v>
      </c>
      <c r="H57" s="81">
        <f t="shared" si="3"/>
        <v>82.356647763074989</v>
      </c>
      <c r="I57" s="81">
        <f t="shared" si="3"/>
        <v>85.066162570888466</v>
      </c>
      <c r="J57" s="81">
        <f t="shared" si="3"/>
        <v>86.704473850031505</v>
      </c>
      <c r="K57" s="81">
        <f t="shared" si="3"/>
        <v>88.615837009031722</v>
      </c>
      <c r="L57" s="81">
        <f t="shared" si="3"/>
        <v>90.054610375971436</v>
      </c>
      <c r="M57" s="81">
        <f t="shared" si="3"/>
        <v>91.671917664356243</v>
      </c>
      <c r="N57" s="81">
        <f t="shared" si="3"/>
        <v>93.058181054400336</v>
      </c>
      <c r="O57" s="81">
        <f t="shared" si="3"/>
        <v>94.780508296576343</v>
      </c>
      <c r="P57" s="81">
        <f t="shared" si="3"/>
        <v>96.229783658895187</v>
      </c>
      <c r="Q57" s="81">
        <f t="shared" si="3"/>
        <v>97.395505145977737</v>
      </c>
      <c r="R57" s="81">
        <f t="shared" si="3"/>
        <v>98.655744591472384</v>
      </c>
      <c r="S57" s="330">
        <f t="shared" si="3"/>
        <v>100</v>
      </c>
      <c r="T57" s="81">
        <f t="shared" si="3"/>
        <v>101.12371350556606</v>
      </c>
      <c r="U57" s="81">
        <f t="shared" si="3"/>
        <v>102.1424070573409</v>
      </c>
      <c r="V57" s="81">
        <f t="shared" si="3"/>
        <v>103.18210459987398</v>
      </c>
      <c r="W57" s="81">
        <f t="shared" si="3"/>
        <v>104.06427221172024</v>
      </c>
      <c r="X57" s="81">
        <f t="shared" si="3"/>
        <v>105.01995379122033</v>
      </c>
      <c r="Y57" s="81">
        <f t="shared" si="4"/>
        <v>106.26969124133585</v>
      </c>
      <c r="Z57" s="81">
        <f t="shared" si="4"/>
        <v>107.46691871455576</v>
      </c>
      <c r="AA57" s="81">
        <f t="shared" si="3"/>
        <v>108.71665616467128</v>
      </c>
    </row>
    <row r="58" spans="1:185" s="178" customFormat="1" ht="15" customHeight="1">
      <c r="A58" s="148">
        <v>50</v>
      </c>
      <c r="B58" s="211" t="s">
        <v>71</v>
      </c>
      <c r="C58" s="219" t="s">
        <v>288</v>
      </c>
      <c r="D58" s="161">
        <v>0</v>
      </c>
      <c r="E58" s="81">
        <f t="shared" ref="E58:U61" si="5">IF(AND(ISNUMBER(E19),($N19)&gt;0),E19/$N19*100,0)</f>
        <v>109.81775823977186</v>
      </c>
      <c r="F58" s="81">
        <f t="shared" si="5"/>
        <v>107.98488438746017</v>
      </c>
      <c r="G58" s="81">
        <f t="shared" si="5"/>
        <v>106.15201053514849</v>
      </c>
      <c r="H58" s="81">
        <f t="shared" si="5"/>
        <v>104.31913668283681</v>
      </c>
      <c r="I58" s="81">
        <f t="shared" si="5"/>
        <v>102.48626283052511</v>
      </c>
      <c r="J58" s="81">
        <f t="shared" si="5"/>
        <v>101.83663665502225</v>
      </c>
      <c r="K58" s="81">
        <f t="shared" si="5"/>
        <v>101.18701047951937</v>
      </c>
      <c r="L58" s="81">
        <f t="shared" si="5"/>
        <v>100.53738430401648</v>
      </c>
      <c r="M58" s="81">
        <f t="shared" si="5"/>
        <v>100.26869215200824</v>
      </c>
      <c r="N58" s="81">
        <f t="shared" si="5"/>
        <v>100</v>
      </c>
      <c r="O58" s="81">
        <f t="shared" si="5"/>
        <v>99.731307847991758</v>
      </c>
      <c r="P58" s="290" t="s">
        <v>688</v>
      </c>
      <c r="Q58" s="290" t="s">
        <v>688</v>
      </c>
      <c r="R58" s="81">
        <f t="shared" si="5"/>
        <v>99.275582802939354</v>
      </c>
      <c r="S58" s="332" t="s">
        <v>688</v>
      </c>
      <c r="T58" s="290" t="s">
        <v>688</v>
      </c>
      <c r="U58" s="134">
        <f t="shared" si="5"/>
        <v>95.994851631096466</v>
      </c>
      <c r="V58" s="290" t="s">
        <v>688</v>
      </c>
      <c r="W58" s="290" t="s">
        <v>688</v>
      </c>
      <c r="X58" s="134">
        <f>IF(AND(ISNUMBER(X19),($N19)&gt;0),X19/$N19*100,0)</f>
        <v>92.929738617372621</v>
      </c>
      <c r="Y58" s="290" t="s">
        <v>688</v>
      </c>
      <c r="Z58" s="290" t="s">
        <v>688</v>
      </c>
      <c r="AA58" s="290" t="s">
        <v>201</v>
      </c>
    </row>
    <row r="59" spans="1:185" s="178" customFormat="1" ht="15" customHeight="1">
      <c r="A59" s="148">
        <v>51</v>
      </c>
      <c r="B59" s="217" t="s">
        <v>59</v>
      </c>
      <c r="C59" s="219" t="s">
        <v>288</v>
      </c>
      <c r="D59" s="161">
        <v>0</v>
      </c>
      <c r="E59" s="81">
        <f t="shared" si="5"/>
        <v>256.33256257646872</v>
      </c>
      <c r="F59" s="81">
        <f t="shared" si="5"/>
        <v>228.5374654296227</v>
      </c>
      <c r="G59" s="81">
        <f t="shared" si="5"/>
        <v>200.74236828277668</v>
      </c>
      <c r="H59" s="81">
        <f t="shared" si="5"/>
        <v>172.94727113593072</v>
      </c>
      <c r="I59" s="81">
        <f t="shared" si="5"/>
        <v>145.1521739890847</v>
      </c>
      <c r="J59" s="81">
        <f t="shared" si="5"/>
        <v>144.12272594660891</v>
      </c>
      <c r="K59" s="81">
        <f t="shared" si="5"/>
        <v>143.09327790413315</v>
      </c>
      <c r="L59" s="81">
        <f t="shared" si="5"/>
        <v>142.06382986165738</v>
      </c>
      <c r="M59" s="81">
        <f t="shared" si="5"/>
        <v>121.03191493082868</v>
      </c>
      <c r="N59" s="81">
        <f t="shared" si="5"/>
        <v>100</v>
      </c>
      <c r="O59" s="81">
        <f t="shared" si="5"/>
        <v>78.968085069171295</v>
      </c>
      <c r="P59" s="290" t="s">
        <v>688</v>
      </c>
      <c r="Q59" s="290" t="s">
        <v>688</v>
      </c>
      <c r="R59" s="81">
        <f t="shared" si="5"/>
        <v>85.395695483577938</v>
      </c>
      <c r="S59" s="332" t="s">
        <v>688</v>
      </c>
      <c r="T59" s="290" t="s">
        <v>688</v>
      </c>
      <c r="U59" s="134">
        <f t="shared" si="5"/>
        <v>87.054183251700621</v>
      </c>
      <c r="V59" s="290" t="s">
        <v>688</v>
      </c>
      <c r="W59" s="290" t="s">
        <v>688</v>
      </c>
      <c r="X59" s="134">
        <f>IF(AND(ISNUMBER(X20),($N20)&gt;0),X20/$N20*100,0)</f>
        <v>71.035278273212811</v>
      </c>
      <c r="Y59" s="290" t="s">
        <v>688</v>
      </c>
      <c r="Z59" s="290" t="s">
        <v>688</v>
      </c>
      <c r="AA59" s="290" t="s">
        <v>201</v>
      </c>
    </row>
    <row r="60" spans="1:185" s="178" customFormat="1" ht="15" customHeight="1">
      <c r="A60" s="148">
        <v>52</v>
      </c>
      <c r="B60" s="217" t="s">
        <v>60</v>
      </c>
      <c r="C60" s="219" t="s">
        <v>288</v>
      </c>
      <c r="D60" s="161">
        <v>0</v>
      </c>
      <c r="E60" s="81">
        <f t="shared" si="5"/>
        <v>108.33533534747136</v>
      </c>
      <c r="F60" s="81">
        <f t="shared" si="5"/>
        <v>106.76514480775099</v>
      </c>
      <c r="G60" s="81">
        <f t="shared" si="5"/>
        <v>105.19495426803064</v>
      </c>
      <c r="H60" s="81">
        <f t="shared" si="5"/>
        <v>103.62476372831031</v>
      </c>
      <c r="I60" s="81">
        <f t="shared" si="5"/>
        <v>102.05457318858997</v>
      </c>
      <c r="J60" s="81">
        <f t="shared" si="5"/>
        <v>101.4087900147083</v>
      </c>
      <c r="K60" s="81">
        <f t="shared" si="5"/>
        <v>100.76300684082662</v>
      </c>
      <c r="L60" s="81">
        <f t="shared" si="5"/>
        <v>100.11722366694495</v>
      </c>
      <c r="M60" s="81">
        <f t="shared" si="5"/>
        <v>100.05861183347248</v>
      </c>
      <c r="N60" s="81">
        <f>IF(AND(ISNUMBER(N21),($N21)&gt;0),N21/$N21*100,0)</f>
        <v>100</v>
      </c>
      <c r="O60" s="81">
        <f>IF(AND(ISNUMBER(O21),($N21)&gt;0),O21/$N21*100,0)</f>
        <v>99.941388166527531</v>
      </c>
      <c r="P60" s="290" t="s">
        <v>688</v>
      </c>
      <c r="Q60" s="290" t="s">
        <v>688</v>
      </c>
      <c r="R60" s="81">
        <f>IF(AND(ISNUMBER(R21),($N21)&gt;0),R21/$N21*100,0)</f>
        <v>99.416018186229977</v>
      </c>
      <c r="S60" s="332" t="s">
        <v>688</v>
      </c>
      <c r="T60" s="290" t="s">
        <v>688</v>
      </c>
      <c r="U60" s="134">
        <f>IF(AND(ISNUMBER(U21),($N21)&gt;0),U21/$N21*100,0)</f>
        <v>96.085312465672786</v>
      </c>
      <c r="V60" s="290" t="s">
        <v>688</v>
      </c>
      <c r="W60" s="290" t="s">
        <v>688</v>
      </c>
      <c r="X60" s="134">
        <f>IF(AND(ISNUMBER(X21),($N21)&gt;0),X21/$N21*100,0)</f>
        <v>93.151264690288514</v>
      </c>
      <c r="Y60" s="290" t="s">
        <v>688</v>
      </c>
      <c r="Z60" s="290" t="s">
        <v>688</v>
      </c>
      <c r="AA60" s="290" t="s">
        <v>201</v>
      </c>
    </row>
    <row r="61" spans="1:185" s="178" customFormat="1" ht="15" customHeight="1">
      <c r="A61" s="148">
        <v>53</v>
      </c>
      <c r="B61" s="211" t="s">
        <v>254</v>
      </c>
      <c r="C61" s="219" t="s">
        <v>288</v>
      </c>
      <c r="D61" s="161">
        <v>0</v>
      </c>
      <c r="E61" s="81">
        <f t="shared" si="5"/>
        <v>111.01416593275273</v>
      </c>
      <c r="F61" s="81">
        <f t="shared" si="5"/>
        <v>108.45928428878241</v>
      </c>
      <c r="G61" s="81">
        <f t="shared" si="5"/>
        <v>106.38665325556251</v>
      </c>
      <c r="H61" s="81">
        <f t="shared" si="5"/>
        <v>104.54096645060073</v>
      </c>
      <c r="I61" s="81">
        <f t="shared" si="5"/>
        <v>102.60593794053779</v>
      </c>
      <c r="J61" s="81">
        <f t="shared" si="5"/>
        <v>101.71466281401773</v>
      </c>
      <c r="K61" s="81">
        <f t="shared" si="5"/>
        <v>101.01123975837911</v>
      </c>
      <c r="L61" s="81">
        <f t="shared" si="5"/>
        <v>100.38878383499087</v>
      </c>
      <c r="M61" s="81">
        <f t="shared" si="5"/>
        <v>100.17558753295042</v>
      </c>
      <c r="N61" s="81">
        <f t="shared" si="5"/>
        <v>100</v>
      </c>
      <c r="O61" s="81">
        <f t="shared" si="5"/>
        <v>99.722242860908011</v>
      </c>
      <c r="P61" s="290" t="s">
        <v>688</v>
      </c>
      <c r="Q61" s="290" t="s">
        <v>688</v>
      </c>
      <c r="R61" s="81">
        <f t="shared" si="5"/>
        <v>99.125221492820387</v>
      </c>
      <c r="S61" s="332" t="s">
        <v>688</v>
      </c>
      <c r="T61" s="290" t="s">
        <v>688</v>
      </c>
      <c r="U61" s="134">
        <f>IF(AND(ISNUMBER(U22),($N22)&gt;0),U22/$N22*100,0)</f>
        <v>96.134037718960968</v>
      </c>
      <c r="V61" s="290" t="s">
        <v>688</v>
      </c>
      <c r="W61" s="290" t="s">
        <v>688</v>
      </c>
      <c r="X61" s="134">
        <f>IF(AND(ISNUMBER(X22),($N22)&gt;0),X22/$N22*100,0)</f>
        <v>93.730019533179643</v>
      </c>
      <c r="Y61" s="290" t="s">
        <v>688</v>
      </c>
      <c r="Z61" s="290" t="s">
        <v>688</v>
      </c>
      <c r="AA61" s="290" t="s">
        <v>201</v>
      </c>
    </row>
    <row r="62" spans="1:185" s="178" customFormat="1" ht="15" customHeight="1">
      <c r="A62" s="148">
        <v>54</v>
      </c>
      <c r="B62" s="211" t="s">
        <v>61</v>
      </c>
      <c r="C62" s="219" t="s">
        <v>458</v>
      </c>
      <c r="D62" s="161">
        <v>0</v>
      </c>
      <c r="E62" s="81">
        <f>IF(AND(ISNUMBER(E23),($S23)&gt;0),E23/$S23*100,0)</f>
        <v>92.8829170467246</v>
      </c>
      <c r="F62" s="81">
        <f t="shared" ref="F62:X64" si="6">IF(AND(ISNUMBER(F23),($S23)&gt;0),F23/$S23*100,0)</f>
        <v>95.212553393319027</v>
      </c>
      <c r="G62" s="81">
        <f t="shared" si="6"/>
        <v>99.204542816316348</v>
      </c>
      <c r="H62" s="81">
        <f t="shared" si="6"/>
        <v>97.996693827845903</v>
      </c>
      <c r="I62" s="81">
        <f t="shared" si="6"/>
        <v>100.7641415959009</v>
      </c>
      <c r="J62" s="81">
        <f t="shared" si="6"/>
        <v>103.70834889243852</v>
      </c>
      <c r="K62" s="81">
        <f t="shared" si="6"/>
        <v>104.92186195739765</v>
      </c>
      <c r="L62" s="81">
        <f t="shared" si="6"/>
        <v>104.80425647094356</v>
      </c>
      <c r="M62" s="81">
        <f t="shared" si="6"/>
        <v>105.80136280620225</v>
      </c>
      <c r="N62" s="81">
        <f t="shared" si="6"/>
        <v>105.96948436469107</v>
      </c>
      <c r="O62" s="81">
        <f t="shared" si="6"/>
        <v>105.36790906225437</v>
      </c>
      <c r="P62" s="81">
        <f t="shared" si="6"/>
        <v>106.28127550177369</v>
      </c>
      <c r="Q62" s="81">
        <f t="shared" si="6"/>
        <v>104.25229231232105</v>
      </c>
      <c r="R62" s="81">
        <f t="shared" si="6"/>
        <v>102.66584012195166</v>
      </c>
      <c r="S62" s="330">
        <f t="shared" si="6"/>
        <v>100</v>
      </c>
      <c r="T62" s="81">
        <f t="shared" si="6"/>
        <v>99.090898143735089</v>
      </c>
      <c r="U62" s="81">
        <f t="shared" si="6"/>
        <v>97.661375661532873</v>
      </c>
      <c r="V62" s="81">
        <f t="shared" si="6"/>
        <v>97.526341764499264</v>
      </c>
      <c r="W62" s="81">
        <f t="shared" si="6"/>
        <v>96.908208900012198</v>
      </c>
      <c r="X62" s="81">
        <f t="shared" si="6"/>
        <v>95.982130386280105</v>
      </c>
      <c r="Y62" s="81">
        <f t="shared" ref="Y62:Z64" si="7">IF(AND(ISNUMBER(Y23),($S23)&gt;0),Y23/$S23*100,0)</f>
        <v>96.68610952838614</v>
      </c>
      <c r="Z62" s="81">
        <f t="shared" si="7"/>
        <v>95.046667633657094</v>
      </c>
      <c r="AA62" s="290" t="s">
        <v>201</v>
      </c>
    </row>
    <row r="63" spans="1:185" s="178" customFormat="1" ht="15" customHeight="1">
      <c r="A63" s="148">
        <v>55</v>
      </c>
      <c r="B63" s="217" t="s">
        <v>206</v>
      </c>
      <c r="C63" s="219" t="s">
        <v>458</v>
      </c>
      <c r="D63" s="81">
        <f>IF(AND(ISNUMBER(D24),($S24)&gt;0),D24/$S24*100,0)</f>
        <v>88.260129279560488</v>
      </c>
      <c r="E63" s="81">
        <f>IF(AND(ISNUMBER(E24),($S24)&gt;0),E24/$S24*100,0)</f>
        <v>93.910237205322318</v>
      </c>
      <c r="F63" s="81">
        <f t="shared" si="6"/>
        <v>95.483557886383835</v>
      </c>
      <c r="G63" s="81">
        <f t="shared" si="6"/>
        <v>96.568035065674522</v>
      </c>
      <c r="H63" s="81">
        <f t="shared" si="6"/>
        <v>93.268640236603545</v>
      </c>
      <c r="I63" s="81">
        <f t="shared" si="6"/>
        <v>98.567708274400985</v>
      </c>
      <c r="J63" s="81">
        <f t="shared" si="6"/>
        <v>100.08076629345695</v>
      </c>
      <c r="K63" s="81">
        <f t="shared" si="6"/>
        <v>100.08225286248906</v>
      </c>
      <c r="L63" s="81">
        <f t="shared" si="6"/>
        <v>98.642872840159541</v>
      </c>
      <c r="M63" s="81">
        <f t="shared" si="6"/>
        <v>100.54955648888493</v>
      </c>
      <c r="N63" s="81">
        <f t="shared" si="6"/>
        <v>97.981828831954871</v>
      </c>
      <c r="O63" s="81">
        <f t="shared" si="6"/>
        <v>99.287995702357932</v>
      </c>
      <c r="P63" s="81">
        <f t="shared" si="6"/>
        <v>102.90206875496537</v>
      </c>
      <c r="Q63" s="81">
        <f t="shared" si="6"/>
        <v>101.61087066897818</v>
      </c>
      <c r="R63" s="81">
        <f t="shared" si="6"/>
        <v>103.00753488520782</v>
      </c>
      <c r="S63" s="330">
        <f t="shared" si="6"/>
        <v>100</v>
      </c>
      <c r="T63" s="81">
        <f t="shared" si="6"/>
        <v>96.983326354491851</v>
      </c>
      <c r="U63" s="81">
        <f t="shared" si="6"/>
        <v>96.320003192460973</v>
      </c>
      <c r="V63" s="81">
        <f t="shared" si="6"/>
        <v>93.907783115578624</v>
      </c>
      <c r="W63" s="81">
        <f t="shared" si="6"/>
        <v>94.075977062225419</v>
      </c>
      <c r="X63" s="81">
        <f t="shared" si="6"/>
        <v>94.269497025078437</v>
      </c>
      <c r="Y63" s="81">
        <f t="shared" si="7"/>
        <v>95.285586971625364</v>
      </c>
      <c r="Z63" s="81">
        <f t="shared" si="7"/>
        <v>94.117086790346633</v>
      </c>
      <c r="AA63" s="290" t="s">
        <v>201</v>
      </c>
      <c r="AB63" s="221"/>
      <c r="AC63" s="221"/>
      <c r="AD63" s="221"/>
      <c r="AE63" s="221"/>
      <c r="AF63" s="221"/>
      <c r="AG63" s="221"/>
      <c r="AH63" s="221"/>
      <c r="AI63" s="221"/>
      <c r="AJ63" s="221"/>
      <c r="AK63" s="221"/>
      <c r="AL63" s="221"/>
      <c r="AM63" s="221"/>
      <c r="AN63" s="221"/>
      <c r="AO63" s="221"/>
      <c r="AP63" s="221"/>
      <c r="AQ63" s="221"/>
      <c r="AR63" s="221"/>
      <c r="AS63" s="221"/>
      <c r="AT63" s="221"/>
      <c r="AU63" s="221"/>
      <c r="AV63" s="221"/>
      <c r="AW63" s="221"/>
      <c r="AX63" s="221"/>
      <c r="AY63" s="221"/>
      <c r="AZ63" s="221"/>
      <c r="BA63" s="221"/>
      <c r="BB63" s="221"/>
      <c r="BC63" s="221"/>
      <c r="BD63" s="221"/>
      <c r="BE63" s="221"/>
      <c r="BF63" s="221"/>
      <c r="BG63" s="221"/>
      <c r="BH63" s="221"/>
      <c r="BI63" s="221"/>
      <c r="BJ63" s="221"/>
      <c r="BK63" s="221"/>
      <c r="BL63" s="221"/>
      <c r="BM63" s="221"/>
      <c r="BN63" s="221"/>
      <c r="BO63" s="221"/>
      <c r="BP63" s="221"/>
      <c r="BQ63" s="221"/>
      <c r="BR63" s="221"/>
      <c r="BS63" s="221"/>
      <c r="BT63" s="221"/>
      <c r="BU63" s="221"/>
      <c r="BV63" s="221"/>
      <c r="BW63" s="221"/>
      <c r="BX63" s="221"/>
      <c r="BY63" s="221"/>
      <c r="BZ63" s="221"/>
      <c r="CA63" s="221"/>
      <c r="CB63" s="221"/>
      <c r="CC63" s="221"/>
      <c r="CD63" s="221"/>
      <c r="CE63" s="221"/>
      <c r="CF63" s="221"/>
      <c r="CG63" s="221"/>
      <c r="CH63" s="221"/>
      <c r="CI63" s="221"/>
      <c r="CJ63" s="221"/>
      <c r="CK63" s="221"/>
      <c r="CL63" s="221"/>
      <c r="CM63" s="221"/>
      <c r="CN63" s="221"/>
      <c r="CO63" s="221"/>
      <c r="CP63" s="221"/>
      <c r="CQ63" s="221"/>
      <c r="CR63" s="221"/>
      <c r="CS63" s="221"/>
      <c r="CT63" s="221"/>
      <c r="CU63" s="221"/>
      <c r="CV63" s="221"/>
      <c r="CW63" s="221"/>
      <c r="CX63" s="221"/>
      <c r="CY63" s="221"/>
      <c r="CZ63" s="221"/>
      <c r="DA63" s="221"/>
      <c r="DB63" s="221"/>
      <c r="DC63" s="221"/>
      <c r="DD63" s="221"/>
      <c r="DE63" s="221"/>
      <c r="DF63" s="221"/>
      <c r="DG63" s="221"/>
      <c r="DH63" s="221"/>
      <c r="DI63" s="221"/>
      <c r="DJ63" s="221"/>
      <c r="DK63" s="221"/>
      <c r="DL63" s="221"/>
      <c r="DM63" s="221"/>
      <c r="DN63" s="221"/>
      <c r="DO63" s="221"/>
      <c r="DP63" s="221"/>
      <c r="DQ63" s="221"/>
      <c r="DR63" s="221"/>
      <c r="DS63" s="221"/>
      <c r="DT63" s="221"/>
      <c r="DU63" s="221"/>
      <c r="DV63" s="221"/>
      <c r="DW63" s="221"/>
      <c r="DX63" s="221"/>
      <c r="DY63" s="221"/>
      <c r="DZ63" s="221"/>
      <c r="EA63" s="221"/>
      <c r="EB63" s="221"/>
      <c r="EC63" s="221"/>
      <c r="ED63" s="221"/>
      <c r="EE63" s="221"/>
      <c r="EF63" s="221"/>
      <c r="EG63" s="221"/>
      <c r="EH63" s="221"/>
      <c r="EI63" s="221"/>
      <c r="EJ63" s="221"/>
      <c r="EK63" s="221"/>
      <c r="EL63" s="221"/>
      <c r="EM63" s="221"/>
      <c r="EN63" s="221"/>
      <c r="EO63" s="221"/>
      <c r="EP63" s="221"/>
      <c r="EQ63" s="221"/>
      <c r="ER63" s="221"/>
      <c r="ES63" s="221"/>
      <c r="ET63" s="221"/>
      <c r="EU63" s="221"/>
      <c r="EV63" s="221"/>
      <c r="EW63" s="221"/>
      <c r="EX63" s="221"/>
      <c r="EY63" s="221"/>
      <c r="EZ63" s="221"/>
      <c r="FA63" s="221"/>
      <c r="FB63" s="221"/>
      <c r="FC63" s="221"/>
      <c r="FD63" s="221"/>
      <c r="FE63" s="221"/>
      <c r="FF63" s="221"/>
      <c r="FG63" s="221"/>
      <c r="FH63" s="221"/>
      <c r="FI63" s="221"/>
      <c r="FJ63" s="221"/>
      <c r="FK63" s="221"/>
      <c r="FL63" s="221"/>
      <c r="FM63" s="221"/>
      <c r="FN63" s="221"/>
      <c r="FO63" s="221"/>
      <c r="FP63" s="221"/>
      <c r="FQ63" s="221"/>
      <c r="FR63" s="221"/>
      <c r="FS63" s="221"/>
      <c r="FT63" s="221"/>
      <c r="FU63" s="221"/>
      <c r="FV63" s="221"/>
      <c r="FW63" s="221"/>
      <c r="FX63" s="221"/>
      <c r="FY63" s="221"/>
      <c r="FZ63" s="221"/>
      <c r="GA63" s="221"/>
      <c r="GB63" s="221"/>
      <c r="GC63" s="221"/>
    </row>
    <row r="64" spans="1:185" s="178" customFormat="1" ht="15" customHeight="1">
      <c r="A64" s="148">
        <v>56</v>
      </c>
      <c r="B64" s="217" t="s">
        <v>299</v>
      </c>
      <c r="C64" s="219" t="s">
        <v>458</v>
      </c>
      <c r="D64" s="161">
        <v>0</v>
      </c>
      <c r="E64" s="81">
        <f>IF(AND(ISNUMBER(E25),($S25)&gt;0),E25/$S25*100,0)</f>
        <v>92.302789888072894</v>
      </c>
      <c r="F64" s="81">
        <f t="shared" si="6"/>
        <v>95.059517297192841</v>
      </c>
      <c r="G64" s="81">
        <f t="shared" si="6"/>
        <v>100.69337737031829</v>
      </c>
      <c r="H64" s="81">
        <f t="shared" si="6"/>
        <v>100.66662322900204</v>
      </c>
      <c r="I64" s="81">
        <f t="shared" si="6"/>
        <v>102.00446634890584</v>
      </c>
      <c r="J64" s="81">
        <f t="shared" si="6"/>
        <v>105.75684289726182</v>
      </c>
      <c r="K64" s="81">
        <f t="shared" si="6"/>
        <v>107.65478669338904</v>
      </c>
      <c r="L64" s="81">
        <f t="shared" si="6"/>
        <v>108.28358659911785</v>
      </c>
      <c r="M64" s="81">
        <f t="shared" si="6"/>
        <v>108.76705509906364</v>
      </c>
      <c r="N64" s="81">
        <f t="shared" si="6"/>
        <v>110.48010928498854</v>
      </c>
      <c r="O64" s="81">
        <f t="shared" si="6"/>
        <v>108.80123297087871</v>
      </c>
      <c r="P64" s="81">
        <f t="shared" si="6"/>
        <v>108.18951179219987</v>
      </c>
      <c r="Q64" s="81">
        <f t="shared" si="6"/>
        <v>105.74390173897268</v>
      </c>
      <c r="R64" s="81">
        <f t="shared" si="6"/>
        <v>102.47288526705564</v>
      </c>
      <c r="S64" s="330">
        <f t="shared" si="6"/>
        <v>100</v>
      </c>
      <c r="T64" s="81">
        <f t="shared" si="6"/>
        <v>100.28104283574338</v>
      </c>
      <c r="U64" s="81">
        <f t="shared" si="6"/>
        <v>98.418847996387555</v>
      </c>
      <c r="V64" s="81">
        <f t="shared" si="6"/>
        <v>99.569739949421788</v>
      </c>
      <c r="W64" s="81">
        <f t="shared" si="6"/>
        <v>98.507568744114621</v>
      </c>
      <c r="X64" s="81">
        <f t="shared" si="6"/>
        <v>96.949253553611143</v>
      </c>
      <c r="Y64" s="81">
        <f t="shared" si="7"/>
        <v>97.476983886960284</v>
      </c>
      <c r="Z64" s="81">
        <f t="shared" si="7"/>
        <v>95.571601451857319</v>
      </c>
      <c r="AA64" s="290" t="s">
        <v>201</v>
      </c>
    </row>
    <row r="65" spans="1:28" s="178" customFormat="1" ht="15" customHeight="1">
      <c r="A65" s="148">
        <v>57</v>
      </c>
      <c r="B65" s="211" t="s">
        <v>252</v>
      </c>
      <c r="C65" s="219" t="s">
        <v>458</v>
      </c>
      <c r="D65" s="161">
        <v>0</v>
      </c>
      <c r="E65" s="81">
        <f>IF(AND(ISNUMBER(E27),($S27)&gt;0),E27/$S27*100,0)</f>
        <v>95.38614810892399</v>
      </c>
      <c r="F65" s="81">
        <f t="shared" ref="F65:X72" si="8">IF(AND(ISNUMBER(F27),($S27)&gt;0),F27/$S27*100,0)</f>
        <v>96.933222253800011</v>
      </c>
      <c r="G65" s="81">
        <f t="shared" si="8"/>
        <v>100.54604556156453</v>
      </c>
      <c r="H65" s="81">
        <f t="shared" si="8"/>
        <v>99.077622850571657</v>
      </c>
      <c r="I65" s="81">
        <f t="shared" si="8"/>
        <v>101.52832710105415</v>
      </c>
      <c r="J65" s="81">
        <f t="shared" si="8"/>
        <v>104.24683533465564</v>
      </c>
      <c r="K65" s="81">
        <f t="shared" si="8"/>
        <v>105.40853286862399</v>
      </c>
      <c r="L65" s="81">
        <f t="shared" si="8"/>
        <v>105.31652318403412</v>
      </c>
      <c r="M65" s="81">
        <f t="shared" si="8"/>
        <v>106.15486039278264</v>
      </c>
      <c r="N65" s="81">
        <f t="shared" si="8"/>
        <v>106.19938896087761</v>
      </c>
      <c r="O65" s="81">
        <f t="shared" si="8"/>
        <v>105.36496301486751</v>
      </c>
      <c r="P65" s="81">
        <f t="shared" si="8"/>
        <v>106.15420027082311</v>
      </c>
      <c r="Q65" s="81">
        <f t="shared" si="8"/>
        <v>104.13396273512578</v>
      </c>
      <c r="R65" s="81">
        <f t="shared" si="8"/>
        <v>102.58762324548016</v>
      </c>
      <c r="S65" s="330">
        <f t="shared" si="8"/>
        <v>100</v>
      </c>
      <c r="T65" s="81">
        <f t="shared" si="8"/>
        <v>99.239073002388437</v>
      </c>
      <c r="U65" s="81">
        <f t="shared" si="8"/>
        <v>97.922887444467406</v>
      </c>
      <c r="V65" s="81">
        <f t="shared" si="8"/>
        <v>98.04445221976404</v>
      </c>
      <c r="W65" s="81">
        <f t="shared" si="8"/>
        <v>97.661293640376371</v>
      </c>
      <c r="X65" s="81">
        <f t="shared" si="8"/>
        <v>96.788004042703733</v>
      </c>
      <c r="Y65" s="81">
        <f t="shared" ref="Y65:Z72" si="9">IF(AND(ISNUMBER(Y27),($S27)&gt;0),Y27/$S27*100,0)</f>
        <v>97.388129155707702</v>
      </c>
      <c r="Z65" s="81">
        <f t="shared" si="9"/>
        <v>97.306162472248687</v>
      </c>
      <c r="AA65" s="290" t="s">
        <v>201</v>
      </c>
    </row>
    <row r="66" spans="1:28" s="178" customFormat="1" ht="15" customHeight="1">
      <c r="A66" s="148">
        <v>58</v>
      </c>
      <c r="B66" s="211" t="s">
        <v>253</v>
      </c>
      <c r="C66" s="219" t="s">
        <v>458</v>
      </c>
      <c r="D66" s="161">
        <v>0</v>
      </c>
      <c r="E66" s="81">
        <f>IF(AND(ISNUMBER(E28),($S28)&gt;0),E28/$S28*100,0)</f>
        <v>102.89159171138567</v>
      </c>
      <c r="F66" s="81">
        <f t="shared" si="8"/>
        <v>104.10206982051078</v>
      </c>
      <c r="G66" s="81">
        <f t="shared" si="8"/>
        <v>106.93360603797205</v>
      </c>
      <c r="H66" s="81">
        <f t="shared" si="8"/>
        <v>104.45479879440214</v>
      </c>
      <c r="I66" s="81">
        <f t="shared" si="8"/>
        <v>106.62716606081786</v>
      </c>
      <c r="J66" s="81">
        <f t="shared" si="8"/>
        <v>108.85695091514953</v>
      </c>
      <c r="K66" s="81">
        <f t="shared" si="8"/>
        <v>109.68769691779153</v>
      </c>
      <c r="L66" s="81">
        <f t="shared" si="8"/>
        <v>109.20922555255636</v>
      </c>
      <c r="M66" s="81">
        <f t="shared" si="8"/>
        <v>109.43470795850784</v>
      </c>
      <c r="N66" s="81">
        <f t="shared" si="8"/>
        <v>108.66261309288522</v>
      </c>
      <c r="O66" s="81">
        <f t="shared" si="8"/>
        <v>107.16363436628902</v>
      </c>
      <c r="P66" s="81">
        <f t="shared" si="8"/>
        <v>107.38727286253824</v>
      </c>
      <c r="Q66" s="81">
        <f t="shared" si="8"/>
        <v>104.75900094161392</v>
      </c>
      <c r="R66" s="81">
        <f t="shared" si="8"/>
        <v>102.7760191204472</v>
      </c>
      <c r="S66" s="330">
        <f t="shared" si="8"/>
        <v>100</v>
      </c>
      <c r="T66" s="81">
        <f t="shared" si="8"/>
        <v>97.623235533866094</v>
      </c>
      <c r="U66" s="81">
        <f t="shared" si="8"/>
        <v>96.323885395184917</v>
      </c>
      <c r="V66" s="81">
        <f t="shared" si="8"/>
        <v>95.34102748900969</v>
      </c>
      <c r="W66" s="81">
        <f t="shared" si="8"/>
        <v>94.47037269612774</v>
      </c>
      <c r="X66" s="81">
        <f t="shared" si="8"/>
        <v>93.307558231152626</v>
      </c>
      <c r="Y66" s="81">
        <f t="shared" si="9"/>
        <v>93.671168898912242</v>
      </c>
      <c r="Z66" s="81">
        <f t="shared" si="9"/>
        <v>91.589107522724689</v>
      </c>
      <c r="AA66" s="290" t="s">
        <v>201</v>
      </c>
    </row>
    <row r="67" spans="1:28" s="178" customFormat="1" ht="15" customHeight="1">
      <c r="A67" s="148">
        <v>59</v>
      </c>
      <c r="B67" s="211" t="s">
        <v>222</v>
      </c>
      <c r="C67" s="219" t="s">
        <v>458</v>
      </c>
      <c r="D67" s="161">
        <v>0</v>
      </c>
      <c r="E67" s="81">
        <f>IF(AND(ISNUMBER(E29),($S29)&gt;0),E29/$S29*100,0)</f>
        <v>96.401325772204302</v>
      </c>
      <c r="F67" s="81">
        <f t="shared" si="8"/>
        <v>94.642800517225723</v>
      </c>
      <c r="G67" s="81">
        <f t="shared" si="8"/>
        <v>100.28680236441166</v>
      </c>
      <c r="H67" s="81">
        <f t="shared" si="8"/>
        <v>97.175046136412035</v>
      </c>
      <c r="I67" s="81">
        <f t="shared" si="8"/>
        <v>101.93513508301777</v>
      </c>
      <c r="J67" s="81">
        <f t="shared" si="8"/>
        <v>109.2253990049521</v>
      </c>
      <c r="K67" s="81">
        <f t="shared" si="8"/>
        <v>109.19574144204316</v>
      </c>
      <c r="L67" s="81">
        <f t="shared" si="8"/>
        <v>106.3716891650017</v>
      </c>
      <c r="M67" s="81">
        <f t="shared" si="8"/>
        <v>102.40164803182333</v>
      </c>
      <c r="N67" s="81">
        <f t="shared" si="8"/>
        <v>100.57962051291456</v>
      </c>
      <c r="O67" s="81">
        <f t="shared" si="8"/>
        <v>107.89316398594917</v>
      </c>
      <c r="P67" s="81">
        <f t="shared" si="8"/>
        <v>105.07950524250261</v>
      </c>
      <c r="Q67" s="81">
        <f t="shared" si="8"/>
        <v>105.40694128431973</v>
      </c>
      <c r="R67" s="81">
        <f t="shared" si="8"/>
        <v>102.3215321708622</v>
      </c>
      <c r="S67" s="330">
        <f t="shared" si="8"/>
        <v>100</v>
      </c>
      <c r="T67" s="81">
        <f t="shared" si="8"/>
        <v>99.958641784338838</v>
      </c>
      <c r="U67" s="81">
        <f t="shared" si="8"/>
        <v>88.902685673840736</v>
      </c>
      <c r="V67" s="81">
        <f t="shared" si="8"/>
        <v>96.707802547580599</v>
      </c>
      <c r="W67" s="81">
        <f t="shared" si="8"/>
        <v>94.333471414902121</v>
      </c>
      <c r="X67" s="81">
        <f t="shared" si="8"/>
        <v>99.63320013072331</v>
      </c>
      <c r="Y67" s="81">
        <f t="shared" si="9"/>
        <v>91.210062525698433</v>
      </c>
      <c r="Z67" s="81">
        <f t="shared" si="9"/>
        <v>92.89333322608303</v>
      </c>
      <c r="AA67" s="290" t="s">
        <v>201</v>
      </c>
    </row>
    <row r="68" spans="1:28" s="220" customFormat="1" ht="15" customHeight="1">
      <c r="A68" s="148">
        <v>60</v>
      </c>
      <c r="B68" s="217" t="s">
        <v>204</v>
      </c>
      <c r="C68" s="219" t="s">
        <v>458</v>
      </c>
      <c r="D68" s="62">
        <f>IF(AND(ISNUMBER(D30),($S30)&gt;0),D30/$S30*100,0)</f>
        <v>88.260129279560488</v>
      </c>
      <c r="E68" s="81">
        <f>IF(AND(ISNUMBER(E30),($S30)&gt;0),E30/$S30*100,0)</f>
        <v>93.910237205322318</v>
      </c>
      <c r="F68" s="81">
        <f t="shared" si="8"/>
        <v>95.483557886383835</v>
      </c>
      <c r="G68" s="81">
        <f t="shared" si="8"/>
        <v>96.568035065674522</v>
      </c>
      <c r="H68" s="81">
        <f t="shared" si="8"/>
        <v>93.268640236603545</v>
      </c>
      <c r="I68" s="81">
        <f t="shared" si="8"/>
        <v>98.567708274400985</v>
      </c>
      <c r="J68" s="81">
        <f t="shared" si="8"/>
        <v>100.08076629345695</v>
      </c>
      <c r="K68" s="81">
        <f t="shared" si="8"/>
        <v>100.08225286248906</v>
      </c>
      <c r="L68" s="81">
        <f t="shared" si="8"/>
        <v>98.642872840159541</v>
      </c>
      <c r="M68" s="81">
        <f t="shared" si="8"/>
        <v>100.54955648888493</v>
      </c>
      <c r="N68" s="81">
        <f t="shared" si="8"/>
        <v>97.981828831954871</v>
      </c>
      <c r="O68" s="81">
        <f t="shared" si="8"/>
        <v>99.287995702357932</v>
      </c>
      <c r="P68" s="81">
        <f t="shared" si="8"/>
        <v>102.90206875496537</v>
      </c>
      <c r="Q68" s="81">
        <f t="shared" si="8"/>
        <v>101.61087066897818</v>
      </c>
      <c r="R68" s="81">
        <f t="shared" si="8"/>
        <v>103.00753488520782</v>
      </c>
      <c r="S68" s="330">
        <f t="shared" si="8"/>
        <v>100</v>
      </c>
      <c r="T68" s="81">
        <f t="shared" si="8"/>
        <v>96.983326354491851</v>
      </c>
      <c r="U68" s="81">
        <f t="shared" si="8"/>
        <v>96.320003192460973</v>
      </c>
      <c r="V68" s="81">
        <f t="shared" si="8"/>
        <v>93.907783115578624</v>
      </c>
      <c r="W68" s="81">
        <f t="shared" si="8"/>
        <v>94.075977062225419</v>
      </c>
      <c r="X68" s="81">
        <f t="shared" si="8"/>
        <v>94.269497025078437</v>
      </c>
      <c r="Y68" s="81">
        <f t="shared" si="9"/>
        <v>95.285586971625364</v>
      </c>
      <c r="Z68" s="81">
        <f t="shared" si="9"/>
        <v>94.117086790346633</v>
      </c>
      <c r="AA68" s="290" t="s">
        <v>201</v>
      </c>
    </row>
    <row r="69" spans="1:28" s="220" customFormat="1" ht="15" customHeight="1">
      <c r="A69" s="148">
        <v>61</v>
      </c>
      <c r="B69" s="217" t="s">
        <v>62</v>
      </c>
      <c r="C69" s="219" t="s">
        <v>458</v>
      </c>
      <c r="D69" s="161">
        <v>0</v>
      </c>
      <c r="E69" s="81">
        <f>IF(AND(ISNUMBER(E31),($S31)&gt;0),E31/$S31*100,0)</f>
        <v>98.288130419984967</v>
      </c>
      <c r="F69" s="81">
        <f t="shared" si="8"/>
        <v>94.005992604061504</v>
      </c>
      <c r="G69" s="81">
        <f t="shared" si="8"/>
        <v>103.10347757883582</v>
      </c>
      <c r="H69" s="81">
        <f t="shared" si="8"/>
        <v>100.13384290737628</v>
      </c>
      <c r="I69" s="81">
        <f t="shared" si="8"/>
        <v>104.4856973705369</v>
      </c>
      <c r="J69" s="81">
        <f t="shared" si="8"/>
        <v>116.1517426651827</v>
      </c>
      <c r="K69" s="81">
        <f t="shared" si="8"/>
        <v>116.09849585953118</v>
      </c>
      <c r="L69" s="81">
        <f t="shared" si="8"/>
        <v>112.22566270790463</v>
      </c>
      <c r="M69" s="81">
        <f t="shared" si="8"/>
        <v>103.80446243906272</v>
      </c>
      <c r="N69" s="81">
        <f t="shared" si="8"/>
        <v>102.54724441949277</v>
      </c>
      <c r="O69" s="81">
        <f t="shared" si="8"/>
        <v>114.41090555815548</v>
      </c>
      <c r="P69" s="81">
        <f t="shared" si="8"/>
        <v>106.72874298521154</v>
      </c>
      <c r="Q69" s="81">
        <f t="shared" si="8"/>
        <v>108.28216771165427</v>
      </c>
      <c r="R69" s="81">
        <f t="shared" si="8"/>
        <v>101.80193879829997</v>
      </c>
      <c r="S69" s="330">
        <f t="shared" si="8"/>
        <v>100</v>
      </c>
      <c r="T69" s="81">
        <f t="shared" si="8"/>
        <v>102.21221038735138</v>
      </c>
      <c r="U69" s="81">
        <f t="shared" si="8"/>
        <v>83.284648100124684</v>
      </c>
      <c r="V69" s="81">
        <f t="shared" si="8"/>
        <v>98.828598150119191</v>
      </c>
      <c r="W69" s="81">
        <f t="shared" si="8"/>
        <v>94.528503236679455</v>
      </c>
      <c r="X69" s="81">
        <f t="shared" si="8"/>
        <v>103.69578549344023</v>
      </c>
      <c r="Y69" s="81">
        <f t="shared" si="9"/>
        <v>88.123171690522895</v>
      </c>
      <c r="Z69" s="81">
        <f t="shared" si="9"/>
        <v>91.966435666723768</v>
      </c>
      <c r="AA69" s="290" t="s">
        <v>201</v>
      </c>
    </row>
    <row r="70" spans="1:28" s="220" customFormat="1" ht="15" customHeight="1">
      <c r="A70" s="148">
        <v>62</v>
      </c>
      <c r="B70" s="211" t="s">
        <v>63</v>
      </c>
      <c r="C70" s="219" t="s">
        <v>458</v>
      </c>
      <c r="D70" s="150" t="s">
        <v>202</v>
      </c>
      <c r="E70" s="155">
        <f t="shared" ref="E70:H72" si="10">IF(AND(ISNUMBER(E32),($N32)&gt;0),E32/$N32*100,0)</f>
        <v>0</v>
      </c>
      <c r="F70" s="134">
        <f t="shared" si="10"/>
        <v>0</v>
      </c>
      <c r="G70" s="134">
        <f t="shared" si="10"/>
        <v>0</v>
      </c>
      <c r="H70" s="134">
        <f t="shared" si="10"/>
        <v>0</v>
      </c>
      <c r="I70" s="81">
        <f>IF(AND(ISNUMBER(I32),($S32)&gt;0),I32/$S32*100,0)</f>
        <v>104.50814092991551</v>
      </c>
      <c r="J70" s="81">
        <f t="shared" si="8"/>
        <v>110.8933485256364</v>
      </c>
      <c r="K70" s="81">
        <f t="shared" si="8"/>
        <v>112.26920871215968</v>
      </c>
      <c r="L70" s="81">
        <f t="shared" si="8"/>
        <v>110.43888746772264</v>
      </c>
      <c r="M70" s="81">
        <f t="shared" si="8"/>
        <v>106.96955927324817</v>
      </c>
      <c r="N70" s="81">
        <f t="shared" si="8"/>
        <v>105.37785730802867</v>
      </c>
      <c r="O70" s="81">
        <f t="shared" si="8"/>
        <v>112.22805393988213</v>
      </c>
      <c r="P70" s="81">
        <f t="shared" si="8"/>
        <v>104.91988835260153</v>
      </c>
      <c r="Q70" s="81">
        <f t="shared" si="8"/>
        <v>104.67488172259571</v>
      </c>
      <c r="R70" s="81">
        <f t="shared" si="8"/>
        <v>101.85590014089216</v>
      </c>
      <c r="S70" s="330">
        <f t="shared" si="8"/>
        <v>100</v>
      </c>
      <c r="T70" s="81">
        <f t="shared" si="8"/>
        <v>100.85407272652958</v>
      </c>
      <c r="U70" s="81">
        <f t="shared" si="8"/>
        <v>89.203789820246044</v>
      </c>
      <c r="V70" s="81">
        <f t="shared" si="8"/>
        <v>97.505126788471856</v>
      </c>
      <c r="W70" s="81">
        <f t="shared" si="8"/>
        <v>95.03358002631029</v>
      </c>
      <c r="X70" s="81">
        <f t="shared" si="8"/>
        <v>100.76060729096423</v>
      </c>
      <c r="Y70" s="81">
        <f t="shared" si="9"/>
        <v>90.113354125432409</v>
      </c>
      <c r="Z70" s="81">
        <f t="shared" si="9"/>
        <v>91.649111357743934</v>
      </c>
      <c r="AA70" s="290" t="s">
        <v>201</v>
      </c>
    </row>
    <row r="71" spans="1:28" s="220" customFormat="1" ht="15" customHeight="1">
      <c r="A71" s="148">
        <v>63</v>
      </c>
      <c r="B71" s="217" t="s">
        <v>205</v>
      </c>
      <c r="C71" s="219" t="s">
        <v>458</v>
      </c>
      <c r="D71" s="161">
        <v>0</v>
      </c>
      <c r="E71" s="155">
        <f t="shared" si="10"/>
        <v>0</v>
      </c>
      <c r="F71" s="134">
        <f t="shared" si="10"/>
        <v>0</v>
      </c>
      <c r="G71" s="134">
        <f t="shared" si="10"/>
        <v>0</v>
      </c>
      <c r="H71" s="134">
        <f t="shared" si="10"/>
        <v>0</v>
      </c>
      <c r="I71" s="81">
        <f>IF(AND(ISNUMBER(I33),($S33)&gt;0),I33/$S33*100,0)</f>
        <v>102.81181745590425</v>
      </c>
      <c r="J71" s="81">
        <f t="shared" si="8"/>
        <v>103.712438900352</v>
      </c>
      <c r="K71" s="81">
        <f t="shared" si="8"/>
        <v>104.58916381591025</v>
      </c>
      <c r="L71" s="81">
        <f t="shared" si="8"/>
        <v>106.01156869001119</v>
      </c>
      <c r="M71" s="81">
        <f t="shared" si="8"/>
        <v>109.4259754966584</v>
      </c>
      <c r="N71" s="81">
        <f t="shared" si="8"/>
        <v>107.57578548749463</v>
      </c>
      <c r="O71" s="81">
        <f t="shared" si="8"/>
        <v>107.76559560603924</v>
      </c>
      <c r="P71" s="81">
        <f t="shared" si="8"/>
        <v>101.74168777795143</v>
      </c>
      <c r="Q71" s="81">
        <f t="shared" si="8"/>
        <v>99.923426669188416</v>
      </c>
      <c r="R71" s="81">
        <f t="shared" si="8"/>
        <v>102.03832379604856</v>
      </c>
      <c r="S71" s="330">
        <f t="shared" si="8"/>
        <v>100</v>
      </c>
      <c r="T71" s="81">
        <f t="shared" si="8"/>
        <v>98.834600679066114</v>
      </c>
      <c r="U71" s="81">
        <f t="shared" si="8"/>
        <v>97.877731689889103</v>
      </c>
      <c r="V71" s="81">
        <f t="shared" si="8"/>
        <v>96.5082695086802</v>
      </c>
      <c r="W71" s="81">
        <f t="shared" si="8"/>
        <v>97.091109536943463</v>
      </c>
      <c r="X71" s="81">
        <f t="shared" si="8"/>
        <v>97.008268454677292</v>
      </c>
      <c r="Y71" s="81">
        <f t="shared" si="9"/>
        <v>92.916733052778923</v>
      </c>
      <c r="Z71" s="81">
        <f t="shared" si="9"/>
        <v>90.543196562417734</v>
      </c>
      <c r="AA71" s="290" t="s">
        <v>201</v>
      </c>
    </row>
    <row r="72" spans="1:28" s="220" customFormat="1" ht="15" customHeight="1">
      <c r="A72" s="148">
        <v>64</v>
      </c>
      <c r="B72" s="217" t="s">
        <v>64</v>
      </c>
      <c r="C72" s="219" t="s">
        <v>458</v>
      </c>
      <c r="D72" s="161">
        <v>0</v>
      </c>
      <c r="E72" s="155">
        <f t="shared" si="10"/>
        <v>0</v>
      </c>
      <c r="F72" s="134">
        <f t="shared" si="10"/>
        <v>0</v>
      </c>
      <c r="G72" s="134">
        <f t="shared" si="10"/>
        <v>0</v>
      </c>
      <c r="H72" s="134">
        <f t="shared" si="10"/>
        <v>0</v>
      </c>
      <c r="I72" s="81">
        <f>IF(AND(ISNUMBER(I34),($S34)&gt;0),I34/$S34*100,0)</f>
        <v>105.93424296511682</v>
      </c>
      <c r="J72" s="81">
        <f t="shared" si="8"/>
        <v>116.9303514841574</v>
      </c>
      <c r="K72" s="81">
        <f t="shared" si="8"/>
        <v>118.72583554352659</v>
      </c>
      <c r="L72" s="81">
        <f t="shared" si="8"/>
        <v>114.16094190846506</v>
      </c>
      <c r="M72" s="81">
        <f t="shared" si="8"/>
        <v>104.90444596840005</v>
      </c>
      <c r="N72" s="81">
        <f t="shared" si="8"/>
        <v>103.53005534219801</v>
      </c>
      <c r="O72" s="81">
        <f t="shared" si="8"/>
        <v>115.97965026534338</v>
      </c>
      <c r="P72" s="81">
        <f t="shared" si="8"/>
        <v>107.59180699148511</v>
      </c>
      <c r="Q72" s="81">
        <f t="shared" si="8"/>
        <v>108.66943808265623</v>
      </c>
      <c r="R72" s="81">
        <f t="shared" si="8"/>
        <v>101.70253626314532</v>
      </c>
      <c r="S72" s="330">
        <f t="shared" si="8"/>
        <v>100</v>
      </c>
      <c r="T72" s="81">
        <f t="shared" si="8"/>
        <v>102.55184631808964</v>
      </c>
      <c r="U72" s="81">
        <f t="shared" si="8"/>
        <v>81.91159210970865</v>
      </c>
      <c r="V72" s="81">
        <f t="shared" si="8"/>
        <v>98.343186402275578</v>
      </c>
      <c r="W72" s="81">
        <f t="shared" si="8"/>
        <v>93.303811460612053</v>
      </c>
      <c r="X72" s="81">
        <f t="shared" si="8"/>
        <v>103.91520494475945</v>
      </c>
      <c r="Y72" s="81">
        <f t="shared" si="9"/>
        <v>87.756548684147361</v>
      </c>
      <c r="Z72" s="81">
        <f t="shared" si="9"/>
        <v>92.578855810695757</v>
      </c>
      <c r="AA72" s="290" t="s">
        <v>201</v>
      </c>
    </row>
    <row r="73" spans="1:28" s="220" customFormat="1" ht="15" customHeight="1">
      <c r="A73" s="148">
        <v>65</v>
      </c>
      <c r="B73" s="211" t="s">
        <v>65</v>
      </c>
      <c r="C73" s="219" t="s">
        <v>288</v>
      </c>
      <c r="D73" s="161">
        <v>0</v>
      </c>
      <c r="E73" s="81">
        <f t="shared" ref="E73:R75" si="11">IF(AND(ISNUMBER(E41),($N41)&gt;0),E41/$N41*100,0)</f>
        <v>101.9829525057683</v>
      </c>
      <c r="F73" s="81">
        <f t="shared" si="11"/>
        <v>100.79993852803398</v>
      </c>
      <c r="G73" s="81">
        <f t="shared" si="11"/>
        <v>99.573003810486227</v>
      </c>
      <c r="H73" s="81">
        <f t="shared" si="11"/>
        <v>97.864061778410885</v>
      </c>
      <c r="I73" s="81">
        <f t="shared" si="11"/>
        <v>96.724090958354196</v>
      </c>
      <c r="J73" s="81">
        <f t="shared" si="11"/>
        <v>98.211352795831175</v>
      </c>
      <c r="K73" s="81">
        <f t="shared" si="11"/>
        <v>99.348194941096551</v>
      </c>
      <c r="L73" s="81">
        <f t="shared" si="11"/>
        <v>99.008388655695157</v>
      </c>
      <c r="M73" s="81">
        <f t="shared" si="11"/>
        <v>99.266435830592954</v>
      </c>
      <c r="N73" s="81">
        <f>IF(AND(ISNUMBER(N41),($N41)&gt;0),N41/$N41*100,0)</f>
        <v>100</v>
      </c>
      <c r="O73" s="81">
        <f t="shared" ref="N73:U75" si="12">IF(AND(ISNUMBER(O41),($N41)&gt;0),O41/$N41*100,0)</f>
        <v>99.718652507608866</v>
      </c>
      <c r="P73" s="81">
        <f t="shared" si="12"/>
        <v>99.641250977978785</v>
      </c>
      <c r="Q73" s="81">
        <f t="shared" si="12"/>
        <v>99.563849448348719</v>
      </c>
      <c r="R73" s="81">
        <f t="shared" si="12"/>
        <v>99.486447918718639</v>
      </c>
      <c r="S73" s="334" t="s">
        <v>612</v>
      </c>
      <c r="T73" s="212" t="s">
        <v>612</v>
      </c>
      <c r="U73" s="134">
        <f t="shared" si="12"/>
        <v>96.888675961422649</v>
      </c>
      <c r="V73" s="212" t="s">
        <v>612</v>
      </c>
      <c r="W73" s="212" t="s">
        <v>612</v>
      </c>
      <c r="X73" s="134">
        <f>IF(AND(ISNUMBER(X41),($N41)&gt;0),X41/$N41*100,0)</f>
        <v>93.961563638314388</v>
      </c>
      <c r="Y73" s="290" t="s">
        <v>688</v>
      </c>
      <c r="Z73" s="290" t="s">
        <v>688</v>
      </c>
      <c r="AA73" s="290" t="s">
        <v>201</v>
      </c>
    </row>
    <row r="74" spans="1:28" s="220" customFormat="1" ht="15" customHeight="1">
      <c r="A74" s="148">
        <v>66</v>
      </c>
      <c r="B74" s="217" t="s">
        <v>66</v>
      </c>
      <c r="C74" s="219" t="s">
        <v>288</v>
      </c>
      <c r="D74" s="161">
        <v>0</v>
      </c>
      <c r="E74" s="81">
        <f t="shared" si="11"/>
        <v>133.74233916989411</v>
      </c>
      <c r="F74" s="81">
        <f t="shared" si="11"/>
        <v>132.47393623474059</v>
      </c>
      <c r="G74" s="81">
        <f t="shared" si="11"/>
        <v>130.50131845300763</v>
      </c>
      <c r="H74" s="81">
        <f t="shared" si="11"/>
        <v>120.80030837887976</v>
      </c>
      <c r="I74" s="81">
        <f t="shared" si="11"/>
        <v>120.22204934405735</v>
      </c>
      <c r="J74" s="81">
        <f t="shared" si="11"/>
        <v>125.02595028358658</v>
      </c>
      <c r="K74" s="81">
        <f t="shared" si="11"/>
        <v>124.21130402109708</v>
      </c>
      <c r="L74" s="81">
        <f t="shared" si="11"/>
        <v>99.720422966763195</v>
      </c>
      <c r="M74" s="81">
        <f t="shared" si="11"/>
        <v>96.048047472063686</v>
      </c>
      <c r="N74" s="81">
        <f t="shared" si="11"/>
        <v>100</v>
      </c>
      <c r="O74" s="81">
        <f t="shared" si="11"/>
        <v>87.679096851067357</v>
      </c>
      <c r="P74" s="81">
        <f t="shared" si="11"/>
        <v>88.739861937051529</v>
      </c>
      <c r="Q74" s="81">
        <f t="shared" si="11"/>
        <v>89.800627023035716</v>
      </c>
      <c r="R74" s="81">
        <f t="shared" si="11"/>
        <v>90.861392109019874</v>
      </c>
      <c r="S74" s="334" t="s">
        <v>612</v>
      </c>
      <c r="T74" s="212" t="s">
        <v>612</v>
      </c>
      <c r="U74" s="134">
        <f t="shared" si="12"/>
        <v>98.920859847342086</v>
      </c>
      <c r="V74" s="212" t="s">
        <v>612</v>
      </c>
      <c r="W74" s="212" t="s">
        <v>612</v>
      </c>
      <c r="X74" s="134">
        <f>IF(AND(ISNUMBER(X42),($N42)&gt;0),X42/$N42*100,0)</f>
        <v>98.432590444029444</v>
      </c>
      <c r="Y74" s="290" t="s">
        <v>688</v>
      </c>
      <c r="Z74" s="290" t="s">
        <v>688</v>
      </c>
      <c r="AA74" s="290" t="s">
        <v>201</v>
      </c>
    </row>
    <row r="75" spans="1:28" s="220" customFormat="1" ht="15" customHeight="1">
      <c r="A75" s="148">
        <v>67</v>
      </c>
      <c r="B75" s="217" t="s">
        <v>72</v>
      </c>
      <c r="C75" s="219" t="s">
        <v>288</v>
      </c>
      <c r="D75" s="161">
        <v>0</v>
      </c>
      <c r="E75" s="81">
        <f t="shared" si="11"/>
        <v>99.870415465054165</v>
      </c>
      <c r="F75" s="81">
        <f t="shared" si="11"/>
        <v>98.693081299002714</v>
      </c>
      <c r="G75" s="81">
        <f t="shared" si="11"/>
        <v>97.515747132951262</v>
      </c>
      <c r="H75" s="81">
        <f t="shared" si="11"/>
        <v>96.33841296689981</v>
      </c>
      <c r="I75" s="81">
        <f t="shared" si="11"/>
        <v>95.161078800848358</v>
      </c>
      <c r="J75" s="81">
        <f t="shared" si="11"/>
        <v>96.427727972600266</v>
      </c>
      <c r="K75" s="81">
        <f t="shared" si="11"/>
        <v>97.694377144352174</v>
      </c>
      <c r="L75" s="81">
        <f t="shared" si="11"/>
        <v>98.961026316104082</v>
      </c>
      <c r="M75" s="81">
        <f t="shared" si="11"/>
        <v>99.480513158052048</v>
      </c>
      <c r="N75" s="81">
        <f t="shared" si="12"/>
        <v>100</v>
      </c>
      <c r="O75" s="81">
        <f t="shared" si="12"/>
        <v>100.51948684194795</v>
      </c>
      <c r="P75" s="81">
        <f t="shared" si="12"/>
        <v>100.3663779581609</v>
      </c>
      <c r="Q75" s="81">
        <f t="shared" si="12"/>
        <v>100.21326907437384</v>
      </c>
      <c r="R75" s="81">
        <f t="shared" si="12"/>
        <v>100.06016019058679</v>
      </c>
      <c r="S75" s="334" t="s">
        <v>612</v>
      </c>
      <c r="T75" s="212" t="s">
        <v>612</v>
      </c>
      <c r="U75" s="134">
        <f t="shared" si="12"/>
        <v>96.753501319105126</v>
      </c>
      <c r="V75" s="212" t="s">
        <v>612</v>
      </c>
      <c r="W75" s="212" t="s">
        <v>612</v>
      </c>
      <c r="X75" s="134">
        <f>IF(AND(ISNUMBER(X43),($N43)&gt;0),X43/$N43*100,0)</f>
        <v>93.664164641382001</v>
      </c>
      <c r="Y75" s="290" t="s">
        <v>688</v>
      </c>
      <c r="Z75" s="290" t="s">
        <v>688</v>
      </c>
      <c r="AA75" s="290" t="s">
        <v>201</v>
      </c>
    </row>
    <row r="76" spans="1:28" ht="27" hidden="1" customHeight="1">
      <c r="A76" s="148">
        <v>64</v>
      </c>
      <c r="B76" s="222" t="s">
        <v>22</v>
      </c>
      <c r="C76" s="223" t="s">
        <v>23</v>
      </c>
      <c r="D76" s="224">
        <v>1990</v>
      </c>
      <c r="E76" s="224">
        <v>1991</v>
      </c>
      <c r="F76" s="224">
        <v>1992</v>
      </c>
      <c r="G76" s="224">
        <v>1993</v>
      </c>
      <c r="H76" s="224">
        <v>1994</v>
      </c>
      <c r="I76" s="224">
        <v>1995</v>
      </c>
      <c r="J76" s="224">
        <v>1996</v>
      </c>
      <c r="K76" s="224">
        <v>1997</v>
      </c>
      <c r="L76" s="224">
        <v>1998</v>
      </c>
      <c r="M76" s="224">
        <v>1999</v>
      </c>
      <c r="N76" s="225">
        <v>2000</v>
      </c>
      <c r="O76" s="225">
        <v>2001</v>
      </c>
      <c r="P76" s="225">
        <v>2002</v>
      </c>
      <c r="Q76" s="225"/>
      <c r="R76" s="149"/>
      <c r="S76" s="149"/>
      <c r="T76" s="149"/>
      <c r="U76" s="149"/>
      <c r="V76" s="149"/>
      <c r="W76" s="149"/>
      <c r="X76" s="149"/>
      <c r="Y76" s="149"/>
      <c r="Z76" s="149"/>
      <c r="AA76" s="149"/>
    </row>
    <row r="77" spans="1:28" ht="24.95" customHeight="1">
      <c r="A77" s="218"/>
      <c r="B77" s="194"/>
      <c r="C77" s="226"/>
      <c r="D77" s="349" t="s">
        <v>211</v>
      </c>
      <c r="E77" s="350"/>
      <c r="F77" s="350"/>
      <c r="G77" s="350"/>
      <c r="H77" s="350"/>
      <c r="I77" s="350"/>
      <c r="J77" s="350"/>
      <c r="K77" s="350"/>
      <c r="L77" s="350"/>
      <c r="M77" s="350"/>
      <c r="N77" s="350"/>
      <c r="O77" s="350"/>
      <c r="P77" s="350"/>
      <c r="Q77" s="350"/>
      <c r="R77" s="350"/>
      <c r="S77" s="350"/>
      <c r="T77" s="350"/>
      <c r="U77" s="350"/>
      <c r="V77" s="350"/>
      <c r="W77" s="350"/>
      <c r="X77" s="350"/>
      <c r="Y77" s="350"/>
      <c r="Z77" s="350"/>
      <c r="AA77" s="350"/>
      <c r="AB77" s="194"/>
    </row>
    <row r="78" spans="1:28" s="220" customFormat="1" ht="15" customHeight="1">
      <c r="A78" s="148">
        <v>68</v>
      </c>
      <c r="B78" s="211" t="s">
        <v>223</v>
      </c>
      <c r="C78" s="219" t="s">
        <v>458</v>
      </c>
      <c r="D78" s="161">
        <v>0</v>
      </c>
      <c r="E78" s="81">
        <f>IF(AND(ISNUMBER(E$13),($S17)&gt;0),(E17/E$13)/($S17/$S$13)*100,0)</f>
        <v>88.575607876270851</v>
      </c>
      <c r="F78" s="81">
        <f t="shared" ref="F78:AA79" si="13">IF(AND(ISNUMBER(F$13),($S17)&gt;0),(F17/F$13)/($S17/$S$13)*100,0)</f>
        <v>90.279483175931404</v>
      </c>
      <c r="G78" s="81">
        <f t="shared" si="13"/>
        <v>95.473402390344731</v>
      </c>
      <c r="H78" s="81">
        <f t="shared" si="13"/>
        <v>98.092309714473288</v>
      </c>
      <c r="I78" s="81">
        <f t="shared" si="13"/>
        <v>98.961130166903686</v>
      </c>
      <c r="J78" s="81">
        <f t="shared" si="13"/>
        <v>99.172276248999168</v>
      </c>
      <c r="K78" s="81">
        <f t="shared" si="13"/>
        <v>100.22255493240124</v>
      </c>
      <c r="L78" s="81">
        <f t="shared" si="13"/>
        <v>100.20543656325475</v>
      </c>
      <c r="M78" s="81">
        <f t="shared" si="13"/>
        <v>100.06219905153948</v>
      </c>
      <c r="N78" s="81">
        <f t="shared" si="13"/>
        <v>99.892480889751909</v>
      </c>
      <c r="O78" s="81">
        <f t="shared" si="13"/>
        <v>98.801612830752788</v>
      </c>
      <c r="P78" s="81">
        <f t="shared" si="13"/>
        <v>100.11208623572587</v>
      </c>
      <c r="Q78" s="81">
        <f t="shared" si="13"/>
        <v>100.66889125431555</v>
      </c>
      <c r="R78" s="81">
        <f t="shared" si="13"/>
        <v>100.25998695865343</v>
      </c>
      <c r="S78" s="330">
        <f t="shared" si="13"/>
        <v>100</v>
      </c>
      <c r="T78" s="81">
        <f t="shared" si="13"/>
        <v>98.406924571372926</v>
      </c>
      <c r="U78" s="81">
        <f t="shared" si="13"/>
        <v>98.635894039486544</v>
      </c>
      <c r="V78" s="81">
        <f t="shared" si="13"/>
        <v>98.276725962698592</v>
      </c>
      <c r="W78" s="81">
        <f t="shared" si="13"/>
        <v>98.03993547489614</v>
      </c>
      <c r="X78" s="81">
        <f t="shared" si="13"/>
        <v>97.148574287143575</v>
      </c>
      <c r="Y78" s="81">
        <f t="shared" si="13"/>
        <v>94.955111218007588</v>
      </c>
      <c r="Z78" s="81">
        <f t="shared" ref="Z78" si="14">IF(AND(ISNUMBER(Z$13),($S17)&gt;0),(Z17/Z$13)/($S17/$S$13)*100,0)</f>
        <v>94.411728887564053</v>
      </c>
      <c r="AA78" s="81">
        <f t="shared" si="13"/>
        <v>93.966299025442751</v>
      </c>
    </row>
    <row r="79" spans="1:28" s="220" customFormat="1" ht="15" customHeight="1">
      <c r="A79" s="148">
        <v>69</v>
      </c>
      <c r="B79" s="211" t="s">
        <v>224</v>
      </c>
      <c r="C79" s="219" t="s">
        <v>458</v>
      </c>
      <c r="D79" s="161">
        <v>0</v>
      </c>
      <c r="E79" s="81">
        <f>IF(AND(ISNUMBER(E$13),($S18)&gt;0),(E18/E$13)/($S18/$S$13)*100,0)</f>
        <v>84.86185793022193</v>
      </c>
      <c r="F79" s="81">
        <f t="shared" si="13"/>
        <v>86.0206673940353</v>
      </c>
      <c r="G79" s="81">
        <f t="shared" si="13"/>
        <v>90.215922256900356</v>
      </c>
      <c r="H79" s="81">
        <f t="shared" si="13"/>
        <v>92.480981817908884</v>
      </c>
      <c r="I79" s="81">
        <f t="shared" si="13"/>
        <v>93.969560701174842</v>
      </c>
      <c r="J79" s="81">
        <f t="shared" si="13"/>
        <v>94.288323561855279</v>
      </c>
      <c r="K79" s="81">
        <f t="shared" si="13"/>
        <v>95.5323389983011</v>
      </c>
      <c r="L79" s="81">
        <f t="shared" si="13"/>
        <v>95.869999643754269</v>
      </c>
      <c r="M79" s="81">
        <f t="shared" si="13"/>
        <v>95.344293114920632</v>
      </c>
      <c r="N79" s="81">
        <f t="shared" si="13"/>
        <v>94.875570982594212</v>
      </c>
      <c r="O79" s="81">
        <f t="shared" si="13"/>
        <v>94.907573018434192</v>
      </c>
      <c r="P79" s="81">
        <f t="shared" si="13"/>
        <v>97.281749019039282</v>
      </c>
      <c r="Q79" s="81">
        <f t="shared" si="13"/>
        <v>98.758391287327044</v>
      </c>
      <c r="R79" s="81">
        <f t="shared" si="13"/>
        <v>99.289726366417568</v>
      </c>
      <c r="S79" s="330">
        <f t="shared" si="13"/>
        <v>100</v>
      </c>
      <c r="T79" s="81">
        <f t="shared" si="13"/>
        <v>99.36361648846858</v>
      </c>
      <c r="U79" s="81">
        <f t="shared" si="13"/>
        <v>100.55792076718851</v>
      </c>
      <c r="V79" s="81">
        <f t="shared" si="13"/>
        <v>101.17118405177989</v>
      </c>
      <c r="W79" s="81">
        <f t="shared" si="13"/>
        <v>101.88183940066583</v>
      </c>
      <c r="X79" s="81">
        <f t="shared" si="13"/>
        <v>101.97437513127494</v>
      </c>
      <c r="Y79" s="81">
        <f t="shared" si="13"/>
        <v>100.85804925748909</v>
      </c>
      <c r="Z79" s="81">
        <f t="shared" ref="Z79" si="15">IF(AND(ISNUMBER(Z$13),($S18)&gt;0),(Z18/Z$13)/($S18/$S$13)*100,0)</f>
        <v>101.3700972137494</v>
      </c>
      <c r="AA79" s="81">
        <f t="shared" si="13"/>
        <v>102.00393577726912</v>
      </c>
    </row>
    <row r="80" spans="1:28" s="220" customFormat="1" ht="15" customHeight="1">
      <c r="A80" s="148">
        <v>70</v>
      </c>
      <c r="B80" s="211" t="s">
        <v>3</v>
      </c>
      <c r="C80" s="219" t="s">
        <v>288</v>
      </c>
      <c r="D80" s="161">
        <v>0</v>
      </c>
      <c r="E80" s="81">
        <f t="shared" ref="E80:R83" si="16">IF(AND(ISNUMBER(E$13),($N19)&gt;0),(E19/E$13)/($N19/$N$13)*100,0)</f>
        <v>126.0885267601672</v>
      </c>
      <c r="F80" s="81">
        <f t="shared" si="16"/>
        <v>120.79493057389834</v>
      </c>
      <c r="G80" s="81">
        <f t="shared" si="16"/>
        <v>118.59140742953124</v>
      </c>
      <c r="H80" s="81">
        <f t="shared" si="16"/>
        <v>114.89944001010034</v>
      </c>
      <c r="I80" s="81">
        <f t="shared" si="16"/>
        <v>111.04427385641877</v>
      </c>
      <c r="J80" s="81">
        <f t="shared" si="16"/>
        <v>108.62270439046159</v>
      </c>
      <c r="K80" s="81">
        <f t="shared" si="16"/>
        <v>106.99512465936962</v>
      </c>
      <c r="L80" s="81">
        <f t="shared" si="16"/>
        <v>104.97950313687676</v>
      </c>
      <c r="M80" s="81">
        <f t="shared" si="16"/>
        <v>102.28781320219862</v>
      </c>
      <c r="N80" s="81">
        <f>IF(AND(ISNUMBER(N$13),($N19)&gt;0),(N19/N$13)/($N19/$N$13)*100,0)</f>
        <v>100</v>
      </c>
      <c r="O80" s="81">
        <f t="shared" ref="O80:R82" si="17">IF(AND(ISNUMBER(O$13),($N19)&gt;0),(O19/O$13)/($N19/$N$13)*100,0)</f>
        <v>97.952044544114003</v>
      </c>
      <c r="P80" s="290" t="s">
        <v>688</v>
      </c>
      <c r="Q80" s="290" t="s">
        <v>688</v>
      </c>
      <c r="R80" s="81">
        <f t="shared" si="17"/>
        <v>97.999652841541689</v>
      </c>
      <c r="S80" s="332" t="s">
        <v>688</v>
      </c>
      <c r="T80" s="290" t="s">
        <v>688</v>
      </c>
      <c r="U80" s="81">
        <f>IF(AND(ISNUMBER(U$13),($N19)&gt;0),(U19/U$13)/($N19/$N$13)*100,0)</f>
        <v>92.695424002287595</v>
      </c>
      <c r="V80" s="290" t="s">
        <v>688</v>
      </c>
      <c r="W80" s="290" t="s">
        <v>688</v>
      </c>
      <c r="X80" s="81">
        <f>IF(AND(ISNUMBER(X$13),($N19)&gt;0),(X19/X$13)/($N19/$N$13)*100,0)</f>
        <v>88.506283059185662</v>
      </c>
      <c r="Y80" s="290" t="s">
        <v>688</v>
      </c>
      <c r="Z80" s="290" t="s">
        <v>688</v>
      </c>
      <c r="AA80" s="290" t="s">
        <v>201</v>
      </c>
    </row>
    <row r="81" spans="1:27" s="220" customFormat="1" ht="15" customHeight="1">
      <c r="A81" s="148">
        <v>71</v>
      </c>
      <c r="B81" s="217" t="s">
        <v>59</v>
      </c>
      <c r="C81" s="219" t="s">
        <v>288</v>
      </c>
      <c r="D81" s="161">
        <v>0</v>
      </c>
      <c r="E81" s="81">
        <f t="shared" si="16"/>
        <v>294.31119059412754</v>
      </c>
      <c r="F81" s="81">
        <f t="shared" si="16"/>
        <v>255.64844030440761</v>
      </c>
      <c r="G81" s="81">
        <f t="shared" si="16"/>
        <v>224.26631267157359</v>
      </c>
      <c r="H81" s="81">
        <f t="shared" si="16"/>
        <v>190.48800859241402</v>
      </c>
      <c r="I81" s="81">
        <f t="shared" si="16"/>
        <v>157.27295848373632</v>
      </c>
      <c r="J81" s="81">
        <f t="shared" si="16"/>
        <v>153.72660341757231</v>
      </c>
      <c r="K81" s="81">
        <f t="shared" si="16"/>
        <v>151.30680345941644</v>
      </c>
      <c r="L81" s="81">
        <f t="shared" si="16"/>
        <v>148.34074285740871</v>
      </c>
      <c r="M81" s="81">
        <f t="shared" si="16"/>
        <v>123.4691471509439</v>
      </c>
      <c r="N81" s="81">
        <f>IF(AND(ISNUMBER(N$13),($N20)&gt;0),(N20/N$13)/($N20/$N$13)*100,0)</f>
        <v>100</v>
      </c>
      <c r="O81" s="81">
        <f t="shared" si="17"/>
        <v>77.559249479095342</v>
      </c>
      <c r="P81" s="290" t="s">
        <v>688</v>
      </c>
      <c r="Q81" s="290" t="s">
        <v>688</v>
      </c>
      <c r="R81" s="81">
        <f t="shared" si="17"/>
        <v>84.298155450414185</v>
      </c>
      <c r="S81" s="332" t="s">
        <v>688</v>
      </c>
      <c r="T81" s="290" t="s">
        <v>688</v>
      </c>
      <c r="U81" s="81">
        <f>IF(AND(ISNUMBER(U$13),($N20)&gt;0),(U20/U$13)/($N20/$N$13)*100,0)</f>
        <v>84.062054272452272</v>
      </c>
      <c r="V81" s="290" t="s">
        <v>688</v>
      </c>
      <c r="W81" s="290" t="s">
        <v>688</v>
      </c>
      <c r="X81" s="81">
        <f>IF(AND(ISNUMBER(X$13),($N20)&gt;0),(X20/X$13)/($N20/$N$13)*100,0)</f>
        <v>67.653999027407863</v>
      </c>
      <c r="Y81" s="290" t="s">
        <v>688</v>
      </c>
      <c r="Z81" s="290" t="s">
        <v>688</v>
      </c>
      <c r="AA81" s="290" t="s">
        <v>201</v>
      </c>
    </row>
    <row r="82" spans="1:27" s="220" customFormat="1" ht="15" customHeight="1">
      <c r="A82" s="148">
        <v>72</v>
      </c>
      <c r="B82" s="217" t="s">
        <v>60</v>
      </c>
      <c r="C82" s="219" t="s">
        <v>288</v>
      </c>
      <c r="D82" s="161">
        <v>0</v>
      </c>
      <c r="E82" s="81">
        <f t="shared" si="16"/>
        <v>124.38646580461928</v>
      </c>
      <c r="F82" s="81">
        <f t="shared" si="16"/>
        <v>119.43049555426593</v>
      </c>
      <c r="G82" s="81">
        <f t="shared" si="16"/>
        <v>117.52219876231362</v>
      </c>
      <c r="H82" s="81">
        <f t="shared" si="16"/>
        <v>114.1346420433014</v>
      </c>
      <c r="I82" s="81">
        <f t="shared" si="16"/>
        <v>110.57653641048128</v>
      </c>
      <c r="J82" s="81">
        <f t="shared" si="16"/>
        <v>108.16634741853304</v>
      </c>
      <c r="K82" s="81">
        <f t="shared" si="16"/>
        <v>106.54678329655074</v>
      </c>
      <c r="L82" s="81">
        <f t="shared" si="16"/>
        <v>104.54077822650845</v>
      </c>
      <c r="M82" s="81">
        <f t="shared" si="16"/>
        <v>102.07350247450637</v>
      </c>
      <c r="N82" s="81">
        <f>IF(AND(ISNUMBER(N$13),($N21)&gt;0),(N21/N$13)/($N21/$N$13)*100,0)</f>
        <v>100</v>
      </c>
      <c r="O82" s="81">
        <f t="shared" si="17"/>
        <v>98.158376910179229</v>
      </c>
      <c r="P82" s="290" t="s">
        <v>688</v>
      </c>
      <c r="Q82" s="290" t="s">
        <v>688</v>
      </c>
      <c r="R82" s="81">
        <f t="shared" si="17"/>
        <v>98.138283292459988</v>
      </c>
      <c r="S82" s="332" t="s">
        <v>688</v>
      </c>
      <c r="T82" s="290" t="s">
        <v>688</v>
      </c>
      <c r="U82" s="81">
        <f>IF(AND(ISNUMBER(U$13),($N21)&gt;0),(U21/U$13)/($N21/$N$13)*100,0)</f>
        <v>92.782775618277142</v>
      </c>
      <c r="V82" s="290" t="s">
        <v>688</v>
      </c>
      <c r="W82" s="290" t="s">
        <v>688</v>
      </c>
      <c r="X82" s="81">
        <f>IF(AND(ISNUMBER(X$13),($N21)&gt;0),(X21/X$13)/($N21/$N$13)*100,0)</f>
        <v>88.717264491030761</v>
      </c>
      <c r="Y82" s="290" t="s">
        <v>688</v>
      </c>
      <c r="Z82" s="290" t="s">
        <v>688</v>
      </c>
      <c r="AA82" s="290" t="s">
        <v>201</v>
      </c>
    </row>
    <row r="83" spans="1:27" s="220" customFormat="1" ht="15" customHeight="1">
      <c r="A83" s="148">
        <v>73</v>
      </c>
      <c r="B83" s="211" t="s">
        <v>254</v>
      </c>
      <c r="C83" s="219" t="s">
        <v>288</v>
      </c>
      <c r="D83" s="161">
        <v>0</v>
      </c>
      <c r="E83" s="81">
        <f t="shared" si="16"/>
        <v>127.46219606311477</v>
      </c>
      <c r="F83" s="81">
        <f t="shared" si="16"/>
        <v>121.32560765402438</v>
      </c>
      <c r="G83" s="81">
        <f t="shared" si="16"/>
        <v>118.85354669864834</v>
      </c>
      <c r="H83" s="81">
        <f t="shared" si="16"/>
        <v>115.14376829831403</v>
      </c>
      <c r="I83" s="81">
        <f t="shared" si="16"/>
        <v>111.17394231463955</v>
      </c>
      <c r="J83" s="81">
        <f t="shared" si="16"/>
        <v>108.49260260283398</v>
      </c>
      <c r="K83" s="81">
        <f t="shared" si="16"/>
        <v>106.80926473396275</v>
      </c>
      <c r="L83" s="81">
        <f t="shared" si="16"/>
        <v>104.82433694161311</v>
      </c>
      <c r="M83" s="81">
        <f t="shared" si="16"/>
        <v>102.1928337257733</v>
      </c>
      <c r="N83" s="81">
        <f t="shared" si="16"/>
        <v>100</v>
      </c>
      <c r="O83" s="81">
        <f t="shared" si="16"/>
        <v>97.943141281560059</v>
      </c>
      <c r="P83" s="290" t="s">
        <v>688</v>
      </c>
      <c r="Q83" s="290" t="s">
        <v>688</v>
      </c>
      <c r="R83" s="81">
        <f t="shared" si="16"/>
        <v>97.851224035823108</v>
      </c>
      <c r="S83" s="332" t="s">
        <v>688</v>
      </c>
      <c r="T83" s="290" t="s">
        <v>688</v>
      </c>
      <c r="U83" s="81">
        <f>IF(AND(ISNUMBER(U$13),($N22)&gt;0),(U22/U$13)/($N22/$N$13)*100,0)</f>
        <v>92.829826141679433</v>
      </c>
      <c r="V83" s="290" t="s">
        <v>688</v>
      </c>
      <c r="W83" s="290" t="s">
        <v>688</v>
      </c>
      <c r="X83" s="81">
        <f>IF(AND(ISNUMBER(X$13),($N22)&gt;0),(X22/X$13)/($N22/$N$13)*100,0)</f>
        <v>89.268470603400289</v>
      </c>
      <c r="Y83" s="290" t="s">
        <v>688</v>
      </c>
      <c r="Z83" s="290" t="s">
        <v>688</v>
      </c>
      <c r="AA83" s="290" t="s">
        <v>201</v>
      </c>
    </row>
    <row r="84" spans="1:27" s="220" customFormat="1" ht="15" customHeight="1">
      <c r="A84" s="148">
        <v>74</v>
      </c>
      <c r="B84" s="211" t="s">
        <v>61</v>
      </c>
      <c r="C84" s="219" t="s">
        <v>458</v>
      </c>
      <c r="D84" s="161">
        <v>0</v>
      </c>
      <c r="E84" s="81">
        <f t="shared" ref="E84:Y86" si="18">IF(AND(ISNUMBER(E$13),($S23)&gt;0),(E23/E$13)/($S23/$S$13)*100,0)</f>
        <v>108.72732061768484</v>
      </c>
      <c r="F84" s="81">
        <f t="shared" si="18"/>
        <v>108.587490421556</v>
      </c>
      <c r="G84" s="81">
        <f t="shared" si="18"/>
        <v>112.99426519019727</v>
      </c>
      <c r="H84" s="81">
        <f t="shared" si="18"/>
        <v>110.04370267935512</v>
      </c>
      <c r="I84" s="81">
        <f t="shared" si="18"/>
        <v>111.3105591463251</v>
      </c>
      <c r="J84" s="81">
        <f t="shared" si="18"/>
        <v>112.77949017197646</v>
      </c>
      <c r="K84" s="81">
        <f t="shared" si="18"/>
        <v>113.11105580174655</v>
      </c>
      <c r="L84" s="81">
        <f t="shared" si="18"/>
        <v>111.57212261077316</v>
      </c>
      <c r="M84" s="81">
        <f t="shared" si="18"/>
        <v>110.0397635869991</v>
      </c>
      <c r="N84" s="81">
        <f t="shared" si="18"/>
        <v>108.03902700348074</v>
      </c>
      <c r="O84" s="81">
        <f t="shared" si="18"/>
        <v>105.50916747390843</v>
      </c>
      <c r="P84" s="81">
        <f t="shared" si="18"/>
        <v>107.44312182428138</v>
      </c>
      <c r="Q84" s="81">
        <f t="shared" si="18"/>
        <v>105.71112764751854</v>
      </c>
      <c r="R84" s="81">
        <f t="shared" si="18"/>
        <v>103.32559158210512</v>
      </c>
      <c r="S84" s="330">
        <f t="shared" si="18"/>
        <v>100</v>
      </c>
      <c r="T84" s="81">
        <f t="shared" si="18"/>
        <v>97.366183057647021</v>
      </c>
      <c r="U84" s="81">
        <f t="shared" si="18"/>
        <v>96.14640146745252</v>
      </c>
      <c r="V84" s="81">
        <f t="shared" si="18"/>
        <v>95.625646625597071</v>
      </c>
      <c r="W84" s="81">
        <f t="shared" si="18"/>
        <v>94.875852835160146</v>
      </c>
      <c r="X84" s="81">
        <f t="shared" si="18"/>
        <v>93.198648605077977</v>
      </c>
      <c r="Y84" s="81">
        <f t="shared" si="18"/>
        <v>91.762498633626166</v>
      </c>
      <c r="Z84" s="81">
        <f t="shared" ref="Z84" si="19">IF(AND(ISNUMBER(Z$13),($S23)&gt;0),(Z23/Z$13)/($S23/$S$13)*100,0)</f>
        <v>89.654472772761835</v>
      </c>
      <c r="AA84" s="290" t="s">
        <v>201</v>
      </c>
    </row>
    <row r="85" spans="1:27" s="220" customFormat="1" ht="15" customHeight="1">
      <c r="A85" s="148">
        <v>75</v>
      </c>
      <c r="B85" s="217" t="s">
        <v>206</v>
      </c>
      <c r="C85" s="219" t="s">
        <v>458</v>
      </c>
      <c r="D85" s="161">
        <v>0</v>
      </c>
      <c r="E85" s="81">
        <f t="shared" si="18"/>
        <v>109.92988586662804</v>
      </c>
      <c r="F85" s="81">
        <f t="shared" si="18"/>
        <v>108.89656413868769</v>
      </c>
      <c r="G85" s="81">
        <f t="shared" si="18"/>
        <v>109.99127513052191</v>
      </c>
      <c r="H85" s="81">
        <f t="shared" si="18"/>
        <v>104.73441617872332</v>
      </c>
      <c r="I85" s="81">
        <f t="shared" si="18"/>
        <v>108.88423746808115</v>
      </c>
      <c r="J85" s="81">
        <f t="shared" si="18"/>
        <v>108.83461089813717</v>
      </c>
      <c r="K85" s="81">
        <f t="shared" si="18"/>
        <v>107.89371325577537</v>
      </c>
      <c r="L85" s="81">
        <f t="shared" si="18"/>
        <v>105.01285991425821</v>
      </c>
      <c r="M85" s="81">
        <f t="shared" si="18"/>
        <v>104.57756999861529</v>
      </c>
      <c r="N85" s="81">
        <f t="shared" si="18"/>
        <v>99.895375678106035</v>
      </c>
      <c r="O85" s="81">
        <f t="shared" si="18"/>
        <v>99.421103255635302</v>
      </c>
      <c r="P85" s="81">
        <f t="shared" si="18"/>
        <v>104.0269742436974</v>
      </c>
      <c r="Q85" s="81">
        <f t="shared" si="18"/>
        <v>103.03274375478051</v>
      </c>
      <c r="R85" s="81">
        <f t="shared" si="18"/>
        <v>103.66948214504228</v>
      </c>
      <c r="S85" s="330">
        <f t="shared" si="18"/>
        <v>100</v>
      </c>
      <c r="T85" s="81">
        <f t="shared" si="18"/>
        <v>95.295294363703292</v>
      </c>
      <c r="U85" s="81">
        <f t="shared" si="18"/>
        <v>94.825837067707198</v>
      </c>
      <c r="V85" s="81">
        <f t="shared" si="18"/>
        <v>92.077610224403543</v>
      </c>
      <c r="W85" s="81">
        <f t="shared" si="18"/>
        <v>92.103018478948258</v>
      </c>
      <c r="X85" s="81">
        <f t="shared" si="18"/>
        <v>91.535681611351151</v>
      </c>
      <c r="Y85" s="81">
        <f t="shared" si="18"/>
        <v>90.433295816096376</v>
      </c>
      <c r="Z85" s="81">
        <f t="shared" ref="Z85" si="20">IF(AND(ISNUMBER(Z$13),($S24)&gt;0),(Z24/Z$13)/($S24/$S$13)*100,0)</f>
        <v>88.777628981374164</v>
      </c>
      <c r="AA85" s="290" t="s">
        <v>201</v>
      </c>
    </row>
    <row r="86" spans="1:27" s="220" customFormat="1" ht="15" customHeight="1">
      <c r="A86" s="148">
        <v>76</v>
      </c>
      <c r="B86" s="217" t="s">
        <v>299</v>
      </c>
      <c r="C86" s="219" t="s">
        <v>458</v>
      </c>
      <c r="D86" s="161">
        <v>0</v>
      </c>
      <c r="E86" s="81">
        <f t="shared" si="18"/>
        <v>108.04823264776225</v>
      </c>
      <c r="F86" s="81">
        <f t="shared" si="18"/>
        <v>108.41295665442124</v>
      </c>
      <c r="G86" s="81">
        <f t="shared" si="18"/>
        <v>114.69005211328923</v>
      </c>
      <c r="H86" s="81">
        <f t="shared" si="18"/>
        <v>113.04185400180522</v>
      </c>
      <c r="I86" s="81">
        <f t="shared" si="18"/>
        <v>112.68070173468436</v>
      </c>
      <c r="J86" s="81">
        <f t="shared" si="18"/>
        <v>115.00716144388088</v>
      </c>
      <c r="K86" s="81">
        <f t="shared" si="18"/>
        <v>116.05728642087347</v>
      </c>
      <c r="L86" s="81">
        <f t="shared" si="18"/>
        <v>115.27613484019672</v>
      </c>
      <c r="M86" s="81">
        <f t="shared" si="18"/>
        <v>113.12426146228663</v>
      </c>
      <c r="N86" s="81">
        <f t="shared" si="18"/>
        <v>112.63774266665676</v>
      </c>
      <c r="O86" s="81">
        <f t="shared" si="18"/>
        <v>108.94709416801408</v>
      </c>
      <c r="P86" s="81">
        <f t="shared" si="18"/>
        <v>109.37221858430617</v>
      </c>
      <c r="Q86" s="81">
        <f t="shared" si="18"/>
        <v>107.22360963715798</v>
      </c>
      <c r="R86" s="81">
        <f t="shared" si="18"/>
        <v>103.13139676027261</v>
      </c>
      <c r="S86" s="330">
        <f t="shared" si="18"/>
        <v>100</v>
      </c>
      <c r="T86" s="81">
        <f t="shared" si="18"/>
        <v>98.53561282483993</v>
      </c>
      <c r="U86" s="81">
        <f t="shared" si="18"/>
        <v>96.892123496392898</v>
      </c>
      <c r="V86" s="81">
        <f t="shared" si="18"/>
        <v>97.629220933947849</v>
      </c>
      <c r="W86" s="81">
        <f t="shared" si="18"/>
        <v>96.441670952344523</v>
      </c>
      <c r="X86" s="81">
        <f t="shared" si="18"/>
        <v>94.137725200556417</v>
      </c>
      <c r="Y86" s="81">
        <f t="shared" si="18"/>
        <v>92.513098772591562</v>
      </c>
      <c r="Z86" s="81">
        <f t="shared" ref="Z86" si="21">IF(AND(ISNUMBER(Z$13),($S25)&gt;0),(Z25/Z$13)/($S25/$S$13)*100,0)</f>
        <v>90.14962600520056</v>
      </c>
      <c r="AA86" s="290" t="s">
        <v>201</v>
      </c>
    </row>
    <row r="87" spans="1:27" s="220" customFormat="1" ht="15" customHeight="1">
      <c r="A87" s="148">
        <v>77</v>
      </c>
      <c r="B87" s="211" t="s">
        <v>252</v>
      </c>
      <c r="C87" s="219" t="s">
        <v>458</v>
      </c>
      <c r="D87" s="161">
        <v>0</v>
      </c>
      <c r="E87" s="81">
        <f t="shared" ref="E87:Y94" si="22">IF(AND(ISNUMBER(E$13),($S27)&gt;0),(E27/E$13)/($S27/$S$13)*100,0)</f>
        <v>111.6575645735566</v>
      </c>
      <c r="F87" s="81">
        <f t="shared" si="22"/>
        <v>110.54986940150317</v>
      </c>
      <c r="G87" s="81">
        <f t="shared" si="22"/>
        <v>114.52224075106059</v>
      </c>
      <c r="H87" s="81">
        <f t="shared" si="22"/>
        <v>111.2575133432463</v>
      </c>
      <c r="I87" s="81">
        <f t="shared" si="22"/>
        <v>112.1547276622566</v>
      </c>
      <c r="J87" s="81">
        <f t="shared" si="22"/>
        <v>113.36507683945641</v>
      </c>
      <c r="K87" s="81">
        <f t="shared" si="22"/>
        <v>113.6357115748128</v>
      </c>
      <c r="L87" s="81">
        <f t="shared" si="22"/>
        <v>112.11746958852883</v>
      </c>
      <c r="M87" s="81">
        <f t="shared" si="22"/>
        <v>110.40742228083968</v>
      </c>
      <c r="N87" s="81">
        <f t="shared" si="22"/>
        <v>108.27342154663184</v>
      </c>
      <c r="O87" s="81">
        <f t="shared" si="22"/>
        <v>105.50621747698912</v>
      </c>
      <c r="P87" s="81">
        <f t="shared" si="22"/>
        <v>107.31465743151406</v>
      </c>
      <c r="Q87" s="81">
        <f t="shared" si="22"/>
        <v>105.59114224708348</v>
      </c>
      <c r="R87" s="81">
        <f t="shared" si="22"/>
        <v>103.24687206816049</v>
      </c>
      <c r="S87" s="330">
        <f t="shared" si="22"/>
        <v>100</v>
      </c>
      <c r="T87" s="81">
        <f t="shared" si="22"/>
        <v>97.511778876056653</v>
      </c>
      <c r="U87" s="81">
        <f t="shared" si="22"/>
        <v>96.403856543219973</v>
      </c>
      <c r="V87" s="81">
        <f t="shared" si="22"/>
        <v>96.133659603545269</v>
      </c>
      <c r="W87" s="81">
        <f t="shared" si="22"/>
        <v>95.613143904825009</v>
      </c>
      <c r="X87" s="81">
        <f t="shared" si="22"/>
        <v>93.981151925465326</v>
      </c>
      <c r="Y87" s="81">
        <f t="shared" si="22"/>
        <v>92.428768849762662</v>
      </c>
      <c r="Z87" s="81">
        <f t="shared" ref="Z87" si="23">IF(AND(ISNUMBER(Z$13),($S27)&gt;0),(Z27/Z$13)/($S27/$S$13)*100,0)</f>
        <v>91.785781776329387</v>
      </c>
      <c r="AA87" s="290" t="s">
        <v>201</v>
      </c>
    </row>
    <row r="88" spans="1:27" s="220" customFormat="1" ht="15" customHeight="1">
      <c r="A88" s="148">
        <v>78</v>
      </c>
      <c r="B88" s="211" t="s">
        <v>253</v>
      </c>
      <c r="C88" s="219" t="s">
        <v>458</v>
      </c>
      <c r="D88" s="161">
        <v>0</v>
      </c>
      <c r="E88" s="81">
        <f t="shared" si="22"/>
        <v>120.44332194304457</v>
      </c>
      <c r="F88" s="81">
        <f t="shared" si="22"/>
        <v>118.7257573358186</v>
      </c>
      <c r="G88" s="81">
        <f t="shared" si="22"/>
        <v>121.79769086553766</v>
      </c>
      <c r="H88" s="81">
        <f t="shared" si="22"/>
        <v>117.29572063069791</v>
      </c>
      <c r="I88" s="81">
        <f t="shared" si="22"/>
        <v>117.78723349835509</v>
      </c>
      <c r="J88" s="81">
        <f t="shared" si="22"/>
        <v>118.37842909464686</v>
      </c>
      <c r="K88" s="81">
        <f t="shared" si="22"/>
        <v>118.24886611210788</v>
      </c>
      <c r="L88" s="81">
        <f t="shared" si="22"/>
        <v>116.2615480885125</v>
      </c>
      <c r="M88" s="81">
        <f t="shared" si="22"/>
        <v>113.81866048383797</v>
      </c>
      <c r="N88" s="81">
        <f t="shared" si="22"/>
        <v>110.78475148382148</v>
      </c>
      <c r="O88" s="81">
        <f t="shared" si="22"/>
        <v>107.3073001646557</v>
      </c>
      <c r="P88" s="81">
        <f t="shared" si="22"/>
        <v>108.56120973401835</v>
      </c>
      <c r="Q88" s="81">
        <f t="shared" si="22"/>
        <v>106.22492681109765</v>
      </c>
      <c r="R88" s="81">
        <f t="shared" si="22"/>
        <v>103.43647861313666</v>
      </c>
      <c r="S88" s="330">
        <f t="shared" si="22"/>
        <v>100</v>
      </c>
      <c r="T88" s="81">
        <f t="shared" si="22"/>
        <v>95.924065678388985</v>
      </c>
      <c r="U88" s="81">
        <f t="shared" si="22"/>
        <v>94.829659047677737</v>
      </c>
      <c r="V88" s="81">
        <f t="shared" si="22"/>
        <v>93.482922035573466</v>
      </c>
      <c r="W88" s="81">
        <f t="shared" si="22"/>
        <v>92.489142859387002</v>
      </c>
      <c r="X88" s="81">
        <f t="shared" si="22"/>
        <v>90.601639042449193</v>
      </c>
      <c r="Y88" s="81">
        <f t="shared" si="22"/>
        <v>88.901089825866265</v>
      </c>
      <c r="Z88" s="81">
        <f t="shared" ref="Z88" si="24">IF(AND(ISNUMBER(Z$13),($S28)&gt;0),(Z28/Z$13)/($S28/$S$13)*100,0)</f>
        <v>86.393067228060687</v>
      </c>
      <c r="AA88" s="290" t="s">
        <v>201</v>
      </c>
    </row>
    <row r="89" spans="1:27" s="220" customFormat="1" ht="15" customHeight="1">
      <c r="A89" s="148">
        <v>79</v>
      </c>
      <c r="B89" s="211" t="s">
        <v>222</v>
      </c>
      <c r="C89" s="219" t="s">
        <v>458</v>
      </c>
      <c r="D89" s="161">
        <v>0</v>
      </c>
      <c r="E89" s="81">
        <f t="shared" si="22"/>
        <v>112.84591600338804</v>
      </c>
      <c r="F89" s="81">
        <f t="shared" si="22"/>
        <v>107.93770178790953</v>
      </c>
      <c r="G89" s="81">
        <f t="shared" si="22"/>
        <v>114.22696198925951</v>
      </c>
      <c r="H89" s="81">
        <f t="shared" si="22"/>
        <v>109.12104752915009</v>
      </c>
      <c r="I89" s="81">
        <f t="shared" si="22"/>
        <v>112.60411395405032</v>
      </c>
      <c r="J89" s="81">
        <f t="shared" si="22"/>
        <v>118.77910452884809</v>
      </c>
      <c r="K89" s="81">
        <f t="shared" si="22"/>
        <v>117.71851331211715</v>
      </c>
      <c r="L89" s="81">
        <f t="shared" si="22"/>
        <v>113.24077423442243</v>
      </c>
      <c r="M89" s="81">
        <f t="shared" si="22"/>
        <v>106.50385629702275</v>
      </c>
      <c r="N89" s="81">
        <f t="shared" si="22"/>
        <v>102.54390121591774</v>
      </c>
      <c r="O89" s="81">
        <f t="shared" si="22"/>
        <v>108.0378078069059</v>
      </c>
      <c r="P89" s="81">
        <f t="shared" si="22"/>
        <v>106.22821404525773</v>
      </c>
      <c r="Q89" s="81">
        <f t="shared" si="22"/>
        <v>106.881933988173</v>
      </c>
      <c r="R89" s="81">
        <f t="shared" si="22"/>
        <v>102.97907103846104</v>
      </c>
      <c r="S89" s="330">
        <f t="shared" si="22"/>
        <v>100</v>
      </c>
      <c r="T89" s="81">
        <f t="shared" si="22"/>
        <v>98.218823287384154</v>
      </c>
      <c r="U89" s="81">
        <f t="shared" si="22"/>
        <v>87.523580846901922</v>
      </c>
      <c r="V89" s="81">
        <f t="shared" si="22"/>
        <v>94.823059955266856</v>
      </c>
      <c r="W89" s="81">
        <f t="shared" si="22"/>
        <v>92.355112667745473</v>
      </c>
      <c r="X89" s="81">
        <f t="shared" si="22"/>
        <v>96.743837326932322</v>
      </c>
      <c r="Y89" s="81">
        <f t="shared" si="22"/>
        <v>86.565312005134558</v>
      </c>
      <c r="Z89" s="81">
        <f t="shared" ref="Z89" si="25">IF(AND(ISNUMBER(Z$13),($S29)&gt;0),(Z29/Z$13)/($S29/$S$13)*100,0)</f>
        <v>87.623301498471562</v>
      </c>
      <c r="AA89" s="290" t="s">
        <v>201</v>
      </c>
    </row>
    <row r="90" spans="1:27" s="220" customFormat="1" ht="15" customHeight="1">
      <c r="A90" s="148">
        <v>80</v>
      </c>
      <c r="B90" s="217" t="s">
        <v>204</v>
      </c>
      <c r="C90" s="219" t="s">
        <v>458</v>
      </c>
      <c r="D90" s="161">
        <v>0</v>
      </c>
      <c r="E90" s="81">
        <f t="shared" si="22"/>
        <v>109.92988586662804</v>
      </c>
      <c r="F90" s="81">
        <f t="shared" si="22"/>
        <v>108.89656413868769</v>
      </c>
      <c r="G90" s="81">
        <f t="shared" si="22"/>
        <v>109.99127513052191</v>
      </c>
      <c r="H90" s="81">
        <f t="shared" si="22"/>
        <v>104.73441617872332</v>
      </c>
      <c r="I90" s="81">
        <f t="shared" si="22"/>
        <v>108.88423746808115</v>
      </c>
      <c r="J90" s="81">
        <f t="shared" si="22"/>
        <v>108.83461089813717</v>
      </c>
      <c r="K90" s="81">
        <f t="shared" si="22"/>
        <v>107.89371325577537</v>
      </c>
      <c r="L90" s="81">
        <f t="shared" si="22"/>
        <v>105.01285991425821</v>
      </c>
      <c r="M90" s="81">
        <f t="shared" si="22"/>
        <v>104.57756999861529</v>
      </c>
      <c r="N90" s="81">
        <f t="shared" si="22"/>
        <v>99.895375678106035</v>
      </c>
      <c r="O90" s="81">
        <f t="shared" si="22"/>
        <v>99.421103255635302</v>
      </c>
      <c r="P90" s="81">
        <f t="shared" si="22"/>
        <v>104.0269742436974</v>
      </c>
      <c r="Q90" s="81">
        <f t="shared" si="22"/>
        <v>103.03274375478051</v>
      </c>
      <c r="R90" s="81">
        <f t="shared" si="22"/>
        <v>103.66948214504228</v>
      </c>
      <c r="S90" s="330">
        <f t="shared" si="22"/>
        <v>100</v>
      </c>
      <c r="T90" s="81">
        <f t="shared" si="22"/>
        <v>95.295294363703292</v>
      </c>
      <c r="U90" s="81">
        <f t="shared" si="22"/>
        <v>94.825837067707198</v>
      </c>
      <c r="V90" s="81">
        <f t="shared" si="22"/>
        <v>92.077610224403543</v>
      </c>
      <c r="W90" s="81">
        <f t="shared" si="22"/>
        <v>92.103018478948258</v>
      </c>
      <c r="X90" s="81">
        <f t="shared" si="22"/>
        <v>91.535681611351151</v>
      </c>
      <c r="Y90" s="81">
        <f t="shared" si="22"/>
        <v>90.433295816096376</v>
      </c>
      <c r="Z90" s="81">
        <f t="shared" ref="Z90" si="26">IF(AND(ISNUMBER(Z$13),($S30)&gt;0),(Z30/Z$13)/($S30/$S$13)*100,0)</f>
        <v>88.777628981374164</v>
      </c>
      <c r="AA90" s="290" t="s">
        <v>201</v>
      </c>
    </row>
    <row r="91" spans="1:27" s="220" customFormat="1" ht="15" customHeight="1">
      <c r="A91" s="148">
        <v>81</v>
      </c>
      <c r="B91" s="217" t="s">
        <v>62</v>
      </c>
      <c r="C91" s="219" t="s">
        <v>458</v>
      </c>
      <c r="D91" s="161">
        <v>0</v>
      </c>
      <c r="E91" s="81">
        <f t="shared" si="22"/>
        <v>115.05458063629341</v>
      </c>
      <c r="F91" s="81">
        <f t="shared" si="22"/>
        <v>107.2114385935444</v>
      </c>
      <c r="G91" s="81">
        <f t="shared" si="22"/>
        <v>117.43516331853323</v>
      </c>
      <c r="H91" s="81">
        <f t="shared" si="22"/>
        <v>112.44357749862655</v>
      </c>
      <c r="I91" s="81">
        <f t="shared" si="22"/>
        <v>115.42162929100262</v>
      </c>
      <c r="J91" s="81">
        <f t="shared" si="22"/>
        <v>126.31128024178786</v>
      </c>
      <c r="K91" s="81">
        <f t="shared" si="22"/>
        <v>125.16003050916484</v>
      </c>
      <c r="L91" s="81">
        <f t="shared" si="22"/>
        <v>119.47277545156827</v>
      </c>
      <c r="M91" s="81">
        <f t="shared" si="22"/>
        <v>107.96286742537478</v>
      </c>
      <c r="N91" s="81">
        <f t="shared" si="22"/>
        <v>104.54995204885289</v>
      </c>
      <c r="O91" s="81">
        <f t="shared" si="22"/>
        <v>114.56428719910174</v>
      </c>
      <c r="P91" s="81">
        <f t="shared" si="22"/>
        <v>107.89548093559644</v>
      </c>
      <c r="Q91" s="81">
        <f t="shared" si="22"/>
        <v>109.79739436927348</v>
      </c>
      <c r="R91" s="81">
        <f t="shared" si="22"/>
        <v>102.45613865376167</v>
      </c>
      <c r="S91" s="330">
        <f t="shared" si="22"/>
        <v>100</v>
      </c>
      <c r="T91" s="81">
        <f t="shared" si="22"/>
        <v>100.43316766455999</v>
      </c>
      <c r="U91" s="81">
        <f t="shared" si="22"/>
        <v>81.992693202089683</v>
      </c>
      <c r="V91" s="81">
        <f t="shared" si="22"/>
        <v>96.902523279577608</v>
      </c>
      <c r="W91" s="81">
        <f t="shared" si="22"/>
        <v>92.546054287977157</v>
      </c>
      <c r="X91" s="81">
        <f t="shared" si="22"/>
        <v>100.68860771413046</v>
      </c>
      <c r="Y91" s="81">
        <f t="shared" si="22"/>
        <v>83.635616959727983</v>
      </c>
      <c r="Z91" s="81">
        <f t="shared" ref="Z91" si="27">IF(AND(ISNUMBER(Z$13),($S31)&gt;0),(Z31/Z$13)/($S31/$S$13)*100,0)</f>
        <v>86.748988762763517</v>
      </c>
      <c r="AA91" s="290" t="s">
        <v>201</v>
      </c>
    </row>
    <row r="92" spans="1:27" s="220" customFormat="1" ht="15" customHeight="1">
      <c r="A92" s="148">
        <v>82</v>
      </c>
      <c r="B92" s="211" t="s">
        <v>63</v>
      </c>
      <c r="C92" s="219" t="s">
        <v>458</v>
      </c>
      <c r="D92" s="161">
        <v>0</v>
      </c>
      <c r="E92" s="161">
        <v>0</v>
      </c>
      <c r="F92" s="161">
        <v>0</v>
      </c>
      <c r="G92" s="161">
        <v>0</v>
      </c>
      <c r="H92" s="161">
        <v>0</v>
      </c>
      <c r="I92" s="81">
        <f>IF(AND(ISNUMBER(I$13),($S32)&gt;0),(I32/I$13)/($S32/$S$13)*100,0)</f>
        <v>115.44642189186342</v>
      </c>
      <c r="J92" s="81">
        <f t="shared" si="22"/>
        <v>120.59294592719556</v>
      </c>
      <c r="K92" s="81">
        <f t="shared" si="22"/>
        <v>121.03186594815926</v>
      </c>
      <c r="L92" s="81">
        <f t="shared" si="22"/>
        <v>117.57061696212992</v>
      </c>
      <c r="M92" s="81">
        <f t="shared" si="22"/>
        <v>111.25475798449438</v>
      </c>
      <c r="N92" s="81">
        <f t="shared" si="22"/>
        <v>107.43584570148661</v>
      </c>
      <c r="O92" s="81">
        <f t="shared" si="22"/>
        <v>112.37850920452259</v>
      </c>
      <c r="P92" s="81">
        <f t="shared" si="22"/>
        <v>106.0668522544259</v>
      </c>
      <c r="Q92" s="81">
        <f t="shared" si="22"/>
        <v>106.13963048521349</v>
      </c>
      <c r="R92" s="81">
        <f t="shared" si="22"/>
        <v>102.51044676285892</v>
      </c>
      <c r="S92" s="330">
        <f t="shared" si="22"/>
        <v>100</v>
      </c>
      <c r="T92" s="81">
        <f t="shared" si="22"/>
        <v>99.098668910605355</v>
      </c>
      <c r="U92" s="81">
        <f t="shared" si="22"/>
        <v>87.820014108748765</v>
      </c>
      <c r="V92" s="81">
        <f t="shared" si="22"/>
        <v>95.604845109165055</v>
      </c>
      <c r="W92" s="81">
        <f t="shared" si="22"/>
        <v>93.040538622249741</v>
      </c>
      <c r="X92" s="81">
        <f t="shared" si="22"/>
        <v>97.838549679526253</v>
      </c>
      <c r="Y92" s="81">
        <f t="shared" ref="Y92:Z94" si="28">IF(AND(ISNUMBER(Y$13),($S32)&gt;0),(Y32/Y$13)/($S32/$S$13)*100,0)</f>
        <v>85.524452014265322</v>
      </c>
      <c r="Z92" s="81">
        <f t="shared" si="28"/>
        <v>86.449666920895055</v>
      </c>
      <c r="AA92" s="290" t="s">
        <v>201</v>
      </c>
    </row>
    <row r="93" spans="1:27" s="220" customFormat="1" ht="15" customHeight="1">
      <c r="A93" s="148">
        <v>83</v>
      </c>
      <c r="B93" s="217" t="s">
        <v>205</v>
      </c>
      <c r="C93" s="219" t="s">
        <v>458</v>
      </c>
      <c r="D93" s="161">
        <v>0</v>
      </c>
      <c r="E93" s="161">
        <v>0</v>
      </c>
      <c r="F93" s="161">
        <v>0</v>
      </c>
      <c r="G93" s="161">
        <v>0</v>
      </c>
      <c r="H93" s="161">
        <v>0</v>
      </c>
      <c r="I93" s="81">
        <f>IF(AND(ISNUMBER(I$13),($S33)&gt;0),(I33/I$13)/($S33/$S$13)*100,0)</f>
        <v>113.57255375390558</v>
      </c>
      <c r="J93" s="81">
        <f t="shared" si="22"/>
        <v>112.78393792389043</v>
      </c>
      <c r="K93" s="81">
        <f t="shared" si="22"/>
        <v>112.75239043549333</v>
      </c>
      <c r="L93" s="81">
        <f t="shared" si="22"/>
        <v>112.85739852867106</v>
      </c>
      <c r="M93" s="81">
        <f t="shared" si="22"/>
        <v>113.80957819971648</v>
      </c>
      <c r="N93" s="81">
        <f t="shared" si="22"/>
        <v>109.67669855980395</v>
      </c>
      <c r="O93" s="81">
        <f t="shared" si="22"/>
        <v>107.91006840617111</v>
      </c>
      <c r="P93" s="81">
        <f t="shared" si="22"/>
        <v>102.85390820654952</v>
      </c>
      <c r="Q93" s="81">
        <f t="shared" si="22"/>
        <v>101.3216868168149</v>
      </c>
      <c r="R93" s="81">
        <f t="shared" si="22"/>
        <v>102.6940427093316</v>
      </c>
      <c r="S93" s="330">
        <f t="shared" si="22"/>
        <v>100</v>
      </c>
      <c r="T93" s="81">
        <f t="shared" si="22"/>
        <v>97.114346548647234</v>
      </c>
      <c r="U93" s="81">
        <f t="shared" si="22"/>
        <v>96.359401268257429</v>
      </c>
      <c r="V93" s="81">
        <f t="shared" si="22"/>
        <v>94.627415624485977</v>
      </c>
      <c r="W93" s="81">
        <f t="shared" si="22"/>
        <v>95.054917685392311</v>
      </c>
      <c r="X93" s="81">
        <f t="shared" si="22"/>
        <v>94.195028669491649</v>
      </c>
      <c r="Y93" s="81">
        <f t="shared" si="28"/>
        <v>88.185072616800227</v>
      </c>
      <c r="Z93" s="81">
        <f t="shared" si="28"/>
        <v>85.406492968824168</v>
      </c>
      <c r="AA93" s="290" t="s">
        <v>201</v>
      </c>
    </row>
    <row r="94" spans="1:27" s="220" customFormat="1" ht="15" customHeight="1">
      <c r="A94" s="148">
        <v>84</v>
      </c>
      <c r="B94" s="217" t="s">
        <v>64</v>
      </c>
      <c r="C94" s="219" t="s">
        <v>458</v>
      </c>
      <c r="D94" s="161">
        <v>0</v>
      </c>
      <c r="E94" s="161">
        <v>0</v>
      </c>
      <c r="F94" s="161">
        <v>0</v>
      </c>
      <c r="G94" s="161">
        <v>0</v>
      </c>
      <c r="H94" s="161">
        <v>0</v>
      </c>
      <c r="I94" s="81">
        <f>IF(AND(ISNUMBER(I$13),($S34)&gt;0),(I34/I$13)/($S34/$S$13)*100,0)</f>
        <v>117.0217860285875</v>
      </c>
      <c r="J94" s="81">
        <f t="shared" si="22"/>
        <v>127.15799226242224</v>
      </c>
      <c r="K94" s="81">
        <f t="shared" si="22"/>
        <v>127.99243512020017</v>
      </c>
      <c r="L94" s="81">
        <f t="shared" si="22"/>
        <v>121.5330277306431</v>
      </c>
      <c r="M94" s="81">
        <f t="shared" si="22"/>
        <v>109.10691627604588</v>
      </c>
      <c r="N94" s="81">
        <f t="shared" si="22"/>
        <v>105.55195688500028</v>
      </c>
      <c r="O94" s="81">
        <f t="shared" si="22"/>
        <v>116.13513499809058</v>
      </c>
      <c r="P94" s="81">
        <f t="shared" si="22"/>
        <v>108.767979790455</v>
      </c>
      <c r="Q94" s="81">
        <f t="shared" si="22"/>
        <v>110.19008393719632</v>
      </c>
      <c r="R94" s="81">
        <f t="shared" si="22"/>
        <v>102.3560973378048</v>
      </c>
      <c r="S94" s="330">
        <f t="shared" si="22"/>
        <v>100</v>
      </c>
      <c r="T94" s="81">
        <f t="shared" si="22"/>
        <v>100.76689210166469</v>
      </c>
      <c r="U94" s="81">
        <f t="shared" si="22"/>
        <v>80.640936772307711</v>
      </c>
      <c r="V94" s="81">
        <f t="shared" si="22"/>
        <v>96.426571742511939</v>
      </c>
      <c r="W94" s="81">
        <f t="shared" si="22"/>
        <v>91.34704671128685</v>
      </c>
      <c r="X94" s="81">
        <f t="shared" si="22"/>
        <v>100.90166400136142</v>
      </c>
      <c r="Y94" s="81">
        <f t="shared" si="28"/>
        <v>83.287663739915033</v>
      </c>
      <c r="Z94" s="81">
        <f t="shared" si="28"/>
        <v>87.326665040009317</v>
      </c>
      <c r="AA94" s="290" t="s">
        <v>201</v>
      </c>
    </row>
    <row r="95" spans="1:27" s="220" customFormat="1" ht="15" customHeight="1">
      <c r="A95" s="148">
        <v>85</v>
      </c>
      <c r="B95" s="227" t="s">
        <v>65</v>
      </c>
      <c r="C95" s="219" t="s">
        <v>288</v>
      </c>
      <c r="D95" s="161">
        <v>0</v>
      </c>
      <c r="E95" s="81">
        <f t="shared" ref="E95:R97" si="29">IF(AND(ISNUMBER(E$13),($N41)&gt;0),(E41/E$13)/($N41/$N$13)*100,0)</f>
        <v>117.09290411873864</v>
      </c>
      <c r="F95" s="81">
        <f t="shared" si="29"/>
        <v>112.75764793763159</v>
      </c>
      <c r="G95" s="81">
        <f t="shared" si="29"/>
        <v>111.24144144176782</v>
      </c>
      <c r="H95" s="81">
        <f t="shared" si="29"/>
        <v>107.78967553805772</v>
      </c>
      <c r="I95" s="81">
        <f t="shared" si="29"/>
        <v>104.80093768912005</v>
      </c>
      <c r="J95" s="81">
        <f t="shared" si="29"/>
        <v>104.75584321060542</v>
      </c>
      <c r="K95" s="81">
        <f t="shared" si="29"/>
        <v>105.05076147651864</v>
      </c>
      <c r="L95" s="81">
        <f t="shared" si="29"/>
        <v>103.38295072435486</v>
      </c>
      <c r="M95" s="81">
        <f t="shared" si="29"/>
        <v>101.26537434132037</v>
      </c>
      <c r="N95" s="81">
        <f>IF(AND(ISNUMBER(N$13),($N41)&gt;0),(N41/N$13)/($N41/$N$13)*100,0)</f>
        <v>100</v>
      </c>
      <c r="O95" s="81">
        <f>IF(AND(ISNUMBER(O$13),($N41)&gt;0),(O41/O$13)/($N41/$N$13)*100,0)</f>
        <v>97.939614982207559</v>
      </c>
      <c r="P95" s="81">
        <f>IF(AND(ISNUMBER(P$13),($N41)&gt;0),(P41/P$13)/($N41/$N$13)*100,0)</f>
        <v>98.800965571501294</v>
      </c>
      <c r="Q95" s="81">
        <f>IF(AND(ISNUMBER(Q$13),($N41)&gt;0),(Q41/Q$13)/($N41/$N$13)*100,0)</f>
        <v>99.023193624276615</v>
      </c>
      <c r="R95" s="81">
        <f>IF(AND(ISNUMBER(R$13),($N41)&gt;0),(R41/R$13)/($N41/$N$13)*100,0)</f>
        <v>98.207807833527767</v>
      </c>
      <c r="S95" s="332" t="s">
        <v>688</v>
      </c>
      <c r="T95" s="290" t="s">
        <v>688</v>
      </c>
      <c r="U95" s="81">
        <f>IF(AND(ISNUMBER(U$13),($N41)&gt;0),(U41/U$13)/($N41/$N$13)*100,0)</f>
        <v>93.558526802858069</v>
      </c>
      <c r="V95" s="290" t="s">
        <v>688</v>
      </c>
      <c r="W95" s="290" t="s">
        <v>688</v>
      </c>
      <c r="X95" s="81">
        <f>IF(AND(ISNUMBER(X$13),($N41)&gt;0),(X41/X$13)/($N41/$N$13)*100,0)</f>
        <v>89.488993209130612</v>
      </c>
      <c r="Y95" s="290" t="s">
        <v>688</v>
      </c>
      <c r="Z95" s="290" t="s">
        <v>688</v>
      </c>
      <c r="AA95" s="290" t="s">
        <v>201</v>
      </c>
    </row>
    <row r="96" spans="1:27" s="220" customFormat="1" ht="15" customHeight="1">
      <c r="A96" s="148">
        <v>86</v>
      </c>
      <c r="B96" s="217" t="s">
        <v>66</v>
      </c>
      <c r="C96" s="219" t="s">
        <v>288</v>
      </c>
      <c r="D96" s="161">
        <v>0</v>
      </c>
      <c r="E96" s="81">
        <f t="shared" si="29"/>
        <v>153.55781051887539</v>
      </c>
      <c r="F96" s="81">
        <f t="shared" si="29"/>
        <v>148.1890731383215</v>
      </c>
      <c r="G96" s="81">
        <f t="shared" si="29"/>
        <v>145.79408292626914</v>
      </c>
      <c r="H96" s="81">
        <f t="shared" si="29"/>
        <v>133.05217266109065</v>
      </c>
      <c r="I96" s="81">
        <f t="shared" si="29"/>
        <v>130.2610691641413</v>
      </c>
      <c r="J96" s="81">
        <f t="shared" si="29"/>
        <v>133.35727970667247</v>
      </c>
      <c r="K96" s="81">
        <f t="shared" si="29"/>
        <v>131.341008048954</v>
      </c>
      <c r="L96" s="81">
        <f t="shared" si="29"/>
        <v>104.12644538268312</v>
      </c>
      <c r="M96" s="81">
        <f t="shared" si="29"/>
        <v>97.982176962717915</v>
      </c>
      <c r="N96" s="81">
        <f t="shared" si="29"/>
        <v>100</v>
      </c>
      <c r="O96" s="81">
        <f t="shared" si="29"/>
        <v>86.114851852074409</v>
      </c>
      <c r="P96" s="81">
        <f t="shared" si="29"/>
        <v>87.991509119050377</v>
      </c>
      <c r="Q96" s="81">
        <f t="shared" si="29"/>
        <v>89.312987862091902</v>
      </c>
      <c r="R96" s="81">
        <f t="shared" si="29"/>
        <v>89.693604731167611</v>
      </c>
      <c r="S96" s="332" t="s">
        <v>688</v>
      </c>
      <c r="T96" s="290" t="s">
        <v>688</v>
      </c>
      <c r="U96" s="81">
        <f>IF(AND(ISNUMBER(U$13),($N42)&gt;0),(U42/U$13)/($N42/$N$13)*100,0)</f>
        <v>95.520862738120854</v>
      </c>
      <c r="V96" s="290" t="s">
        <v>688</v>
      </c>
      <c r="W96" s="290" t="s">
        <v>688</v>
      </c>
      <c r="X96" s="81">
        <f>IF(AND(ISNUMBER(X$13),($N42)&gt;0),(X42/X$13)/($N42/$N$13)*100,0)</f>
        <v>93.747199138893635</v>
      </c>
      <c r="Y96" s="290" t="s">
        <v>688</v>
      </c>
      <c r="Z96" s="290" t="s">
        <v>688</v>
      </c>
      <c r="AA96" s="290" t="s">
        <v>201</v>
      </c>
    </row>
    <row r="97" spans="1:28" s="220" customFormat="1" ht="15" customHeight="1">
      <c r="A97" s="148">
        <v>87</v>
      </c>
      <c r="B97" s="217" t="s">
        <v>72</v>
      </c>
      <c r="C97" s="219" t="s">
        <v>288</v>
      </c>
      <c r="D97" s="161">
        <v>0</v>
      </c>
      <c r="E97" s="81">
        <f t="shared" si="29"/>
        <v>114.66737033022012</v>
      </c>
      <c r="F97" s="81">
        <f t="shared" si="29"/>
        <v>110.40085815030561</v>
      </c>
      <c r="G97" s="81">
        <f t="shared" si="29"/>
        <v>108.94310565328185</v>
      </c>
      <c r="H97" s="81">
        <f t="shared" si="29"/>
        <v>106.10929167303733</v>
      </c>
      <c r="I97" s="81">
        <f t="shared" si="29"/>
        <v>103.10740779286456</v>
      </c>
      <c r="J97" s="81">
        <f t="shared" si="29"/>
        <v>102.85336333419698</v>
      </c>
      <c r="K97" s="81">
        <f t="shared" si="29"/>
        <v>103.30201486874763</v>
      </c>
      <c r="L97" s="81">
        <f t="shared" si="29"/>
        <v>103.33349573890749</v>
      </c>
      <c r="M97" s="81">
        <f t="shared" si="29"/>
        <v>101.48376256611907</v>
      </c>
      <c r="N97" s="81">
        <f t="shared" si="29"/>
        <v>100</v>
      </c>
      <c r="O97" s="81">
        <f t="shared" si="29"/>
        <v>98.726161976148546</v>
      </c>
      <c r="P97" s="81">
        <f t="shared" si="29"/>
        <v>99.519977477722477</v>
      </c>
      <c r="Q97" s="81">
        <f t="shared" si="29"/>
        <v>99.66908674439604</v>
      </c>
      <c r="R97" s="81">
        <f t="shared" si="29"/>
        <v>98.774146523128977</v>
      </c>
      <c r="S97" s="332" t="s">
        <v>688</v>
      </c>
      <c r="T97" s="290" t="s">
        <v>688</v>
      </c>
      <c r="U97" s="81">
        <f>IF(AND(ISNUMBER(U$13),($N43)&gt;0),(U43/U$13)/($N43/$N$13)*100,0)</f>
        <v>93.427998232095419</v>
      </c>
      <c r="V97" s="290" t="s">
        <v>688</v>
      </c>
      <c r="W97" s="290" t="s">
        <v>688</v>
      </c>
      <c r="X97" s="81">
        <f>IF(AND(ISNUMBER(X$13),($N43)&gt;0),(X43/X$13)/($N43/$N$13)*100,0)</f>
        <v>89.205750404452218</v>
      </c>
      <c r="Y97" s="290" t="s">
        <v>688</v>
      </c>
      <c r="Z97" s="290" t="s">
        <v>688</v>
      </c>
      <c r="AA97" s="290" t="s">
        <v>201</v>
      </c>
    </row>
    <row r="98" spans="1:28" ht="24.95" customHeight="1">
      <c r="A98" s="218"/>
      <c r="B98" s="194"/>
      <c r="C98" s="226"/>
      <c r="D98" s="349" t="s">
        <v>212</v>
      </c>
      <c r="E98" s="350"/>
      <c r="F98" s="350"/>
      <c r="G98" s="350"/>
      <c r="H98" s="350"/>
      <c r="I98" s="350"/>
      <c r="J98" s="350"/>
      <c r="K98" s="350"/>
      <c r="L98" s="350"/>
      <c r="M98" s="350"/>
      <c r="N98" s="350"/>
      <c r="O98" s="350"/>
      <c r="P98" s="350"/>
      <c r="Q98" s="350"/>
      <c r="R98" s="350"/>
      <c r="S98" s="350"/>
      <c r="T98" s="350"/>
      <c r="U98" s="350"/>
      <c r="V98" s="350"/>
      <c r="W98" s="350"/>
      <c r="X98" s="350"/>
      <c r="Y98" s="350"/>
      <c r="Z98" s="350"/>
      <c r="AA98" s="350"/>
      <c r="AB98" s="194"/>
    </row>
    <row r="99" spans="1:28" s="220" customFormat="1" ht="15" customHeight="1">
      <c r="A99" s="148">
        <v>88</v>
      </c>
      <c r="B99" s="211" t="s">
        <v>3</v>
      </c>
      <c r="C99" s="219" t="s">
        <v>288</v>
      </c>
      <c r="D99" s="161">
        <v>0</v>
      </c>
      <c r="E99" s="81">
        <f t="shared" ref="E99:R102" si="30">IF(AND(ISNUMBER(E$12),($N19)&gt;0),(E19/E$12)/($N19/$N$12)*100,0)</f>
        <v>146.57754956892603</v>
      </c>
      <c r="F99" s="81">
        <f t="shared" si="30"/>
        <v>134.62125005728146</v>
      </c>
      <c r="G99" s="81">
        <f t="shared" si="30"/>
        <v>127.19421835794242</v>
      </c>
      <c r="H99" s="81">
        <f t="shared" si="30"/>
        <v>120.57295050333295</v>
      </c>
      <c r="I99" s="81">
        <f t="shared" si="30"/>
        <v>114.90758244975639</v>
      </c>
      <c r="J99" s="81">
        <f t="shared" si="30"/>
        <v>111.40211038983816</v>
      </c>
      <c r="K99" s="81">
        <f t="shared" si="30"/>
        <v>108.5382510101974</v>
      </c>
      <c r="L99" s="81">
        <f t="shared" si="30"/>
        <v>106.07387485317265</v>
      </c>
      <c r="M99" s="81">
        <f t="shared" si="30"/>
        <v>103.03017561005814</v>
      </c>
      <c r="N99" s="81">
        <f>IF(AND(ISNUMBER(N$12),($N19)&gt;0),(N19/N$12)/($N19/$N$12)*100,0)</f>
        <v>100</v>
      </c>
      <c r="O99" s="81">
        <f t="shared" ref="O99:R101" si="31">IF(AND(ISNUMBER(O$12),($N19)&gt;0),(O19/O$12)/($N19/$N$12)*100,0)</f>
        <v>96.413912602016154</v>
      </c>
      <c r="P99" s="290" t="s">
        <v>688</v>
      </c>
      <c r="Q99" s="290" t="s">
        <v>688</v>
      </c>
      <c r="R99" s="81">
        <f t="shared" si="31"/>
        <v>92.180669201330275</v>
      </c>
      <c r="S99" s="290" t="s">
        <v>688</v>
      </c>
      <c r="T99" s="290" t="s">
        <v>688</v>
      </c>
      <c r="U99" s="81">
        <f>IF(AND(ISNUMBER(U$12),($N19)&gt;0),(U19/U$12)/($N19/$N$12)*100,0)</f>
        <v>83.54339475236614</v>
      </c>
      <c r="V99" s="290" t="s">
        <v>688</v>
      </c>
      <c r="W99" s="290" t="s">
        <v>688</v>
      </c>
      <c r="X99" s="81">
        <f>IF(AND(ISNUMBER(X$12),($N19)&gt;0),(X19/X$12)/($N19/$N$12)*100,0)</f>
        <v>77.39915371044755</v>
      </c>
      <c r="Y99" s="290" t="s">
        <v>688</v>
      </c>
      <c r="Z99" s="290" t="s">
        <v>688</v>
      </c>
      <c r="AA99" s="290" t="s">
        <v>201</v>
      </c>
    </row>
    <row r="100" spans="1:28" s="220" customFormat="1" ht="15" customHeight="1">
      <c r="A100" s="148">
        <v>89</v>
      </c>
      <c r="B100" s="217" t="s">
        <v>59</v>
      </c>
      <c r="C100" s="219" t="s">
        <v>288</v>
      </c>
      <c r="D100" s="161">
        <v>0</v>
      </c>
      <c r="E100" s="81">
        <f t="shared" si="30"/>
        <v>342.13591225517115</v>
      </c>
      <c r="F100" s="81">
        <f t="shared" si="30"/>
        <v>284.91023957267186</v>
      </c>
      <c r="G100" s="81">
        <f t="shared" si="30"/>
        <v>240.53495074024585</v>
      </c>
      <c r="H100" s="81">
        <f t="shared" si="30"/>
        <v>199.8939353357388</v>
      </c>
      <c r="I100" s="81">
        <f t="shared" si="30"/>
        <v>162.74459561466551</v>
      </c>
      <c r="J100" s="81">
        <f t="shared" si="30"/>
        <v>157.66011479717022</v>
      </c>
      <c r="K100" s="81">
        <f t="shared" si="30"/>
        <v>153.48901051063558</v>
      </c>
      <c r="L100" s="81">
        <f t="shared" si="30"/>
        <v>149.88713913960299</v>
      </c>
      <c r="M100" s="81">
        <f t="shared" si="30"/>
        <v>124.36523487152257</v>
      </c>
      <c r="N100" s="81">
        <f>IF(AND(ISNUMBER(N$12),($N20)&gt;0),(N20/N$12)/($N20/$N$12)*100,0)</f>
        <v>100</v>
      </c>
      <c r="O100" s="81">
        <f t="shared" si="31"/>
        <v>76.341343721393613</v>
      </c>
      <c r="P100" s="290" t="s">
        <v>688</v>
      </c>
      <c r="Q100" s="290" t="s">
        <v>688</v>
      </c>
      <c r="R100" s="81">
        <f t="shared" si="31"/>
        <v>79.292733765307716</v>
      </c>
      <c r="S100" s="290" t="s">
        <v>688</v>
      </c>
      <c r="T100" s="290" t="s">
        <v>688</v>
      </c>
      <c r="U100" s="81">
        <f>IF(AND(ISNUMBER(U$12),($N20)&gt;0),(U20/U$12)/($N20/$N$12)*100,0)</f>
        <v>75.762417178274006</v>
      </c>
      <c r="V100" s="290" t="s">
        <v>688</v>
      </c>
      <c r="W100" s="290" t="s">
        <v>688</v>
      </c>
      <c r="X100" s="81">
        <f>IF(AND(ISNUMBER(X$12),($N20)&gt;0),(X20/X$12)/($N20/$N$12)*100,0)</f>
        <v>59.163734922041236</v>
      </c>
      <c r="Y100" s="290" t="s">
        <v>688</v>
      </c>
      <c r="Z100" s="290" t="s">
        <v>688</v>
      </c>
      <c r="AA100" s="290" t="s">
        <v>201</v>
      </c>
    </row>
    <row r="101" spans="1:28" s="220" customFormat="1" ht="15" customHeight="1">
      <c r="A101" s="148">
        <v>90</v>
      </c>
      <c r="B101" s="217" t="s">
        <v>60</v>
      </c>
      <c r="C101" s="219" t="s">
        <v>288</v>
      </c>
      <c r="D101" s="161">
        <v>0</v>
      </c>
      <c r="E101" s="81">
        <f t="shared" si="30"/>
        <v>144.59890860537743</v>
      </c>
      <c r="F101" s="81">
        <f t="shared" si="30"/>
        <v>133.10064031735141</v>
      </c>
      <c r="G101" s="81">
        <f t="shared" si="30"/>
        <v>126.04744757887825</v>
      </c>
      <c r="H101" s="81">
        <f t="shared" si="30"/>
        <v>119.770388302962</v>
      </c>
      <c r="I101" s="81">
        <f t="shared" si="30"/>
        <v>114.42357208823705</v>
      </c>
      <c r="J101" s="81">
        <f t="shared" si="30"/>
        <v>110.93407628914771</v>
      </c>
      <c r="K101" s="81">
        <f t="shared" si="30"/>
        <v>108.08344348947337</v>
      </c>
      <c r="L101" s="81">
        <f t="shared" si="30"/>
        <v>105.63057640112436</v>
      </c>
      <c r="M101" s="81">
        <f t="shared" si="30"/>
        <v>102.81430950423376</v>
      </c>
      <c r="N101" s="81">
        <f>IF(AND(ISNUMBER(N$12),($N21)&gt;0),(N21/N$12)/($N21/$N$12)*100,0)</f>
        <v>100</v>
      </c>
      <c r="O101" s="81">
        <f t="shared" si="31"/>
        <v>96.617004949923441</v>
      </c>
      <c r="P101" s="290" t="s">
        <v>688</v>
      </c>
      <c r="Q101" s="290" t="s">
        <v>688</v>
      </c>
      <c r="R101" s="81">
        <f t="shared" si="31"/>
        <v>92.311068109559002</v>
      </c>
      <c r="S101" s="290" t="s">
        <v>688</v>
      </c>
      <c r="T101" s="290" t="s">
        <v>688</v>
      </c>
      <c r="U101" s="81">
        <f>IF(AND(ISNUMBER(U$12),($N21)&gt;0),(U21/U$12)/($N21/$N$12)*100,0)</f>
        <v>83.622121945379376</v>
      </c>
      <c r="V101" s="290" t="s">
        <v>688</v>
      </c>
      <c r="W101" s="290" t="s">
        <v>688</v>
      </c>
      <c r="X101" s="81">
        <f>IF(AND(ISNUMBER(X$12),($N21)&gt;0),(X21/X$12)/($N21/$N$12)*100,0)</f>
        <v>77.583657947988613</v>
      </c>
      <c r="Y101" s="290" t="s">
        <v>688</v>
      </c>
      <c r="Z101" s="290" t="s">
        <v>688</v>
      </c>
      <c r="AA101" s="290" t="s">
        <v>201</v>
      </c>
    </row>
    <row r="102" spans="1:28" s="220" customFormat="1" ht="15" customHeight="1">
      <c r="A102" s="148">
        <v>91</v>
      </c>
      <c r="B102" s="211" t="s">
        <v>254</v>
      </c>
      <c r="C102" s="219" t="s">
        <v>288</v>
      </c>
      <c r="D102" s="161">
        <v>0</v>
      </c>
      <c r="E102" s="81">
        <f t="shared" si="30"/>
        <v>148.17443618119563</v>
      </c>
      <c r="F102" s="81">
        <f t="shared" si="30"/>
        <v>135.21266901471535</v>
      </c>
      <c r="G102" s="81">
        <f t="shared" si="30"/>
        <v>127.47537363014108</v>
      </c>
      <c r="H102" s="81">
        <f t="shared" si="30"/>
        <v>120.8293432464026</v>
      </c>
      <c r="I102" s="81">
        <f t="shared" si="30"/>
        <v>115.04176216507788</v>
      </c>
      <c r="J102" s="81">
        <f t="shared" si="30"/>
        <v>111.26867959570966</v>
      </c>
      <c r="K102" s="81">
        <f t="shared" si="30"/>
        <v>108.34971053883694</v>
      </c>
      <c r="L102" s="81">
        <f t="shared" si="30"/>
        <v>105.9170911088604</v>
      </c>
      <c r="M102" s="81">
        <f t="shared" si="30"/>
        <v>102.93450681209384</v>
      </c>
      <c r="N102" s="81">
        <f t="shared" si="30"/>
        <v>100</v>
      </c>
      <c r="O102" s="81">
        <f t="shared" si="30"/>
        <v>96.405149146574871</v>
      </c>
      <c r="P102" s="290" t="s">
        <v>688</v>
      </c>
      <c r="Q102" s="290" t="s">
        <v>688</v>
      </c>
      <c r="R102" s="81">
        <f t="shared" si="30"/>
        <v>92.04105374103861</v>
      </c>
      <c r="S102" s="290" t="s">
        <v>688</v>
      </c>
      <c r="T102" s="290" t="s">
        <v>688</v>
      </c>
      <c r="U102" s="81">
        <f>IF(AND(ISNUMBER(U$12),($N22)&gt;0),(U22/U$12)/($N22/$N$12)*100,0)</f>
        <v>83.664527063994569</v>
      </c>
      <c r="V102" s="290" t="s">
        <v>688</v>
      </c>
      <c r="W102" s="290" t="s">
        <v>688</v>
      </c>
      <c r="X102" s="81">
        <f>IF(AND(ISNUMBER(X$12),($N22)&gt;0),(X22/X$12)/($N22/$N$12)*100,0)</f>
        <v>78.065690241547898</v>
      </c>
      <c r="Y102" s="290" t="s">
        <v>688</v>
      </c>
      <c r="Z102" s="290" t="s">
        <v>688</v>
      </c>
      <c r="AA102" s="290" t="s">
        <v>201</v>
      </c>
    </row>
    <row r="103" spans="1:28" s="220" customFormat="1" ht="15" customHeight="1">
      <c r="A103" s="148">
        <v>92</v>
      </c>
      <c r="B103" s="211" t="s">
        <v>61</v>
      </c>
      <c r="C103" s="219" t="s">
        <v>458</v>
      </c>
      <c r="D103" s="161">
        <v>0</v>
      </c>
      <c r="E103" s="81">
        <f>IF(AND(ISNUMBER(E$12),($S23)&gt;0),(E23/E$12)/($S23/$S$12)*100,0)</f>
        <v>136.43203375868754</v>
      </c>
      <c r="F103" s="81">
        <f t="shared" ref="F103:Y105" si="32">IF(AND(ISNUMBER(F$12),($S23)&gt;0),(F23/F$12)/($S23/$S$12)*100,0)</f>
        <v>130.62625840782752</v>
      </c>
      <c r="G103" s="81">
        <f t="shared" si="32"/>
        <v>130.81463400328818</v>
      </c>
      <c r="H103" s="81">
        <f t="shared" si="32"/>
        <v>124.64732190475283</v>
      </c>
      <c r="I103" s="81">
        <f t="shared" si="32"/>
        <v>124.32963655321758</v>
      </c>
      <c r="J103" s="81">
        <f t="shared" si="32"/>
        <v>124.85004825335622</v>
      </c>
      <c r="K103" s="81">
        <f t="shared" si="32"/>
        <v>123.85389439311932</v>
      </c>
      <c r="L103" s="81">
        <f t="shared" si="32"/>
        <v>121.68733975349649</v>
      </c>
      <c r="M103" s="81">
        <f t="shared" si="32"/>
        <v>119.63988183152965</v>
      </c>
      <c r="N103" s="81">
        <f t="shared" si="32"/>
        <v>116.6182298442799</v>
      </c>
      <c r="O103" s="81">
        <f t="shared" si="32"/>
        <v>112.09911370560543</v>
      </c>
      <c r="P103" s="81">
        <f t="shared" si="32"/>
        <v>112.6714021922879</v>
      </c>
      <c r="Q103" s="81">
        <f t="shared" si="32"/>
        <v>108.68860233894398</v>
      </c>
      <c r="R103" s="81">
        <f t="shared" si="32"/>
        <v>104.908094924938</v>
      </c>
      <c r="S103" s="330">
        <f t="shared" si="32"/>
        <v>100</v>
      </c>
      <c r="T103" s="81">
        <f t="shared" si="32"/>
        <v>96.303429709791132</v>
      </c>
      <c r="U103" s="81">
        <f t="shared" si="32"/>
        <v>93.534674293339151</v>
      </c>
      <c r="V103" s="81">
        <f t="shared" si="32"/>
        <v>91.505382931966082</v>
      </c>
      <c r="W103" s="81">
        <f t="shared" si="32"/>
        <v>91.24490788903833</v>
      </c>
      <c r="X103" s="81">
        <f t="shared" si="32"/>
        <v>87.974641444043016</v>
      </c>
      <c r="Y103" s="81">
        <f t="shared" si="32"/>
        <v>85.041839820933816</v>
      </c>
      <c r="Z103" s="81">
        <f t="shared" ref="Z103" si="33">IF(AND(ISNUMBER(Z$12),($S23)&gt;0),(Z23/Z$12)/($S23/$S$12)*100,0)</f>
        <v>81.918446474375315</v>
      </c>
      <c r="AA103" s="290" t="s">
        <v>201</v>
      </c>
    </row>
    <row r="104" spans="1:28" s="220" customFormat="1" ht="15" customHeight="1">
      <c r="A104" s="148">
        <v>93</v>
      </c>
      <c r="B104" s="217" t="s">
        <v>206</v>
      </c>
      <c r="C104" s="219" t="s">
        <v>458</v>
      </c>
      <c r="D104" s="161">
        <v>0</v>
      </c>
      <c r="E104" s="81">
        <f>IF(AND(ISNUMBER(E$12),($S24)&gt;0),(E24/E$12)/($S24/$S$12)*100,0)</f>
        <v>137.94102360327085</v>
      </c>
      <c r="F104" s="81">
        <f t="shared" si="32"/>
        <v>130.99806130228961</v>
      </c>
      <c r="G104" s="81">
        <f t="shared" si="32"/>
        <v>127.33804123187005</v>
      </c>
      <c r="H104" s="81">
        <f t="shared" si="32"/>
        <v>118.63345352868475</v>
      </c>
      <c r="I104" s="81">
        <f t="shared" si="32"/>
        <v>121.61952805380103</v>
      </c>
      <c r="J104" s="81">
        <f t="shared" si="32"/>
        <v>120.48295662223192</v>
      </c>
      <c r="K104" s="81">
        <f t="shared" si="32"/>
        <v>118.14102938517487</v>
      </c>
      <c r="L104" s="81">
        <f t="shared" si="32"/>
        <v>114.5334090976484</v>
      </c>
      <c r="M104" s="81">
        <f t="shared" si="32"/>
        <v>113.70115410118049</v>
      </c>
      <c r="N104" s="81">
        <f t="shared" si="32"/>
        <v>107.82790445562547</v>
      </c>
      <c r="O104" s="81">
        <f t="shared" si="32"/>
        <v>105.63079801900884</v>
      </c>
      <c r="P104" s="81">
        <f t="shared" si="32"/>
        <v>109.08902175261976</v>
      </c>
      <c r="Q104" s="81">
        <f t="shared" si="32"/>
        <v>105.93477870365453</v>
      </c>
      <c r="R104" s="81">
        <f t="shared" si="32"/>
        <v>105.25725241117149</v>
      </c>
      <c r="S104" s="330">
        <f t="shared" si="32"/>
        <v>100</v>
      </c>
      <c r="T104" s="81">
        <f t="shared" si="32"/>
        <v>94.25514479699001</v>
      </c>
      <c r="U104" s="81">
        <f t="shared" si="32"/>
        <v>92.249981791817177</v>
      </c>
      <c r="V104" s="81">
        <f t="shared" si="32"/>
        <v>88.110222313403924</v>
      </c>
      <c r="W104" s="81">
        <f t="shared" si="32"/>
        <v>88.578191249729727</v>
      </c>
      <c r="X104" s="81">
        <f t="shared" si="32"/>
        <v>86.404887727695396</v>
      </c>
      <c r="Y104" s="81">
        <f t="shared" si="32"/>
        <v>83.809987432637158</v>
      </c>
      <c r="Z104" s="81">
        <f t="shared" ref="Z104" si="34">IF(AND(ISNUMBER(Z$12),($S24)&gt;0),(Z24/Z$12)/($S24/$S$12)*100,0)</f>
        <v>81.117263008902938</v>
      </c>
      <c r="AA104" s="290" t="s">
        <v>201</v>
      </c>
    </row>
    <row r="105" spans="1:28" s="220" customFormat="1" ht="15" customHeight="1">
      <c r="A105" s="148">
        <v>94</v>
      </c>
      <c r="B105" s="217" t="s">
        <v>299</v>
      </c>
      <c r="C105" s="219" t="s">
        <v>458</v>
      </c>
      <c r="D105" s="161">
        <v>0</v>
      </c>
      <c r="E105" s="81">
        <f>IF(AND(ISNUMBER(E$12),($S25)&gt;0),(E25/E$12)/($S25/$S$12)*100,0)</f>
        <v>135.5799079791571</v>
      </c>
      <c r="F105" s="81">
        <f t="shared" si="32"/>
        <v>130.41630150691628</v>
      </c>
      <c r="G105" s="81">
        <f t="shared" si="32"/>
        <v>132.77786413110425</v>
      </c>
      <c r="H105" s="81">
        <f t="shared" si="32"/>
        <v>128.04335024539773</v>
      </c>
      <c r="I105" s="81">
        <f t="shared" si="32"/>
        <v>125.86003341172992</v>
      </c>
      <c r="J105" s="81">
        <f t="shared" si="32"/>
        <v>127.3161426235805</v>
      </c>
      <c r="K105" s="81">
        <f t="shared" si="32"/>
        <v>127.07994628851222</v>
      </c>
      <c r="L105" s="81">
        <f t="shared" si="32"/>
        <v>125.7271606699218</v>
      </c>
      <c r="M105" s="81">
        <f t="shared" si="32"/>
        <v>122.99347828866161</v>
      </c>
      <c r="N105" s="81">
        <f t="shared" si="32"/>
        <v>121.5821220142776</v>
      </c>
      <c r="O105" s="81">
        <f t="shared" si="32"/>
        <v>115.75176820588271</v>
      </c>
      <c r="P105" s="81">
        <f t="shared" si="32"/>
        <v>114.69437056128287</v>
      </c>
      <c r="Q105" s="81">
        <f t="shared" si="32"/>
        <v>110.24368511192199</v>
      </c>
      <c r="R105" s="81">
        <f t="shared" si="32"/>
        <v>104.71092587426236</v>
      </c>
      <c r="S105" s="330">
        <f t="shared" si="32"/>
        <v>100</v>
      </c>
      <c r="T105" s="81">
        <f t="shared" si="32"/>
        <v>97.460095133542211</v>
      </c>
      <c r="U105" s="81">
        <f t="shared" si="32"/>
        <v>94.260139480030688</v>
      </c>
      <c r="V105" s="81">
        <f t="shared" si="32"/>
        <v>93.42262836546476</v>
      </c>
      <c r="W105" s="81">
        <f t="shared" si="32"/>
        <v>92.750801386741117</v>
      </c>
      <c r="X105" s="81">
        <f t="shared" si="32"/>
        <v>88.861080550319997</v>
      </c>
      <c r="Y105" s="81">
        <f t="shared" si="32"/>
        <v>85.737466223200002</v>
      </c>
      <c r="Z105" s="81">
        <f t="shared" ref="Z105" si="35">IF(AND(ISNUMBER(Z$12),($S25)&gt;0),(Z25/Z$12)/($S25/$S$12)*100,0)</f>
        <v>82.370874360164706</v>
      </c>
      <c r="AA105" s="290" t="s">
        <v>201</v>
      </c>
    </row>
    <row r="106" spans="1:28" s="220" customFormat="1" ht="15" customHeight="1">
      <c r="A106" s="148">
        <v>95</v>
      </c>
      <c r="B106" s="211" t="s">
        <v>252</v>
      </c>
      <c r="C106" s="219" t="s">
        <v>458</v>
      </c>
      <c r="D106" s="161">
        <v>0</v>
      </c>
      <c r="E106" s="81">
        <f>IF(AND(ISNUMBER(E$12),($S27)&gt;0),(E27/E$12)/($S27/$S$12)*100,0)</f>
        <v>140.10893060519786</v>
      </c>
      <c r="F106" s="81">
        <f t="shared" ref="F106:Y113" si="36">IF(AND(ISNUMBER(F$12),($S27)&gt;0),(F27/F$12)/($S27/$S$12)*100,0)</f>
        <v>132.9869191315768</v>
      </c>
      <c r="G106" s="81">
        <f t="shared" si="36"/>
        <v>132.58358717470668</v>
      </c>
      <c r="H106" s="81">
        <f t="shared" si="36"/>
        <v>126.02221428723033</v>
      </c>
      <c r="I106" s="81">
        <f t="shared" si="36"/>
        <v>125.27254049315253</v>
      </c>
      <c r="J106" s="81">
        <f t="shared" si="36"/>
        <v>125.4983090637208</v>
      </c>
      <c r="K106" s="81">
        <f t="shared" si="36"/>
        <v>124.42837988659734</v>
      </c>
      <c r="L106" s="81">
        <f t="shared" si="36"/>
        <v>122.28212832086294</v>
      </c>
      <c r="M106" s="81">
        <f t="shared" si="36"/>
        <v>120.03961590266515</v>
      </c>
      <c r="N106" s="81">
        <f t="shared" si="36"/>
        <v>116.87123727562746</v>
      </c>
      <c r="O106" s="81">
        <f t="shared" si="36"/>
        <v>112.09597945625053</v>
      </c>
      <c r="P106" s="81">
        <f t="shared" si="36"/>
        <v>112.53668660492302</v>
      </c>
      <c r="Q106" s="81">
        <f t="shared" si="36"/>
        <v>108.56523741261522</v>
      </c>
      <c r="R106" s="81">
        <f t="shared" si="36"/>
        <v>104.82816976685369</v>
      </c>
      <c r="S106" s="330">
        <f t="shared" si="36"/>
        <v>100</v>
      </c>
      <c r="T106" s="81">
        <f t="shared" si="36"/>
        <v>96.447436347659931</v>
      </c>
      <c r="U106" s="81">
        <f t="shared" si="36"/>
        <v>93.785135842492679</v>
      </c>
      <c r="V106" s="81">
        <f t="shared" si="36"/>
        <v>91.99150693448982</v>
      </c>
      <c r="W106" s="81">
        <f t="shared" si="36"/>
        <v>91.953982471544194</v>
      </c>
      <c r="X106" s="81">
        <f t="shared" si="36"/>
        <v>88.713283581779976</v>
      </c>
      <c r="Y106" s="81">
        <f t="shared" si="36"/>
        <v>85.659312599485361</v>
      </c>
      <c r="Z106" s="81">
        <f t="shared" ref="Z106" si="37">IF(AND(ISNUMBER(Z$12),($S27)&gt;0),(Z27/Z$12)/($S27/$S$12)*100,0)</f>
        <v>83.865850961060843</v>
      </c>
      <c r="AA106" s="290" t="s">
        <v>201</v>
      </c>
    </row>
    <row r="107" spans="1:28" s="220" customFormat="1" ht="15" customHeight="1">
      <c r="A107" s="148">
        <v>96</v>
      </c>
      <c r="B107" s="211" t="s">
        <v>253</v>
      </c>
      <c r="C107" s="219" t="s">
        <v>458</v>
      </c>
      <c r="D107" s="161">
        <v>0</v>
      </c>
      <c r="E107" s="81">
        <f>IF(AND(ISNUMBER(E$12),($S28)&gt;0),(E28/E$12)/($S28/$S$12)*100,0)</f>
        <v>151.13337909909973</v>
      </c>
      <c r="F107" s="81">
        <f t="shared" si="36"/>
        <v>142.82217405712316</v>
      </c>
      <c r="G107" s="81">
        <f t="shared" si="36"/>
        <v>141.00645131150597</v>
      </c>
      <c r="H107" s="81">
        <f t="shared" si="36"/>
        <v>132.86173666934852</v>
      </c>
      <c r="I107" s="81">
        <f t="shared" si="36"/>
        <v>131.56383404927806</v>
      </c>
      <c r="J107" s="81">
        <f t="shared" si="36"/>
        <v>131.04823015324823</v>
      </c>
      <c r="K107" s="81">
        <f t="shared" si="36"/>
        <v>129.4796735097664</v>
      </c>
      <c r="L107" s="81">
        <f t="shared" si="36"/>
        <v>126.80191226502878</v>
      </c>
      <c r="M107" s="81">
        <f t="shared" si="36"/>
        <v>123.74845825385077</v>
      </c>
      <c r="N107" s="81">
        <f t="shared" si="36"/>
        <v>119.58198782524663</v>
      </c>
      <c r="O107" s="81">
        <f t="shared" si="36"/>
        <v>114.00955509931363</v>
      </c>
      <c r="P107" s="81">
        <f t="shared" si="36"/>
        <v>113.84389728015721</v>
      </c>
      <c r="Q107" s="81">
        <f t="shared" si="36"/>
        <v>109.21687324301132</v>
      </c>
      <c r="R107" s="81">
        <f t="shared" si="36"/>
        <v>105.02068026801975</v>
      </c>
      <c r="S107" s="330">
        <f t="shared" si="36"/>
        <v>100</v>
      </c>
      <c r="T107" s="81">
        <f t="shared" si="36"/>
        <v>94.877053063348924</v>
      </c>
      <c r="U107" s="81">
        <f t="shared" si="36"/>
        <v>92.253699951272381</v>
      </c>
      <c r="V107" s="81">
        <f t="shared" si="36"/>
        <v>89.454982845308095</v>
      </c>
      <c r="W107" s="81">
        <f t="shared" si="36"/>
        <v>88.949538462682412</v>
      </c>
      <c r="X107" s="81">
        <f t="shared" si="36"/>
        <v>85.523200478765233</v>
      </c>
      <c r="Y107" s="81">
        <f t="shared" si="36"/>
        <v>82.389999765190652</v>
      </c>
      <c r="Z107" s="81">
        <f t="shared" ref="Z107" si="38">IF(AND(ISNUMBER(Z$12),($S28)&gt;0),(Z28/Z$12)/($S28/$S$12)*100,0)</f>
        <v>78.938458223013896</v>
      </c>
      <c r="AA107" s="290" t="s">
        <v>201</v>
      </c>
    </row>
    <row r="108" spans="1:28" s="220" customFormat="1" ht="15" customHeight="1">
      <c r="A108" s="148">
        <v>97</v>
      </c>
      <c r="B108" s="211" t="s">
        <v>222</v>
      </c>
      <c r="C108" s="219" t="s">
        <v>458</v>
      </c>
      <c r="D108" s="161">
        <v>0</v>
      </c>
      <c r="E108" s="81">
        <f>IF(AND(ISNUMBER(E$12),($S29)&gt;0),(E29/E$12)/($S29/$S$12)*100,0)</f>
        <v>141.60008481989647</v>
      </c>
      <c r="F108" s="81">
        <f t="shared" si="36"/>
        <v>129.84458956513066</v>
      </c>
      <c r="G108" s="81">
        <f t="shared" si="36"/>
        <v>132.24173988636034</v>
      </c>
      <c r="H108" s="81">
        <f t="shared" si="36"/>
        <v>123.60222354187975</v>
      </c>
      <c r="I108" s="81">
        <f t="shared" si="36"/>
        <v>125.77448779050877</v>
      </c>
      <c r="J108" s="81">
        <f t="shared" si="36"/>
        <v>131.49178905937268</v>
      </c>
      <c r="K108" s="81">
        <f t="shared" si="36"/>
        <v>128.89894990838584</v>
      </c>
      <c r="L108" s="81">
        <f t="shared" si="36"/>
        <v>123.50727265703722</v>
      </c>
      <c r="M108" s="81">
        <f t="shared" si="36"/>
        <v>115.79549397980951</v>
      </c>
      <c r="N108" s="81">
        <f t="shared" si="36"/>
        <v>110.68674508464203</v>
      </c>
      <c r="O108" s="81">
        <f t="shared" si="36"/>
        <v>114.78568916625775</v>
      </c>
      <c r="P108" s="81">
        <f t="shared" si="36"/>
        <v>111.39737589192795</v>
      </c>
      <c r="Q108" s="81">
        <f t="shared" si="36"/>
        <v>109.89238577789865</v>
      </c>
      <c r="R108" s="81">
        <f t="shared" si="36"/>
        <v>104.55626717801265</v>
      </c>
      <c r="S108" s="330">
        <f t="shared" si="36"/>
        <v>100</v>
      </c>
      <c r="T108" s="81">
        <f t="shared" si="36"/>
        <v>97.146763358637287</v>
      </c>
      <c r="U108" s="81">
        <f t="shared" si="36"/>
        <v>85.146084539346973</v>
      </c>
      <c r="V108" s="81">
        <f t="shared" si="36"/>
        <v>90.737377661453209</v>
      </c>
      <c r="W108" s="81">
        <f t="shared" si="36"/>
        <v>88.820637671540851</v>
      </c>
      <c r="X108" s="81">
        <f t="shared" si="36"/>
        <v>91.321113858875961</v>
      </c>
      <c r="Y108" s="81">
        <f t="shared" si="36"/>
        <v>80.225293635281886</v>
      </c>
      <c r="Z108" s="81">
        <f t="shared" ref="Z108" si="39">IF(AND(ISNUMBER(Z$12),($S29)&gt;0),(Z29/Z$12)/($S29/$S$12)*100,0)</f>
        <v>80.062539120651081</v>
      </c>
      <c r="AA108" s="290" t="s">
        <v>201</v>
      </c>
    </row>
    <row r="109" spans="1:28" s="220" customFormat="1" ht="15" customHeight="1">
      <c r="A109" s="148">
        <v>98</v>
      </c>
      <c r="B109" s="217" t="s">
        <v>204</v>
      </c>
      <c r="C109" s="219" t="s">
        <v>458</v>
      </c>
      <c r="D109" s="161">
        <v>0</v>
      </c>
      <c r="E109" s="81">
        <f>IF(AND(ISNUMBER(E$12),($S30)&gt;0),(E30/E$12)/($S30/$S$12)*100,0)</f>
        <v>137.94102360327085</v>
      </c>
      <c r="F109" s="81">
        <f t="shared" si="36"/>
        <v>130.99806130228961</v>
      </c>
      <c r="G109" s="81">
        <f t="shared" si="36"/>
        <v>127.33804123187005</v>
      </c>
      <c r="H109" s="81">
        <f t="shared" si="36"/>
        <v>118.63345352868475</v>
      </c>
      <c r="I109" s="81">
        <f t="shared" si="36"/>
        <v>121.61952805380103</v>
      </c>
      <c r="J109" s="81">
        <f t="shared" si="36"/>
        <v>120.48295662223192</v>
      </c>
      <c r="K109" s="81">
        <f t="shared" si="36"/>
        <v>118.14102938517487</v>
      </c>
      <c r="L109" s="81">
        <f t="shared" si="36"/>
        <v>114.5334090976484</v>
      </c>
      <c r="M109" s="81">
        <f t="shared" si="36"/>
        <v>113.70115410118049</v>
      </c>
      <c r="N109" s="81">
        <f t="shared" si="36"/>
        <v>107.82790445562547</v>
      </c>
      <c r="O109" s="81">
        <f t="shared" si="36"/>
        <v>105.63079801900884</v>
      </c>
      <c r="P109" s="81">
        <f t="shared" si="36"/>
        <v>109.08902175261976</v>
      </c>
      <c r="Q109" s="81">
        <f t="shared" si="36"/>
        <v>105.93477870365453</v>
      </c>
      <c r="R109" s="81">
        <f t="shared" si="36"/>
        <v>105.25725241117149</v>
      </c>
      <c r="S109" s="330">
        <f t="shared" si="36"/>
        <v>100</v>
      </c>
      <c r="T109" s="81">
        <f t="shared" si="36"/>
        <v>94.25514479699001</v>
      </c>
      <c r="U109" s="81">
        <f t="shared" si="36"/>
        <v>92.249981791817177</v>
      </c>
      <c r="V109" s="81">
        <f t="shared" si="36"/>
        <v>88.110222313403924</v>
      </c>
      <c r="W109" s="81">
        <f t="shared" si="36"/>
        <v>88.578191249729727</v>
      </c>
      <c r="X109" s="81">
        <f t="shared" si="36"/>
        <v>86.404887727695396</v>
      </c>
      <c r="Y109" s="81">
        <f t="shared" si="36"/>
        <v>83.809987432637158</v>
      </c>
      <c r="Z109" s="81">
        <f t="shared" ref="Z109" si="40">IF(AND(ISNUMBER(Z$12),($S30)&gt;0),(Z30/Z$12)/($S30/$S$12)*100,0)</f>
        <v>81.117263008902938</v>
      </c>
      <c r="AA109" s="290" t="s">
        <v>201</v>
      </c>
    </row>
    <row r="110" spans="1:28" s="220" customFormat="1" ht="15" customHeight="1">
      <c r="A110" s="148">
        <v>99</v>
      </c>
      <c r="B110" s="217" t="s">
        <v>62</v>
      </c>
      <c r="C110" s="219" t="s">
        <v>458</v>
      </c>
      <c r="D110" s="161">
        <v>0</v>
      </c>
      <c r="E110" s="81">
        <f>IF(AND(ISNUMBER(E$12),($S31)&gt;0),(E31/E$12)/($S31/$S$12)*100,0)</f>
        <v>144.3715373494565</v>
      </c>
      <c r="F110" s="81">
        <f t="shared" si="36"/>
        <v>128.97092498985657</v>
      </c>
      <c r="G110" s="81">
        <f t="shared" si="36"/>
        <v>135.95590787525239</v>
      </c>
      <c r="H110" s="81">
        <f t="shared" si="36"/>
        <v>127.36567799279233</v>
      </c>
      <c r="I110" s="81">
        <f t="shared" si="36"/>
        <v>128.92154464219439</v>
      </c>
      <c r="J110" s="81">
        <f t="shared" si="36"/>
        <v>139.83011812771031</v>
      </c>
      <c r="K110" s="81">
        <f t="shared" si="36"/>
        <v>137.0472328371842</v>
      </c>
      <c r="L110" s="81">
        <f t="shared" si="36"/>
        <v>130.30427204818989</v>
      </c>
      <c r="M110" s="81">
        <f t="shared" si="36"/>
        <v>117.38179254404548</v>
      </c>
      <c r="N110" s="81">
        <f t="shared" si="36"/>
        <v>112.85209314083107</v>
      </c>
      <c r="O110" s="81">
        <f t="shared" si="36"/>
        <v>121.71980278879182</v>
      </c>
      <c r="P110" s="81">
        <f t="shared" si="36"/>
        <v>113.14577351081385</v>
      </c>
      <c r="Q110" s="81">
        <f t="shared" si="36"/>
        <v>112.88996343171927</v>
      </c>
      <c r="R110" s="81">
        <f t="shared" si="36"/>
        <v>104.02532571991543</v>
      </c>
      <c r="S110" s="330">
        <f t="shared" si="36"/>
        <v>100</v>
      </c>
      <c r="T110" s="81">
        <f t="shared" si="36"/>
        <v>99.336938133737291</v>
      </c>
      <c r="U110" s="81">
        <f t="shared" si="36"/>
        <v>79.765438290348371</v>
      </c>
      <c r="V110" s="81">
        <f t="shared" si="36"/>
        <v>92.727242247980385</v>
      </c>
      <c r="W110" s="81">
        <f t="shared" si="36"/>
        <v>89.004271863272393</v>
      </c>
      <c r="X110" s="81">
        <f t="shared" si="36"/>
        <v>95.044770431015635</v>
      </c>
      <c r="Y110" s="81">
        <f t="shared" ref="Y110:Z113" si="41">IF(AND(ISNUMBER(Y$12),($S31)&gt;0),(Y31/Y$12)/($S31/$S$12)*100,0)</f>
        <v>77.510168606152078</v>
      </c>
      <c r="Z110" s="81">
        <f t="shared" si="41"/>
        <v>79.263668313351857</v>
      </c>
      <c r="AA110" s="290" t="s">
        <v>201</v>
      </c>
    </row>
    <row r="111" spans="1:28" s="220" customFormat="1" ht="15" customHeight="1">
      <c r="A111" s="148">
        <v>100</v>
      </c>
      <c r="B111" s="211" t="s">
        <v>63</v>
      </c>
      <c r="C111" s="219" t="s">
        <v>458</v>
      </c>
      <c r="D111" s="161">
        <v>0</v>
      </c>
      <c r="E111" s="161">
        <v>0</v>
      </c>
      <c r="F111" s="161">
        <v>0</v>
      </c>
      <c r="G111" s="161">
        <v>0</v>
      </c>
      <c r="H111" s="161">
        <v>0</v>
      </c>
      <c r="I111" s="81">
        <f>IF(AND(ISNUMBER(I$12),($S32)&gt;0),(I32/I$12)/($S32/$S$12)*100,0)</f>
        <v>128.94923702895329</v>
      </c>
      <c r="J111" s="81">
        <f t="shared" si="36"/>
        <v>133.49976219138716</v>
      </c>
      <c r="K111" s="81">
        <f t="shared" si="36"/>
        <v>132.52699161096527</v>
      </c>
      <c r="L111" s="81">
        <f t="shared" si="36"/>
        <v>128.22966236117355</v>
      </c>
      <c r="M111" s="81">
        <f t="shared" si="36"/>
        <v>120.96087509254643</v>
      </c>
      <c r="N111" s="81">
        <f t="shared" si="36"/>
        <v>115.96715089934034</v>
      </c>
      <c r="O111" s="81">
        <f t="shared" si="36"/>
        <v>119.39750434007992</v>
      </c>
      <c r="P111" s="81">
        <f t="shared" si="36"/>
        <v>111.22816208908431</v>
      </c>
      <c r="Q111" s="81">
        <f t="shared" si="36"/>
        <v>109.12917444865251</v>
      </c>
      <c r="R111" s="81">
        <f t="shared" si="36"/>
        <v>104.08046559549832</v>
      </c>
      <c r="S111" s="330">
        <f t="shared" si="36"/>
        <v>100</v>
      </c>
      <c r="T111" s="81">
        <f t="shared" si="36"/>
        <v>98.017005453689805</v>
      </c>
      <c r="U111" s="81">
        <f t="shared" si="36"/>
        <v>85.434465468569201</v>
      </c>
      <c r="V111" s="81">
        <f t="shared" si="36"/>
        <v>91.485477699490829</v>
      </c>
      <c r="W111" s="81">
        <f t="shared" si="36"/>
        <v>89.479832042021599</v>
      </c>
      <c r="X111" s="81">
        <f t="shared" si="36"/>
        <v>92.354464965842197</v>
      </c>
      <c r="Y111" s="81">
        <f t="shared" si="41"/>
        <v>79.260665928565516</v>
      </c>
      <c r="Z111" s="81">
        <f t="shared" si="41"/>
        <v>78.990174091330573</v>
      </c>
      <c r="AA111" s="290" t="s">
        <v>201</v>
      </c>
    </row>
    <row r="112" spans="1:28" s="220" customFormat="1" ht="15" customHeight="1">
      <c r="A112" s="148">
        <v>101</v>
      </c>
      <c r="B112" s="217" t="s">
        <v>205</v>
      </c>
      <c r="C112" s="219" t="s">
        <v>458</v>
      </c>
      <c r="D112" s="161">
        <v>0</v>
      </c>
      <c r="E112" s="161">
        <v>0</v>
      </c>
      <c r="F112" s="161">
        <v>0</v>
      </c>
      <c r="G112" s="161">
        <v>0</v>
      </c>
      <c r="H112" s="161">
        <v>0</v>
      </c>
      <c r="I112" s="81">
        <f>IF(AND(ISNUMBER(I$12),($S33)&gt;0),(I33/I$12)/($S33/$S$12)*100,0)</f>
        <v>126.85619800078088</v>
      </c>
      <c r="J112" s="81">
        <f t="shared" si="36"/>
        <v>124.85497203905726</v>
      </c>
      <c r="K112" s="81">
        <f t="shared" si="36"/>
        <v>123.46116441566903</v>
      </c>
      <c r="L112" s="81">
        <f t="shared" si="36"/>
        <v>123.08913980568197</v>
      </c>
      <c r="M112" s="81">
        <f t="shared" si="36"/>
        <v>123.73858361068875</v>
      </c>
      <c r="N112" s="81">
        <f t="shared" si="36"/>
        <v>118.3859462266071</v>
      </c>
      <c r="O112" s="81">
        <f t="shared" si="36"/>
        <v>114.64997135186789</v>
      </c>
      <c r="P112" s="81">
        <f t="shared" si="36"/>
        <v>107.85887325148293</v>
      </c>
      <c r="Q112" s="81">
        <f t="shared" si="36"/>
        <v>104.17552789204711</v>
      </c>
      <c r="R112" s="81">
        <f t="shared" si="36"/>
        <v>104.26687344166183</v>
      </c>
      <c r="S112" s="330">
        <f t="shared" si="36"/>
        <v>100</v>
      </c>
      <c r="T112" s="81">
        <f t="shared" si="36"/>
        <v>96.054342000062803</v>
      </c>
      <c r="U112" s="81">
        <f t="shared" si="36"/>
        <v>93.74188815354357</v>
      </c>
      <c r="V112" s="81">
        <f t="shared" si="36"/>
        <v>90.550163142772206</v>
      </c>
      <c r="W112" s="81">
        <f t="shared" si="36"/>
        <v>91.417119840523881</v>
      </c>
      <c r="X112" s="81">
        <f t="shared" si="36"/>
        <v>88.915172022766541</v>
      </c>
      <c r="Y112" s="81">
        <f t="shared" si="41"/>
        <v>81.726423449058032</v>
      </c>
      <c r="Z112" s="81">
        <f t="shared" si="41"/>
        <v>78.037012615797991</v>
      </c>
      <c r="AA112" s="290" t="s">
        <v>201</v>
      </c>
    </row>
    <row r="113" spans="1:27" s="220" customFormat="1" ht="15" customHeight="1">
      <c r="A113" s="148">
        <v>102</v>
      </c>
      <c r="B113" s="217" t="s">
        <v>64</v>
      </c>
      <c r="C113" s="219" t="s">
        <v>458</v>
      </c>
      <c r="D113" s="161">
        <v>0</v>
      </c>
      <c r="E113" s="161">
        <v>0</v>
      </c>
      <c r="F113" s="161">
        <v>0</v>
      </c>
      <c r="G113" s="161">
        <v>0</v>
      </c>
      <c r="H113" s="161">
        <v>0</v>
      </c>
      <c r="I113" s="81">
        <f>IF(AND(ISNUMBER(I$12),($S34)&gt;0),(I34/I$12)/($S34/$S$12)*100,0)</f>
        <v>130.70885850655634</v>
      </c>
      <c r="J113" s="81">
        <f t="shared" si="36"/>
        <v>140.76745200350368</v>
      </c>
      <c r="K113" s="81">
        <f t="shared" si="36"/>
        <v>140.14864798256679</v>
      </c>
      <c r="L113" s="81">
        <f t="shared" si="36"/>
        <v>132.5513084332222</v>
      </c>
      <c r="M113" s="81">
        <f t="shared" si="36"/>
        <v>118.6256508080227</v>
      </c>
      <c r="N113" s="81">
        <f t="shared" si="36"/>
        <v>113.93366554598752</v>
      </c>
      <c r="O113" s="81">
        <f t="shared" si="36"/>
        <v>123.38876341324745</v>
      </c>
      <c r="P113" s="81">
        <f t="shared" si="36"/>
        <v>114.06072895625272</v>
      </c>
      <c r="Q113" s="81">
        <f t="shared" si="36"/>
        <v>113.29371354999374</v>
      </c>
      <c r="R113" s="81">
        <f t="shared" si="36"/>
        <v>103.92375220158256</v>
      </c>
      <c r="S113" s="330">
        <f t="shared" si="36"/>
        <v>100</v>
      </c>
      <c r="T113" s="81">
        <f t="shared" si="36"/>
        <v>99.667019963607544</v>
      </c>
      <c r="U113" s="81">
        <f t="shared" si="36"/>
        <v>78.450401061145499</v>
      </c>
      <c r="V113" s="81">
        <f t="shared" si="36"/>
        <v>92.27179824113594</v>
      </c>
      <c r="W113" s="81">
        <f t="shared" si="36"/>
        <v>87.851150888608302</v>
      </c>
      <c r="X113" s="81">
        <f t="shared" si="36"/>
        <v>95.245884403772536</v>
      </c>
      <c r="Y113" s="81">
        <f t="shared" si="41"/>
        <v>77.187699379342376</v>
      </c>
      <c r="Z113" s="81">
        <f t="shared" si="41"/>
        <v>79.791498568034385</v>
      </c>
      <c r="AA113" s="290" t="s">
        <v>201</v>
      </c>
    </row>
    <row r="114" spans="1:27" s="220" customFormat="1" ht="15" customHeight="1">
      <c r="A114" s="148">
        <v>103</v>
      </c>
      <c r="B114" s="211" t="s">
        <v>65</v>
      </c>
      <c r="C114" s="219" t="s">
        <v>288</v>
      </c>
      <c r="D114" s="161">
        <v>0</v>
      </c>
      <c r="E114" s="81">
        <f t="shared" ref="E114:R116" si="42">IF(AND(ISNUMBER(E$12),($N41)&gt;0),(E41/E$12)/($N41/$N$12)*100,0)</f>
        <v>136.12016413103152</v>
      </c>
      <c r="F114" s="81">
        <f t="shared" si="42"/>
        <v>125.66401128560976</v>
      </c>
      <c r="G114" s="81">
        <f t="shared" si="42"/>
        <v>119.31107404728445</v>
      </c>
      <c r="H114" s="81">
        <f t="shared" si="42"/>
        <v>113.11211971336053</v>
      </c>
      <c r="I114" s="81">
        <f t="shared" si="42"/>
        <v>108.44703621453999</v>
      </c>
      <c r="J114" s="81">
        <f t="shared" si="42"/>
        <v>107.4363050967567</v>
      </c>
      <c r="K114" s="81">
        <f t="shared" si="42"/>
        <v>106.56584544623242</v>
      </c>
      <c r="L114" s="81">
        <f t="shared" si="42"/>
        <v>104.46067898405551</v>
      </c>
      <c r="M114" s="81">
        <f t="shared" si="42"/>
        <v>102.00031631314856</v>
      </c>
      <c r="N114" s="81">
        <f>IF(AND(ISNUMBER(N$12),($N41)&gt;0),(N41/N$12)/($N41/$N$12)*100,0)</f>
        <v>100</v>
      </c>
      <c r="O114" s="81">
        <f>IF(AND(ISNUMBER(O$12),($N41)&gt;0),(O41/O$12)/($N41/$N$12)*100,0)</f>
        <v>96.401678220376596</v>
      </c>
      <c r="P114" s="81">
        <f>IF(AND(ISNUMBER(P$12),($N41)&gt;0),(P41/P$12)/($N41/$N$12)*100,0)</f>
        <v>95.986573550066055</v>
      </c>
      <c r="Q114" s="81">
        <f>IF(AND(ISNUMBER(Q$12),($N41)&gt;0),(Q41/Q$12)/($N41/$N$12)*100,0)</f>
        <v>94.322313971305732</v>
      </c>
      <c r="R114" s="81">
        <f>IF(AND(ISNUMBER(R$12),($N41)&gt;0),(R41/R$12)/($N41/$N$12)*100,0)</f>
        <v>92.376464450624695</v>
      </c>
      <c r="S114" s="290" t="s">
        <v>688</v>
      </c>
      <c r="T114" s="290" t="s">
        <v>688</v>
      </c>
      <c r="U114" s="81">
        <f>IF(AND(ISNUMBER(U$12),($N41)&gt;0),(U41/U$12)/($N41/$N$12)*100,0)</f>
        <v>84.321281457735253</v>
      </c>
      <c r="V114" s="290" t="s">
        <v>688</v>
      </c>
      <c r="W114" s="290" t="s">
        <v>688</v>
      </c>
      <c r="X114" s="81">
        <f>IF(AND(ISNUMBER(X$12),($N41)&gt;0),(X41/X$12)/($N41/$N$12)*100,0)</f>
        <v>78.258538279761609</v>
      </c>
      <c r="Y114" s="290" t="s">
        <v>688</v>
      </c>
      <c r="Z114" s="290" t="s">
        <v>688</v>
      </c>
      <c r="AA114" s="290" t="s">
        <v>201</v>
      </c>
    </row>
    <row r="115" spans="1:27" s="220" customFormat="1" ht="15" customHeight="1">
      <c r="A115" s="148">
        <v>104</v>
      </c>
      <c r="B115" s="217" t="s">
        <v>66</v>
      </c>
      <c r="C115" s="219" t="s">
        <v>288</v>
      </c>
      <c r="D115" s="161">
        <v>0</v>
      </c>
      <c r="E115" s="81">
        <f t="shared" si="42"/>
        <v>178.51051290208886</v>
      </c>
      <c r="F115" s="81">
        <f t="shared" si="42"/>
        <v>165.15095605362652</v>
      </c>
      <c r="G115" s="81">
        <f t="shared" si="42"/>
        <v>156.37021957125395</v>
      </c>
      <c r="H115" s="81">
        <f t="shared" si="42"/>
        <v>139.6220297263099</v>
      </c>
      <c r="I115" s="81">
        <f t="shared" si="42"/>
        <v>134.7929436174775</v>
      </c>
      <c r="J115" s="81">
        <f t="shared" si="42"/>
        <v>136.76958678701257</v>
      </c>
      <c r="K115" s="81">
        <f t="shared" si="42"/>
        <v>133.23526043764798</v>
      </c>
      <c r="L115" s="81">
        <f t="shared" si="42"/>
        <v>105.21192429371074</v>
      </c>
      <c r="M115" s="81">
        <f t="shared" si="42"/>
        <v>98.693290853417409</v>
      </c>
      <c r="N115" s="81">
        <f t="shared" si="42"/>
        <v>100</v>
      </c>
      <c r="O115" s="81">
        <f t="shared" si="42"/>
        <v>84.762598257581587</v>
      </c>
      <c r="P115" s="81">
        <f t="shared" si="42"/>
        <v>85.485029553934339</v>
      </c>
      <c r="Q115" s="81">
        <f t="shared" si="42"/>
        <v>85.073076059408791</v>
      </c>
      <c r="R115" s="81">
        <f t="shared" si="42"/>
        <v>84.367814246928134</v>
      </c>
      <c r="S115" s="290" t="s">
        <v>688</v>
      </c>
      <c r="T115" s="290" t="s">
        <v>688</v>
      </c>
      <c r="U115" s="81">
        <f>IF(AND(ISNUMBER(U$12),($N42)&gt;0),(U42/U$12)/($N42/$N$12)*100,0)</f>
        <v>86.089871519660704</v>
      </c>
      <c r="V115" s="290" t="s">
        <v>688</v>
      </c>
      <c r="W115" s="290" t="s">
        <v>688</v>
      </c>
      <c r="X115" s="81">
        <f>IF(AND(ISNUMBER(X$12),($N42)&gt;0),(X42/X$12)/($N42/$N$12)*100,0)</f>
        <v>81.982359051537415</v>
      </c>
      <c r="Y115" s="290" t="s">
        <v>688</v>
      </c>
      <c r="Z115" s="290" t="s">
        <v>688</v>
      </c>
      <c r="AA115" s="290" t="s">
        <v>201</v>
      </c>
    </row>
    <row r="116" spans="1:27" s="220" customFormat="1" ht="15" customHeight="1">
      <c r="A116" s="148">
        <v>105</v>
      </c>
      <c r="B116" s="217" t="s">
        <v>72</v>
      </c>
      <c r="C116" s="219" t="s">
        <v>288</v>
      </c>
      <c r="D116" s="161">
        <v>0</v>
      </c>
      <c r="E116" s="81">
        <f t="shared" si="42"/>
        <v>133.30048808077569</v>
      </c>
      <c r="F116" s="81">
        <f t="shared" si="42"/>
        <v>123.03746076908817</v>
      </c>
      <c r="G116" s="81">
        <f t="shared" si="42"/>
        <v>116.84601329392193</v>
      </c>
      <c r="H116" s="81">
        <f t="shared" si="42"/>
        <v>111.34876176691712</v>
      </c>
      <c r="I116" s="81">
        <f t="shared" si="42"/>
        <v>106.69458721895538</v>
      </c>
      <c r="J116" s="81">
        <f t="shared" si="42"/>
        <v>105.48514512154333</v>
      </c>
      <c r="K116" s="81">
        <f t="shared" si="42"/>
        <v>104.79187771759295</v>
      </c>
      <c r="L116" s="81">
        <f t="shared" si="42"/>
        <v>104.41070844904195</v>
      </c>
      <c r="M116" s="81">
        <f t="shared" si="42"/>
        <v>102.2202895088576</v>
      </c>
      <c r="N116" s="81">
        <f t="shared" si="42"/>
        <v>100</v>
      </c>
      <c r="O116" s="81">
        <f t="shared" si="42"/>
        <v>97.175874139248407</v>
      </c>
      <c r="P116" s="81">
        <f t="shared" si="42"/>
        <v>96.685104063615825</v>
      </c>
      <c r="Q116" s="81">
        <f t="shared" si="42"/>
        <v>94.937544923146817</v>
      </c>
      <c r="R116" s="81">
        <f t="shared" si="42"/>
        <v>92.909175311207576</v>
      </c>
      <c r="S116" s="290" t="s">
        <v>688</v>
      </c>
      <c r="T116" s="290" t="s">
        <v>688</v>
      </c>
      <c r="U116" s="81">
        <f>IF(AND(ISNUMBER(U$12),($N43)&gt;0),(U43/U$12)/($N43/$N$12)*100,0)</f>
        <v>84.203640268528119</v>
      </c>
      <c r="V116" s="290" t="s">
        <v>688</v>
      </c>
      <c r="W116" s="290" t="s">
        <v>688</v>
      </c>
      <c r="X116" s="81">
        <f>IF(AND(ISNUMBER(X$12),($N43)&gt;0),(X43/X$12)/($N43/$N$12)*100,0)</f>
        <v>78.010841137604785</v>
      </c>
      <c r="Y116" s="290" t="s">
        <v>688</v>
      </c>
      <c r="Z116" s="290" t="s">
        <v>688</v>
      </c>
      <c r="AA116" s="290" t="s">
        <v>201</v>
      </c>
    </row>
    <row r="117" spans="1:27" s="183" customFormat="1" ht="15" customHeight="1">
      <c r="A117" s="168"/>
      <c r="B117" s="288" t="s">
        <v>281</v>
      </c>
    </row>
    <row r="118" spans="1:27" s="183" customFormat="1" ht="15" customHeight="1">
      <c r="A118" s="168"/>
      <c r="B118" s="167" t="s">
        <v>699</v>
      </c>
    </row>
    <row r="119" spans="1:27" s="183" customFormat="1" ht="15" customHeight="1">
      <c r="A119" s="168"/>
      <c r="B119" s="289" t="s">
        <v>700</v>
      </c>
    </row>
    <row r="120" spans="1:27" s="183" customFormat="1" ht="15" customHeight="1">
      <c r="A120" s="168"/>
      <c r="B120" s="167" t="s">
        <v>893</v>
      </c>
    </row>
    <row r="121" spans="1:27" s="183" customFormat="1" ht="15" customHeight="1">
      <c r="A121" s="168"/>
      <c r="B121" s="289" t="s">
        <v>892</v>
      </c>
    </row>
    <row r="122" spans="1:27" s="183" customFormat="1" ht="15" customHeight="1">
      <c r="A122" s="168"/>
      <c r="B122" s="167" t="s">
        <v>701</v>
      </c>
    </row>
    <row r="123" spans="1:27" s="183" customFormat="1" ht="15" customHeight="1">
      <c r="A123" s="168"/>
      <c r="B123" s="289" t="s">
        <v>702</v>
      </c>
    </row>
    <row r="124" spans="1:27" s="183" customFormat="1" ht="17.25" customHeight="1">
      <c r="A124" s="168"/>
      <c r="B124" s="167"/>
    </row>
    <row r="125" spans="1:27" s="183" customFormat="1" ht="17.25" customHeight="1">
      <c r="A125" s="168"/>
      <c r="B125" s="167"/>
    </row>
    <row r="126" spans="1:27" s="183" customFormat="1" ht="17.25" customHeight="1">
      <c r="A126" s="168"/>
    </row>
    <row r="127" spans="1:27" s="183" customFormat="1" ht="17.25" customHeight="1">
      <c r="A127" s="168"/>
    </row>
    <row r="128" spans="1:27" s="183" customFormat="1" ht="17.25" customHeight="1">
      <c r="A128" s="168"/>
    </row>
    <row r="129" spans="1:2" s="183" customFormat="1" ht="17.25" customHeight="1">
      <c r="A129" s="168"/>
    </row>
    <row r="130" spans="1:2" s="183" customFormat="1" ht="17.25" customHeight="1">
      <c r="A130" s="168"/>
    </row>
    <row r="131" spans="1:2" s="183" customFormat="1" ht="17.25" customHeight="1">
      <c r="A131" s="168"/>
    </row>
    <row r="132" spans="1:2" s="183" customFormat="1" ht="17.25" customHeight="1">
      <c r="A132" s="168"/>
    </row>
    <row r="133" spans="1:2" s="183" customFormat="1" ht="17.25" customHeight="1">
      <c r="A133" s="168"/>
    </row>
    <row r="134" spans="1:2" s="183" customFormat="1" ht="17.25" customHeight="1">
      <c r="A134" s="168"/>
    </row>
    <row r="135" spans="1:2" s="183" customFormat="1" ht="17.25" customHeight="1">
      <c r="A135" s="168"/>
    </row>
    <row r="136" spans="1:2" s="183" customFormat="1" ht="17.25" customHeight="1">
      <c r="A136" s="168"/>
    </row>
    <row r="137" spans="1:2" s="183" customFormat="1" ht="17.25" customHeight="1">
      <c r="A137" s="168"/>
    </row>
    <row r="138" spans="1:2" s="183" customFormat="1" ht="17.25" customHeight="1">
      <c r="A138" s="168"/>
    </row>
    <row r="139" spans="1:2" s="183" customFormat="1" ht="17.25" customHeight="1">
      <c r="A139" s="168"/>
    </row>
    <row r="140" spans="1:2" s="183" customFormat="1" ht="17.25" customHeight="1">
      <c r="A140" s="168"/>
    </row>
    <row r="141" spans="1:2" s="183" customFormat="1" ht="17.25" customHeight="1">
      <c r="A141" s="168"/>
    </row>
    <row r="142" spans="1:2" s="183" customFormat="1" ht="17.25" customHeight="1">
      <c r="A142" s="168"/>
    </row>
    <row r="143" spans="1:2" s="183" customFormat="1" ht="17.25" customHeight="1">
      <c r="A143" s="168"/>
      <c r="B143" s="168"/>
    </row>
    <row r="144" spans="1:2" ht="17.25" customHeight="1"/>
    <row r="145" ht="17.25" customHeight="1"/>
    <row r="146" ht="17.25" customHeight="1"/>
    <row r="147" ht="17.25" customHeight="1"/>
    <row r="148" ht="17.25" customHeight="1"/>
    <row r="149" ht="17.25" customHeight="1"/>
    <row r="150" ht="17.25" customHeight="1"/>
    <row r="151" ht="17.25" customHeight="1"/>
    <row r="152" ht="17.25" customHeight="1"/>
    <row r="153" ht="17.25" customHeight="1"/>
    <row r="154" ht="17.25" customHeight="1"/>
    <row r="155" ht="17.25" customHeight="1"/>
    <row r="156" ht="17.25" customHeight="1"/>
    <row r="157" ht="17.25" customHeight="1"/>
    <row r="158" ht="17.25" customHeight="1"/>
    <row r="159" ht="17.25" customHeight="1"/>
    <row r="160" ht="17.25" customHeight="1"/>
    <row r="161" ht="17.25" customHeight="1"/>
    <row r="162" ht="17.25" customHeight="1"/>
    <row r="163" ht="17.25" customHeight="1"/>
    <row r="164" ht="17.25" customHeight="1"/>
    <row r="165" ht="17.25" customHeight="1"/>
    <row r="166" ht="17.25" customHeight="1"/>
    <row r="167" ht="17.25" customHeight="1"/>
    <row r="168" ht="17.25" customHeight="1"/>
    <row r="169" ht="17.25" customHeight="1"/>
    <row r="170" ht="17.25" customHeight="1"/>
    <row r="171" ht="17.25" customHeight="1"/>
    <row r="172" ht="17.25" customHeight="1"/>
    <row r="173" ht="17.25" customHeight="1"/>
    <row r="174" ht="17.25" customHeight="1"/>
    <row r="175" ht="17.25" customHeight="1"/>
    <row r="176" ht="17.25" customHeight="1"/>
    <row r="177" ht="17.25" customHeight="1"/>
    <row r="178" ht="17.25" customHeight="1"/>
    <row r="179" ht="17.25" customHeight="1"/>
    <row r="180" ht="17.25" customHeight="1"/>
    <row r="181" ht="17.25" customHeight="1"/>
    <row r="182" ht="17.25" customHeight="1"/>
    <row r="183" ht="17.25" customHeight="1"/>
    <row r="184" ht="17.25" customHeight="1"/>
    <row r="185" ht="17.25" customHeight="1"/>
    <row r="186" ht="17.25" customHeight="1"/>
    <row r="187" ht="17.25" customHeight="1"/>
    <row r="188" ht="17.25" customHeight="1"/>
    <row r="189" ht="17.25" customHeight="1"/>
    <row r="190" ht="17.25" customHeight="1"/>
    <row r="191" ht="17.25" customHeight="1"/>
    <row r="192" ht="17.25" customHeight="1"/>
    <row r="193" ht="17.25" customHeight="1"/>
    <row r="194" ht="17.25" customHeight="1"/>
    <row r="195" ht="17.25" customHeight="1"/>
    <row r="196" ht="17.25" customHeight="1"/>
    <row r="197" ht="17.25" customHeight="1"/>
    <row r="198" ht="17.25" customHeight="1"/>
    <row r="199" ht="17.25" customHeight="1"/>
    <row r="200" ht="17.25" customHeight="1"/>
    <row r="201" ht="17.25" customHeight="1"/>
    <row r="202" ht="17.25" customHeight="1"/>
    <row r="203" ht="17.25" customHeight="1"/>
    <row r="204" ht="17.25" customHeight="1"/>
    <row r="205" ht="17.25" customHeight="1"/>
    <row r="206" ht="17.25" customHeight="1"/>
    <row r="207" ht="17.25" customHeight="1"/>
    <row r="208" ht="17.25" customHeight="1"/>
    <row r="209" ht="17.25" customHeight="1"/>
    <row r="210" ht="17.25" customHeight="1"/>
    <row r="211" ht="17.25" customHeight="1"/>
    <row r="212" ht="17.25" customHeight="1"/>
    <row r="213" ht="17.25" customHeight="1"/>
    <row r="214" ht="17.25" customHeight="1"/>
    <row r="215" ht="17.25" customHeight="1"/>
    <row r="216" ht="17.25" customHeight="1"/>
    <row r="217" ht="17.25" customHeight="1"/>
    <row r="218" ht="17.25" customHeight="1"/>
    <row r="219" ht="17.25" customHeight="1"/>
    <row r="220" ht="17.25" customHeight="1"/>
    <row r="221" ht="17.25" customHeight="1"/>
    <row r="222" ht="17.25" customHeight="1"/>
    <row r="223" ht="17.25" customHeight="1"/>
    <row r="224" ht="17.25" customHeight="1"/>
    <row r="225" ht="17.25" customHeight="1"/>
    <row r="226" ht="17.25" customHeight="1"/>
    <row r="227" ht="17.25" customHeight="1"/>
    <row r="228" ht="17.25" customHeight="1"/>
    <row r="229" ht="17.25" customHeight="1"/>
    <row r="230" ht="17.25" customHeight="1"/>
    <row r="231" ht="17.25" customHeight="1"/>
    <row r="232" ht="17.25" customHeight="1"/>
    <row r="233" ht="17.25" customHeight="1"/>
    <row r="234" ht="17.25" customHeight="1"/>
    <row r="235" ht="17.25" customHeight="1"/>
    <row r="236" ht="17.25" customHeight="1"/>
    <row r="237" ht="17.25" customHeight="1"/>
    <row r="238" ht="17.25" customHeight="1"/>
    <row r="239" ht="17.25" customHeight="1"/>
    <row r="240" ht="17.25" customHeight="1"/>
    <row r="241" ht="17.25" customHeight="1"/>
    <row r="242" ht="17.25" customHeight="1"/>
    <row r="243" ht="17.25" customHeight="1"/>
    <row r="244" ht="17.25" customHeight="1"/>
    <row r="245" ht="17.25" customHeight="1"/>
    <row r="246" ht="17.25" customHeight="1"/>
    <row r="247" ht="17.25" customHeight="1"/>
    <row r="248" ht="17.25" customHeight="1"/>
    <row r="249" ht="17.25" customHeight="1"/>
    <row r="250" ht="17.25" customHeight="1"/>
    <row r="251" ht="17.25" customHeight="1"/>
    <row r="252" ht="17.25" customHeight="1"/>
    <row r="253" ht="17.25" customHeight="1"/>
    <row r="254" ht="17.25" customHeight="1"/>
    <row r="255" ht="17.25" customHeight="1"/>
    <row r="256" ht="17.25" customHeight="1"/>
    <row r="257" ht="17.25" customHeight="1"/>
    <row r="258" ht="17.25" customHeight="1"/>
    <row r="259" ht="17.25" customHeight="1"/>
    <row r="260" ht="17.25" customHeight="1"/>
    <row r="261" ht="17.25" customHeight="1"/>
    <row r="262" ht="17.25" customHeight="1"/>
    <row r="263" ht="17.25" customHeight="1"/>
    <row r="264" ht="17.25" customHeight="1"/>
    <row r="265" ht="17.25" customHeight="1"/>
    <row r="266" ht="17.25" customHeight="1"/>
    <row r="267" ht="17.25" customHeight="1"/>
    <row r="268" ht="17.25" customHeight="1"/>
    <row r="269" ht="17.25" customHeight="1"/>
    <row r="270" ht="17.25" customHeight="1"/>
    <row r="271" ht="17.25" customHeight="1"/>
    <row r="272" ht="17.25" customHeight="1"/>
    <row r="273" ht="17.25" customHeight="1"/>
    <row r="274" ht="17.25" customHeight="1"/>
    <row r="275" ht="17.25" customHeight="1"/>
    <row r="276" ht="17.25" customHeight="1"/>
    <row r="277" ht="17.25" customHeight="1"/>
    <row r="278" ht="17.25" customHeight="1"/>
    <row r="279" ht="17.25" customHeight="1"/>
    <row r="280" ht="17.25" customHeight="1"/>
    <row r="281" ht="17.25" customHeight="1"/>
    <row r="282" ht="17.25" customHeight="1"/>
    <row r="283" ht="17.25" customHeight="1"/>
    <row r="284" ht="17.25" customHeight="1"/>
    <row r="285" ht="17.25" customHeight="1"/>
    <row r="286" ht="17.25" customHeight="1"/>
    <row r="287" ht="17.25" customHeight="1"/>
    <row r="288" ht="17.25" customHeight="1"/>
    <row r="289" ht="17.25" customHeight="1"/>
    <row r="290" ht="17.25" customHeight="1"/>
    <row r="291" ht="17.25" customHeight="1"/>
    <row r="292" ht="17.25" customHeight="1"/>
    <row r="293" ht="17.25" customHeight="1"/>
    <row r="294" ht="17.25" customHeight="1"/>
    <row r="295" ht="17.25" customHeight="1"/>
    <row r="296" ht="17.25" customHeight="1"/>
    <row r="297" ht="17.25" customHeight="1"/>
    <row r="298" ht="17.25" customHeight="1"/>
    <row r="299" ht="17.25" customHeight="1"/>
    <row r="300" ht="17.25" customHeight="1"/>
    <row r="301" ht="17.25" customHeight="1"/>
    <row r="302" ht="17.25" customHeight="1"/>
    <row r="303" ht="17.25" customHeight="1"/>
    <row r="304" ht="17.25" customHeight="1"/>
    <row r="305" ht="17.25" customHeight="1"/>
    <row r="306" ht="17.25" customHeight="1"/>
    <row r="307" ht="17.25" customHeight="1"/>
    <row r="308" ht="17.25" customHeight="1"/>
    <row r="309" ht="17.25" customHeight="1"/>
    <row r="310" ht="17.25" customHeight="1"/>
    <row r="311" ht="17.25" customHeight="1"/>
    <row r="312" ht="17.25" customHeight="1"/>
    <row r="313" ht="17.25" customHeight="1"/>
    <row r="314" ht="17.25" customHeight="1"/>
    <row r="315" ht="17.25" customHeight="1"/>
    <row r="316" ht="17.25" customHeight="1"/>
    <row r="317" ht="17.25" customHeight="1"/>
    <row r="318" ht="17.25" customHeight="1"/>
    <row r="319" ht="17.25" customHeight="1"/>
    <row r="320" ht="17.25" customHeight="1"/>
    <row r="321" ht="17.25" customHeight="1"/>
    <row r="322" ht="17.25" customHeight="1"/>
    <row r="323" ht="17.25" customHeight="1"/>
    <row r="324" ht="17.25" customHeight="1"/>
    <row r="325" ht="17.25" customHeight="1"/>
    <row r="326" ht="17.25" customHeight="1"/>
    <row r="327" ht="17.25" customHeight="1"/>
    <row r="328" ht="17.25" customHeight="1"/>
    <row r="329" ht="17.25" customHeight="1"/>
    <row r="330" ht="17.25" customHeight="1"/>
    <row r="331" ht="17.25" customHeight="1"/>
    <row r="332" ht="17.25" customHeight="1"/>
    <row r="333" ht="17.25" customHeight="1"/>
    <row r="334" ht="17.25" customHeight="1"/>
    <row r="335" ht="17.25" customHeight="1"/>
    <row r="336" ht="17.25" customHeight="1"/>
    <row r="337" ht="17.25" customHeight="1"/>
    <row r="338" ht="17.25" customHeight="1"/>
    <row r="339" ht="17.25" customHeight="1"/>
    <row r="340" ht="17.25" customHeight="1"/>
    <row r="341" ht="17.25" customHeight="1"/>
    <row r="342" ht="17.25" customHeight="1"/>
    <row r="343" ht="17.25" customHeight="1"/>
    <row r="344" ht="17.25" customHeight="1"/>
    <row r="345" ht="17.25" customHeight="1"/>
    <row r="346" ht="17.25" customHeight="1"/>
    <row r="347" ht="17.25" customHeight="1"/>
    <row r="348" ht="17.25" customHeight="1"/>
    <row r="349" ht="17.25" customHeight="1"/>
    <row r="350" ht="17.25" customHeight="1"/>
    <row r="351" ht="17.25" customHeight="1"/>
    <row r="352" ht="17.25" customHeight="1"/>
    <row r="353" ht="17.25" customHeight="1"/>
    <row r="354" ht="17.25" customHeight="1"/>
    <row r="355" ht="17.25" customHeight="1"/>
    <row r="356" ht="17.25" customHeight="1"/>
    <row r="357" ht="17.25" customHeight="1"/>
    <row r="358" ht="17.25" customHeight="1"/>
    <row r="359" ht="17.25" customHeight="1"/>
    <row r="360" ht="17.25" customHeight="1"/>
    <row r="361" ht="17.25" customHeight="1"/>
    <row r="362" ht="17.25" customHeight="1"/>
    <row r="363" ht="17.25" customHeight="1"/>
  </sheetData>
  <mergeCells count="4">
    <mergeCell ref="D5:AA5"/>
    <mergeCell ref="D44:AA44"/>
    <mergeCell ref="D77:AA77"/>
    <mergeCell ref="D98:AA98"/>
  </mergeCells>
  <printOptions horizontalCentered="1"/>
  <pageMargins left="0.62992125984251968" right="0.23622047244094491" top="0.59055118110236227" bottom="0.43307086614173229" header="0.11811023622047245" footer="0.11811023622047245"/>
  <pageSetup paperSize="9" scale="65" firstPageNumber="4" fitToHeight="2" pageOrder="overThenDown" orientation="portrait" useFirstPageNumber="1" r:id="rId1"/>
  <headerFooter alignWithMargins="0">
    <oddHeader>&amp;R&amp;"MetaNormalLF-Roman,Standard"Teil 1</oddHeader>
    <oddFooter>&amp;L&amp;"MetaNormalLF-Roman,Standard"Statistisches Bundesamt, Umweltnutzung und Wirtschaft, Tabellenband, 2014</oddFooter>
  </headerFooter>
  <rowBreaks count="1" manualBreakCount="1">
    <brk id="76" max="1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9"/>
  <sheetViews>
    <sheetView workbookViewId="0"/>
  </sheetViews>
  <sheetFormatPr baseColWidth="10" defaultRowHeight="12.75"/>
  <cols>
    <col min="1" max="1" width="4.28515625" style="144" customWidth="1"/>
    <col min="2" max="2" width="60.7109375" style="144" customWidth="1"/>
    <col min="3" max="21" width="11.7109375" style="144" customWidth="1"/>
    <col min="22" max="16384" width="11.42578125" style="144"/>
  </cols>
  <sheetData>
    <row r="1" spans="1:22" ht="20.100000000000001" customHeight="1">
      <c r="A1" s="228" t="s">
        <v>613</v>
      </c>
      <c r="B1" s="229"/>
      <c r="D1" s="230"/>
      <c r="E1" s="231"/>
      <c r="F1" s="231"/>
      <c r="G1" s="231"/>
      <c r="I1" s="229"/>
      <c r="J1" s="228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</row>
    <row r="2" spans="1:22" ht="16.5" customHeight="1">
      <c r="A2" s="232" t="s">
        <v>73</v>
      </c>
      <c r="B2" s="232"/>
      <c r="D2" s="233"/>
      <c r="E2" s="233"/>
      <c r="F2" s="233"/>
      <c r="G2" s="233"/>
      <c r="I2" s="232"/>
      <c r="J2" s="232"/>
      <c r="K2" s="233"/>
      <c r="L2" s="233"/>
      <c r="M2" s="233"/>
      <c r="N2" s="233"/>
      <c r="O2" s="233"/>
      <c r="P2" s="233"/>
      <c r="Q2" s="233"/>
      <c r="R2" s="233"/>
      <c r="S2" s="233"/>
      <c r="T2" s="233"/>
      <c r="U2" s="233"/>
    </row>
    <row r="3" spans="1:22" ht="6" customHeight="1">
      <c r="A3" s="234"/>
      <c r="B3" s="234"/>
      <c r="C3" s="234"/>
      <c r="D3" s="234"/>
      <c r="E3" s="234"/>
      <c r="F3" s="234"/>
      <c r="G3" s="234"/>
      <c r="H3" s="193"/>
      <c r="I3" s="193"/>
      <c r="J3" s="234"/>
      <c r="K3" s="234"/>
      <c r="L3" s="234"/>
      <c r="M3" s="234"/>
      <c r="N3" s="234"/>
      <c r="O3" s="234"/>
      <c r="P3" s="234"/>
      <c r="Q3" s="234"/>
      <c r="R3" s="234"/>
      <c r="S3" s="234"/>
      <c r="T3" s="234"/>
      <c r="U3" s="234"/>
    </row>
    <row r="4" spans="1:22" ht="27" customHeight="1">
      <c r="A4" s="235" t="s">
        <v>74</v>
      </c>
      <c r="B4" s="236" t="s">
        <v>22</v>
      </c>
      <c r="C4" s="237">
        <v>1994</v>
      </c>
      <c r="D4" s="236">
        <v>1995</v>
      </c>
      <c r="E4" s="236">
        <v>1996</v>
      </c>
      <c r="F4" s="237">
        <v>1997</v>
      </c>
      <c r="G4" s="238">
        <v>1998</v>
      </c>
      <c r="H4" s="238">
        <v>1999</v>
      </c>
      <c r="I4" s="237">
        <v>2000</v>
      </c>
      <c r="J4" s="239">
        <v>2001</v>
      </c>
      <c r="K4" s="238">
        <v>2002</v>
      </c>
      <c r="L4" s="238">
        <v>2003</v>
      </c>
      <c r="M4" s="238">
        <v>2004</v>
      </c>
      <c r="N4" s="238">
        <v>2005</v>
      </c>
      <c r="O4" s="238">
        <v>2006</v>
      </c>
      <c r="P4" s="238">
        <v>2007</v>
      </c>
      <c r="Q4" s="238">
        <v>2008</v>
      </c>
      <c r="R4" s="238">
        <v>2009</v>
      </c>
      <c r="S4" s="238">
        <v>2010</v>
      </c>
      <c r="T4" s="238">
        <v>2011</v>
      </c>
      <c r="U4" s="238">
        <v>2012</v>
      </c>
    </row>
    <row r="5" spans="1:22" s="192" customFormat="1" ht="15" customHeight="1">
      <c r="A5" s="240">
        <v>1</v>
      </c>
      <c r="B5" s="241" t="s">
        <v>175</v>
      </c>
      <c r="C5" s="242">
        <v>1319.8502954161875</v>
      </c>
      <c r="D5" s="242">
        <v>1414.4379329496312</v>
      </c>
      <c r="E5" s="242">
        <v>1249.1829846850717</v>
      </c>
      <c r="F5" s="242">
        <v>1231.7401791247376</v>
      </c>
      <c r="G5" s="242">
        <v>1191.771670011075</v>
      </c>
      <c r="H5" s="242">
        <v>1233.7524484424368</v>
      </c>
      <c r="I5" s="242">
        <v>1205.7885454625321</v>
      </c>
      <c r="J5" s="242">
        <v>1140.3204873036907</v>
      </c>
      <c r="K5" s="242">
        <v>1113.3861652706069</v>
      </c>
      <c r="L5" s="242">
        <v>1083.0559112543285</v>
      </c>
      <c r="M5" s="242">
        <v>1109.2920510214171</v>
      </c>
      <c r="N5" s="242">
        <v>1075.2276005001484</v>
      </c>
      <c r="O5" s="242">
        <v>1095.3755781361026</v>
      </c>
      <c r="P5" s="242">
        <v>1103.6260606491439</v>
      </c>
      <c r="Q5" s="242">
        <v>1084.8328915915931</v>
      </c>
      <c r="R5" s="242">
        <v>1041.1963644305563</v>
      </c>
      <c r="S5" s="242">
        <v>1015.0426098179048</v>
      </c>
      <c r="T5" s="242">
        <v>1108.7785726235952</v>
      </c>
      <c r="U5" s="242">
        <v>1077.6502373456933</v>
      </c>
    </row>
    <row r="6" spans="1:22" s="192" customFormat="1" ht="15" customHeight="1">
      <c r="A6" s="147">
        <v>2</v>
      </c>
      <c r="B6" s="243" t="s">
        <v>75</v>
      </c>
      <c r="C6" s="242">
        <v>1107.914184172</v>
      </c>
      <c r="D6" s="242">
        <v>1193.290814079</v>
      </c>
      <c r="E6" s="242">
        <v>1013.5053373190002</v>
      </c>
      <c r="F6" s="242">
        <v>993.85681810599999</v>
      </c>
      <c r="G6" s="242">
        <v>953.25638890799985</v>
      </c>
      <c r="H6" s="242">
        <v>997.12310613121645</v>
      </c>
      <c r="I6" s="242">
        <v>959.66146264343001</v>
      </c>
      <c r="J6" s="242">
        <v>902.87249780547506</v>
      </c>
      <c r="K6" s="242">
        <v>882.83244220878407</v>
      </c>
      <c r="L6" s="242">
        <v>875.67299556587864</v>
      </c>
      <c r="M6" s="242">
        <v>854.82452706023776</v>
      </c>
      <c r="N6" s="242">
        <v>827.63391731960655</v>
      </c>
      <c r="O6" s="242">
        <v>861.06265046710814</v>
      </c>
      <c r="P6" s="242">
        <v>841.35247286162962</v>
      </c>
      <c r="Q6" s="242">
        <v>821.48015266489165</v>
      </c>
      <c r="R6" s="242">
        <v>773.26148207578422</v>
      </c>
      <c r="S6" s="242">
        <v>765.82864248069905</v>
      </c>
      <c r="T6" s="242">
        <v>826.99227389461589</v>
      </c>
      <c r="U6" s="242">
        <v>796.91819863187811</v>
      </c>
    </row>
    <row r="7" spans="1:22" s="192" customFormat="1" ht="15" customHeight="1">
      <c r="A7" s="147">
        <v>3</v>
      </c>
      <c r="B7" s="244" t="s">
        <v>76</v>
      </c>
      <c r="C7" s="242">
        <v>277.98002962200002</v>
      </c>
      <c r="D7" s="242">
        <v>265.52494707899996</v>
      </c>
      <c r="E7" s="242">
        <v>255.757909119</v>
      </c>
      <c r="F7" s="242">
        <v>243.761334756</v>
      </c>
      <c r="G7" s="242">
        <v>226.99164810799996</v>
      </c>
      <c r="H7" s="242">
        <v>220.849588461</v>
      </c>
      <c r="I7" s="242">
        <v>220.660821744</v>
      </c>
      <c r="J7" s="242">
        <v>222.41165539799999</v>
      </c>
      <c r="K7" s="242">
        <v>227.88329935499996</v>
      </c>
      <c r="L7" s="242">
        <v>225.53194599699998</v>
      </c>
      <c r="M7" s="242">
        <v>226.85874939300001</v>
      </c>
      <c r="N7" s="242">
        <v>220.881933119</v>
      </c>
      <c r="O7" s="242">
        <v>215.657241279</v>
      </c>
      <c r="P7" s="242">
        <v>219.04532169300001</v>
      </c>
      <c r="Q7" s="242">
        <v>209.05007265</v>
      </c>
      <c r="R7" s="242">
        <v>199.10583685600002</v>
      </c>
      <c r="S7" s="242">
        <v>196.06436739800003</v>
      </c>
      <c r="T7" s="242">
        <v>202.06236201600001</v>
      </c>
      <c r="U7" s="242">
        <v>208.74355425099998</v>
      </c>
      <c r="V7" s="245"/>
    </row>
    <row r="8" spans="1:22" s="192" customFormat="1" ht="15" customHeight="1">
      <c r="A8" s="147">
        <v>4</v>
      </c>
      <c r="B8" s="246" t="s">
        <v>77</v>
      </c>
      <c r="C8" s="242">
        <v>52.405467999999999</v>
      </c>
      <c r="D8" s="242">
        <v>53.563599000000004</v>
      </c>
      <c r="E8" s="242">
        <v>48.196514999999998</v>
      </c>
      <c r="F8" s="242">
        <v>46.789987000000004</v>
      </c>
      <c r="G8" s="242">
        <v>41.639952000000001</v>
      </c>
      <c r="H8" s="242">
        <v>39.523561999999998</v>
      </c>
      <c r="I8" s="242">
        <v>33.590680999999996</v>
      </c>
      <c r="J8" s="242">
        <v>27.361079</v>
      </c>
      <c r="K8" s="242">
        <v>26.363084000000001</v>
      </c>
      <c r="L8" s="242">
        <v>25.873043000000003</v>
      </c>
      <c r="M8" s="242">
        <v>25.871882000000003</v>
      </c>
      <c r="N8" s="242">
        <v>24.906866999999998</v>
      </c>
      <c r="O8" s="242">
        <v>20.882118999999999</v>
      </c>
      <c r="P8" s="242">
        <v>21.531955999999997</v>
      </c>
      <c r="Q8" s="242">
        <v>17.171704000000002</v>
      </c>
      <c r="R8" s="242">
        <v>13.766332</v>
      </c>
      <c r="S8" s="242">
        <v>12.899914000000001</v>
      </c>
      <c r="T8" s="242">
        <v>12.05865</v>
      </c>
      <c r="U8" s="242">
        <v>10.770153000000001</v>
      </c>
    </row>
    <row r="9" spans="1:22" s="192" customFormat="1" ht="15" customHeight="1">
      <c r="A9" s="147">
        <v>5</v>
      </c>
      <c r="B9" s="246" t="s">
        <v>78</v>
      </c>
      <c r="C9" s="242">
        <v>207.08639000000002</v>
      </c>
      <c r="D9" s="242">
        <v>192.75322599999998</v>
      </c>
      <c r="E9" s="242">
        <v>187.23989699999998</v>
      </c>
      <c r="F9" s="242">
        <v>177.15976699999999</v>
      </c>
      <c r="G9" s="242">
        <v>166.03506099999998</v>
      </c>
      <c r="H9" s="242">
        <v>161.283706</v>
      </c>
      <c r="I9" s="242">
        <v>167.69351500000002</v>
      </c>
      <c r="J9" s="242">
        <v>175.36433300000002</v>
      </c>
      <c r="K9" s="242">
        <v>181.77799999999999</v>
      </c>
      <c r="L9" s="242">
        <v>179.23474299999998</v>
      </c>
      <c r="M9" s="242">
        <v>181.92594399999999</v>
      </c>
      <c r="N9" s="242">
        <v>177.90719300000001</v>
      </c>
      <c r="O9" s="242">
        <v>176.32359400000001</v>
      </c>
      <c r="P9" s="242">
        <v>180.414098</v>
      </c>
      <c r="Q9" s="242">
        <v>175.326132</v>
      </c>
      <c r="R9" s="242">
        <v>169.85897500000002</v>
      </c>
      <c r="S9" s="242">
        <v>169.40311600000001</v>
      </c>
      <c r="T9" s="242">
        <v>176.59455700000001</v>
      </c>
      <c r="U9" s="242">
        <v>185.43203599999998</v>
      </c>
    </row>
    <row r="10" spans="1:22" s="192" customFormat="1" ht="15" customHeight="1">
      <c r="A10" s="147">
        <v>6</v>
      </c>
      <c r="B10" s="246" t="s">
        <v>79</v>
      </c>
      <c r="C10" s="242">
        <v>2.936582</v>
      </c>
      <c r="D10" s="242">
        <v>2.9582120000000001</v>
      </c>
      <c r="E10" s="242">
        <v>2.847696</v>
      </c>
      <c r="F10" s="242">
        <v>2.8200780000000001</v>
      </c>
      <c r="G10" s="242">
        <v>2.8832059999999999</v>
      </c>
      <c r="H10" s="242">
        <v>2.7390859999999999</v>
      </c>
      <c r="I10" s="242">
        <v>3.1193059999999999</v>
      </c>
      <c r="J10" s="242">
        <v>3.3617759999999999</v>
      </c>
      <c r="K10" s="242">
        <v>3.6360670000000002</v>
      </c>
      <c r="L10" s="242">
        <v>3.799722</v>
      </c>
      <c r="M10" s="242">
        <v>3.5139200000000002</v>
      </c>
      <c r="N10" s="242">
        <v>3.572727</v>
      </c>
      <c r="O10" s="242">
        <v>3.5143420000000001</v>
      </c>
      <c r="P10" s="242">
        <v>3.4153730000000002</v>
      </c>
      <c r="Q10" s="242">
        <v>3.053998</v>
      </c>
      <c r="R10" s="242">
        <v>2.8000630000000002</v>
      </c>
      <c r="S10" s="242">
        <v>2.511174</v>
      </c>
      <c r="T10" s="242">
        <v>2.6787480000000001</v>
      </c>
      <c r="U10" s="242">
        <v>2.6213519999999999</v>
      </c>
    </row>
    <row r="11" spans="1:22" s="192" customFormat="1" ht="15" customHeight="1">
      <c r="A11" s="147">
        <v>7</v>
      </c>
      <c r="B11" s="246" t="s">
        <v>207</v>
      </c>
      <c r="C11" s="242">
        <v>15.032849622000001</v>
      </c>
      <c r="D11" s="242">
        <v>15.722229078999998</v>
      </c>
      <c r="E11" s="242">
        <v>17.000043119000001</v>
      </c>
      <c r="F11" s="242">
        <v>16.462126756</v>
      </c>
      <c r="G11" s="242">
        <v>15.927449107999999</v>
      </c>
      <c r="H11" s="242">
        <v>16.781419461000002</v>
      </c>
      <c r="I11" s="242">
        <v>15.742323744000002</v>
      </c>
      <c r="J11" s="242">
        <v>15.795860398</v>
      </c>
      <c r="K11" s="242">
        <v>15.739307355000003</v>
      </c>
      <c r="L11" s="242">
        <v>16.328584997</v>
      </c>
      <c r="M11" s="242">
        <v>15.264615393</v>
      </c>
      <c r="N11" s="242">
        <v>14.202761119</v>
      </c>
      <c r="O11" s="242">
        <v>14.616979279000001</v>
      </c>
      <c r="P11" s="242">
        <v>13.360872693000001</v>
      </c>
      <c r="Q11" s="242">
        <v>13.220418649999999</v>
      </c>
      <c r="R11" s="242">
        <v>12.380068856000001</v>
      </c>
      <c r="S11" s="242">
        <v>10.898838398000002</v>
      </c>
      <c r="T11" s="242">
        <v>10.334825016</v>
      </c>
      <c r="U11" s="242">
        <v>9.4401882510000021</v>
      </c>
    </row>
    <row r="12" spans="1:22" s="192" customFormat="1" ht="15" customHeight="1">
      <c r="A12" s="147">
        <v>8</v>
      </c>
      <c r="B12" s="246" t="s">
        <v>176</v>
      </c>
      <c r="C12" s="242">
        <v>0.51873999999999998</v>
      </c>
      <c r="D12" s="242">
        <v>0.52768100000000007</v>
      </c>
      <c r="E12" s="242">
        <v>0.47375799999999996</v>
      </c>
      <c r="F12" s="242">
        <v>0.52937599999999996</v>
      </c>
      <c r="G12" s="242">
        <v>0.50597999999999999</v>
      </c>
      <c r="H12" s="242">
        <v>0.52181500000000003</v>
      </c>
      <c r="I12" s="242">
        <v>0.51499600000000001</v>
      </c>
      <c r="J12" s="242">
        <v>0.52860699999999994</v>
      </c>
      <c r="K12" s="242">
        <v>0.36684100000000003</v>
      </c>
      <c r="L12" s="242">
        <v>0.29585300000000003</v>
      </c>
      <c r="M12" s="242">
        <v>0.28238799999999997</v>
      </c>
      <c r="N12" s="242">
        <v>0.29238500000000001</v>
      </c>
      <c r="O12" s="242">
        <v>0.32020700000000002</v>
      </c>
      <c r="P12" s="242">
        <v>0.32302199999999998</v>
      </c>
      <c r="Q12" s="242">
        <v>0.27782000000000001</v>
      </c>
      <c r="R12" s="242">
        <v>0.300398</v>
      </c>
      <c r="S12" s="242">
        <v>0.351325</v>
      </c>
      <c r="T12" s="242">
        <v>0.39558199999999999</v>
      </c>
      <c r="U12" s="242">
        <v>0.479825</v>
      </c>
    </row>
    <row r="13" spans="1:22" s="192" customFormat="1" ht="15" customHeight="1">
      <c r="A13" s="147">
        <v>9</v>
      </c>
      <c r="B13" s="244" t="s">
        <v>80</v>
      </c>
      <c r="C13" s="242">
        <v>829.93415455000002</v>
      </c>
      <c r="D13" s="242">
        <v>927.76586699999996</v>
      </c>
      <c r="E13" s="242">
        <v>757.74742820000017</v>
      </c>
      <c r="F13" s="242">
        <v>750.09548334999999</v>
      </c>
      <c r="G13" s="242">
        <v>726.26474079999991</v>
      </c>
      <c r="H13" s="242">
        <v>776.27351767021651</v>
      </c>
      <c r="I13" s="242">
        <v>739.00064089942998</v>
      </c>
      <c r="J13" s="242">
        <v>680.46084240747507</v>
      </c>
      <c r="K13" s="242">
        <v>654.94914285378411</v>
      </c>
      <c r="L13" s="242">
        <v>650.14104956887866</v>
      </c>
      <c r="M13" s="242">
        <v>627.96577766723772</v>
      </c>
      <c r="N13" s="242">
        <v>606.75198420060656</v>
      </c>
      <c r="O13" s="242">
        <v>645.40540918810814</v>
      </c>
      <c r="P13" s="242">
        <v>622.30715116862962</v>
      </c>
      <c r="Q13" s="242">
        <v>612.43008001489159</v>
      </c>
      <c r="R13" s="242">
        <v>574.15564521978422</v>
      </c>
      <c r="S13" s="242">
        <v>569.76427508269899</v>
      </c>
      <c r="T13" s="242">
        <v>624.92991187861583</v>
      </c>
      <c r="U13" s="242">
        <v>588.17464438087814</v>
      </c>
    </row>
    <row r="14" spans="1:22" s="192" customFormat="1" ht="15" customHeight="1">
      <c r="A14" s="147">
        <v>10</v>
      </c>
      <c r="B14" s="246" t="s">
        <v>81</v>
      </c>
      <c r="C14" s="242">
        <v>0.14576</v>
      </c>
      <c r="D14" s="242">
        <v>6.8720000000000003E-2</v>
      </c>
      <c r="E14" s="242">
        <v>0.10428</v>
      </c>
      <c r="F14" s="242">
        <v>0.20094000000000001</v>
      </c>
      <c r="G14" s="242">
        <v>0.60491200000000001</v>
      </c>
      <c r="H14" s="242">
        <v>0.61516499999999996</v>
      </c>
      <c r="I14" s="242">
        <v>0.46152499999999996</v>
      </c>
      <c r="J14" s="242">
        <v>0.40700200000000003</v>
      </c>
      <c r="K14" s="242">
        <v>0.41937099999999999</v>
      </c>
      <c r="L14" s="242">
        <v>0.42917</v>
      </c>
      <c r="M14" s="242">
        <v>0.41223799999999999</v>
      </c>
      <c r="N14" s="242">
        <v>0.36210599999999998</v>
      </c>
      <c r="O14" s="242">
        <v>0.42614999999999997</v>
      </c>
      <c r="P14" s="242">
        <v>0.43420999999999998</v>
      </c>
      <c r="Q14" s="242">
        <v>0.46315699999999999</v>
      </c>
      <c r="R14" s="242">
        <v>0.36770999999999998</v>
      </c>
      <c r="S14" s="242">
        <v>0.39368599999999998</v>
      </c>
      <c r="T14" s="242">
        <v>0.489091</v>
      </c>
      <c r="U14" s="242">
        <v>0.45111399999999996</v>
      </c>
      <c r="V14" s="245"/>
    </row>
    <row r="15" spans="1:22" s="192" customFormat="1" ht="15" customHeight="1">
      <c r="A15" s="147">
        <v>11</v>
      </c>
      <c r="B15" s="246" t="s">
        <v>82</v>
      </c>
      <c r="C15" s="242">
        <v>829.78839455000002</v>
      </c>
      <c r="D15" s="242">
        <v>927.69714699999997</v>
      </c>
      <c r="E15" s="242">
        <v>757.64314820000016</v>
      </c>
      <c r="F15" s="242">
        <v>749.89454335000005</v>
      </c>
      <c r="G15" s="242">
        <v>725.6598287999999</v>
      </c>
      <c r="H15" s="242">
        <v>775.65835267021646</v>
      </c>
      <c r="I15" s="242">
        <v>738.53911589942993</v>
      </c>
      <c r="J15" s="242">
        <v>680.05384040747504</v>
      </c>
      <c r="K15" s="242">
        <v>654.52977185378415</v>
      </c>
      <c r="L15" s="242">
        <v>649.71187956887866</v>
      </c>
      <c r="M15" s="242">
        <v>627.55353966723771</v>
      </c>
      <c r="N15" s="242">
        <v>606.38987820060652</v>
      </c>
      <c r="O15" s="242">
        <v>644.97925918810813</v>
      </c>
      <c r="P15" s="242">
        <v>621.87294116862961</v>
      </c>
      <c r="Q15" s="242">
        <v>611.96692301489156</v>
      </c>
      <c r="R15" s="242">
        <v>573.78793521978423</v>
      </c>
      <c r="S15" s="242">
        <v>569.37058908269898</v>
      </c>
      <c r="T15" s="242">
        <v>624.4408208786158</v>
      </c>
      <c r="U15" s="242">
        <v>587.72353038087817</v>
      </c>
      <c r="V15" s="245"/>
    </row>
    <row r="16" spans="1:22" s="192" customFormat="1" ht="15" customHeight="1">
      <c r="A16" s="147">
        <v>12</v>
      </c>
      <c r="B16" s="247" t="s">
        <v>177</v>
      </c>
      <c r="C16" s="242">
        <v>765.93403999999998</v>
      </c>
      <c r="D16" s="242">
        <v>727.01456099999996</v>
      </c>
      <c r="E16" s="242">
        <v>698.81383400000016</v>
      </c>
      <c r="F16" s="242">
        <v>689.3846410000001</v>
      </c>
      <c r="G16" s="242">
        <v>666.04822899999988</v>
      </c>
      <c r="H16" s="242">
        <v>713.34547077327068</v>
      </c>
      <c r="I16" s="242">
        <v>679.20093151411982</v>
      </c>
      <c r="J16" s="242">
        <v>621.78130467652966</v>
      </c>
      <c r="K16" s="242">
        <v>595.43728648982631</v>
      </c>
      <c r="L16" s="242">
        <v>590.74900592221252</v>
      </c>
      <c r="M16" s="242">
        <v>565.74269756006004</v>
      </c>
      <c r="N16" s="242">
        <v>543.77800828529973</v>
      </c>
      <c r="O16" s="242">
        <v>580.77951547479176</v>
      </c>
      <c r="P16" s="242">
        <v>559.79569759356241</v>
      </c>
      <c r="Q16" s="242">
        <v>552.07054809789861</v>
      </c>
      <c r="R16" s="242">
        <v>516.16291291299035</v>
      </c>
      <c r="S16" s="242">
        <v>505.18557693009717</v>
      </c>
      <c r="T16" s="242">
        <v>560.24939917850065</v>
      </c>
      <c r="U16" s="242">
        <v>528.26724788233128</v>
      </c>
    </row>
    <row r="17" spans="1:21" s="192" customFormat="1" ht="15" customHeight="1">
      <c r="A17" s="147">
        <v>13</v>
      </c>
      <c r="B17" s="248" t="s">
        <v>178</v>
      </c>
      <c r="C17" s="242">
        <v>322.52100000000002</v>
      </c>
      <c r="D17" s="242">
        <v>200.68258600000001</v>
      </c>
      <c r="E17" s="242">
        <v>188.37912400000002</v>
      </c>
      <c r="F17" s="242">
        <v>182.58210800000001</v>
      </c>
      <c r="G17" s="242">
        <v>173.99100000000001</v>
      </c>
      <c r="H17" s="242">
        <v>180.56847850772905</v>
      </c>
      <c r="I17" s="242">
        <v>170.65578899041409</v>
      </c>
      <c r="J17" s="242">
        <v>155.16684445208793</v>
      </c>
      <c r="K17" s="242">
        <v>145.84358520390614</v>
      </c>
      <c r="L17" s="242">
        <v>150.44644985469102</v>
      </c>
      <c r="M17" s="242">
        <v>142.26637179161244</v>
      </c>
      <c r="N17" s="242">
        <v>132.55939720946927</v>
      </c>
      <c r="O17" s="242">
        <v>139.40391519239108</v>
      </c>
      <c r="P17" s="242">
        <v>132.85340795186607</v>
      </c>
      <c r="Q17" s="242">
        <v>132.80100312551406</v>
      </c>
      <c r="R17" s="242">
        <v>123.77266401471532</v>
      </c>
      <c r="S17" s="242">
        <v>120.27410615781103</v>
      </c>
      <c r="T17" s="242">
        <v>135.72886887852368</v>
      </c>
      <c r="U17" s="242">
        <v>127.78772132512324</v>
      </c>
    </row>
    <row r="18" spans="1:21" s="192" customFormat="1" ht="15" customHeight="1">
      <c r="A18" s="147">
        <v>14</v>
      </c>
      <c r="B18" s="248" t="s">
        <v>259</v>
      </c>
      <c r="C18" s="242">
        <v>374.37375319221479</v>
      </c>
      <c r="D18" s="242">
        <v>451.26569656329451</v>
      </c>
      <c r="E18" s="242">
        <v>427.76943135261502</v>
      </c>
      <c r="F18" s="242">
        <v>425.75655617075086</v>
      </c>
      <c r="G18" s="242">
        <v>410.95980005195077</v>
      </c>
      <c r="H18" s="242">
        <v>448.85307498162791</v>
      </c>
      <c r="I18" s="242">
        <v>429.19495498780844</v>
      </c>
      <c r="J18" s="242">
        <v>391.48109683887645</v>
      </c>
      <c r="K18" s="242">
        <v>378.71745963440122</v>
      </c>
      <c r="L18" s="242">
        <v>369.92796614934576</v>
      </c>
      <c r="M18" s="242">
        <v>352.5907774225887</v>
      </c>
      <c r="N18" s="242">
        <v>342.98222889989285</v>
      </c>
      <c r="O18" s="242">
        <v>368.87439130781553</v>
      </c>
      <c r="P18" s="242">
        <v>351.2454744555173</v>
      </c>
      <c r="Q18" s="242">
        <v>348.30071605875531</v>
      </c>
      <c r="R18" s="242">
        <v>332.66536970810608</v>
      </c>
      <c r="S18" s="242">
        <v>322.42161172308369</v>
      </c>
      <c r="T18" s="242">
        <v>357.82273181250059</v>
      </c>
      <c r="U18" s="242">
        <v>335.02708566788192</v>
      </c>
    </row>
    <row r="19" spans="1:21" s="192" customFormat="1" ht="15" customHeight="1">
      <c r="A19" s="147">
        <v>15</v>
      </c>
      <c r="B19" s="248" t="s">
        <v>260</v>
      </c>
      <c r="C19" s="242">
        <v>69.039286807785174</v>
      </c>
      <c r="D19" s="242">
        <v>75.066278436705517</v>
      </c>
      <c r="E19" s="242">
        <v>82.665278647385051</v>
      </c>
      <c r="F19" s="242">
        <v>81.045976829249156</v>
      </c>
      <c r="G19" s="242">
        <v>81.097428948049142</v>
      </c>
      <c r="H19" s="242">
        <v>83.923917283913767</v>
      </c>
      <c r="I19" s="242">
        <v>79.35018753589722</v>
      </c>
      <c r="J19" s="242">
        <v>75.133363385565303</v>
      </c>
      <c r="K19" s="242">
        <v>70.876241651518967</v>
      </c>
      <c r="L19" s="242">
        <v>70.374589918175772</v>
      </c>
      <c r="M19" s="242">
        <v>70.885548345858851</v>
      </c>
      <c r="N19" s="242">
        <v>68.236382175937621</v>
      </c>
      <c r="O19" s="242">
        <v>72.50120897458514</v>
      </c>
      <c r="P19" s="242">
        <v>75.696815186179094</v>
      </c>
      <c r="Q19" s="242">
        <v>70.968828913629224</v>
      </c>
      <c r="R19" s="242">
        <v>59.72487919016897</v>
      </c>
      <c r="S19" s="242">
        <v>62.489859049202437</v>
      </c>
      <c r="T19" s="242">
        <v>66.697798487476305</v>
      </c>
      <c r="U19" s="242">
        <v>65.452440889326169</v>
      </c>
    </row>
    <row r="20" spans="1:21" s="192" customFormat="1" ht="15" customHeight="1">
      <c r="A20" s="147">
        <v>16</v>
      </c>
      <c r="B20" s="249" t="s">
        <v>179</v>
      </c>
      <c r="C20" s="242">
        <v>63.854354550000011</v>
      </c>
      <c r="D20" s="242">
        <v>58.469899050000009</v>
      </c>
      <c r="E20" s="242">
        <v>58.829314199999999</v>
      </c>
      <c r="F20" s="242">
        <v>60.509902349999997</v>
      </c>
      <c r="G20" s="242">
        <v>59.611599799999993</v>
      </c>
      <c r="H20" s="242">
        <v>62.312881896945768</v>
      </c>
      <c r="I20" s="242">
        <v>59.338184385310086</v>
      </c>
      <c r="J20" s="242">
        <v>58.272535730945329</v>
      </c>
      <c r="K20" s="242">
        <v>59.092485363957891</v>
      </c>
      <c r="L20" s="242">
        <v>58.962873646666118</v>
      </c>
      <c r="M20" s="242">
        <v>61.81084210717772</v>
      </c>
      <c r="N20" s="242">
        <v>62.611869915306798</v>
      </c>
      <c r="O20" s="242">
        <v>64.199743713316337</v>
      </c>
      <c r="P20" s="242">
        <v>62.077243575067172</v>
      </c>
      <c r="Q20" s="242">
        <v>59.896374916992926</v>
      </c>
      <c r="R20" s="242">
        <v>57.62502230679388</v>
      </c>
      <c r="S20" s="242">
        <v>64.185012152601857</v>
      </c>
      <c r="T20" s="242">
        <v>64.191421700115143</v>
      </c>
      <c r="U20" s="242">
        <v>59.456282498546912</v>
      </c>
    </row>
    <row r="21" spans="1:21" s="192" customFormat="1" ht="15" customHeight="1">
      <c r="A21" s="147">
        <v>17</v>
      </c>
      <c r="B21" s="250" t="s">
        <v>180</v>
      </c>
      <c r="C21" s="242">
        <v>16.797000000000001</v>
      </c>
      <c r="D21" s="242">
        <v>17.982828000000001</v>
      </c>
      <c r="E21" s="242">
        <v>17.566752000000001</v>
      </c>
      <c r="F21" s="242">
        <v>16.854783999999999</v>
      </c>
      <c r="G21" s="242">
        <v>16.274999999999999</v>
      </c>
      <c r="H21" s="242">
        <v>16.761136096945769</v>
      </c>
      <c r="I21" s="242">
        <v>15.389846685310083</v>
      </c>
      <c r="J21" s="242">
        <v>14.52261748094533</v>
      </c>
      <c r="K21" s="242">
        <v>14.173212863957888</v>
      </c>
      <c r="L21" s="242">
        <v>14.371518396666117</v>
      </c>
      <c r="M21" s="242">
        <v>14.182854307177715</v>
      </c>
      <c r="N21" s="242">
        <v>13.379957065306794</v>
      </c>
      <c r="O21" s="242">
        <v>13.783736963316334</v>
      </c>
      <c r="P21" s="242">
        <v>14.20016307506717</v>
      </c>
      <c r="Q21" s="242">
        <v>13.940887316992924</v>
      </c>
      <c r="R21" s="242">
        <v>11.77006530679388</v>
      </c>
      <c r="S21" s="242">
        <v>12.417541152601853</v>
      </c>
      <c r="T21" s="242">
        <v>13.600151700115148</v>
      </c>
      <c r="U21" s="242">
        <v>13.014974498546909</v>
      </c>
    </row>
    <row r="22" spans="1:21" s="192" customFormat="1" ht="15" customHeight="1">
      <c r="A22" s="147">
        <v>18</v>
      </c>
      <c r="B22" s="250" t="s">
        <v>181</v>
      </c>
      <c r="C22" s="242">
        <v>11.498346</v>
      </c>
      <c r="D22" s="242">
        <v>8.3810200000000012</v>
      </c>
      <c r="E22" s="242">
        <v>8.5893709999999999</v>
      </c>
      <c r="F22" s="242">
        <v>8.8765529999999995</v>
      </c>
      <c r="G22" s="242">
        <v>9.1037499999999998</v>
      </c>
      <c r="H22" s="242">
        <v>8.9091620000000002</v>
      </c>
      <c r="I22" s="242">
        <v>8.2393809999999998</v>
      </c>
      <c r="J22" s="242">
        <v>8.772551</v>
      </c>
      <c r="K22" s="242">
        <v>8.9392399999999999</v>
      </c>
      <c r="L22" s="242">
        <v>8.3457070000000009</v>
      </c>
      <c r="M22" s="242">
        <v>8.8167950000000008</v>
      </c>
      <c r="N22" s="242">
        <v>8.8517840000000003</v>
      </c>
      <c r="O22" s="242">
        <v>9.0904919999999994</v>
      </c>
      <c r="P22" s="242">
        <v>9.2721429999999998</v>
      </c>
      <c r="Q22" s="242">
        <v>8.6957160000000009</v>
      </c>
      <c r="R22" s="242">
        <v>5.2264460000000001</v>
      </c>
      <c r="S22" s="242">
        <v>7.8139380000000003</v>
      </c>
      <c r="T22" s="242">
        <v>8.333101000000001</v>
      </c>
      <c r="U22" s="242">
        <v>8.117521</v>
      </c>
    </row>
    <row r="23" spans="1:21" s="192" customFormat="1" ht="15" customHeight="1">
      <c r="A23" s="147">
        <v>19</v>
      </c>
      <c r="B23" s="250" t="s">
        <v>83</v>
      </c>
      <c r="C23" s="242">
        <v>14.787471</v>
      </c>
      <c r="D23" s="242">
        <v>12.955788</v>
      </c>
      <c r="E23" s="242">
        <v>14.531271</v>
      </c>
      <c r="F23" s="242">
        <v>15.656727999999999</v>
      </c>
      <c r="G23" s="242">
        <v>14.760755999999999</v>
      </c>
      <c r="H23" s="242">
        <v>16.498210999999998</v>
      </c>
      <c r="I23" s="242">
        <v>14.612283999999999</v>
      </c>
      <c r="J23" s="242">
        <v>14.156931</v>
      </c>
      <c r="K23" s="242">
        <v>15.450919000000001</v>
      </c>
      <c r="L23" s="242">
        <v>16.089305</v>
      </c>
      <c r="M23" s="242">
        <v>18.381755000000002</v>
      </c>
      <c r="N23" s="242">
        <v>19.032802</v>
      </c>
      <c r="O23" s="242">
        <v>19.545401999999999</v>
      </c>
      <c r="P23" s="242">
        <v>15.661064</v>
      </c>
      <c r="Q23" s="242">
        <v>15.30987</v>
      </c>
      <c r="R23" s="242">
        <v>18.937753000000001</v>
      </c>
      <c r="S23" s="242">
        <v>19.664334</v>
      </c>
      <c r="T23" s="242">
        <v>17.417187000000002</v>
      </c>
      <c r="U23" s="242">
        <v>14.844584000000001</v>
      </c>
    </row>
    <row r="24" spans="1:21" s="192" customFormat="1" ht="15" customHeight="1">
      <c r="A24" s="147">
        <v>20</v>
      </c>
      <c r="B24" s="250" t="s">
        <v>262</v>
      </c>
      <c r="C24" s="242">
        <v>20.771537550000001</v>
      </c>
      <c r="D24" s="242">
        <v>19.150263050000003</v>
      </c>
      <c r="E24" s="242">
        <v>18.141920200000001</v>
      </c>
      <c r="F24" s="242">
        <v>19.12183735</v>
      </c>
      <c r="G24" s="242">
        <v>19.4720938</v>
      </c>
      <c r="H24" s="242">
        <v>20.144372799999999</v>
      </c>
      <c r="I24" s="242">
        <v>21.096672699999999</v>
      </c>
      <c r="J24" s="242">
        <v>20.82043625</v>
      </c>
      <c r="K24" s="242">
        <v>20.529113500000005</v>
      </c>
      <c r="L24" s="242">
        <v>20.156343249999999</v>
      </c>
      <c r="M24" s="242">
        <v>20.429437799999999</v>
      </c>
      <c r="N24" s="242">
        <v>21.347326849999998</v>
      </c>
      <c r="O24" s="242">
        <v>21.780112750000001</v>
      </c>
      <c r="P24" s="242">
        <v>22.943873499999999</v>
      </c>
      <c r="Q24" s="242">
        <v>21.9499016</v>
      </c>
      <c r="R24" s="242">
        <v>21.690757999999999</v>
      </c>
      <c r="S24" s="242">
        <v>24.289199</v>
      </c>
      <c r="T24" s="242">
        <v>24.840981999999997</v>
      </c>
      <c r="U24" s="242">
        <v>23.479203000000002</v>
      </c>
    </row>
    <row r="25" spans="1:21" s="192" customFormat="1" ht="15" customHeight="1">
      <c r="A25" s="147">
        <v>21</v>
      </c>
      <c r="B25" s="243" t="s">
        <v>84</v>
      </c>
      <c r="C25" s="242">
        <v>211.93611124418743</v>
      </c>
      <c r="D25" s="242">
        <v>221.14711887063112</v>
      </c>
      <c r="E25" s="242">
        <v>235.67764736607145</v>
      </c>
      <c r="F25" s="242">
        <v>237.88336101873762</v>
      </c>
      <c r="G25" s="242">
        <v>238.5152811030751</v>
      </c>
      <c r="H25" s="242">
        <v>236.6293423112204</v>
      </c>
      <c r="I25" s="242">
        <v>246.12708281910207</v>
      </c>
      <c r="J25" s="242">
        <v>237.44798949821555</v>
      </c>
      <c r="K25" s="242">
        <v>230.55372306182272</v>
      </c>
      <c r="L25" s="242">
        <v>207.38291568844997</v>
      </c>
      <c r="M25" s="242">
        <v>254.46752396117944</v>
      </c>
      <c r="N25" s="242">
        <v>247.59368318054186</v>
      </c>
      <c r="O25" s="242">
        <v>234.31292766899446</v>
      </c>
      <c r="P25" s="242">
        <v>262.27358778751432</v>
      </c>
      <c r="Q25" s="242">
        <v>263.35273892670136</v>
      </c>
      <c r="R25" s="242">
        <v>267.93488235477213</v>
      </c>
      <c r="S25" s="242">
        <v>249.21396733720579</v>
      </c>
      <c r="T25" s="242">
        <v>281.78629872897926</v>
      </c>
      <c r="U25" s="242">
        <v>280.73203871381531</v>
      </c>
    </row>
    <row r="26" spans="1:21" s="192" customFormat="1" ht="15" customHeight="1">
      <c r="A26" s="147">
        <v>22</v>
      </c>
      <c r="B26" s="244" t="s">
        <v>182</v>
      </c>
      <c r="C26" s="242">
        <v>194.91223128268948</v>
      </c>
      <c r="D26" s="242">
        <v>204.02543629429184</v>
      </c>
      <c r="E26" s="242">
        <v>217.28089615491581</v>
      </c>
      <c r="F26" s="242">
        <v>219.3141982415514</v>
      </c>
      <c r="G26" s="242">
        <v>219.05258138833159</v>
      </c>
      <c r="H26" s="242">
        <v>217.75375467598946</v>
      </c>
      <c r="I26" s="242">
        <v>221.37481481402102</v>
      </c>
      <c r="J26" s="242">
        <v>218.63146646238542</v>
      </c>
      <c r="K26" s="242">
        <v>210.47238197166317</v>
      </c>
      <c r="L26" s="242">
        <v>183.27984917230526</v>
      </c>
      <c r="M26" s="242">
        <v>228.88072299900332</v>
      </c>
      <c r="N26" s="242">
        <v>220.70807930361357</v>
      </c>
      <c r="O26" s="242">
        <v>204.20230029763167</v>
      </c>
      <c r="P26" s="242">
        <v>226.12995864464281</v>
      </c>
      <c r="Q26" s="242">
        <v>236.51917933471907</v>
      </c>
      <c r="R26" s="242">
        <v>244.6876868024475</v>
      </c>
      <c r="S26" s="242">
        <v>222.97503221517923</v>
      </c>
      <c r="T26" s="242">
        <v>252.51473587514857</v>
      </c>
      <c r="U26" s="242">
        <v>253.34026182595474</v>
      </c>
    </row>
    <row r="27" spans="1:21" s="192" customFormat="1" ht="15" customHeight="1">
      <c r="A27" s="147">
        <v>23</v>
      </c>
      <c r="B27" s="246" t="s">
        <v>183</v>
      </c>
      <c r="C27" s="242">
        <v>36.570466000000003</v>
      </c>
      <c r="D27" s="242">
        <v>40.166495000000005</v>
      </c>
      <c r="E27" s="242">
        <v>42.514749999999999</v>
      </c>
      <c r="F27" s="242">
        <v>45.977713999999999</v>
      </c>
      <c r="G27" s="242">
        <v>45.257806000000002</v>
      </c>
      <c r="H27" s="242">
        <v>45.158003999999998</v>
      </c>
      <c r="I27" s="242">
        <v>45.741872000000001</v>
      </c>
      <c r="J27" s="242">
        <v>50.349767</v>
      </c>
      <c r="K27" s="242">
        <v>43.869207000000003</v>
      </c>
      <c r="L27" s="242">
        <v>39.878625999999997</v>
      </c>
      <c r="M27" s="242">
        <v>51.625309000000001</v>
      </c>
      <c r="N27" s="242">
        <v>46.386068405199993</v>
      </c>
      <c r="O27" s="242">
        <v>43.811700000000002</v>
      </c>
      <c r="P27" s="242">
        <v>40.852899999999998</v>
      </c>
      <c r="Q27" s="242">
        <v>50.283900000000003</v>
      </c>
      <c r="R27" s="242">
        <v>49.961500000000001</v>
      </c>
      <c r="S27" s="242">
        <v>44.260627999999997</v>
      </c>
      <c r="T27" s="242">
        <v>42.136400000000002</v>
      </c>
      <c r="U27" s="242">
        <v>45.596499999999999</v>
      </c>
    </row>
    <row r="28" spans="1:21" s="192" customFormat="1" ht="15" customHeight="1">
      <c r="A28" s="147">
        <v>24</v>
      </c>
      <c r="B28" s="246" t="s">
        <v>85</v>
      </c>
      <c r="C28" s="242">
        <v>36.441884795789477</v>
      </c>
      <c r="D28" s="242">
        <v>38.354583649473682</v>
      </c>
      <c r="E28" s="242">
        <v>41.318629506315787</v>
      </c>
      <c r="F28" s="242">
        <v>39.293779562105257</v>
      </c>
      <c r="G28" s="242">
        <v>39.610759432631582</v>
      </c>
      <c r="H28" s="242">
        <v>40.39176809578948</v>
      </c>
      <c r="I28" s="242">
        <v>42.214226128421053</v>
      </c>
      <c r="J28" s="242">
        <v>37.200881872631584</v>
      </c>
      <c r="K28" s="242">
        <v>38.804180365263157</v>
      </c>
      <c r="L28" s="242">
        <v>34.318523502105265</v>
      </c>
      <c r="M28" s="242">
        <v>40.912383730526315</v>
      </c>
      <c r="N28" s="242">
        <v>37.506965838593146</v>
      </c>
      <c r="O28" s="242">
        <v>31.272478315789471</v>
      </c>
      <c r="P28" s="242">
        <v>37.411696154736838</v>
      </c>
      <c r="Q28" s="242">
        <v>34.892059684210523</v>
      </c>
      <c r="R28" s="242">
        <v>38.062851052631579</v>
      </c>
      <c r="S28" s="242">
        <v>33.874324947368422</v>
      </c>
      <c r="T28" s="242">
        <v>41.703713052631585</v>
      </c>
      <c r="U28" s="242">
        <v>38.610447368421056</v>
      </c>
    </row>
    <row r="29" spans="1:21" s="192" customFormat="1" ht="15" customHeight="1">
      <c r="A29" s="147">
        <v>25</v>
      </c>
      <c r="B29" s="246" t="s">
        <v>86</v>
      </c>
      <c r="C29" s="242">
        <v>3.2426629999999999</v>
      </c>
      <c r="D29" s="242">
        <v>3.2553719999999999</v>
      </c>
      <c r="E29" s="242">
        <v>2.1208780000000003</v>
      </c>
      <c r="F29" s="242">
        <v>2.9940600000000002</v>
      </c>
      <c r="G29" s="242">
        <v>3.5140729999999998</v>
      </c>
      <c r="H29" s="242">
        <v>4.4078940000000006</v>
      </c>
      <c r="I29" s="242">
        <v>3.6898369999999998</v>
      </c>
      <c r="J29" s="242">
        <v>4.2570709999999998</v>
      </c>
      <c r="K29" s="242">
        <v>3.944118</v>
      </c>
      <c r="L29" s="242">
        <v>3.7443180000000003</v>
      </c>
      <c r="M29" s="242">
        <v>5.389545</v>
      </c>
      <c r="N29" s="242">
        <v>5.1641417106599992</v>
      </c>
      <c r="O29" s="242">
        <v>5.4354250000000004</v>
      </c>
      <c r="P29" s="242">
        <v>5.4112799300000001</v>
      </c>
      <c r="Q29" s="242">
        <v>5.2516135999999998</v>
      </c>
      <c r="R29" s="242">
        <v>6.4031692000000007</v>
      </c>
      <c r="S29" s="242">
        <v>5.7873077000000004</v>
      </c>
      <c r="T29" s="242">
        <v>3.9689908999999997</v>
      </c>
      <c r="U29" s="242">
        <v>4.9266569000000002</v>
      </c>
    </row>
    <row r="30" spans="1:21" s="192" customFormat="1" ht="15" customHeight="1">
      <c r="A30" s="147">
        <v>26</v>
      </c>
      <c r="B30" s="246" t="s">
        <v>184</v>
      </c>
      <c r="C30" s="242">
        <v>7.0472296669000007</v>
      </c>
      <c r="D30" s="242">
        <v>6.1871590029999988</v>
      </c>
      <c r="E30" s="242">
        <v>7.2439142986000009</v>
      </c>
      <c r="F30" s="242">
        <v>6.1188395755999991</v>
      </c>
      <c r="G30" s="242">
        <v>7.4888545656999996</v>
      </c>
      <c r="H30" s="242">
        <v>8.0219122602000006</v>
      </c>
      <c r="I30" s="242">
        <v>9.0237079855999998</v>
      </c>
      <c r="J30" s="242">
        <v>7.1421567436000002</v>
      </c>
      <c r="K30" s="242">
        <v>6.967865366399999</v>
      </c>
      <c r="L30" s="242">
        <v>7.0678430401999996</v>
      </c>
      <c r="M30" s="242">
        <v>8.3204918684769993</v>
      </c>
      <c r="N30" s="242">
        <v>7.6249240432604513</v>
      </c>
      <c r="O30" s="242">
        <v>8.047672705870065</v>
      </c>
      <c r="P30" s="242">
        <v>8.7485234799059697</v>
      </c>
      <c r="Q30" s="242">
        <v>8.4947580948999999</v>
      </c>
      <c r="R30" s="242">
        <v>8.9842921052080538</v>
      </c>
      <c r="S30" s="242">
        <v>7.5291603253996398</v>
      </c>
      <c r="T30" s="242">
        <v>8.2669552992999993</v>
      </c>
      <c r="U30" s="242">
        <v>8.5357683669999993</v>
      </c>
    </row>
    <row r="31" spans="1:21" s="192" customFormat="1" ht="15" customHeight="1">
      <c r="A31" s="147">
        <v>27</v>
      </c>
      <c r="B31" s="246" t="s">
        <v>185</v>
      </c>
      <c r="C31" s="242">
        <v>16.785</v>
      </c>
      <c r="D31" s="242">
        <v>18.695</v>
      </c>
      <c r="E31" s="242">
        <v>19.425000000000001</v>
      </c>
      <c r="F31" s="242">
        <v>20.725000000000001</v>
      </c>
      <c r="G31" s="242">
        <v>20.524999999999999</v>
      </c>
      <c r="H31" s="242">
        <v>20.18</v>
      </c>
      <c r="I31" s="242">
        <v>20.440000000000001</v>
      </c>
      <c r="J31" s="242">
        <v>22.675000000000001</v>
      </c>
      <c r="K31" s="242">
        <v>19.234999999999999</v>
      </c>
      <c r="L31" s="242">
        <v>17.5</v>
      </c>
      <c r="M31" s="242">
        <v>23.16</v>
      </c>
      <c r="N31" s="242">
        <v>20.524999999999999</v>
      </c>
      <c r="O31" s="242">
        <v>19.75</v>
      </c>
      <c r="P31" s="242">
        <v>18.100000000000001</v>
      </c>
      <c r="Q31" s="242">
        <v>22.164999999999999</v>
      </c>
      <c r="R31" s="242">
        <v>22.43</v>
      </c>
      <c r="S31" s="242">
        <v>19.48</v>
      </c>
      <c r="T31" s="242">
        <v>17.905000000000001</v>
      </c>
      <c r="U31" s="242">
        <v>17.905000000000001</v>
      </c>
    </row>
    <row r="32" spans="1:21" s="192" customFormat="1" ht="15" customHeight="1">
      <c r="A32" s="147">
        <v>28</v>
      </c>
      <c r="B32" s="246" t="s">
        <v>186</v>
      </c>
      <c r="C32" s="242">
        <v>9.6180000000000003</v>
      </c>
      <c r="D32" s="242">
        <v>9.9118181818181821</v>
      </c>
      <c r="E32" s="242">
        <v>9.84</v>
      </c>
      <c r="F32" s="242">
        <v>9.5538461538461519</v>
      </c>
      <c r="G32" s="242">
        <v>8.8109999999999999</v>
      </c>
      <c r="H32" s="242">
        <v>8.7690000000000001</v>
      </c>
      <c r="I32" s="242">
        <v>8.7940000000000005</v>
      </c>
      <c r="J32" s="242">
        <v>7.9181538461538459</v>
      </c>
      <c r="K32" s="242">
        <v>7.758</v>
      </c>
      <c r="L32" s="242">
        <v>6.8129999999999997</v>
      </c>
      <c r="M32" s="242">
        <v>6.8029999999999999</v>
      </c>
      <c r="N32" s="242">
        <v>6.38</v>
      </c>
      <c r="O32" s="242">
        <v>5.8959999999999999</v>
      </c>
      <c r="P32" s="242">
        <v>6.7670000000000003</v>
      </c>
      <c r="Q32" s="242">
        <v>6.6608309556085432</v>
      </c>
      <c r="R32" s="242">
        <v>7.177147444607848</v>
      </c>
      <c r="S32" s="242">
        <v>6.5849924894111682</v>
      </c>
      <c r="T32" s="242">
        <v>7.7281966232170163</v>
      </c>
      <c r="U32" s="242">
        <v>7.3718739605336792</v>
      </c>
    </row>
    <row r="33" spans="1:23" s="192" customFormat="1" ht="15" customHeight="1">
      <c r="A33" s="147">
        <v>29</v>
      </c>
      <c r="B33" s="246" t="s">
        <v>187</v>
      </c>
      <c r="C33" s="242">
        <v>84.65642600000001</v>
      </c>
      <c r="D33" s="242">
        <v>86.846919</v>
      </c>
      <c r="E33" s="242">
        <v>94.255769999999998</v>
      </c>
      <c r="F33" s="242">
        <v>94.080049999999986</v>
      </c>
      <c r="G33" s="242">
        <v>93.277602000000002</v>
      </c>
      <c r="H33" s="242">
        <v>90.263785999999996</v>
      </c>
      <c r="I33" s="242">
        <v>90.927837999999994</v>
      </c>
      <c r="J33" s="242">
        <v>88.499943999999985</v>
      </c>
      <c r="K33" s="242">
        <v>89.307271000000014</v>
      </c>
      <c r="L33" s="242">
        <v>73.343328</v>
      </c>
      <c r="M33" s="242">
        <v>92.083235000000002</v>
      </c>
      <c r="N33" s="242">
        <v>96.567133305900001</v>
      </c>
      <c r="O33" s="242">
        <v>89.3985892759721</v>
      </c>
      <c r="P33" s="242">
        <v>108.23159200000001</v>
      </c>
      <c r="Q33" s="242">
        <v>108.1987</v>
      </c>
      <c r="R33" s="242">
        <v>111.09519999999999</v>
      </c>
      <c r="S33" s="242">
        <v>104.93276999999999</v>
      </c>
      <c r="T33" s="242">
        <v>130.28399999999999</v>
      </c>
      <c r="U33" s="242">
        <v>129.8905</v>
      </c>
    </row>
    <row r="34" spans="1:23" s="192" customFormat="1" ht="15" customHeight="1">
      <c r="A34" s="147">
        <v>30</v>
      </c>
      <c r="B34" s="246" t="s">
        <v>459</v>
      </c>
      <c r="C34" s="242">
        <v>0.55056181999999987</v>
      </c>
      <c r="D34" s="242">
        <v>0.60808945999999997</v>
      </c>
      <c r="E34" s="242">
        <v>0.56195434999999994</v>
      </c>
      <c r="F34" s="242">
        <v>0.57090894999999997</v>
      </c>
      <c r="G34" s="242">
        <v>0.56748639000000001</v>
      </c>
      <c r="H34" s="242">
        <v>0.56139032000000011</v>
      </c>
      <c r="I34" s="242">
        <v>0.54333369999999992</v>
      </c>
      <c r="J34" s="242">
        <v>0.58849200000000002</v>
      </c>
      <c r="K34" s="242">
        <v>0.58674024000000002</v>
      </c>
      <c r="L34" s="242">
        <v>0.61421063000000009</v>
      </c>
      <c r="M34" s="242">
        <v>0.58675840000000001</v>
      </c>
      <c r="N34" s="242">
        <v>0.55384599999999995</v>
      </c>
      <c r="O34" s="242">
        <v>0.59043499999999993</v>
      </c>
      <c r="P34" s="242">
        <v>0.60696707999999999</v>
      </c>
      <c r="Q34" s="242">
        <v>0.57231699999999996</v>
      </c>
      <c r="R34" s="242">
        <v>0.57352700000000001</v>
      </c>
      <c r="S34" s="242">
        <v>0.525848753</v>
      </c>
      <c r="T34" s="242">
        <v>0.52148000000000005</v>
      </c>
      <c r="U34" s="242">
        <v>0.50351522999999998</v>
      </c>
    </row>
    <row r="35" spans="1:23" s="192" customFormat="1" ht="15" customHeight="1">
      <c r="A35" s="147">
        <v>31</v>
      </c>
      <c r="B35" s="244" t="s">
        <v>265</v>
      </c>
      <c r="C35" s="242">
        <v>16.801833548997966</v>
      </c>
      <c r="D35" s="242">
        <v>16.877070316839273</v>
      </c>
      <c r="E35" s="242">
        <v>18.138346755155659</v>
      </c>
      <c r="F35" s="242">
        <v>18.3063142116862</v>
      </c>
      <c r="G35" s="242">
        <v>19.18050972524351</v>
      </c>
      <c r="H35" s="242">
        <v>18.603703601730956</v>
      </c>
      <c r="I35" s="242">
        <v>24.503088408081052</v>
      </c>
      <c r="J35" s="242">
        <v>18.574912321330128</v>
      </c>
      <c r="K35" s="242">
        <v>19.833190772159558</v>
      </c>
      <c r="L35" s="242">
        <v>23.793765857644697</v>
      </c>
      <c r="M35" s="242">
        <v>25.285728050176118</v>
      </c>
      <c r="N35" s="242">
        <v>26.571723145428287</v>
      </c>
      <c r="O35" s="242">
        <v>29.799756229862794</v>
      </c>
      <c r="P35" s="242">
        <v>35.813453199371494</v>
      </c>
      <c r="Q35" s="242">
        <v>26.514320320982254</v>
      </c>
      <c r="R35" s="242">
        <v>22.985691076824658</v>
      </c>
      <c r="S35" s="242">
        <v>25.954830008026573</v>
      </c>
      <c r="T35" s="242">
        <v>28.992639665830676</v>
      </c>
      <c r="U35" s="242">
        <v>27.130124683860583</v>
      </c>
    </row>
    <row r="36" spans="1:23" s="192" customFormat="1" ht="15" customHeight="1">
      <c r="A36" s="147">
        <v>32</v>
      </c>
      <c r="B36" s="244" t="s">
        <v>188</v>
      </c>
      <c r="C36" s="242">
        <v>0.22204641249999998</v>
      </c>
      <c r="D36" s="242">
        <v>0.24461225950000001</v>
      </c>
      <c r="E36" s="242">
        <v>0.258404456</v>
      </c>
      <c r="F36" s="242">
        <v>0.26284856549999996</v>
      </c>
      <c r="G36" s="242">
        <v>0.28218998950000002</v>
      </c>
      <c r="H36" s="242">
        <v>0.27188403350000001</v>
      </c>
      <c r="I36" s="242">
        <v>0.24917959700000003</v>
      </c>
      <c r="J36" s="242">
        <v>0.24161071450000002</v>
      </c>
      <c r="K36" s="242">
        <v>0.24815031800000001</v>
      </c>
      <c r="L36" s="242">
        <v>0.30930065849999999</v>
      </c>
      <c r="M36" s="242">
        <v>0.30107291199999997</v>
      </c>
      <c r="N36" s="242">
        <v>0.31388073149999995</v>
      </c>
      <c r="O36" s="242">
        <v>0.3108711415</v>
      </c>
      <c r="P36" s="242">
        <v>0.33017594350000001</v>
      </c>
      <c r="Q36" s="242">
        <v>0.31923927099999999</v>
      </c>
      <c r="R36" s="242">
        <v>0.2615044755</v>
      </c>
      <c r="S36" s="242">
        <v>0.28410511399999999</v>
      </c>
      <c r="T36" s="242">
        <v>0.27892318800000004</v>
      </c>
      <c r="U36" s="242">
        <v>0.261652204</v>
      </c>
    </row>
    <row r="37" spans="1:23" s="192" customFormat="1" ht="15" customHeight="1">
      <c r="A37" s="147">
        <v>33</v>
      </c>
      <c r="B37" s="246" t="s">
        <v>266</v>
      </c>
      <c r="C37" s="242">
        <v>0.182</v>
      </c>
      <c r="D37" s="242">
        <v>0.20730000000000001</v>
      </c>
      <c r="E37" s="242">
        <v>0.21630000000000002</v>
      </c>
      <c r="F37" s="242">
        <v>0.22469999999999998</v>
      </c>
      <c r="G37" s="242">
        <v>0.2452</v>
      </c>
      <c r="H37" s="242">
        <v>0.2258</v>
      </c>
      <c r="I37" s="242">
        <v>0.20631200000000002</v>
      </c>
      <c r="J37" s="242">
        <v>0.18901200000000001</v>
      </c>
      <c r="K37" s="242">
        <v>0.19561200000000004</v>
      </c>
      <c r="L37" s="242">
        <v>0.25934429999999997</v>
      </c>
      <c r="M37" s="242">
        <v>0.25057459999999998</v>
      </c>
      <c r="N37" s="242">
        <v>0.26310119999999998</v>
      </c>
      <c r="O37" s="242">
        <v>0.27140239999999999</v>
      </c>
      <c r="P37" s="242">
        <v>0.2791788</v>
      </c>
      <c r="Q37" s="242">
        <v>0.25947809999999999</v>
      </c>
      <c r="R37" s="242">
        <v>0.2116644</v>
      </c>
      <c r="S37" s="242">
        <v>0.22694890000000001</v>
      </c>
      <c r="T37" s="242">
        <v>0.23198540000000001</v>
      </c>
      <c r="U37" s="242">
        <v>0.19978120000000002</v>
      </c>
    </row>
    <row r="38" spans="1:23" s="192" customFormat="1" ht="15" customHeight="1">
      <c r="A38" s="147">
        <v>34</v>
      </c>
      <c r="B38" s="246" t="s">
        <v>87</v>
      </c>
      <c r="C38" s="242">
        <v>4.0046412499999996E-2</v>
      </c>
      <c r="D38" s="242">
        <v>3.7312259500000007E-2</v>
      </c>
      <c r="E38" s="242">
        <v>4.2104455999999998E-2</v>
      </c>
      <c r="F38" s="242">
        <v>3.8148565499999988E-2</v>
      </c>
      <c r="G38" s="242">
        <v>3.6989989500000001E-2</v>
      </c>
      <c r="H38" s="242">
        <v>4.6084033500000003E-2</v>
      </c>
      <c r="I38" s="242">
        <v>4.2867597000000021E-2</v>
      </c>
      <c r="J38" s="242">
        <v>5.2598714499999998E-2</v>
      </c>
      <c r="K38" s="242">
        <v>5.2538317999999973E-2</v>
      </c>
      <c r="L38" s="242">
        <v>4.9956358499999999E-2</v>
      </c>
      <c r="M38" s="242">
        <v>5.0498311999999997E-2</v>
      </c>
      <c r="N38" s="242">
        <v>5.0779531499999982E-2</v>
      </c>
      <c r="O38" s="242">
        <v>3.9468741500000015E-2</v>
      </c>
      <c r="P38" s="242">
        <v>5.0997143499999995E-2</v>
      </c>
      <c r="Q38" s="242">
        <v>5.9761171000000002E-2</v>
      </c>
      <c r="R38" s="242">
        <v>4.984007549999999E-2</v>
      </c>
      <c r="S38" s="242">
        <v>5.7156213999999997E-2</v>
      </c>
      <c r="T38" s="242">
        <v>4.6937788000000015E-2</v>
      </c>
      <c r="U38" s="242">
        <v>6.1871004E-2</v>
      </c>
    </row>
    <row r="39" spans="1:23" s="192" customFormat="1" ht="15" customHeight="1">
      <c r="A39" s="147">
        <v>35</v>
      </c>
      <c r="B39" s="251" t="s">
        <v>88</v>
      </c>
      <c r="C39" s="242">
        <v>1080.052459539457</v>
      </c>
      <c r="D39" s="242">
        <v>1081.8408053967291</v>
      </c>
      <c r="E39" s="242">
        <v>1116.0544112304165</v>
      </c>
      <c r="F39" s="242">
        <v>1076.8502625537535</v>
      </c>
      <c r="G39" s="242">
        <v>1068.4559508170335</v>
      </c>
      <c r="H39" s="242">
        <v>1041.5442086982077</v>
      </c>
      <c r="I39" s="242">
        <v>1038.301166992451</v>
      </c>
      <c r="J39" s="242">
        <v>1068.2509971676127</v>
      </c>
      <c r="K39" s="242">
        <v>1052.6006341891814</v>
      </c>
      <c r="L39" s="242">
        <v>1048.1980938541926</v>
      </c>
      <c r="M39" s="242">
        <v>1034.7775150504194</v>
      </c>
      <c r="N39" s="242">
        <v>1015.6647301633974</v>
      </c>
      <c r="O39" s="242">
        <v>1027.9894105006194</v>
      </c>
      <c r="P39" s="242">
        <v>995.27128233770122</v>
      </c>
      <c r="Q39" s="242">
        <v>1003.2311204217684</v>
      </c>
      <c r="R39" s="242">
        <v>943.69895905393776</v>
      </c>
      <c r="S39" s="242">
        <v>978.97161741518721</v>
      </c>
      <c r="T39" s="242">
        <v>949.85274431329333</v>
      </c>
      <c r="U39" s="242">
        <v>965.27555022678541</v>
      </c>
    </row>
    <row r="40" spans="1:23" s="192" customFormat="1" ht="15" customHeight="1">
      <c r="A40" s="147">
        <v>36</v>
      </c>
      <c r="B40" s="244" t="s">
        <v>708</v>
      </c>
      <c r="C40" s="242">
        <v>992.6490751726526</v>
      </c>
      <c r="D40" s="242">
        <v>995.22685160898698</v>
      </c>
      <c r="E40" s="242">
        <v>1029.4490785025775</v>
      </c>
      <c r="F40" s="242">
        <v>991.55747937775357</v>
      </c>
      <c r="G40" s="242">
        <v>982.91425731682239</v>
      </c>
      <c r="H40" s="242">
        <v>956.43591134178178</v>
      </c>
      <c r="I40" s="242">
        <v>954.5740651648573</v>
      </c>
      <c r="J40" s="242">
        <v>984.19999533947237</v>
      </c>
      <c r="K40" s="242">
        <v>970.09424308543339</v>
      </c>
      <c r="L40" s="242">
        <v>966.67221365003286</v>
      </c>
      <c r="M40" s="242">
        <v>955.07391173799874</v>
      </c>
      <c r="N40" s="242">
        <v>935.75564909037018</v>
      </c>
      <c r="O40" s="242">
        <v>949.21428023077851</v>
      </c>
      <c r="P40" s="242">
        <v>916.30172832184189</v>
      </c>
      <c r="Q40" s="242">
        <v>923.82414543223706</v>
      </c>
      <c r="R40" s="242">
        <v>864.32815228471543</v>
      </c>
      <c r="S40" s="242">
        <v>900.50742535727261</v>
      </c>
      <c r="T40" s="242">
        <v>872.12186968450419</v>
      </c>
      <c r="U40" s="242">
        <v>886.64838418707325</v>
      </c>
    </row>
    <row r="41" spans="1:23" s="192" customFormat="1" ht="15" customHeight="1">
      <c r="A41" s="147">
        <v>37</v>
      </c>
      <c r="B41" s="244" t="s">
        <v>709</v>
      </c>
      <c r="C41" s="242">
        <v>86.127864453551382</v>
      </c>
      <c r="D41" s="242">
        <v>85.405164765677796</v>
      </c>
      <c r="E41" s="242">
        <v>85.436393854130557</v>
      </c>
      <c r="F41" s="242">
        <v>84.164671640866558</v>
      </c>
      <c r="G41" s="242">
        <v>84.43083043708053</v>
      </c>
      <c r="H41" s="242">
        <v>84.015315220143293</v>
      </c>
      <c r="I41" s="242">
        <v>82.693226626077191</v>
      </c>
      <c r="J41" s="242">
        <v>83.054797790634794</v>
      </c>
      <c r="K41" s="242">
        <v>81.556510898597338</v>
      </c>
      <c r="L41" s="242">
        <v>80.609405250098263</v>
      </c>
      <c r="M41" s="242">
        <v>78.830657670029993</v>
      </c>
      <c r="N41" s="242">
        <v>79.078099504126556</v>
      </c>
      <c r="O41" s="242">
        <v>77.950541094979357</v>
      </c>
      <c r="P41" s="242">
        <v>78.188907418536076</v>
      </c>
      <c r="Q41" s="242">
        <v>78.671487845517376</v>
      </c>
      <c r="R41" s="242">
        <v>78.679713008296616</v>
      </c>
      <c r="S41" s="242">
        <v>77.763684367282636</v>
      </c>
      <c r="T41" s="242">
        <v>77.056769509443185</v>
      </c>
      <c r="U41" s="242">
        <v>77.960676112980124</v>
      </c>
    </row>
    <row r="42" spans="1:23" s="192" customFormat="1" ht="15" customHeight="1">
      <c r="A42" s="147">
        <v>38</v>
      </c>
      <c r="B42" s="244" t="s">
        <v>89</v>
      </c>
      <c r="C42" s="242">
        <v>1.2755199132530546</v>
      </c>
      <c r="D42" s="242">
        <v>1.2087890220643194</v>
      </c>
      <c r="E42" s="242">
        <v>1.1689388737084432</v>
      </c>
      <c r="F42" s="242">
        <v>1.1281115351334254</v>
      </c>
      <c r="G42" s="242">
        <v>1.1108630631306862</v>
      </c>
      <c r="H42" s="242">
        <v>1.0929821362826093</v>
      </c>
      <c r="I42" s="242">
        <v>1.033875201516643</v>
      </c>
      <c r="J42" s="242">
        <v>0.99620403750565212</v>
      </c>
      <c r="K42" s="242">
        <v>0.949880205150747</v>
      </c>
      <c r="L42" s="242">
        <v>0.91647495406142543</v>
      </c>
      <c r="M42" s="242">
        <v>0.8729456423907801</v>
      </c>
      <c r="N42" s="242">
        <v>0.83098156890075647</v>
      </c>
      <c r="O42" s="242">
        <v>0.82458917486153993</v>
      </c>
      <c r="P42" s="242">
        <v>0.78064659732332831</v>
      </c>
      <c r="Q42" s="242">
        <v>0.73548714401394732</v>
      </c>
      <c r="R42" s="242">
        <v>0.69109376092565278</v>
      </c>
      <c r="S42" s="242">
        <v>0.70050769063198082</v>
      </c>
      <c r="T42" s="242">
        <v>0.67410511934603801</v>
      </c>
      <c r="U42" s="242">
        <v>0.66648992673214014</v>
      </c>
    </row>
    <row r="43" spans="1:23" s="192" customFormat="1" ht="15" customHeight="1">
      <c r="A43" s="147">
        <v>39</v>
      </c>
      <c r="B43" s="244" t="s">
        <v>195</v>
      </c>
      <c r="C43" s="294" t="s">
        <v>688</v>
      </c>
      <c r="D43" s="294" t="s">
        <v>688</v>
      </c>
      <c r="E43" s="294" t="s">
        <v>688</v>
      </c>
      <c r="F43" s="294" t="s">
        <v>688</v>
      </c>
      <c r="G43" s="294" t="s">
        <v>688</v>
      </c>
      <c r="H43" s="294" t="s">
        <v>688</v>
      </c>
      <c r="I43" s="294" t="s">
        <v>688</v>
      </c>
      <c r="J43" s="294" t="s">
        <v>688</v>
      </c>
      <c r="K43" s="294" t="s">
        <v>688</v>
      </c>
      <c r="L43" s="294" t="s">
        <v>688</v>
      </c>
      <c r="M43" s="294" t="s">
        <v>688</v>
      </c>
      <c r="N43" s="294" t="s">
        <v>688</v>
      </c>
      <c r="O43" s="294" t="s">
        <v>688</v>
      </c>
      <c r="P43" s="294" t="s">
        <v>688</v>
      </c>
      <c r="Q43" s="294" t="s">
        <v>688</v>
      </c>
      <c r="R43" s="294" t="s">
        <v>688</v>
      </c>
      <c r="S43" s="294" t="s">
        <v>688</v>
      </c>
      <c r="T43" s="294" t="s">
        <v>688</v>
      </c>
      <c r="U43" s="294" t="s">
        <v>688</v>
      </c>
    </row>
    <row r="44" spans="1:23" s="192" customFormat="1" ht="15" customHeight="1">
      <c r="A44" s="147">
        <v>40</v>
      </c>
      <c r="B44" s="241" t="s">
        <v>90</v>
      </c>
      <c r="C44" s="242">
        <v>463.14950110000007</v>
      </c>
      <c r="D44" s="242">
        <v>463.59164290000001</v>
      </c>
      <c r="E44" s="242">
        <v>474.99111880000004</v>
      </c>
      <c r="F44" s="242">
        <v>482.42806619999993</v>
      </c>
      <c r="G44" s="242">
        <v>504.74692120000009</v>
      </c>
      <c r="H44" s="242">
        <v>489.08241290000001</v>
      </c>
      <c r="I44" s="242">
        <v>521.17945799999995</v>
      </c>
      <c r="J44" s="242">
        <v>507.03816230000001</v>
      </c>
      <c r="K44" s="242">
        <v>513.2950419</v>
      </c>
      <c r="L44" s="242">
        <v>542.31218820000004</v>
      </c>
      <c r="M44" s="242">
        <v>562.37596870000004</v>
      </c>
      <c r="N44" s="242">
        <v>563.54181679999999</v>
      </c>
      <c r="O44" s="242">
        <v>600.85592989999998</v>
      </c>
      <c r="P44" s="242">
        <v>607.48573480000016</v>
      </c>
      <c r="Q44" s="242">
        <v>606.91411329999994</v>
      </c>
      <c r="R44" s="242">
        <v>539.22688770000002</v>
      </c>
      <c r="S44" s="242">
        <v>592.544821199995</v>
      </c>
      <c r="T44" s="242">
        <v>615.86527119999676</v>
      </c>
      <c r="U44" s="242">
        <v>603.78308840000216</v>
      </c>
    </row>
    <row r="45" spans="1:23" s="192" customFormat="1" ht="15" customHeight="1">
      <c r="A45" s="147">
        <v>41</v>
      </c>
      <c r="B45" s="243" t="s">
        <v>10</v>
      </c>
      <c r="C45" s="242">
        <v>277.26256700000005</v>
      </c>
      <c r="D45" s="242">
        <v>274.97802380000002</v>
      </c>
      <c r="E45" s="242">
        <v>290.34341690000002</v>
      </c>
      <c r="F45" s="242">
        <v>287.21713439999996</v>
      </c>
      <c r="G45" s="242">
        <v>298.24910710000006</v>
      </c>
      <c r="H45" s="242">
        <v>290.44419069999998</v>
      </c>
      <c r="I45" s="242">
        <v>305.51667900000001</v>
      </c>
      <c r="J45" s="242">
        <v>296.93375659999998</v>
      </c>
      <c r="K45" s="242">
        <v>309.29500910000002</v>
      </c>
      <c r="L45" s="242">
        <v>319.27774190000002</v>
      </c>
      <c r="M45" s="242">
        <v>325.11319860000003</v>
      </c>
      <c r="N45" s="242">
        <v>326.42042509999999</v>
      </c>
      <c r="O45" s="242">
        <v>337.1018967</v>
      </c>
      <c r="P45" s="242">
        <v>336.13975980000004</v>
      </c>
      <c r="Q45" s="242">
        <v>337.48749259999994</v>
      </c>
      <c r="R45" s="242">
        <v>304.0521263</v>
      </c>
      <c r="S45" s="242">
        <v>322.81137140000004</v>
      </c>
      <c r="T45" s="242">
        <v>334.21004959999999</v>
      </c>
      <c r="U45" s="242">
        <v>335.16136170000004</v>
      </c>
    </row>
    <row r="46" spans="1:23" s="192" customFormat="1" ht="15" customHeight="1">
      <c r="A46" s="147">
        <v>42</v>
      </c>
      <c r="B46" s="244" t="s">
        <v>76</v>
      </c>
      <c r="C46" s="242">
        <v>172.45959920000001</v>
      </c>
      <c r="D46" s="242">
        <v>169.57468079999998</v>
      </c>
      <c r="E46" s="242">
        <v>190.1263998</v>
      </c>
      <c r="F46" s="242">
        <v>186.63368029999998</v>
      </c>
      <c r="G46" s="242">
        <v>194.23764620000003</v>
      </c>
      <c r="H46" s="242">
        <v>192.10183029999996</v>
      </c>
      <c r="I46" s="242">
        <v>194.53237419999999</v>
      </c>
      <c r="J46" s="242">
        <v>199.11790789999998</v>
      </c>
      <c r="K46" s="242">
        <v>208.19137520000001</v>
      </c>
      <c r="L46" s="242">
        <v>224.79117860000002</v>
      </c>
      <c r="M46" s="242">
        <v>224.38955200000001</v>
      </c>
      <c r="N46" s="242">
        <v>227.71472059999999</v>
      </c>
      <c r="O46" s="242">
        <v>232.57747960000003</v>
      </c>
      <c r="P46" s="242">
        <v>224.64242060000001</v>
      </c>
      <c r="Q46" s="242">
        <v>228.08430989999999</v>
      </c>
      <c r="R46" s="242">
        <v>213.1832564</v>
      </c>
      <c r="S46" s="242">
        <v>214.05754670000002</v>
      </c>
      <c r="T46" s="242">
        <v>222.25388929999997</v>
      </c>
      <c r="U46" s="242">
        <v>230.10465060000001</v>
      </c>
      <c r="V46" s="253"/>
      <c r="W46" s="253"/>
    </row>
    <row r="47" spans="1:23" s="192" customFormat="1" ht="15" customHeight="1">
      <c r="A47" s="147">
        <v>43</v>
      </c>
      <c r="B47" s="244" t="s">
        <v>80</v>
      </c>
      <c r="C47" s="242">
        <v>82.719022100000018</v>
      </c>
      <c r="D47" s="242">
        <v>82.708462800000007</v>
      </c>
      <c r="E47" s="242">
        <v>77.301037600000001</v>
      </c>
      <c r="F47" s="242">
        <v>78.76797169999999</v>
      </c>
      <c r="G47" s="242">
        <v>81.132615700000002</v>
      </c>
      <c r="H47" s="242">
        <v>73.680325699999997</v>
      </c>
      <c r="I47" s="242">
        <v>85.96087270000001</v>
      </c>
      <c r="J47" s="242">
        <v>73.018051700000001</v>
      </c>
      <c r="K47" s="242">
        <v>76.851718699999992</v>
      </c>
      <c r="L47" s="242">
        <v>69.2554406</v>
      </c>
      <c r="M47" s="242">
        <v>76.667688100000007</v>
      </c>
      <c r="N47" s="242">
        <v>72.541334199999994</v>
      </c>
      <c r="O47" s="242">
        <v>76.192401500000017</v>
      </c>
      <c r="P47" s="242">
        <v>80.006188199999997</v>
      </c>
      <c r="Q47" s="242">
        <v>78.025597599999998</v>
      </c>
      <c r="R47" s="242">
        <v>57.332179500000002</v>
      </c>
      <c r="S47" s="242">
        <v>73.437743900000001</v>
      </c>
      <c r="T47" s="242">
        <v>76.083110399999995</v>
      </c>
      <c r="U47" s="242">
        <v>68.807790900000001</v>
      </c>
      <c r="V47" s="253"/>
    </row>
    <row r="48" spans="1:23" s="192" customFormat="1" ht="15" customHeight="1">
      <c r="A48" s="147">
        <v>44</v>
      </c>
      <c r="B48" s="246" t="s">
        <v>81</v>
      </c>
      <c r="C48" s="242">
        <v>47.029642200000005</v>
      </c>
      <c r="D48" s="242">
        <v>47.253799400000005</v>
      </c>
      <c r="E48" s="242">
        <v>42.880411799999997</v>
      </c>
      <c r="F48" s="242">
        <v>45.620184099999996</v>
      </c>
      <c r="G48" s="242">
        <v>51.182190199999994</v>
      </c>
      <c r="H48" s="242">
        <v>43.589450200000002</v>
      </c>
      <c r="I48" s="242">
        <v>51.851168600000001</v>
      </c>
      <c r="J48" s="242">
        <v>44.518330300000002</v>
      </c>
      <c r="K48" s="242">
        <v>48.554885399999996</v>
      </c>
      <c r="L48" s="242">
        <v>43.123667599999997</v>
      </c>
      <c r="M48" s="242">
        <v>51.165606300000007</v>
      </c>
      <c r="N48" s="242">
        <v>47.0249126</v>
      </c>
      <c r="O48" s="242">
        <v>49.599280600000007</v>
      </c>
      <c r="P48" s="242">
        <v>52.253295599999994</v>
      </c>
      <c r="Q48" s="242">
        <v>51.164605599999994</v>
      </c>
      <c r="R48" s="242">
        <v>33.579977700000001</v>
      </c>
      <c r="S48" s="242">
        <v>47.849545400000004</v>
      </c>
      <c r="T48" s="242">
        <v>47.127223499999992</v>
      </c>
      <c r="U48" s="242">
        <v>44.393779200000004</v>
      </c>
      <c r="V48" s="253"/>
      <c r="W48" s="253"/>
    </row>
    <row r="49" spans="1:23" s="192" customFormat="1" ht="15" customHeight="1">
      <c r="A49" s="147">
        <v>45</v>
      </c>
      <c r="B49" s="246" t="s">
        <v>82</v>
      </c>
      <c r="C49" s="242">
        <v>35.689379900000006</v>
      </c>
      <c r="D49" s="242">
        <v>35.454663400000001</v>
      </c>
      <c r="E49" s="242">
        <v>34.420625800000003</v>
      </c>
      <c r="F49" s="242">
        <v>33.147787599999994</v>
      </c>
      <c r="G49" s="242">
        <v>29.950425500000001</v>
      </c>
      <c r="H49" s="242">
        <v>30.090875500000003</v>
      </c>
      <c r="I49" s="242">
        <v>34.109704100000002</v>
      </c>
      <c r="J49" s="242">
        <v>28.499721400000002</v>
      </c>
      <c r="K49" s="242">
        <v>28.296833299999999</v>
      </c>
      <c r="L49" s="242">
        <v>26.131773000000003</v>
      </c>
      <c r="M49" s="242">
        <v>25.502081799999999</v>
      </c>
      <c r="N49" s="242">
        <v>25.516421600000001</v>
      </c>
      <c r="O49" s="242">
        <v>26.593120900000002</v>
      </c>
      <c r="P49" s="242">
        <v>27.752892599999999</v>
      </c>
      <c r="Q49" s="242">
        <v>26.860992000000003</v>
      </c>
      <c r="R49" s="242">
        <v>23.752201800000002</v>
      </c>
      <c r="S49" s="242">
        <v>25.588198499999997</v>
      </c>
      <c r="T49" s="242">
        <v>28.955886899999999</v>
      </c>
      <c r="U49" s="242">
        <v>24.4140117</v>
      </c>
      <c r="V49" s="253"/>
      <c r="W49" s="253"/>
    </row>
    <row r="50" spans="1:23" s="192" customFormat="1" ht="15" customHeight="1">
      <c r="A50" s="147">
        <v>46</v>
      </c>
      <c r="B50" s="244" t="s">
        <v>91</v>
      </c>
      <c r="C50" s="242">
        <v>22.083945700000001</v>
      </c>
      <c r="D50" s="242">
        <v>22.694880200000004</v>
      </c>
      <c r="E50" s="242">
        <v>22.915979500000006</v>
      </c>
      <c r="F50" s="242">
        <v>21.815482399999993</v>
      </c>
      <c r="G50" s="242">
        <v>22.878845199999997</v>
      </c>
      <c r="H50" s="242">
        <v>24.66203470000001</v>
      </c>
      <c r="I50" s="242">
        <v>25.023432099999997</v>
      </c>
      <c r="J50" s="242">
        <v>24.797797000000003</v>
      </c>
      <c r="K50" s="242">
        <v>24.251915200000003</v>
      </c>
      <c r="L50" s="242">
        <v>25.231122700000018</v>
      </c>
      <c r="M50" s="242">
        <v>24.055958500000017</v>
      </c>
      <c r="N50" s="242">
        <v>26.164370299999995</v>
      </c>
      <c r="O50" s="242">
        <v>28.332015599999991</v>
      </c>
      <c r="P50" s="242">
        <v>31.491150999999991</v>
      </c>
      <c r="Q50" s="242">
        <v>31.377585099999997</v>
      </c>
      <c r="R50" s="242">
        <v>33.536690399999991</v>
      </c>
      <c r="S50" s="242">
        <v>35.316080800000002</v>
      </c>
      <c r="T50" s="242">
        <v>35.873049899999998</v>
      </c>
      <c r="U50" s="242">
        <v>36.248920200000015</v>
      </c>
      <c r="V50" s="253"/>
    </row>
    <row r="51" spans="1:23" s="192" customFormat="1" ht="15" customHeight="1">
      <c r="A51" s="147">
        <v>47</v>
      </c>
      <c r="B51" s="243" t="s">
        <v>92</v>
      </c>
      <c r="C51" s="242">
        <v>105.62433677351672</v>
      </c>
      <c r="D51" s="242">
        <v>105.62523704234464</v>
      </c>
      <c r="E51" s="242">
        <v>103.99989495232801</v>
      </c>
      <c r="F51" s="242">
        <v>109.16754786433194</v>
      </c>
      <c r="G51" s="242">
        <v>113.36817610561727</v>
      </c>
      <c r="H51" s="242">
        <v>104.28391931901754</v>
      </c>
      <c r="I51" s="242">
        <v>112.24951855848053</v>
      </c>
      <c r="J51" s="242">
        <v>108.26489512258979</v>
      </c>
      <c r="K51" s="242">
        <v>102.43116610476227</v>
      </c>
      <c r="L51" s="242">
        <v>109.01458359576482</v>
      </c>
      <c r="M51" s="242">
        <v>115.55245677953168</v>
      </c>
      <c r="N51" s="242">
        <v>113.66887091689003</v>
      </c>
      <c r="O51" s="242">
        <v>121.98390341072528</v>
      </c>
      <c r="P51" s="242">
        <v>119.4014569017161</v>
      </c>
      <c r="Q51" s="242">
        <v>122.09553302763166</v>
      </c>
      <c r="R51" s="242">
        <v>111.21960364430508</v>
      </c>
      <c r="S51" s="242">
        <v>127.07303296556645</v>
      </c>
      <c r="T51" s="242">
        <v>131.09205565125575</v>
      </c>
      <c r="U51" s="242">
        <v>123.61001853625025</v>
      </c>
      <c r="V51" s="253"/>
    </row>
    <row r="52" spans="1:23" s="192" customFormat="1" ht="15" customHeight="1">
      <c r="A52" s="147">
        <v>48</v>
      </c>
      <c r="B52" s="244" t="s">
        <v>93</v>
      </c>
      <c r="C52" s="242">
        <v>48.514230029191836</v>
      </c>
      <c r="D52" s="242">
        <v>48.370553316013066</v>
      </c>
      <c r="E52" s="242">
        <v>51.744246641981661</v>
      </c>
      <c r="F52" s="242">
        <v>55.584115288733933</v>
      </c>
      <c r="G52" s="242">
        <v>56.74978526475747</v>
      </c>
      <c r="H52" s="242">
        <v>49.090647292989907</v>
      </c>
      <c r="I52" s="242">
        <v>53.506429237147273</v>
      </c>
      <c r="J52" s="242">
        <v>53.540947490389783</v>
      </c>
      <c r="K52" s="242">
        <v>49.133589716012729</v>
      </c>
      <c r="L52" s="242">
        <v>50.57840261173655</v>
      </c>
      <c r="M52" s="242">
        <v>53.346370422275115</v>
      </c>
      <c r="N52" s="242">
        <v>52.281498697680036</v>
      </c>
      <c r="O52" s="242">
        <v>54.728677341543587</v>
      </c>
      <c r="P52" s="242">
        <v>48.089623524327379</v>
      </c>
      <c r="Q52" s="242">
        <v>52.760028687442315</v>
      </c>
      <c r="R52" s="242">
        <v>51.249816814013037</v>
      </c>
      <c r="S52" s="242">
        <v>57.23982792037836</v>
      </c>
      <c r="T52" s="242">
        <v>56.75914966143268</v>
      </c>
      <c r="U52" s="242">
        <v>52.1405930487538</v>
      </c>
      <c r="V52" s="253"/>
    </row>
    <row r="53" spans="1:23" s="192" customFormat="1" ht="15" customHeight="1">
      <c r="A53" s="147">
        <v>49</v>
      </c>
      <c r="B53" s="244" t="s">
        <v>94</v>
      </c>
      <c r="C53" s="242">
        <v>37.457470057278002</v>
      </c>
      <c r="D53" s="242">
        <v>38.045942313992576</v>
      </c>
      <c r="E53" s="242">
        <v>33.312211911792645</v>
      </c>
      <c r="F53" s="242">
        <v>33.913812736961432</v>
      </c>
      <c r="G53" s="242">
        <v>35.846649391021209</v>
      </c>
      <c r="H53" s="242">
        <v>34.150076330674722</v>
      </c>
      <c r="I53" s="242">
        <v>36.005930470463518</v>
      </c>
      <c r="J53" s="242">
        <v>32.444796772364228</v>
      </c>
      <c r="K53" s="242">
        <v>29.907041368628725</v>
      </c>
      <c r="L53" s="242">
        <v>32.726549063345416</v>
      </c>
      <c r="M53" s="242">
        <v>35.040096460570737</v>
      </c>
      <c r="N53" s="242">
        <v>34.063776229082492</v>
      </c>
      <c r="O53" s="242">
        <v>36.923862368687985</v>
      </c>
      <c r="P53" s="242">
        <v>38.5959614967202</v>
      </c>
      <c r="Q53" s="242">
        <v>37.390584763904215</v>
      </c>
      <c r="R53" s="242">
        <v>29.763058351087235</v>
      </c>
      <c r="S53" s="242">
        <v>36.622307111207931</v>
      </c>
      <c r="T53" s="242">
        <v>39.343834452978413</v>
      </c>
      <c r="U53" s="242">
        <v>36.471840309964904</v>
      </c>
      <c r="V53" s="253"/>
    </row>
    <row r="54" spans="1:23" s="192" customFormat="1" ht="15" customHeight="1">
      <c r="A54" s="147">
        <v>50</v>
      </c>
      <c r="B54" s="246" t="s">
        <v>95</v>
      </c>
      <c r="C54" s="242">
        <v>9.5825783375510625</v>
      </c>
      <c r="D54" s="242">
        <v>9.7303826008330638</v>
      </c>
      <c r="E54" s="242">
        <v>8.3379821732243258</v>
      </c>
      <c r="F54" s="242">
        <v>10.423042394192356</v>
      </c>
      <c r="G54" s="242">
        <v>11.644769121538884</v>
      </c>
      <c r="H54" s="242">
        <v>10.880686070148265</v>
      </c>
      <c r="I54" s="242">
        <v>13.001009324638483</v>
      </c>
      <c r="J54" s="242">
        <v>12.779383790412922</v>
      </c>
      <c r="K54" s="242">
        <v>12.45335215739733</v>
      </c>
      <c r="L54" s="242">
        <v>14.661789686559009</v>
      </c>
      <c r="M54" s="242">
        <v>17.444217411292968</v>
      </c>
      <c r="N54" s="242">
        <v>17.217053525865136</v>
      </c>
      <c r="O54" s="242">
        <v>19.425359038242625</v>
      </c>
      <c r="P54" s="242">
        <v>21.138449248928868</v>
      </c>
      <c r="Q54" s="242">
        <v>20.203508528962598</v>
      </c>
      <c r="R54" s="242">
        <v>13.266309900430997</v>
      </c>
      <c r="S54" s="242">
        <v>17.95779404215174</v>
      </c>
      <c r="T54" s="242">
        <v>20.16387870710993</v>
      </c>
      <c r="U54" s="242">
        <v>18.073342022379986</v>
      </c>
      <c r="V54" s="253"/>
    </row>
    <row r="55" spans="1:23" s="192" customFormat="1" ht="15" customHeight="1">
      <c r="A55" s="147">
        <v>51</v>
      </c>
      <c r="B55" s="246" t="s">
        <v>96</v>
      </c>
      <c r="C55" s="242">
        <v>27.874891719726936</v>
      </c>
      <c r="D55" s="242">
        <v>28.315559713159512</v>
      </c>
      <c r="E55" s="242">
        <v>24.974229738568319</v>
      </c>
      <c r="F55" s="242">
        <v>23.490770342769078</v>
      </c>
      <c r="G55" s="242">
        <v>24.201880269482324</v>
      </c>
      <c r="H55" s="242">
        <v>23.26939026052646</v>
      </c>
      <c r="I55" s="242">
        <v>23.004921145825033</v>
      </c>
      <c r="J55" s="242">
        <v>19.665412981951306</v>
      </c>
      <c r="K55" s="242">
        <v>17.453689211231396</v>
      </c>
      <c r="L55" s="242">
        <v>18.064759376786409</v>
      </c>
      <c r="M55" s="242">
        <v>17.595879049277766</v>
      </c>
      <c r="N55" s="242">
        <v>16.846722703217353</v>
      </c>
      <c r="O55" s="242">
        <v>17.498503330445359</v>
      </c>
      <c r="P55" s="242">
        <v>17.457512247791332</v>
      </c>
      <c r="Q55" s="242">
        <v>17.187076234941621</v>
      </c>
      <c r="R55" s="242">
        <v>16.496748450656238</v>
      </c>
      <c r="S55" s="242">
        <v>18.664513069056191</v>
      </c>
      <c r="T55" s="242">
        <v>19.179955745868487</v>
      </c>
      <c r="U55" s="242">
        <v>18.398498287584914</v>
      </c>
      <c r="V55" s="253"/>
    </row>
    <row r="56" spans="1:23" s="192" customFormat="1" ht="15" customHeight="1">
      <c r="A56" s="147">
        <v>52</v>
      </c>
      <c r="B56" s="244" t="s">
        <v>97</v>
      </c>
      <c r="C56" s="242">
        <v>19.652636687046872</v>
      </c>
      <c r="D56" s="242">
        <v>19.208741412338998</v>
      </c>
      <c r="E56" s="242">
        <v>18.943436398553697</v>
      </c>
      <c r="F56" s="242">
        <v>19.669619838636581</v>
      </c>
      <c r="G56" s="242">
        <v>20.77174144983859</v>
      </c>
      <c r="H56" s="242">
        <v>21.043195695352928</v>
      </c>
      <c r="I56" s="242">
        <v>22.737158850869754</v>
      </c>
      <c r="J56" s="242">
        <v>22.279150859835781</v>
      </c>
      <c r="K56" s="242">
        <v>23.390535020120812</v>
      </c>
      <c r="L56" s="242">
        <v>25.709631920682856</v>
      </c>
      <c r="M56" s="242">
        <v>27.165989896685826</v>
      </c>
      <c r="N56" s="242">
        <v>27.323595990127501</v>
      </c>
      <c r="O56" s="242">
        <v>30.331363700493711</v>
      </c>
      <c r="P56" s="242">
        <v>32.715871880668523</v>
      </c>
      <c r="Q56" s="242">
        <v>31.94491957628513</v>
      </c>
      <c r="R56" s="242">
        <v>30.206728479204816</v>
      </c>
      <c r="S56" s="242">
        <v>33.210897933980156</v>
      </c>
      <c r="T56" s="242">
        <v>34.989071536844648</v>
      </c>
      <c r="U56" s="242">
        <v>34.997585177531548</v>
      </c>
      <c r="V56" s="253"/>
    </row>
    <row r="57" spans="1:23" s="192" customFormat="1" ht="15" customHeight="1">
      <c r="A57" s="147">
        <v>53</v>
      </c>
      <c r="B57" s="243" t="s">
        <v>98</v>
      </c>
      <c r="C57" s="242">
        <v>80.262597326483288</v>
      </c>
      <c r="D57" s="242">
        <v>82.9883820576554</v>
      </c>
      <c r="E57" s="242">
        <v>80.647506947671985</v>
      </c>
      <c r="F57" s="242">
        <v>86.032983935668042</v>
      </c>
      <c r="G57" s="242">
        <v>93.107137994382754</v>
      </c>
      <c r="H57" s="242">
        <v>94.273102880982435</v>
      </c>
      <c r="I57" s="242">
        <v>103.22386044151945</v>
      </c>
      <c r="J57" s="242">
        <v>101.51191057741019</v>
      </c>
      <c r="K57" s="242">
        <v>101.11266669523775</v>
      </c>
      <c r="L57" s="242">
        <v>113.49286270423516</v>
      </c>
      <c r="M57" s="242">
        <v>119.73361332046832</v>
      </c>
      <c r="N57" s="242">
        <v>121.72192078310997</v>
      </c>
      <c r="O57" s="242">
        <v>140.41372978927473</v>
      </c>
      <c r="P57" s="242">
        <v>149.97941809828393</v>
      </c>
      <c r="Q57" s="242">
        <v>144.86058767236833</v>
      </c>
      <c r="R57" s="242">
        <v>121.37515775569491</v>
      </c>
      <c r="S57" s="242">
        <v>139.98711683442843</v>
      </c>
      <c r="T57" s="242">
        <v>147.702365948741</v>
      </c>
      <c r="U57" s="242">
        <v>142.17100816375188</v>
      </c>
      <c r="V57" s="253"/>
    </row>
    <row r="58" spans="1:23" s="192" customFormat="1" ht="15" customHeight="1">
      <c r="A58" s="147">
        <v>54</v>
      </c>
      <c r="B58" s="244" t="s">
        <v>99</v>
      </c>
      <c r="C58" s="242">
        <v>15.532058291551465</v>
      </c>
      <c r="D58" s="242">
        <v>15.872950016558557</v>
      </c>
      <c r="E58" s="242">
        <v>15.184961215034409</v>
      </c>
      <c r="F58" s="242">
        <v>16.560116015762866</v>
      </c>
      <c r="G58" s="242">
        <v>18.378551271600454</v>
      </c>
      <c r="H58" s="242">
        <v>18.072764592360329</v>
      </c>
      <c r="I58" s="242">
        <v>20.263332434563733</v>
      </c>
      <c r="J58" s="242">
        <v>20.102333471303222</v>
      </c>
      <c r="K58" s="242">
        <v>20.569499779750281</v>
      </c>
      <c r="L58" s="242">
        <v>22.91555740534605</v>
      </c>
      <c r="M58" s="242">
        <v>24.669797069204051</v>
      </c>
      <c r="N58" s="242">
        <v>25.198336342655253</v>
      </c>
      <c r="O58" s="242">
        <v>28.391032919012389</v>
      </c>
      <c r="P58" s="242">
        <v>30.297023282226764</v>
      </c>
      <c r="Q58" s="242">
        <v>29.1164860262639</v>
      </c>
      <c r="R58" s="242">
        <v>25.621551211610498</v>
      </c>
      <c r="S58" s="242">
        <v>29.298556560803394</v>
      </c>
      <c r="T58" s="242">
        <v>30.469313918247085</v>
      </c>
      <c r="U58" s="242">
        <v>29.80234603907909</v>
      </c>
      <c r="V58" s="253"/>
    </row>
    <row r="59" spans="1:23" s="192" customFormat="1" ht="15" customHeight="1">
      <c r="A59" s="147">
        <v>55</v>
      </c>
      <c r="B59" s="244" t="s">
        <v>100</v>
      </c>
      <c r="C59" s="242">
        <v>35.809013956448126</v>
      </c>
      <c r="D59" s="242">
        <v>38.692486304531883</v>
      </c>
      <c r="E59" s="242">
        <v>37.505222024634314</v>
      </c>
      <c r="F59" s="242">
        <v>40.313853570640028</v>
      </c>
      <c r="G59" s="242">
        <v>43.979971585622124</v>
      </c>
      <c r="H59" s="242">
        <v>45.24315245352296</v>
      </c>
      <c r="I59" s="242">
        <v>49.667156407551502</v>
      </c>
      <c r="J59" s="242">
        <v>48.420007970748593</v>
      </c>
      <c r="K59" s="242">
        <v>46.859637918816091</v>
      </c>
      <c r="L59" s="242">
        <v>53.209541544233517</v>
      </c>
      <c r="M59" s="242">
        <v>56.754453651628396</v>
      </c>
      <c r="N59" s="242">
        <v>57.107701687531595</v>
      </c>
      <c r="O59" s="242">
        <v>68.732355620197765</v>
      </c>
      <c r="P59" s="242">
        <v>74.847203908794967</v>
      </c>
      <c r="Q59" s="242">
        <v>73.039213178235173</v>
      </c>
      <c r="R59" s="242">
        <v>55.377795009378133</v>
      </c>
      <c r="S59" s="242">
        <v>68.129702437032023</v>
      </c>
      <c r="T59" s="242">
        <v>73.806925028182533</v>
      </c>
      <c r="U59" s="242">
        <v>69.544317527263331</v>
      </c>
      <c r="V59" s="253"/>
    </row>
    <row r="60" spans="1:23" s="192" customFormat="1" ht="15" customHeight="1">
      <c r="A60" s="147">
        <v>56</v>
      </c>
      <c r="B60" s="246" t="s">
        <v>101</v>
      </c>
      <c r="C60" s="242">
        <v>30.562077562879161</v>
      </c>
      <c r="D60" s="242">
        <v>33.458169818506079</v>
      </c>
      <c r="E60" s="242">
        <v>31.44249819446086</v>
      </c>
      <c r="F60" s="242">
        <v>34.108611412657901</v>
      </c>
      <c r="G60" s="242">
        <v>37.26614530432645</v>
      </c>
      <c r="H60" s="242">
        <v>38.596764317541982</v>
      </c>
      <c r="I60" s="242">
        <v>42.141667193609322</v>
      </c>
      <c r="J60" s="242">
        <v>41.546968090866436</v>
      </c>
      <c r="K60" s="242">
        <v>39.76660377159471</v>
      </c>
      <c r="L60" s="242">
        <v>45.207089694133181</v>
      </c>
      <c r="M60" s="242">
        <v>48.228934074525917</v>
      </c>
      <c r="N60" s="242">
        <v>48.374669326117029</v>
      </c>
      <c r="O60" s="242">
        <v>59.072973074720849</v>
      </c>
      <c r="P60" s="242">
        <v>64.446096985684605</v>
      </c>
      <c r="Q60" s="242">
        <v>62.179405024557326</v>
      </c>
      <c r="R60" s="242">
        <v>45.90803462553108</v>
      </c>
      <c r="S60" s="242">
        <v>57.21435540029924</v>
      </c>
      <c r="T60" s="242">
        <v>62.540683076785648</v>
      </c>
      <c r="U60" s="242">
        <v>58.993390704813812</v>
      </c>
      <c r="V60" s="253"/>
    </row>
    <row r="61" spans="1:23" s="192" customFormat="1" ht="15" customHeight="1">
      <c r="A61" s="147">
        <v>57</v>
      </c>
      <c r="B61" s="246" t="s">
        <v>102</v>
      </c>
      <c r="C61" s="242">
        <v>5.2469363935689639</v>
      </c>
      <c r="D61" s="242">
        <v>5.2343164860258051</v>
      </c>
      <c r="E61" s="242">
        <v>6.062723830173451</v>
      </c>
      <c r="F61" s="242">
        <v>6.2052421579821297</v>
      </c>
      <c r="G61" s="242">
        <v>6.7138262812956722</v>
      </c>
      <c r="H61" s="242">
        <v>6.6463881359809784</v>
      </c>
      <c r="I61" s="242">
        <v>7.5254892139421807</v>
      </c>
      <c r="J61" s="242">
        <v>6.8730398798821595</v>
      </c>
      <c r="K61" s="242">
        <v>7.0930341472213794</v>
      </c>
      <c r="L61" s="242">
        <v>8.0024518501003339</v>
      </c>
      <c r="M61" s="242">
        <v>8.5255195771024752</v>
      </c>
      <c r="N61" s="242">
        <v>8.7330323614145673</v>
      </c>
      <c r="O61" s="242">
        <v>9.6593825454769142</v>
      </c>
      <c r="P61" s="242">
        <v>10.401106923110365</v>
      </c>
      <c r="Q61" s="242">
        <v>10.859808153677841</v>
      </c>
      <c r="R61" s="242">
        <v>9.4697603838470563</v>
      </c>
      <c r="S61" s="242">
        <v>10.915347036732783</v>
      </c>
      <c r="T61" s="242">
        <v>11.266241951396889</v>
      </c>
      <c r="U61" s="242">
        <v>10.550926822449512</v>
      </c>
      <c r="V61" s="253"/>
    </row>
    <row r="62" spans="1:23" s="192" customFormat="1" ht="15" customHeight="1">
      <c r="A62" s="147">
        <v>58</v>
      </c>
      <c r="B62" s="244" t="s">
        <v>103</v>
      </c>
      <c r="C62" s="242">
        <v>28.9215250784837</v>
      </c>
      <c r="D62" s="242">
        <v>28.422945736564966</v>
      </c>
      <c r="E62" s="242">
        <v>27.957323708003265</v>
      </c>
      <c r="F62" s="242">
        <v>29.159014349265153</v>
      </c>
      <c r="G62" s="242">
        <v>30.748615137160165</v>
      </c>
      <c r="H62" s="242">
        <v>30.957185835099153</v>
      </c>
      <c r="I62" s="242">
        <v>33.29337159940421</v>
      </c>
      <c r="J62" s="242">
        <v>32.98956913535838</v>
      </c>
      <c r="K62" s="242">
        <v>33.683528996671392</v>
      </c>
      <c r="L62" s="242">
        <v>37.367763754655606</v>
      </c>
      <c r="M62" s="242">
        <v>38.309362599635882</v>
      </c>
      <c r="N62" s="242">
        <v>39.415882752923117</v>
      </c>
      <c r="O62" s="242">
        <v>43.290341250064571</v>
      </c>
      <c r="P62" s="242">
        <v>44.835190907262202</v>
      </c>
      <c r="Q62" s="242">
        <v>42.704888467869253</v>
      </c>
      <c r="R62" s="242">
        <v>40.375811534706287</v>
      </c>
      <c r="S62" s="242">
        <v>42.558857836593013</v>
      </c>
      <c r="T62" s="242">
        <v>43.426127002311389</v>
      </c>
      <c r="U62" s="242">
        <v>42.824344597409464</v>
      </c>
    </row>
    <row r="63" spans="1:23" s="192" customFormat="1" ht="15" customHeight="1">
      <c r="A63" s="147">
        <v>59</v>
      </c>
      <c r="B63" s="243" t="s">
        <v>196</v>
      </c>
      <c r="C63" s="294" t="s">
        <v>688</v>
      </c>
      <c r="D63" s="294" t="s">
        <v>688</v>
      </c>
      <c r="E63" s="294" t="s">
        <v>688</v>
      </c>
      <c r="F63" s="294" t="s">
        <v>688</v>
      </c>
      <c r="G63" s="294" t="s">
        <v>688</v>
      </c>
      <c r="H63" s="294" t="s">
        <v>688</v>
      </c>
      <c r="I63" s="294" t="s">
        <v>688</v>
      </c>
      <c r="J63" s="294" t="s">
        <v>688</v>
      </c>
      <c r="K63" s="294" t="s">
        <v>688</v>
      </c>
      <c r="L63" s="294" t="s">
        <v>688</v>
      </c>
      <c r="M63" s="294" t="s">
        <v>688</v>
      </c>
      <c r="N63" s="294" t="s">
        <v>688</v>
      </c>
      <c r="O63" s="294" t="s">
        <v>688</v>
      </c>
      <c r="P63" s="294" t="s">
        <v>688</v>
      </c>
      <c r="Q63" s="294" t="s">
        <v>688</v>
      </c>
      <c r="R63" s="294" t="s">
        <v>688</v>
      </c>
      <c r="S63" s="294" t="s">
        <v>688</v>
      </c>
      <c r="T63" s="294" t="s">
        <v>688</v>
      </c>
      <c r="U63" s="294" t="s">
        <v>688</v>
      </c>
    </row>
    <row r="64" spans="1:23" s="192" customFormat="1" ht="15" customHeight="1">
      <c r="A64" s="147">
        <v>60</v>
      </c>
      <c r="B64" s="243" t="s">
        <v>197</v>
      </c>
      <c r="C64" s="242">
        <v>0</v>
      </c>
      <c r="D64" s="242">
        <v>0</v>
      </c>
      <c r="E64" s="242">
        <v>2.9999999999999997E-4</v>
      </c>
      <c r="F64" s="242">
        <v>1.04E-2</v>
      </c>
      <c r="G64" s="242">
        <v>2.2499999999999999E-2</v>
      </c>
      <c r="H64" s="242">
        <v>8.1200000000000008E-2</v>
      </c>
      <c r="I64" s="242">
        <v>0.18940000000000001</v>
      </c>
      <c r="J64" s="242">
        <v>0.3276</v>
      </c>
      <c r="K64" s="242">
        <v>0.45619999999999999</v>
      </c>
      <c r="L64" s="242">
        <v>0.52700000000000002</v>
      </c>
      <c r="M64" s="242">
        <v>1.9767000000000001</v>
      </c>
      <c r="N64" s="242">
        <v>1.7305999999999999</v>
      </c>
      <c r="O64" s="242">
        <v>1.3564000000000001</v>
      </c>
      <c r="P64" s="242">
        <v>1.9650999999999998</v>
      </c>
      <c r="Q64" s="242">
        <v>2.4704999999999999</v>
      </c>
      <c r="R64" s="242">
        <v>2.58</v>
      </c>
      <c r="S64" s="242">
        <v>2.6733000000000002</v>
      </c>
      <c r="T64" s="242">
        <v>2.8608000000000002</v>
      </c>
      <c r="U64" s="242">
        <v>2.8407</v>
      </c>
    </row>
    <row r="65" spans="1:21" s="192" customFormat="1" ht="15" customHeight="1">
      <c r="A65" s="147">
        <v>61</v>
      </c>
      <c r="B65" s="241" t="s">
        <v>104</v>
      </c>
      <c r="C65" s="242">
        <v>2360.7562999016695</v>
      </c>
      <c r="D65" s="242">
        <v>2215.9909546094536</v>
      </c>
      <c r="E65" s="242">
        <v>2150.6826375988612</v>
      </c>
      <c r="F65" s="242">
        <v>2048.3608657777354</v>
      </c>
      <c r="G65" s="242">
        <v>2021.76794259797</v>
      </c>
      <c r="H65" s="242">
        <v>2083.5912547685039</v>
      </c>
      <c r="I65" s="242">
        <v>2055.7047012085518</v>
      </c>
      <c r="J65" s="242">
        <v>2088.754823853119</v>
      </c>
      <c r="K65" s="242">
        <v>2166.7964720434243</v>
      </c>
      <c r="L65" s="242">
        <v>2117.1995397386409</v>
      </c>
      <c r="M65" s="242">
        <v>2212.7905323019409</v>
      </c>
      <c r="N65" s="242">
        <v>2180.6976973738974</v>
      </c>
      <c r="O65" s="242">
        <v>2112.032184155923</v>
      </c>
      <c r="P65" s="242">
        <v>2203.8625250883265</v>
      </c>
      <c r="Q65" s="242">
        <v>2226.1686349600805</v>
      </c>
      <c r="R65" s="242">
        <v>2088.9599503784793</v>
      </c>
      <c r="S65" s="242">
        <v>2110.8699275709464</v>
      </c>
      <c r="T65" s="242">
        <v>2103.5399193258377</v>
      </c>
      <c r="U65" s="242">
        <v>1997.6928515948923</v>
      </c>
    </row>
    <row r="66" spans="1:21" s="192" customFormat="1" ht="15" customHeight="1">
      <c r="A66" s="147">
        <v>62</v>
      </c>
      <c r="B66" s="243" t="s">
        <v>105</v>
      </c>
      <c r="C66" s="242">
        <v>1920.4117947259999</v>
      </c>
      <c r="D66" s="242">
        <v>1807.653106663</v>
      </c>
      <c r="E66" s="242">
        <v>1723.0456048909998</v>
      </c>
      <c r="F66" s="242">
        <v>1614.6343461750002</v>
      </c>
      <c r="G66" s="242">
        <v>1575.8594477789998</v>
      </c>
      <c r="H66" s="242">
        <v>1602.5351161589997</v>
      </c>
      <c r="I66" s="242">
        <v>1565.038447225</v>
      </c>
      <c r="J66" s="242">
        <v>1624.8177744200002</v>
      </c>
      <c r="K66" s="242">
        <v>1708.2752578279999</v>
      </c>
      <c r="L66" s="242">
        <v>1697.2232219619998</v>
      </c>
      <c r="M66" s="242">
        <v>1789.1705446149999</v>
      </c>
      <c r="N66" s="242">
        <v>1758.1989575029997</v>
      </c>
      <c r="O66" s="242">
        <v>1690.8816411879998</v>
      </c>
      <c r="P66" s="242">
        <v>1763.183806475</v>
      </c>
      <c r="Q66" s="242">
        <v>1812.2087093</v>
      </c>
      <c r="R66" s="242">
        <v>1696.979843025</v>
      </c>
      <c r="S66" s="242">
        <v>1723.254113875</v>
      </c>
      <c r="T66" s="242">
        <v>1703.1947686750002</v>
      </c>
      <c r="U66" s="242">
        <v>1597.221621575</v>
      </c>
    </row>
    <row r="67" spans="1:21" s="192" customFormat="1" ht="15" customHeight="1">
      <c r="A67" s="147">
        <v>63</v>
      </c>
      <c r="B67" s="244" t="s">
        <v>106</v>
      </c>
      <c r="C67" s="242">
        <v>1870.0476000000001</v>
      </c>
      <c r="D67" s="242">
        <v>1754.8815</v>
      </c>
      <c r="E67" s="242">
        <v>1675.0728999999999</v>
      </c>
      <c r="F67" s="242">
        <v>1567.5764838000002</v>
      </c>
      <c r="G67" s="242">
        <v>1533.7673691999998</v>
      </c>
      <c r="H67" s="242">
        <v>1562.0747243999997</v>
      </c>
      <c r="I67" s="242">
        <v>1531.3908744</v>
      </c>
      <c r="J67" s="242">
        <v>1593.7147520000001</v>
      </c>
      <c r="K67" s="242">
        <v>1678.4622804000001</v>
      </c>
      <c r="L67" s="242">
        <v>1666.8114753999998</v>
      </c>
      <c r="M67" s="242">
        <v>1757.5956805000001</v>
      </c>
      <c r="N67" s="242">
        <v>1727.1280546999997</v>
      </c>
      <c r="O67" s="242">
        <v>1663.4854020999999</v>
      </c>
      <c r="P67" s="242">
        <v>1736.4149677</v>
      </c>
      <c r="Q67" s="242">
        <v>1790.9970693</v>
      </c>
      <c r="R67" s="242">
        <v>1680.3454040000001</v>
      </c>
      <c r="S67" s="242">
        <v>1706.8265119</v>
      </c>
      <c r="T67" s="242">
        <v>1690.4653097</v>
      </c>
      <c r="U67" s="242">
        <v>1586.2454</v>
      </c>
    </row>
    <row r="68" spans="1:21" s="192" customFormat="1" ht="15" customHeight="1">
      <c r="A68" s="147">
        <v>64</v>
      </c>
      <c r="B68" s="243" t="s">
        <v>268</v>
      </c>
      <c r="C68" s="242">
        <v>136.11660599999996</v>
      </c>
      <c r="D68" s="242">
        <v>129.88829489</v>
      </c>
      <c r="E68" s="242">
        <v>124.70457691</v>
      </c>
      <c r="F68" s="242">
        <v>125.72990976</v>
      </c>
      <c r="G68" s="242">
        <v>123.35208266999999</v>
      </c>
      <c r="H68" s="242">
        <v>131.58492384000002</v>
      </c>
      <c r="I68" s="242">
        <v>128.12444336999999</v>
      </c>
      <c r="J68" s="242">
        <v>122.41844746999999</v>
      </c>
      <c r="K68" s="242">
        <v>119.439355495</v>
      </c>
      <c r="L68" s="242">
        <v>119.90723024499998</v>
      </c>
      <c r="M68" s="242">
        <v>118.18867888999998</v>
      </c>
      <c r="N68" s="242">
        <v>114.13999459999999</v>
      </c>
      <c r="O68" s="242">
        <v>117.37716</v>
      </c>
      <c r="P68" s="242">
        <v>115.90092007</v>
      </c>
      <c r="Q68" s="242">
        <v>112.90210628000001</v>
      </c>
      <c r="R68" s="242">
        <v>94.681146859999998</v>
      </c>
      <c r="S68" s="242">
        <v>104.98375912</v>
      </c>
      <c r="T68" s="242">
        <v>112.53918476999998</v>
      </c>
      <c r="U68" s="242">
        <v>109.13254639999995</v>
      </c>
    </row>
    <row r="69" spans="1:21" s="192" customFormat="1" ht="15" customHeight="1">
      <c r="A69" s="147">
        <v>65</v>
      </c>
      <c r="B69" s="243" t="s">
        <v>710</v>
      </c>
      <c r="C69" s="242">
        <v>198.59890061203342</v>
      </c>
      <c r="D69" s="242">
        <v>179.84950909701337</v>
      </c>
      <c r="E69" s="242">
        <v>176.69945579786119</v>
      </c>
      <c r="F69" s="242">
        <v>183.19160984273501</v>
      </c>
      <c r="G69" s="242">
        <v>191.52741214897003</v>
      </c>
      <c r="H69" s="242">
        <v>188.16521476950408</v>
      </c>
      <c r="I69" s="242">
        <v>201.19281061355181</v>
      </c>
      <c r="J69" s="242">
        <v>191.91660196311892</v>
      </c>
      <c r="K69" s="242">
        <v>190.82979272042456</v>
      </c>
      <c r="L69" s="242">
        <v>164.26489553164132</v>
      </c>
      <c r="M69" s="242">
        <v>197.31311779694084</v>
      </c>
      <c r="N69" s="242">
        <v>201.52892827089804</v>
      </c>
      <c r="O69" s="242">
        <v>193.32676996792318</v>
      </c>
      <c r="P69" s="242">
        <v>212.07779854332651</v>
      </c>
      <c r="Q69" s="242">
        <v>189.84181938008075</v>
      </c>
      <c r="R69" s="242">
        <v>189.38196049347948</v>
      </c>
      <c r="S69" s="242">
        <v>174.27205457594636</v>
      </c>
      <c r="T69" s="242">
        <v>175.41896588083722</v>
      </c>
      <c r="U69" s="242">
        <v>178.7796836198925</v>
      </c>
    </row>
    <row r="70" spans="1:21" s="192" customFormat="1" ht="15" customHeight="1">
      <c r="A70" s="147">
        <v>66</v>
      </c>
      <c r="B70" s="243" t="s">
        <v>711</v>
      </c>
      <c r="C70" s="242">
        <v>105.62899856363636</v>
      </c>
      <c r="D70" s="242">
        <v>98.600043959440555</v>
      </c>
      <c r="E70" s="242">
        <v>126.233</v>
      </c>
      <c r="F70" s="242">
        <v>124.80500000000001</v>
      </c>
      <c r="G70" s="242">
        <v>131.029</v>
      </c>
      <c r="H70" s="242">
        <v>161.30600000000001</v>
      </c>
      <c r="I70" s="242">
        <v>161.34899999999999</v>
      </c>
      <c r="J70" s="242">
        <v>149.602</v>
      </c>
      <c r="K70" s="242">
        <v>148.25206599999999</v>
      </c>
      <c r="L70" s="242">
        <v>135.804192</v>
      </c>
      <c r="M70" s="242">
        <v>108.11819100000001</v>
      </c>
      <c r="N70" s="242">
        <v>106.82981699999999</v>
      </c>
      <c r="O70" s="242">
        <v>110.446613</v>
      </c>
      <c r="P70" s="242">
        <v>112.7</v>
      </c>
      <c r="Q70" s="242">
        <v>111.21599999999999</v>
      </c>
      <c r="R70" s="242">
        <v>107.917</v>
      </c>
      <c r="S70" s="242">
        <v>108.36</v>
      </c>
      <c r="T70" s="242">
        <v>112.387</v>
      </c>
      <c r="U70" s="242">
        <v>112.559</v>
      </c>
    </row>
    <row r="71" spans="1:21" s="192" customFormat="1" ht="15" customHeight="1">
      <c r="A71" s="147">
        <v>67</v>
      </c>
      <c r="B71" s="254" t="s">
        <v>198</v>
      </c>
      <c r="C71" s="294" t="s">
        <v>688</v>
      </c>
      <c r="D71" s="294" t="s">
        <v>688</v>
      </c>
      <c r="E71" s="294" t="s">
        <v>688</v>
      </c>
      <c r="F71" s="294" t="s">
        <v>688</v>
      </c>
      <c r="G71" s="294" t="s">
        <v>688</v>
      </c>
      <c r="H71" s="294" t="s">
        <v>688</v>
      </c>
      <c r="I71" s="294" t="s">
        <v>688</v>
      </c>
      <c r="J71" s="294" t="s">
        <v>688</v>
      </c>
      <c r="K71" s="294" t="s">
        <v>688</v>
      </c>
      <c r="L71" s="294" t="s">
        <v>688</v>
      </c>
      <c r="M71" s="294" t="s">
        <v>688</v>
      </c>
      <c r="N71" s="294" t="s">
        <v>688</v>
      </c>
      <c r="O71" s="294" t="s">
        <v>688</v>
      </c>
      <c r="P71" s="294" t="s">
        <v>688</v>
      </c>
      <c r="Q71" s="294" t="s">
        <v>688</v>
      </c>
      <c r="R71" s="294" t="s">
        <v>688</v>
      </c>
      <c r="S71" s="294" t="s">
        <v>688</v>
      </c>
      <c r="T71" s="294" t="s">
        <v>688</v>
      </c>
      <c r="U71" s="294" t="s">
        <v>688</v>
      </c>
    </row>
    <row r="72" spans="1:21" s="192" customFormat="1" ht="9.75" customHeight="1">
      <c r="A72" s="255"/>
      <c r="B72" s="293" t="s">
        <v>281</v>
      </c>
      <c r="C72" s="252"/>
      <c r="D72" s="252"/>
      <c r="E72" s="252"/>
      <c r="F72" s="252"/>
      <c r="G72" s="252"/>
      <c r="H72" s="252"/>
      <c r="I72" s="252"/>
      <c r="J72" s="252"/>
      <c r="K72" s="252"/>
      <c r="L72" s="252"/>
      <c r="M72" s="256"/>
      <c r="N72" s="256"/>
      <c r="O72" s="256"/>
      <c r="P72" s="256"/>
      <c r="Q72" s="256"/>
      <c r="R72" s="256"/>
      <c r="S72" s="256"/>
      <c r="T72" s="256"/>
      <c r="U72" s="256"/>
    </row>
    <row r="73" spans="1:21" s="192" customFormat="1" ht="12.75" customHeight="1">
      <c r="A73" s="255"/>
      <c r="B73" s="179" t="s">
        <v>189</v>
      </c>
      <c r="C73" s="252"/>
      <c r="D73" s="252"/>
      <c r="E73" s="242"/>
      <c r="F73" s="242"/>
      <c r="G73" s="242"/>
      <c r="H73" s="242"/>
      <c r="I73" s="242"/>
      <c r="J73" s="242"/>
      <c r="K73" s="242"/>
      <c r="L73" s="242"/>
      <c r="M73" s="164"/>
      <c r="N73" s="164"/>
      <c r="O73" s="164"/>
      <c r="P73" s="164"/>
      <c r="Q73" s="164"/>
      <c r="R73" s="164"/>
      <c r="S73" s="164"/>
      <c r="T73" s="164"/>
      <c r="U73" s="164"/>
    </row>
    <row r="74" spans="1:21" s="192" customFormat="1" ht="12.75" customHeight="1">
      <c r="A74" s="255"/>
      <c r="B74" s="179" t="s">
        <v>160</v>
      </c>
      <c r="C74" s="242"/>
      <c r="D74" s="242"/>
      <c r="E74" s="242"/>
      <c r="F74" s="242"/>
      <c r="G74" s="242"/>
      <c r="H74" s="242"/>
      <c r="I74" s="242"/>
      <c r="J74" s="242"/>
      <c r="K74" s="242"/>
      <c r="L74" s="242"/>
      <c r="M74" s="164"/>
      <c r="N74" s="164"/>
      <c r="O74" s="164"/>
      <c r="P74" s="164"/>
      <c r="Q74" s="164"/>
      <c r="R74" s="164"/>
      <c r="S74" s="164"/>
      <c r="T74" s="164"/>
      <c r="U74" s="164"/>
    </row>
    <row r="75" spans="1:21" s="192" customFormat="1" ht="12.75" customHeight="1">
      <c r="A75" s="255"/>
      <c r="B75" s="179" t="s">
        <v>208</v>
      </c>
      <c r="C75" s="242"/>
      <c r="D75" s="242"/>
      <c r="E75" s="242"/>
      <c r="F75" s="242"/>
      <c r="G75" s="242"/>
      <c r="H75" s="242"/>
      <c r="I75" s="242"/>
      <c r="J75" s="242"/>
      <c r="K75" s="242"/>
      <c r="L75" s="242"/>
      <c r="M75" s="164"/>
      <c r="N75" s="164"/>
      <c r="O75" s="164"/>
      <c r="P75" s="164"/>
      <c r="Q75" s="164"/>
      <c r="R75" s="164"/>
      <c r="S75" s="164"/>
      <c r="T75" s="164"/>
      <c r="U75" s="164"/>
    </row>
    <row r="76" spans="1:21">
      <c r="B76" s="179" t="s">
        <v>267</v>
      </c>
      <c r="C76" s="257"/>
    </row>
    <row r="77" spans="1:21" s="192" customFormat="1" ht="12.75" customHeight="1">
      <c r="A77" s="255"/>
      <c r="B77" s="179" t="s">
        <v>261</v>
      </c>
      <c r="C77" s="242"/>
      <c r="D77" s="242"/>
      <c r="E77" s="242"/>
      <c r="F77" s="242"/>
      <c r="G77" s="242"/>
      <c r="H77" s="242"/>
      <c r="I77" s="242"/>
      <c r="J77" s="242"/>
      <c r="K77" s="242"/>
      <c r="L77" s="242"/>
      <c r="M77" s="164"/>
      <c r="N77" s="164"/>
      <c r="O77" s="164"/>
      <c r="P77" s="164"/>
      <c r="Q77" s="164"/>
      <c r="R77" s="164"/>
      <c r="S77" s="164"/>
      <c r="T77" s="164"/>
      <c r="U77" s="164"/>
    </row>
    <row r="78" spans="1:21" s="192" customFormat="1" ht="12.75" customHeight="1">
      <c r="A78" s="255"/>
      <c r="B78" s="185" t="s">
        <v>263</v>
      </c>
      <c r="C78" s="242"/>
      <c r="D78" s="242"/>
      <c r="E78" s="242"/>
      <c r="F78" s="242"/>
      <c r="G78" s="242"/>
      <c r="H78" s="242"/>
      <c r="I78" s="242"/>
      <c r="J78" s="242"/>
      <c r="K78" s="242"/>
      <c r="L78" s="242"/>
      <c r="M78" s="164"/>
      <c r="N78" s="164"/>
      <c r="O78" s="164"/>
      <c r="P78" s="164"/>
      <c r="Q78" s="164"/>
      <c r="R78" s="164"/>
      <c r="S78" s="164"/>
      <c r="T78" s="164"/>
      <c r="U78" s="164"/>
    </row>
    <row r="79" spans="1:21" s="192" customFormat="1" ht="12.75" customHeight="1">
      <c r="A79" s="255"/>
      <c r="B79" s="185" t="s">
        <v>264</v>
      </c>
      <c r="C79" s="242"/>
      <c r="D79" s="242"/>
      <c r="E79" s="242"/>
      <c r="F79" s="242"/>
      <c r="G79" s="242"/>
      <c r="H79" s="242"/>
      <c r="I79" s="242"/>
      <c r="J79" s="242"/>
      <c r="K79" s="242"/>
      <c r="L79" s="242"/>
      <c r="M79" s="164"/>
      <c r="N79" s="164"/>
      <c r="O79" s="164"/>
      <c r="P79" s="164"/>
      <c r="Q79" s="164"/>
      <c r="R79" s="164"/>
      <c r="S79" s="164"/>
      <c r="T79" s="164"/>
      <c r="U79" s="164"/>
    </row>
    <row r="80" spans="1:21" s="192" customFormat="1" ht="12.75" customHeight="1">
      <c r="A80" s="255"/>
      <c r="B80" s="185" t="s">
        <v>460</v>
      </c>
      <c r="C80" s="242"/>
      <c r="D80" s="242"/>
      <c r="E80" s="242"/>
      <c r="F80" s="242"/>
      <c r="G80" s="242"/>
      <c r="H80" s="242"/>
      <c r="I80" s="242"/>
      <c r="J80" s="242"/>
      <c r="K80" s="242"/>
      <c r="L80" s="242"/>
      <c r="M80" s="164"/>
      <c r="N80" s="164"/>
      <c r="O80" s="164"/>
      <c r="P80" s="164"/>
      <c r="Q80" s="164"/>
      <c r="R80" s="164"/>
      <c r="S80" s="164"/>
      <c r="T80" s="164"/>
      <c r="U80" s="164"/>
    </row>
    <row r="81" spans="1:21" s="192" customFormat="1" ht="12.75" customHeight="1">
      <c r="A81" s="255"/>
      <c r="B81" s="185" t="s">
        <v>703</v>
      </c>
      <c r="C81" s="242"/>
      <c r="D81" s="242"/>
      <c r="E81" s="242"/>
      <c r="F81" s="242"/>
      <c r="G81" s="242"/>
      <c r="H81" s="242"/>
      <c r="I81" s="242"/>
      <c r="J81" s="242"/>
      <c r="K81" s="242"/>
      <c r="L81" s="242"/>
      <c r="M81" s="164"/>
      <c r="N81" s="164"/>
      <c r="O81" s="164"/>
      <c r="P81" s="164"/>
      <c r="Q81" s="164"/>
      <c r="R81" s="164"/>
      <c r="S81" s="164"/>
      <c r="T81" s="164"/>
      <c r="U81" s="164"/>
    </row>
    <row r="82" spans="1:21" s="192" customFormat="1" ht="12.75" customHeight="1">
      <c r="A82" s="255"/>
      <c r="B82" s="179" t="s">
        <v>704</v>
      </c>
      <c r="C82" s="242"/>
      <c r="D82" s="242"/>
      <c r="E82" s="242"/>
      <c r="F82" s="242"/>
      <c r="G82" s="242"/>
      <c r="H82" s="242"/>
      <c r="I82" s="242"/>
      <c r="J82" s="242"/>
      <c r="K82" s="242"/>
      <c r="L82" s="242"/>
      <c r="M82" s="164"/>
      <c r="N82" s="164"/>
      <c r="O82" s="164"/>
      <c r="P82" s="164"/>
      <c r="Q82" s="164"/>
      <c r="R82" s="164"/>
      <c r="S82" s="164"/>
      <c r="T82" s="164"/>
      <c r="U82" s="164"/>
    </row>
    <row r="83" spans="1:21" s="192" customFormat="1" ht="12.75" customHeight="1">
      <c r="A83" s="255"/>
      <c r="B83" s="179" t="s">
        <v>705</v>
      </c>
      <c r="C83" s="242"/>
      <c r="D83" s="242"/>
      <c r="E83" s="242"/>
      <c r="F83" s="242"/>
      <c r="G83" s="242"/>
      <c r="H83" s="242"/>
      <c r="I83" s="242"/>
      <c r="J83" s="242"/>
      <c r="K83" s="242"/>
      <c r="L83" s="242"/>
      <c r="M83" s="164"/>
      <c r="N83" s="164"/>
      <c r="O83" s="164"/>
      <c r="P83" s="164"/>
      <c r="Q83" s="164"/>
      <c r="R83" s="164"/>
      <c r="S83" s="164"/>
      <c r="T83" s="164"/>
      <c r="U83" s="164"/>
    </row>
    <row r="84" spans="1:21">
      <c r="B84" s="179" t="s">
        <v>706</v>
      </c>
      <c r="C84" s="257"/>
    </row>
    <row r="85" spans="1:21">
      <c r="B85" s="179" t="s">
        <v>707</v>
      </c>
      <c r="C85" s="257"/>
    </row>
    <row r="87" spans="1:21">
      <c r="C87" s="257"/>
    </row>
    <row r="88" spans="1:21">
      <c r="C88" s="257"/>
    </row>
    <row r="89" spans="1:21">
      <c r="C89" s="257"/>
    </row>
    <row r="90" spans="1:21">
      <c r="C90" s="257"/>
    </row>
    <row r="91" spans="1:21">
      <c r="C91" s="257"/>
    </row>
    <row r="92" spans="1:21">
      <c r="C92" s="257"/>
    </row>
    <row r="93" spans="1:21">
      <c r="C93" s="257"/>
    </row>
    <row r="94" spans="1:21">
      <c r="C94" s="257"/>
    </row>
    <row r="95" spans="1:21">
      <c r="C95" s="257"/>
    </row>
    <row r="96" spans="1:21">
      <c r="C96" s="257"/>
    </row>
    <row r="97" spans="3:3">
      <c r="C97" s="257"/>
    </row>
    <row r="98" spans="3:3">
      <c r="C98" s="257"/>
    </row>
    <row r="99" spans="3:3">
      <c r="C99" s="257"/>
    </row>
    <row r="100" spans="3:3">
      <c r="C100" s="257"/>
    </row>
    <row r="101" spans="3:3">
      <c r="C101" s="257"/>
    </row>
    <row r="102" spans="3:3">
      <c r="C102" s="257"/>
    </row>
    <row r="103" spans="3:3">
      <c r="C103" s="257"/>
    </row>
    <row r="104" spans="3:3">
      <c r="C104" s="257"/>
    </row>
    <row r="105" spans="3:3">
      <c r="C105" s="257"/>
    </row>
    <row r="106" spans="3:3">
      <c r="C106" s="257"/>
    </row>
    <row r="107" spans="3:3">
      <c r="C107" s="257"/>
    </row>
    <row r="108" spans="3:3">
      <c r="C108" s="257"/>
    </row>
    <row r="109" spans="3:3">
      <c r="C109" s="257"/>
    </row>
    <row r="110" spans="3:3">
      <c r="C110" s="257"/>
    </row>
    <row r="111" spans="3:3">
      <c r="C111" s="257"/>
    </row>
    <row r="112" spans="3:3">
      <c r="C112" s="257"/>
    </row>
    <row r="113" spans="3:3">
      <c r="C113" s="257"/>
    </row>
    <row r="114" spans="3:3">
      <c r="C114" s="257"/>
    </row>
    <row r="115" spans="3:3">
      <c r="C115" s="257"/>
    </row>
    <row r="116" spans="3:3">
      <c r="C116" s="257"/>
    </row>
    <row r="117" spans="3:3">
      <c r="C117" s="257"/>
    </row>
    <row r="118" spans="3:3">
      <c r="C118" s="257"/>
    </row>
    <row r="119" spans="3:3">
      <c r="C119" s="257"/>
    </row>
  </sheetData>
  <printOptions horizontalCentered="1"/>
  <pageMargins left="0.59055118110236227" right="0.59055118110236227" top="0.59055118110236227" bottom="0.59055118110236227" header="0.11811023622047245" footer="0.11811023622047245"/>
  <pageSetup paperSize="9" scale="60" firstPageNumber="4" fitToWidth="2" pageOrder="overThenDown" orientation="portrait" useFirstPageNumber="1" r:id="rId1"/>
  <headerFooter alignWithMargins="0">
    <oddHeader>&amp;R&amp;"MetaNormalLF-Roman,Standard"Teil 1</oddHeader>
    <oddFooter>&amp;L&amp;"MetaNormalLF-Roman,Standard"Statistisches Bundesamt, Umweltnutzung und Wirtschaft, Tabellenband, 2014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workbookViewId="0"/>
  </sheetViews>
  <sheetFormatPr baseColWidth="10" defaultRowHeight="12.75"/>
  <cols>
    <col min="1" max="1" width="4.28515625" style="144" customWidth="1"/>
    <col min="2" max="2" width="55.7109375" style="144" customWidth="1"/>
    <col min="3" max="21" width="12.7109375" style="144" customWidth="1"/>
    <col min="22" max="16384" width="11.42578125" style="144"/>
  </cols>
  <sheetData>
    <row r="1" spans="1:21" ht="20.100000000000001" customHeight="1">
      <c r="A1" s="228" t="s">
        <v>614</v>
      </c>
      <c r="B1" s="229"/>
      <c r="D1" s="231"/>
      <c r="E1" s="231"/>
      <c r="F1" s="231"/>
      <c r="G1" s="231"/>
      <c r="J1" s="228"/>
      <c r="L1" s="231"/>
      <c r="M1" s="231"/>
      <c r="N1" s="231"/>
      <c r="O1" s="231"/>
      <c r="P1" s="231"/>
      <c r="Q1" s="231"/>
      <c r="R1" s="231"/>
      <c r="S1" s="231"/>
      <c r="T1" s="231"/>
      <c r="U1" s="231"/>
    </row>
    <row r="2" spans="1:21" ht="16.5" customHeight="1">
      <c r="A2" s="232" t="s">
        <v>73</v>
      </c>
      <c r="B2" s="232"/>
      <c r="D2" s="233"/>
      <c r="E2" s="233"/>
      <c r="F2" s="233"/>
      <c r="G2" s="233"/>
      <c r="J2" s="232"/>
      <c r="L2" s="233"/>
      <c r="M2" s="233"/>
      <c r="N2" s="233"/>
      <c r="O2" s="233"/>
      <c r="P2" s="233"/>
      <c r="Q2" s="233"/>
      <c r="R2" s="233"/>
      <c r="S2" s="233"/>
      <c r="T2" s="233"/>
      <c r="U2" s="233"/>
    </row>
    <row r="3" spans="1:21" ht="12" customHeight="1">
      <c r="A3" s="234"/>
      <c r="B3" s="234"/>
      <c r="C3" s="234"/>
      <c r="D3" s="234"/>
      <c r="E3" s="234"/>
      <c r="F3" s="234"/>
      <c r="G3" s="234"/>
      <c r="H3" s="193"/>
      <c r="I3" s="193"/>
      <c r="J3" s="234"/>
      <c r="K3" s="234"/>
      <c r="L3" s="234"/>
      <c r="M3" s="234"/>
      <c r="N3" s="234"/>
      <c r="O3" s="234"/>
      <c r="P3" s="234"/>
      <c r="Q3" s="234"/>
      <c r="R3" s="234"/>
      <c r="S3" s="234"/>
      <c r="T3" s="234"/>
      <c r="U3" s="234"/>
    </row>
    <row r="4" spans="1:21" ht="27" customHeight="1">
      <c r="A4" s="235" t="s">
        <v>74</v>
      </c>
      <c r="B4" s="236" t="s">
        <v>22</v>
      </c>
      <c r="C4" s="237">
        <v>1994</v>
      </c>
      <c r="D4" s="236">
        <v>1995</v>
      </c>
      <c r="E4" s="237">
        <v>1996</v>
      </c>
      <c r="F4" s="237">
        <v>1997</v>
      </c>
      <c r="G4" s="237">
        <v>1998</v>
      </c>
      <c r="H4" s="238">
        <v>1999</v>
      </c>
      <c r="I4" s="237">
        <v>2000</v>
      </c>
      <c r="J4" s="236">
        <v>2001</v>
      </c>
      <c r="K4" s="237">
        <v>2002</v>
      </c>
      <c r="L4" s="236">
        <v>2003</v>
      </c>
      <c r="M4" s="237">
        <v>2004</v>
      </c>
      <c r="N4" s="237">
        <v>2005</v>
      </c>
      <c r="O4" s="237">
        <v>2006</v>
      </c>
      <c r="P4" s="237">
        <v>2007</v>
      </c>
      <c r="Q4" s="237">
        <v>2008</v>
      </c>
      <c r="R4" s="237">
        <v>2009</v>
      </c>
      <c r="S4" s="237">
        <v>2010</v>
      </c>
      <c r="T4" s="237">
        <v>2011</v>
      </c>
      <c r="U4" s="239">
        <v>2012</v>
      </c>
    </row>
    <row r="5" spans="1:21" s="192" customFormat="1" ht="15" customHeight="1">
      <c r="A5" s="240">
        <v>1</v>
      </c>
      <c r="B5" s="258" t="s">
        <v>107</v>
      </c>
      <c r="C5" s="242">
        <v>1532.23883089218</v>
      </c>
      <c r="D5" s="242">
        <v>1533.8843682598742</v>
      </c>
      <c r="E5" s="242">
        <v>1575.667741347931</v>
      </c>
      <c r="F5" s="242">
        <v>1526.3996050630135</v>
      </c>
      <c r="G5" s="242">
        <v>1513.837152632756</v>
      </c>
      <c r="H5" s="242">
        <v>1478.1141304911284</v>
      </c>
      <c r="I5" s="242">
        <v>1476.0615409344182</v>
      </c>
      <c r="J5" s="242">
        <v>1508.622044254369</v>
      </c>
      <c r="K5" s="242">
        <v>1481.2253517188137</v>
      </c>
      <c r="L5" s="242">
        <v>1480.539846857444</v>
      </c>
      <c r="M5" s="242">
        <v>1464.3325518976637</v>
      </c>
      <c r="N5" s="242">
        <v>1438.1708869977947</v>
      </c>
      <c r="O5" s="242">
        <v>1453.3666204413068</v>
      </c>
      <c r="P5" s="242">
        <v>1409.9562442246618</v>
      </c>
      <c r="Q5" s="242">
        <v>1418.4013476602981</v>
      </c>
      <c r="R5" s="242">
        <v>1332.3044269357442</v>
      </c>
      <c r="S5" s="242">
        <v>1386.4293417194128</v>
      </c>
      <c r="T5" s="242">
        <v>1348.2463337797158</v>
      </c>
      <c r="U5" s="242">
        <v>1366.4004740239775</v>
      </c>
    </row>
    <row r="6" spans="1:21" s="192" customFormat="1" ht="15" customHeight="1">
      <c r="A6" s="147">
        <v>2</v>
      </c>
      <c r="B6" s="259" t="s">
        <v>240</v>
      </c>
      <c r="C6" s="242">
        <v>951.86373392452356</v>
      </c>
      <c r="D6" s="242">
        <v>948.74475933428732</v>
      </c>
      <c r="E6" s="242">
        <v>968.75363152776117</v>
      </c>
      <c r="F6" s="242">
        <v>939.27497229667733</v>
      </c>
      <c r="G6" s="242">
        <v>930.30722063461269</v>
      </c>
      <c r="H6" s="242">
        <v>902.22081568227452</v>
      </c>
      <c r="I6" s="242">
        <v>905.03091628647633</v>
      </c>
      <c r="J6" s="242">
        <v>920.51747053958854</v>
      </c>
      <c r="K6" s="242">
        <v>903.17319344960902</v>
      </c>
      <c r="L6" s="242">
        <v>905.39708833643692</v>
      </c>
      <c r="M6" s="242">
        <v>892.98338420599521</v>
      </c>
      <c r="N6" s="242">
        <v>872.45292275481188</v>
      </c>
      <c r="O6" s="242">
        <v>883.74071519194945</v>
      </c>
      <c r="P6" s="242">
        <v>858.64826603400184</v>
      </c>
      <c r="Q6" s="242">
        <v>860.9592683099911</v>
      </c>
      <c r="R6" s="242">
        <v>794.73204866184699</v>
      </c>
      <c r="S6" s="242">
        <v>839.05045127653841</v>
      </c>
      <c r="T6" s="242">
        <v>819.80436427985194</v>
      </c>
      <c r="U6" s="242">
        <v>831.01609618310988</v>
      </c>
    </row>
    <row r="7" spans="1:21" s="192" customFormat="1" ht="15" customHeight="1">
      <c r="A7" s="147">
        <v>3</v>
      </c>
      <c r="B7" s="260" t="s">
        <v>243</v>
      </c>
      <c r="C7" s="242">
        <v>932.48518154812245</v>
      </c>
      <c r="D7" s="242">
        <v>930.8570274805644</v>
      </c>
      <c r="E7" s="242">
        <v>951.86347975008675</v>
      </c>
      <c r="F7" s="242">
        <v>923.08015303717389</v>
      </c>
      <c r="G7" s="242">
        <v>915.17652942896882</v>
      </c>
      <c r="H7" s="242">
        <v>887.89066024858096</v>
      </c>
      <c r="I7" s="242">
        <v>891.51553573507442</v>
      </c>
      <c r="J7" s="242">
        <v>907.54196822750293</v>
      </c>
      <c r="K7" s="242">
        <v>890.87592728932134</v>
      </c>
      <c r="L7" s="242">
        <v>893.59993132662021</v>
      </c>
      <c r="M7" s="242">
        <v>881.74339619512966</v>
      </c>
      <c r="N7" s="242">
        <v>861.73342293077292</v>
      </c>
      <c r="O7" s="242">
        <v>873.24659092005845</v>
      </c>
      <c r="P7" s="242">
        <v>848.54894100081992</v>
      </c>
      <c r="Q7" s="242">
        <v>851.1114673970975</v>
      </c>
      <c r="R7" s="242">
        <v>785.60258640415316</v>
      </c>
      <c r="S7" s="242">
        <v>829.40150442957486</v>
      </c>
      <c r="T7" s="242">
        <v>810.44112559720395</v>
      </c>
      <c r="U7" s="242">
        <v>821.71769290761802</v>
      </c>
    </row>
    <row r="8" spans="1:21" s="192" customFormat="1" ht="15" customHeight="1">
      <c r="A8" s="147">
        <v>4</v>
      </c>
      <c r="B8" s="260" t="s">
        <v>108</v>
      </c>
      <c r="C8" s="242">
        <v>7.0394165440510577</v>
      </c>
      <c r="D8" s="242">
        <v>6.5951131137785515</v>
      </c>
      <c r="E8" s="242">
        <v>6.1255766885328322</v>
      </c>
      <c r="F8" s="242">
        <v>5.9678961189424466</v>
      </c>
      <c r="G8" s="242">
        <v>5.5035079963720897</v>
      </c>
      <c r="H8" s="242">
        <v>5.130412763758561</v>
      </c>
      <c r="I8" s="242">
        <v>4.8377521721368471</v>
      </c>
      <c r="J8" s="242">
        <v>4.632825770372281</v>
      </c>
      <c r="K8" s="242">
        <v>4.339558489477394</v>
      </c>
      <c r="L8" s="242">
        <v>4.1375332473143445</v>
      </c>
      <c r="M8" s="242">
        <v>3.8836912407633202</v>
      </c>
      <c r="N8" s="242">
        <v>3.6593452767604631</v>
      </c>
      <c r="O8" s="242">
        <v>3.57899086362431</v>
      </c>
      <c r="P8" s="242">
        <v>3.4754746893607047</v>
      </c>
      <c r="Q8" s="242">
        <v>3.3866285980525666</v>
      </c>
      <c r="R8" s="242">
        <v>3.0061076218518106</v>
      </c>
      <c r="S8" s="242">
        <v>3.4466892884684475</v>
      </c>
      <c r="T8" s="242">
        <v>3.2876642798586495</v>
      </c>
      <c r="U8" s="242">
        <v>3.2898056388446162</v>
      </c>
    </row>
    <row r="9" spans="1:21" s="192" customFormat="1" ht="15" customHeight="1">
      <c r="A9" s="147">
        <v>5</v>
      </c>
      <c r="B9" s="260" t="s">
        <v>190</v>
      </c>
      <c r="C9" s="242">
        <v>2.2253859297078304</v>
      </c>
      <c r="D9" s="242">
        <v>2.1715909303046974</v>
      </c>
      <c r="E9" s="242">
        <v>2.1009779926855368</v>
      </c>
      <c r="F9" s="242">
        <v>2.0324074027219661</v>
      </c>
      <c r="G9" s="242">
        <v>2.0037177082117288</v>
      </c>
      <c r="H9" s="242">
        <v>1.9777177314535712</v>
      </c>
      <c r="I9" s="242">
        <v>1.9191891743771201</v>
      </c>
      <c r="J9" s="242">
        <v>1.8411301259492134</v>
      </c>
      <c r="K9" s="242">
        <v>1.7610693504472177</v>
      </c>
      <c r="L9" s="242">
        <v>1.7056580983061773</v>
      </c>
      <c r="M9" s="242">
        <v>1.6383746196258111</v>
      </c>
      <c r="N9" s="242">
        <v>1.5634136009809687</v>
      </c>
      <c r="O9" s="242">
        <v>1.5537683123026325</v>
      </c>
      <c r="P9" s="242">
        <v>1.4766700286592047</v>
      </c>
      <c r="Q9" s="242">
        <v>1.4021190251584668</v>
      </c>
      <c r="R9" s="242">
        <v>1.3033193004623682</v>
      </c>
      <c r="S9" s="242">
        <v>1.3249336263622653</v>
      </c>
      <c r="T9" s="242">
        <v>1.289058930680967</v>
      </c>
      <c r="U9" s="242">
        <v>1.2692562509227643</v>
      </c>
    </row>
    <row r="10" spans="1:21" s="192" customFormat="1" ht="15" customHeight="1">
      <c r="A10" s="147">
        <v>6</v>
      </c>
      <c r="B10" s="260" t="s">
        <v>191</v>
      </c>
      <c r="C10" s="242">
        <v>2.3723087463921737</v>
      </c>
      <c r="D10" s="242">
        <v>1.7048133747064087</v>
      </c>
      <c r="E10" s="242">
        <v>1.4415969800893835</v>
      </c>
      <c r="F10" s="242">
        <v>1.2050478826166549</v>
      </c>
      <c r="G10" s="242">
        <v>0.96667314249923686</v>
      </c>
      <c r="H10" s="242">
        <v>0.7880709304892678</v>
      </c>
      <c r="I10" s="242">
        <v>0.63776346415606611</v>
      </c>
      <c r="J10" s="242">
        <v>0.61633197283088692</v>
      </c>
      <c r="K10" s="242">
        <v>0.55083645172345841</v>
      </c>
      <c r="L10" s="242">
        <v>0.52242505439896914</v>
      </c>
      <c r="M10" s="242">
        <v>0.48466120591092354</v>
      </c>
      <c r="N10" s="242">
        <v>0.46043754141558502</v>
      </c>
      <c r="O10" s="242">
        <v>0.47056411831873324</v>
      </c>
      <c r="P10" s="242">
        <v>0.45387992018257423</v>
      </c>
      <c r="Q10" s="242">
        <v>0.4542098483829704</v>
      </c>
      <c r="R10" s="242">
        <v>0.40658827083612648</v>
      </c>
      <c r="S10" s="242">
        <v>0.4303544130918372</v>
      </c>
      <c r="T10" s="242">
        <v>0.4238238421816426</v>
      </c>
      <c r="U10" s="242">
        <v>0.42707201088143332</v>
      </c>
    </row>
    <row r="11" spans="1:21" s="192" customFormat="1" ht="15" customHeight="1">
      <c r="A11" s="147">
        <v>7</v>
      </c>
      <c r="B11" s="260" t="s">
        <v>244</v>
      </c>
      <c r="C11" s="242">
        <v>0.25483322014800902</v>
      </c>
      <c r="D11" s="242">
        <v>0.25549364715033196</v>
      </c>
      <c r="E11" s="242">
        <v>0.26048476700419915</v>
      </c>
      <c r="F11" s="242">
        <v>0.25125188148320926</v>
      </c>
      <c r="G11" s="242">
        <v>0.2083380040962082</v>
      </c>
      <c r="H11" s="242">
        <v>0.19724050842882712</v>
      </c>
      <c r="I11" s="242">
        <v>0.19760045022792624</v>
      </c>
      <c r="J11" s="242">
        <v>0.20099218233290667</v>
      </c>
      <c r="K11" s="242">
        <v>0.19666145733064197</v>
      </c>
      <c r="L11" s="242">
        <v>0.19334316895546208</v>
      </c>
      <c r="M11" s="242">
        <v>0.20420886853077891</v>
      </c>
      <c r="N11" s="242">
        <v>0.19612310562414709</v>
      </c>
      <c r="O11" s="242">
        <v>0.1935747261120952</v>
      </c>
      <c r="P11" s="242">
        <v>0.19898058113605074</v>
      </c>
      <c r="Q11" s="242">
        <v>0.20367930072138274</v>
      </c>
      <c r="R11" s="242">
        <v>0.20367727561844828</v>
      </c>
      <c r="S11" s="242">
        <v>0.17600558846959566</v>
      </c>
      <c r="T11" s="242">
        <v>0.18337561656958556</v>
      </c>
      <c r="U11" s="242">
        <v>0.17999315872349916</v>
      </c>
    </row>
    <row r="12" spans="1:21" s="192" customFormat="1" ht="15" customHeight="1">
      <c r="A12" s="147">
        <v>8</v>
      </c>
      <c r="B12" s="260" t="s">
        <v>192</v>
      </c>
      <c r="C12" s="242">
        <v>0.58705356301451883</v>
      </c>
      <c r="D12" s="242">
        <v>0.59758102520124945</v>
      </c>
      <c r="E12" s="242">
        <v>0.60359598151624594</v>
      </c>
      <c r="F12" s="242">
        <v>0.59599141798990618</v>
      </c>
      <c r="G12" s="242">
        <v>0.60121951482490432</v>
      </c>
      <c r="H12" s="242">
        <v>0.60030885959678171</v>
      </c>
      <c r="I12" s="242">
        <v>0.59969377962969728</v>
      </c>
      <c r="J12" s="242">
        <v>0.60687507932766205</v>
      </c>
      <c r="K12" s="242">
        <v>0.59303219740007651</v>
      </c>
      <c r="L12" s="242">
        <v>0.58863236057121227</v>
      </c>
      <c r="M12" s="242">
        <v>0.58074585985209326</v>
      </c>
      <c r="N12" s="242">
        <v>0.57219291839772879</v>
      </c>
      <c r="O12" s="242">
        <v>0.56809726964331675</v>
      </c>
      <c r="P12" s="242">
        <v>0.56609764689751707</v>
      </c>
      <c r="Q12" s="242">
        <v>0.56689227370309359</v>
      </c>
      <c r="R12" s="242">
        <v>0.57407106268808794</v>
      </c>
      <c r="S12" s="242">
        <v>0.54848816344627394</v>
      </c>
      <c r="T12" s="242">
        <v>0.56013115506132949</v>
      </c>
      <c r="U12" s="242">
        <v>0.54537311245375353</v>
      </c>
    </row>
    <row r="13" spans="1:21" s="192" customFormat="1" ht="15" customHeight="1">
      <c r="A13" s="147">
        <v>9</v>
      </c>
      <c r="B13" s="260" t="s">
        <v>245</v>
      </c>
      <c r="C13" s="242">
        <v>4.5402368479479129</v>
      </c>
      <c r="D13" s="242">
        <v>4.3781301391132299</v>
      </c>
      <c r="E13" s="242">
        <v>4.2488297605139431</v>
      </c>
      <c r="F13" s="242">
        <v>4.0383467822913737</v>
      </c>
      <c r="G13" s="242">
        <v>3.7936174211570473</v>
      </c>
      <c r="H13" s="242">
        <v>3.7237458857799255</v>
      </c>
      <c r="I13" s="242">
        <v>3.5749710083065125</v>
      </c>
      <c r="J13" s="242">
        <v>3.4417297968031306</v>
      </c>
      <c r="K13" s="242">
        <v>3.2957985638902132</v>
      </c>
      <c r="L13" s="242">
        <v>3.1668409118607164</v>
      </c>
      <c r="M13" s="242">
        <v>2.9624302763305868</v>
      </c>
      <c r="N13" s="242">
        <v>2.8226049107977933</v>
      </c>
      <c r="O13" s="242">
        <v>2.6947374778845408</v>
      </c>
      <c r="P13" s="242">
        <v>2.564290385440096</v>
      </c>
      <c r="Q13" s="242">
        <v>2.5313373731588333</v>
      </c>
      <c r="R13" s="242">
        <v>2.4349036125045904</v>
      </c>
      <c r="S13" s="242">
        <v>2.3834379216175732</v>
      </c>
      <c r="T13" s="242">
        <v>2.3188811528421578</v>
      </c>
      <c r="U13" s="242">
        <v>2.3193413945168677</v>
      </c>
    </row>
    <row r="14" spans="1:21" s="192" customFormat="1" ht="15" customHeight="1">
      <c r="A14" s="147">
        <v>10</v>
      </c>
      <c r="B14" s="260" t="s">
        <v>109</v>
      </c>
      <c r="C14" s="242">
        <v>0.50998817931309215</v>
      </c>
      <c r="D14" s="242">
        <v>0.41736695937234014</v>
      </c>
      <c r="E14" s="242">
        <v>0.40316056431550173</v>
      </c>
      <c r="F14" s="242">
        <v>0.41504195443965342</v>
      </c>
      <c r="G14" s="242">
        <v>0.3998250613877859</v>
      </c>
      <c r="H14" s="242">
        <v>0.3987269365329727</v>
      </c>
      <c r="I14" s="242">
        <v>0.37750007998696716</v>
      </c>
      <c r="J14" s="242">
        <v>0.36591411857079686</v>
      </c>
      <c r="K14" s="242">
        <v>0.352650363649125</v>
      </c>
      <c r="L14" s="242">
        <v>0.34165530028551672</v>
      </c>
      <c r="M14" s="242">
        <v>0.33471098061619808</v>
      </c>
      <c r="N14" s="242">
        <v>0.32288314623586967</v>
      </c>
      <c r="O14" s="242">
        <v>0.32273522053878084</v>
      </c>
      <c r="P14" s="242">
        <v>0.31465807010348396</v>
      </c>
      <c r="Q14" s="242">
        <v>0.30699008851146309</v>
      </c>
      <c r="R14" s="242">
        <v>0.29056068496084236</v>
      </c>
      <c r="S14" s="242">
        <v>0.3163635904121333</v>
      </c>
      <c r="T14" s="242">
        <v>0.3206864845911519</v>
      </c>
      <c r="U14" s="242">
        <v>0.31551757451262386</v>
      </c>
    </row>
    <row r="15" spans="1:21" s="192" customFormat="1" ht="15" customHeight="1">
      <c r="A15" s="147">
        <v>11</v>
      </c>
      <c r="B15" s="260" t="s">
        <v>110</v>
      </c>
      <c r="C15" s="242">
        <v>1.8493293458266711</v>
      </c>
      <c r="D15" s="242">
        <v>1.7676426640961582</v>
      </c>
      <c r="E15" s="242">
        <v>1.7059290430167793</v>
      </c>
      <c r="F15" s="242">
        <v>1.6888358190182546</v>
      </c>
      <c r="G15" s="242">
        <v>1.6537923570950062</v>
      </c>
      <c r="H15" s="242">
        <v>1.5139318176534422</v>
      </c>
      <c r="I15" s="242">
        <v>1.3709104225808222</v>
      </c>
      <c r="J15" s="242">
        <v>1.2697032658987542</v>
      </c>
      <c r="K15" s="242">
        <v>1.2076592863695181</v>
      </c>
      <c r="L15" s="242">
        <v>1.1410688681242775</v>
      </c>
      <c r="M15" s="242">
        <v>1.1511649592357232</v>
      </c>
      <c r="N15" s="242">
        <v>1.122499323826309</v>
      </c>
      <c r="O15" s="242">
        <v>1.1116562834665287</v>
      </c>
      <c r="P15" s="242">
        <v>1.0492737114021413</v>
      </c>
      <c r="Q15" s="242">
        <v>0.99594440520476202</v>
      </c>
      <c r="R15" s="242">
        <v>0.91023442877151806</v>
      </c>
      <c r="S15" s="242">
        <v>1.0226742550954175</v>
      </c>
      <c r="T15" s="242">
        <v>0.9796172208624736</v>
      </c>
      <c r="U15" s="242">
        <v>0.95204413463623461</v>
      </c>
    </row>
    <row r="16" spans="1:21" s="192" customFormat="1" ht="15" customHeight="1">
      <c r="A16" s="147">
        <v>12</v>
      </c>
      <c r="B16" s="259" t="s">
        <v>246</v>
      </c>
      <c r="C16" s="242">
        <v>4.5145153580731483</v>
      </c>
      <c r="D16" s="242">
        <v>3.9931124442799999</v>
      </c>
      <c r="E16" s="242">
        <v>3.7862059324737225</v>
      </c>
      <c r="F16" s="242">
        <v>3.6603553717112973</v>
      </c>
      <c r="G16" s="242">
        <v>3.3587184236075367</v>
      </c>
      <c r="H16" s="242">
        <v>3.2336101729234539</v>
      </c>
      <c r="I16" s="242">
        <v>3.1598661468425799</v>
      </c>
      <c r="J16" s="242">
        <v>3.0861221911152898</v>
      </c>
      <c r="K16" s="294" t="s">
        <v>688</v>
      </c>
      <c r="L16" s="294" t="s">
        <v>688</v>
      </c>
      <c r="M16" s="294" t="s">
        <v>688</v>
      </c>
      <c r="N16" s="294" t="s">
        <v>688</v>
      </c>
      <c r="O16" s="294" t="s">
        <v>688</v>
      </c>
      <c r="P16" s="294" t="s">
        <v>688</v>
      </c>
      <c r="Q16" s="294" t="s">
        <v>688</v>
      </c>
      <c r="R16" s="294" t="s">
        <v>688</v>
      </c>
      <c r="S16" s="294" t="s">
        <v>688</v>
      </c>
      <c r="T16" s="294" t="s">
        <v>688</v>
      </c>
      <c r="U16" s="294" t="s">
        <v>688</v>
      </c>
    </row>
    <row r="17" spans="1:21" s="192" customFormat="1" ht="15" customHeight="1">
      <c r="A17" s="147">
        <v>13</v>
      </c>
      <c r="B17" s="259" t="s">
        <v>111</v>
      </c>
      <c r="C17" s="242">
        <v>33.744661460700009</v>
      </c>
      <c r="D17" s="242">
        <v>35.291714861499997</v>
      </c>
      <c r="E17" s="242">
        <v>36.735801379266668</v>
      </c>
      <c r="F17" s="242">
        <v>35.63691244693333</v>
      </c>
      <c r="G17" s="242">
        <v>35.701594560800004</v>
      </c>
      <c r="H17" s="242">
        <v>37.021065491233337</v>
      </c>
      <c r="I17" s="242">
        <v>35.064456844066669</v>
      </c>
      <c r="J17" s="242">
        <v>36.036047372699997</v>
      </c>
      <c r="K17" s="242">
        <v>34.993169519133332</v>
      </c>
      <c r="L17" s="242">
        <v>34.880846254466675</v>
      </c>
      <c r="M17" s="242">
        <v>34.294959543600001</v>
      </c>
      <c r="N17" s="242">
        <v>35.134944901626824</v>
      </c>
      <c r="O17" s="242">
        <v>34.039754661408651</v>
      </c>
      <c r="P17" s="242">
        <v>32.545026670912478</v>
      </c>
      <c r="Q17" s="242">
        <v>32.98015278489644</v>
      </c>
      <c r="R17" s="242">
        <v>34.18683611607706</v>
      </c>
      <c r="S17" s="242">
        <v>36.211072465881905</v>
      </c>
      <c r="T17" s="242">
        <v>34.031336583729633</v>
      </c>
      <c r="U17" s="242">
        <v>33.275924159907404</v>
      </c>
    </row>
    <row r="18" spans="1:21" s="192" customFormat="1" ht="15" customHeight="1">
      <c r="A18" s="147">
        <v>14</v>
      </c>
      <c r="B18" s="260" t="s">
        <v>271</v>
      </c>
      <c r="C18" s="242">
        <v>26.519156500000001</v>
      </c>
      <c r="D18" s="242">
        <v>27.227919</v>
      </c>
      <c r="E18" s="242">
        <v>27.798044666666666</v>
      </c>
      <c r="F18" s="242">
        <v>27.381533533333332</v>
      </c>
      <c r="G18" s="242">
        <v>27.321944200000001</v>
      </c>
      <c r="H18" s="242">
        <v>27.37956333333333</v>
      </c>
      <c r="I18" s="242">
        <v>27.211993666666665</v>
      </c>
      <c r="J18" s="242">
        <v>27.509490000000003</v>
      </c>
      <c r="K18" s="242">
        <v>26.735698333333335</v>
      </c>
      <c r="L18" s="242">
        <v>26.408366666666669</v>
      </c>
      <c r="M18" s="242">
        <v>25.791774</v>
      </c>
      <c r="N18" s="242">
        <v>25.574331504170821</v>
      </c>
      <c r="O18" s="242">
        <v>24.742984008341651</v>
      </c>
      <c r="P18" s="242">
        <v>24.987165512512476</v>
      </c>
      <c r="Q18" s="242">
        <v>25.373527164896437</v>
      </c>
      <c r="R18" s="242">
        <v>25.111109496077063</v>
      </c>
      <c r="S18" s="242">
        <v>24.496073505381901</v>
      </c>
      <c r="T18" s="242">
        <v>24.440184743729635</v>
      </c>
      <c r="U18" s="242">
        <v>24.598558989907403</v>
      </c>
    </row>
    <row r="19" spans="1:21" s="192" customFormat="1" ht="15" customHeight="1">
      <c r="A19" s="147">
        <v>15</v>
      </c>
      <c r="B19" s="260" t="s">
        <v>112</v>
      </c>
      <c r="C19" s="242">
        <v>4.7372579999999997</v>
      </c>
      <c r="D19" s="242">
        <v>4.7095559999999992</v>
      </c>
      <c r="E19" s="242">
        <v>4.7980079999999994</v>
      </c>
      <c r="F19" s="242">
        <v>5.10534</v>
      </c>
      <c r="G19" s="242">
        <v>5.2032129999999999</v>
      </c>
      <c r="H19" s="242">
        <v>5.5421519999999997</v>
      </c>
      <c r="I19" s="242">
        <v>4.913837</v>
      </c>
      <c r="J19" s="242">
        <v>4.9226099999999997</v>
      </c>
      <c r="K19" s="242">
        <v>4.7486350000000002</v>
      </c>
      <c r="L19" s="242">
        <v>4.6971579999999999</v>
      </c>
      <c r="M19" s="242">
        <v>4.5143170000000001</v>
      </c>
      <c r="N19" s="242">
        <v>4.3820839999999999</v>
      </c>
      <c r="O19" s="242">
        <v>4.4846349999999999</v>
      </c>
      <c r="P19" s="242">
        <v>4.8342780000000003</v>
      </c>
      <c r="Q19" s="242">
        <v>4.1408990000000001</v>
      </c>
      <c r="R19" s="242">
        <v>4.2418839999999998</v>
      </c>
      <c r="S19" s="242">
        <v>4.7829329999999999</v>
      </c>
      <c r="T19" s="242">
        <v>4.6715879999999999</v>
      </c>
      <c r="U19" s="242">
        <v>4.8927190000000005</v>
      </c>
    </row>
    <row r="20" spans="1:21" s="192" customFormat="1" ht="15" customHeight="1">
      <c r="A20" s="147">
        <v>16</v>
      </c>
      <c r="B20" s="260" t="s">
        <v>113</v>
      </c>
      <c r="C20" s="242">
        <v>2.9768999999999997E-2</v>
      </c>
      <c r="D20" s="242">
        <v>3.4530999999999999E-2</v>
      </c>
      <c r="E20" s="242">
        <v>3.5084999999999998E-2</v>
      </c>
      <c r="F20" s="242">
        <v>3.4646999999999997E-2</v>
      </c>
      <c r="G20" s="242">
        <v>3.8883000000000001E-2</v>
      </c>
      <c r="H20" s="242">
        <v>3.5402999999999997E-2</v>
      </c>
      <c r="I20" s="242">
        <v>3.5594000000000001E-2</v>
      </c>
      <c r="J20" s="242">
        <v>3.3662999999999998E-2</v>
      </c>
      <c r="K20" s="242">
        <v>3.4678E-2</v>
      </c>
      <c r="L20" s="242">
        <v>3.5755000000000002E-2</v>
      </c>
      <c r="M20" s="242">
        <v>3.5131000000000003E-2</v>
      </c>
      <c r="N20" s="242">
        <v>3.5493999999999998E-2</v>
      </c>
      <c r="O20" s="242">
        <v>3.8786000000000001E-2</v>
      </c>
      <c r="P20" s="242">
        <v>4.0744000000000002E-2</v>
      </c>
      <c r="Q20" s="242">
        <v>4.342E-2</v>
      </c>
      <c r="R20" s="242">
        <v>3.8757E-2</v>
      </c>
      <c r="S20" s="242">
        <v>4.0843999999999998E-2</v>
      </c>
      <c r="T20" s="242">
        <v>4.3865000000000001E-2</v>
      </c>
      <c r="U20" s="242">
        <v>4.5526999999999998E-2</v>
      </c>
    </row>
    <row r="21" spans="1:21" s="192" customFormat="1" ht="15" customHeight="1">
      <c r="A21" s="147">
        <v>17</v>
      </c>
      <c r="B21" s="260" t="s">
        <v>114</v>
      </c>
      <c r="C21" s="242">
        <v>1.5934779606999998</v>
      </c>
      <c r="D21" s="242">
        <v>1.6847088614999999</v>
      </c>
      <c r="E21" s="242">
        <v>1.7546637126</v>
      </c>
      <c r="F21" s="242">
        <v>1.7503919135999997</v>
      </c>
      <c r="G21" s="242">
        <v>1.7535543607999997</v>
      </c>
      <c r="H21" s="242">
        <v>1.7079471579000003</v>
      </c>
      <c r="I21" s="242">
        <v>1.7610321773999997</v>
      </c>
      <c r="J21" s="242">
        <v>1.7212843727</v>
      </c>
      <c r="K21" s="242">
        <v>1.7141581858000003</v>
      </c>
      <c r="L21" s="242">
        <v>1.7045665878000003</v>
      </c>
      <c r="M21" s="242">
        <v>1.7377375436000004</v>
      </c>
      <c r="N21" s="242">
        <v>1.6960353974559996</v>
      </c>
      <c r="O21" s="242">
        <v>1.6763496530669999</v>
      </c>
      <c r="P21" s="242">
        <v>1.6458391583999998</v>
      </c>
      <c r="Q21" s="242">
        <v>1.6803066199999999</v>
      </c>
      <c r="R21" s="242">
        <v>1.6790856199999999</v>
      </c>
      <c r="S21" s="242">
        <v>1.6302219605000001</v>
      </c>
      <c r="T21" s="242">
        <v>1.6266988399999998</v>
      </c>
      <c r="U21" s="242">
        <v>1.5721191700000001</v>
      </c>
    </row>
    <row r="22" spans="1:21" s="192" customFormat="1" ht="15" customHeight="1">
      <c r="A22" s="147">
        <v>18</v>
      </c>
      <c r="B22" s="260" t="s">
        <v>115</v>
      </c>
      <c r="C22" s="242">
        <v>0.86499999999999999</v>
      </c>
      <c r="D22" s="242">
        <v>1.635</v>
      </c>
      <c r="E22" s="242">
        <v>2.35</v>
      </c>
      <c r="F22" s="242">
        <v>1.365</v>
      </c>
      <c r="G22" s="242">
        <v>1.3839999999999999</v>
      </c>
      <c r="H22" s="242">
        <v>2.3559999999999999</v>
      </c>
      <c r="I22" s="242">
        <v>1.1419999999999999</v>
      </c>
      <c r="J22" s="242">
        <v>1.849</v>
      </c>
      <c r="K22" s="242">
        <v>1.76</v>
      </c>
      <c r="L22" s="242">
        <v>2.0350000000000001</v>
      </c>
      <c r="M22" s="242">
        <v>2.2160000000000002</v>
      </c>
      <c r="N22" s="242">
        <v>3.4470000000000001</v>
      </c>
      <c r="O22" s="242">
        <v>3.097</v>
      </c>
      <c r="P22" s="242">
        <v>1.0369999999999999</v>
      </c>
      <c r="Q22" s="242">
        <v>1.742</v>
      </c>
      <c r="R22" s="242">
        <v>3.1160000000000001</v>
      </c>
      <c r="S22" s="242">
        <v>5.2610000000000001</v>
      </c>
      <c r="T22" s="242">
        <v>3.2490000000000001</v>
      </c>
      <c r="U22" s="242">
        <v>2.1669999999999998</v>
      </c>
    </row>
    <row r="23" spans="1:21" s="192" customFormat="1" ht="15" customHeight="1">
      <c r="A23" s="147">
        <v>19</v>
      </c>
      <c r="B23" s="259" t="s">
        <v>274</v>
      </c>
      <c r="C23" s="242">
        <v>6.5265024000000005E-2</v>
      </c>
      <c r="D23" s="242">
        <v>6.6567792000000001E-2</v>
      </c>
      <c r="E23" s="242">
        <v>6.7191983999999996E-2</v>
      </c>
      <c r="F23" s="242">
        <v>6.7981104000000001E-2</v>
      </c>
      <c r="G23" s="242">
        <v>6.9416303999999998E-2</v>
      </c>
      <c r="H23" s="242">
        <v>7.1618591999999995E-2</v>
      </c>
      <c r="I23" s="242">
        <v>7.1170271999999993E-2</v>
      </c>
      <c r="J23" s="242">
        <v>7.3269023999999988E-2</v>
      </c>
      <c r="K23" s="242">
        <v>7.362667199999999E-2</v>
      </c>
      <c r="L23" s="242">
        <v>7.3142063999999993E-2</v>
      </c>
      <c r="M23" s="242">
        <v>7.458513600000001E-2</v>
      </c>
      <c r="N23" s="242">
        <v>7.3386767999999991E-2</v>
      </c>
      <c r="O23" s="242">
        <v>7.3344671999999986E-2</v>
      </c>
      <c r="P23" s="242">
        <v>7.4244000000000018E-2</v>
      </c>
      <c r="Q23" s="242">
        <v>7.4103359999999993E-2</v>
      </c>
      <c r="R23" s="242">
        <v>7.4765808000000003E-2</v>
      </c>
      <c r="S23" s="242">
        <v>7.5458927999999995E-2</v>
      </c>
      <c r="T23" s="242">
        <v>7.6923552000000006E-2</v>
      </c>
      <c r="U23" s="242">
        <v>7.7098271999999982E-2</v>
      </c>
    </row>
    <row r="24" spans="1:21" s="192" customFormat="1" ht="15" customHeight="1">
      <c r="A24" s="147">
        <v>20</v>
      </c>
      <c r="B24" s="259" t="s">
        <v>116</v>
      </c>
      <c r="C24" s="242">
        <v>542.05065512488318</v>
      </c>
      <c r="D24" s="242">
        <v>545.788213827807</v>
      </c>
      <c r="E24" s="242">
        <v>566.32491052442947</v>
      </c>
      <c r="F24" s="242">
        <v>547.75938384369158</v>
      </c>
      <c r="G24" s="242">
        <v>544.40020270973571</v>
      </c>
      <c r="H24" s="242">
        <v>535.56702055269704</v>
      </c>
      <c r="I24" s="242">
        <v>532.73513138503256</v>
      </c>
      <c r="J24" s="242">
        <v>548.90913512696534</v>
      </c>
      <c r="K24" s="242">
        <v>542.98536207807126</v>
      </c>
      <c r="L24" s="242">
        <v>540.18877020254058</v>
      </c>
      <c r="M24" s="242">
        <v>536.97962301206849</v>
      </c>
      <c r="N24" s="242">
        <v>530.50963257335604</v>
      </c>
      <c r="O24" s="242">
        <v>535.51280591594877</v>
      </c>
      <c r="P24" s="242">
        <v>518.68870751974748</v>
      </c>
      <c r="Q24" s="242">
        <v>524.38782320541077</v>
      </c>
      <c r="R24" s="242">
        <v>503.31077634982</v>
      </c>
      <c r="S24" s="242">
        <v>511.09235904899248</v>
      </c>
      <c r="T24" s="242">
        <v>494.33370936413417</v>
      </c>
      <c r="U24" s="242">
        <v>502.03135540896028</v>
      </c>
    </row>
    <row r="25" spans="1:21" s="192" customFormat="1" ht="15" customHeight="1">
      <c r="A25" s="147">
        <v>21</v>
      </c>
      <c r="B25" s="260" t="s">
        <v>725</v>
      </c>
      <c r="C25" s="242">
        <v>395.39176300125001</v>
      </c>
      <c r="D25" s="242">
        <v>400.04016052500003</v>
      </c>
      <c r="E25" s="242">
        <v>420.45243097500003</v>
      </c>
      <c r="F25" s="242">
        <v>403.58142933750008</v>
      </c>
      <c r="G25" s="242">
        <v>399.86425510875006</v>
      </c>
      <c r="H25" s="242">
        <v>391.582294875</v>
      </c>
      <c r="I25" s="242">
        <v>390.53325577417644</v>
      </c>
      <c r="J25" s="242">
        <v>406.15739316484246</v>
      </c>
      <c r="K25" s="242">
        <v>402.2445260925</v>
      </c>
      <c r="L25" s="242">
        <v>400.73702798365537</v>
      </c>
      <c r="M25" s="242">
        <v>399.98024696577727</v>
      </c>
      <c r="N25" s="242">
        <v>393.18285375518201</v>
      </c>
      <c r="O25" s="242">
        <v>399.77040141035218</v>
      </c>
      <c r="P25" s="242">
        <v>382.65426456926042</v>
      </c>
      <c r="Q25" s="242">
        <v>387.73941741782437</v>
      </c>
      <c r="R25" s="242">
        <v>366.73601471341215</v>
      </c>
      <c r="S25" s="242">
        <v>375.81805329397889</v>
      </c>
      <c r="T25" s="242">
        <v>360.02378303864981</v>
      </c>
      <c r="U25" s="242">
        <v>366.43070600361261</v>
      </c>
    </row>
    <row r="26" spans="1:21" s="192" customFormat="1" ht="15" customHeight="1">
      <c r="A26" s="147">
        <v>22</v>
      </c>
      <c r="B26" s="260" t="s">
        <v>724</v>
      </c>
      <c r="C26" s="242">
        <v>118.42581362363315</v>
      </c>
      <c r="D26" s="242">
        <v>117.43210155280696</v>
      </c>
      <c r="E26" s="242">
        <v>117.47504154942953</v>
      </c>
      <c r="F26" s="242">
        <v>115.72642350619149</v>
      </c>
      <c r="G26" s="242">
        <v>116.09239185098573</v>
      </c>
      <c r="H26" s="242">
        <v>115.52105842769701</v>
      </c>
      <c r="I26" s="242">
        <v>113.70318661085612</v>
      </c>
      <c r="J26" s="242">
        <v>114.20034696212286</v>
      </c>
      <c r="K26" s="242">
        <v>112.14020248557132</v>
      </c>
      <c r="L26" s="242">
        <v>110.83793221888513</v>
      </c>
      <c r="M26" s="242">
        <v>108.39215429629124</v>
      </c>
      <c r="N26" s="242">
        <v>108.73238681817401</v>
      </c>
      <c r="O26" s="242">
        <v>107.18199400559659</v>
      </c>
      <c r="P26" s="242">
        <v>107.50974770048708</v>
      </c>
      <c r="Q26" s="242">
        <v>108.1732957875864</v>
      </c>
      <c r="R26" s="242">
        <v>108.18460538640784</v>
      </c>
      <c r="S26" s="242">
        <v>106.92506600501362</v>
      </c>
      <c r="T26" s="242">
        <v>105.95305807548436</v>
      </c>
      <c r="U26" s="242">
        <v>107.19592965534765</v>
      </c>
    </row>
    <row r="27" spans="1:21" s="192" customFormat="1" ht="15" customHeight="1">
      <c r="A27" s="147">
        <v>23</v>
      </c>
      <c r="B27" s="260" t="s">
        <v>723</v>
      </c>
      <c r="C27" s="242">
        <v>28.233078500000001</v>
      </c>
      <c r="D27" s="242">
        <v>28.31595175</v>
      </c>
      <c r="E27" s="242">
        <v>28.397438000000001</v>
      </c>
      <c r="F27" s="242">
        <v>28.451530999999999</v>
      </c>
      <c r="G27" s="242">
        <v>28.443555749999998</v>
      </c>
      <c r="H27" s="242">
        <v>28.46366725</v>
      </c>
      <c r="I27" s="242">
        <v>28.498688999999999</v>
      </c>
      <c r="J27" s="242">
        <v>28.551394999999999</v>
      </c>
      <c r="K27" s="242">
        <v>28.600633500000001</v>
      </c>
      <c r="L27" s="242">
        <v>28.613810000000001</v>
      </c>
      <c r="M27" s="242">
        <v>28.607221750000001</v>
      </c>
      <c r="N27" s="242">
        <v>28.594391999999999</v>
      </c>
      <c r="O27" s="242">
        <v>28.560410500000003</v>
      </c>
      <c r="P27" s="242">
        <v>28.524695250000001</v>
      </c>
      <c r="Q27" s="242">
        <v>28.475110000000001</v>
      </c>
      <c r="R27" s="242">
        <v>28.39015625</v>
      </c>
      <c r="S27" s="242">
        <v>28.349239750000002</v>
      </c>
      <c r="T27" s="242">
        <v>28.356868249999998</v>
      </c>
      <c r="U27" s="242">
        <v>28.404719750000002</v>
      </c>
    </row>
    <row r="28" spans="1:21" s="192" customFormat="1" ht="15" customHeight="1">
      <c r="A28" s="147">
        <v>24</v>
      </c>
      <c r="B28" s="254" t="s">
        <v>193</v>
      </c>
      <c r="C28" s="242">
        <v>223.1807417</v>
      </c>
      <c r="D28" s="242">
        <v>224.70170559999997</v>
      </c>
      <c r="E28" s="242">
        <v>238.25205829999999</v>
      </c>
      <c r="F28" s="242">
        <v>249.32025330000002</v>
      </c>
      <c r="G28" s="242">
        <v>259.91886349999999</v>
      </c>
      <c r="H28" s="242">
        <v>265.47570159999998</v>
      </c>
      <c r="I28" s="242">
        <v>289.24531669999999</v>
      </c>
      <c r="J28" s="242">
        <v>291.69078379999996</v>
      </c>
      <c r="K28" s="242">
        <v>303.71430990000005</v>
      </c>
      <c r="L28" s="242">
        <v>318.46549030000006</v>
      </c>
      <c r="M28" s="242">
        <v>349.49751409999999</v>
      </c>
      <c r="N28" s="242">
        <v>357.02246540000004</v>
      </c>
      <c r="O28" s="242">
        <v>379.63157899999999</v>
      </c>
      <c r="P28" s="242">
        <v>396.15249390000008</v>
      </c>
      <c r="Q28" s="242">
        <v>388.02616069999999</v>
      </c>
      <c r="R28" s="242">
        <v>338.47619370000001</v>
      </c>
      <c r="S28" s="242">
        <v>365.29616309999994</v>
      </c>
      <c r="T28" s="242">
        <v>378.44887599999777</v>
      </c>
      <c r="U28" s="242">
        <v>377.07264049999844</v>
      </c>
    </row>
    <row r="29" spans="1:21" s="192" customFormat="1" ht="15" customHeight="1">
      <c r="A29" s="147">
        <v>25</v>
      </c>
      <c r="B29" s="259" t="s">
        <v>10</v>
      </c>
      <c r="C29" s="242">
        <v>55.297073300000008</v>
      </c>
      <c r="D29" s="242">
        <v>55.93307759999999</v>
      </c>
      <c r="E29" s="242">
        <v>67.123516899999998</v>
      </c>
      <c r="F29" s="242">
        <v>63.724334700000007</v>
      </c>
      <c r="G29" s="242">
        <v>67.533150799999987</v>
      </c>
      <c r="H29" s="242">
        <v>68.700776099999999</v>
      </c>
      <c r="I29" s="242">
        <v>74.396446099999991</v>
      </c>
      <c r="J29" s="242">
        <v>72.974778799999996</v>
      </c>
      <c r="K29" s="242">
        <v>77.272353200000012</v>
      </c>
      <c r="L29" s="242">
        <v>77.930777000000006</v>
      </c>
      <c r="M29" s="242">
        <v>80.524940399999991</v>
      </c>
      <c r="N29" s="242">
        <v>78.087479800000011</v>
      </c>
      <c r="O29" s="242">
        <v>82.007745900000003</v>
      </c>
      <c r="P29" s="242">
        <v>83.60286649999999</v>
      </c>
      <c r="Q29" s="242">
        <v>85.370669399999997</v>
      </c>
      <c r="R29" s="242">
        <v>78.050376900000003</v>
      </c>
      <c r="S29" s="242">
        <v>80.495778999999985</v>
      </c>
      <c r="T29" s="242">
        <v>86.792410799999999</v>
      </c>
      <c r="U29" s="242">
        <v>84.570381400000002</v>
      </c>
    </row>
    <row r="30" spans="1:21" s="192" customFormat="1" ht="15" customHeight="1">
      <c r="A30" s="147">
        <v>26</v>
      </c>
      <c r="B30" s="260" t="s">
        <v>76</v>
      </c>
      <c r="C30" s="242">
        <v>4.9673976</v>
      </c>
      <c r="D30" s="242">
        <v>7.2222628999999987</v>
      </c>
      <c r="E30" s="242">
        <v>16.681840900000001</v>
      </c>
      <c r="F30" s="242">
        <v>15.638979300000001</v>
      </c>
      <c r="G30" s="242">
        <v>15.163374299999999</v>
      </c>
      <c r="H30" s="242">
        <v>12.7766749</v>
      </c>
      <c r="I30" s="242">
        <v>13.424036600000001</v>
      </c>
      <c r="J30" s="242">
        <v>15.021288400000001</v>
      </c>
      <c r="K30" s="242">
        <v>16.490333999999997</v>
      </c>
      <c r="L30" s="242">
        <v>19.776703600000001</v>
      </c>
      <c r="M30" s="242">
        <v>22.4212755</v>
      </c>
      <c r="N30" s="242">
        <v>15.119975800000001</v>
      </c>
      <c r="O30" s="242">
        <v>11.412316300000001</v>
      </c>
      <c r="P30" s="242">
        <v>11.0957063</v>
      </c>
      <c r="Q30" s="242">
        <v>11.4591703</v>
      </c>
      <c r="R30" s="242">
        <v>9.9065982000000012</v>
      </c>
      <c r="S30" s="242">
        <v>14.995543399999999</v>
      </c>
      <c r="T30" s="242">
        <v>21.704535700000001</v>
      </c>
      <c r="U30" s="242">
        <v>25.6489233</v>
      </c>
    </row>
    <row r="31" spans="1:21" s="192" customFormat="1" ht="15" customHeight="1">
      <c r="A31" s="147">
        <v>27</v>
      </c>
      <c r="B31" s="260" t="s">
        <v>80</v>
      </c>
      <c r="C31" s="242">
        <v>34.879423899999999</v>
      </c>
      <c r="D31" s="242">
        <v>32.249493700000002</v>
      </c>
      <c r="E31" s="242">
        <v>34.534561799999999</v>
      </c>
      <c r="F31" s="242">
        <v>34.1821707</v>
      </c>
      <c r="G31" s="242">
        <v>36.289576899999993</v>
      </c>
      <c r="H31" s="242">
        <v>37.711010099999996</v>
      </c>
      <c r="I31" s="242">
        <v>38.096092599999999</v>
      </c>
      <c r="J31" s="242">
        <v>37.511403000000001</v>
      </c>
      <c r="K31" s="242">
        <v>40.615858500000002</v>
      </c>
      <c r="L31" s="242">
        <v>39.346563400000001</v>
      </c>
      <c r="M31" s="242">
        <v>40.795995099999999</v>
      </c>
      <c r="N31" s="242">
        <v>41.487626700000007</v>
      </c>
      <c r="O31" s="242">
        <v>48.047245500000002</v>
      </c>
      <c r="P31" s="242">
        <v>51.0239829</v>
      </c>
      <c r="Q31" s="242">
        <v>53.149702099999999</v>
      </c>
      <c r="R31" s="242">
        <v>46.561856399999996</v>
      </c>
      <c r="S31" s="242">
        <v>44.498053599999999</v>
      </c>
      <c r="T31" s="242">
        <v>46.318857400000006</v>
      </c>
      <c r="U31" s="242">
        <v>40.130462399999999</v>
      </c>
    </row>
    <row r="32" spans="1:21" s="192" customFormat="1" ht="15" customHeight="1">
      <c r="A32" s="147">
        <v>28</v>
      </c>
      <c r="B32" s="262" t="s">
        <v>81</v>
      </c>
      <c r="C32" s="242">
        <v>0.1711963</v>
      </c>
      <c r="D32" s="242">
        <v>0.17395949999999999</v>
      </c>
      <c r="E32" s="242">
        <v>0.18618610000000002</v>
      </c>
      <c r="F32" s="242">
        <v>0.141148</v>
      </c>
      <c r="G32" s="242">
        <v>0.14880690000000002</v>
      </c>
      <c r="H32" s="242">
        <v>0.2148919</v>
      </c>
      <c r="I32" s="242">
        <v>0.21501420000000002</v>
      </c>
      <c r="J32" s="242">
        <v>0.17079740000000002</v>
      </c>
      <c r="K32" s="242">
        <v>0.17644639999999998</v>
      </c>
      <c r="L32" s="242">
        <v>0.1532126</v>
      </c>
      <c r="M32" s="242">
        <v>0.15815770000000001</v>
      </c>
      <c r="N32" s="242">
        <v>0.14728430000000003</v>
      </c>
      <c r="O32" s="242">
        <v>0.15836529999999999</v>
      </c>
      <c r="P32" s="242">
        <v>0.18495770000000003</v>
      </c>
      <c r="Q32" s="242">
        <v>0.1663328</v>
      </c>
      <c r="R32" s="242">
        <v>0.13705139999999999</v>
      </c>
      <c r="S32" s="242">
        <v>0.19185659999999999</v>
      </c>
      <c r="T32" s="242">
        <v>0.25906350000000006</v>
      </c>
      <c r="U32" s="242">
        <v>0.31883610000000012</v>
      </c>
    </row>
    <row r="33" spans="1:21" s="192" customFormat="1" ht="15" customHeight="1">
      <c r="A33" s="147">
        <v>29</v>
      </c>
      <c r="B33" s="262" t="s">
        <v>82</v>
      </c>
      <c r="C33" s="242">
        <v>34.708227600000001</v>
      </c>
      <c r="D33" s="242">
        <v>32.0755342</v>
      </c>
      <c r="E33" s="242">
        <v>34.348375699999998</v>
      </c>
      <c r="F33" s="242">
        <v>34.041022699999999</v>
      </c>
      <c r="G33" s="242">
        <v>36.140769999999996</v>
      </c>
      <c r="H33" s="242">
        <v>37.496118199999998</v>
      </c>
      <c r="I33" s="242">
        <v>37.8810784</v>
      </c>
      <c r="J33" s="242">
        <v>37.340605600000004</v>
      </c>
      <c r="K33" s="242">
        <v>40.439412099999998</v>
      </c>
      <c r="L33" s="242">
        <v>39.193350799999997</v>
      </c>
      <c r="M33" s="242">
        <v>40.637837400000002</v>
      </c>
      <c r="N33" s="242">
        <v>41.340342400000004</v>
      </c>
      <c r="O33" s="242">
        <v>47.888880200000003</v>
      </c>
      <c r="P33" s="242">
        <v>50.839025200000002</v>
      </c>
      <c r="Q33" s="242">
        <v>52.9833693</v>
      </c>
      <c r="R33" s="242">
        <v>46.424804999999999</v>
      </c>
      <c r="S33" s="242">
        <v>44.306196999999997</v>
      </c>
      <c r="T33" s="242">
        <v>46.059793900000003</v>
      </c>
      <c r="U33" s="242">
        <v>39.8116263</v>
      </c>
    </row>
    <row r="34" spans="1:21" s="192" customFormat="1" ht="15" customHeight="1">
      <c r="A34" s="147">
        <v>30</v>
      </c>
      <c r="B34" s="260" t="s">
        <v>91</v>
      </c>
      <c r="C34" s="242">
        <v>15.450251800000009</v>
      </c>
      <c r="D34" s="242">
        <v>16.461320999999995</v>
      </c>
      <c r="E34" s="242">
        <v>15.907114199999999</v>
      </c>
      <c r="F34" s="242">
        <v>13.903184700000002</v>
      </c>
      <c r="G34" s="242">
        <v>16.0801996</v>
      </c>
      <c r="H34" s="242">
        <v>18.2130911</v>
      </c>
      <c r="I34" s="242">
        <v>22.876316899999999</v>
      </c>
      <c r="J34" s="242">
        <v>20.442087399999998</v>
      </c>
      <c r="K34" s="242">
        <v>20.16616070000001</v>
      </c>
      <c r="L34" s="242">
        <v>18.807510000000004</v>
      </c>
      <c r="M34" s="242">
        <v>17.307669799999996</v>
      </c>
      <c r="N34" s="242">
        <v>21.479877300000002</v>
      </c>
      <c r="O34" s="242">
        <v>22.548184100000004</v>
      </c>
      <c r="P34" s="242">
        <v>21.483177299999991</v>
      </c>
      <c r="Q34" s="242">
        <v>20.761796999999998</v>
      </c>
      <c r="R34" s="242">
        <v>21.581922299999999</v>
      </c>
      <c r="S34" s="242">
        <v>21.002181999999991</v>
      </c>
      <c r="T34" s="242">
        <v>18.769017699999992</v>
      </c>
      <c r="U34" s="242">
        <v>18.790995699999989</v>
      </c>
    </row>
    <row r="35" spans="1:21" s="192" customFormat="1" ht="15" customHeight="1">
      <c r="A35" s="147">
        <v>31</v>
      </c>
      <c r="B35" s="259" t="s">
        <v>92</v>
      </c>
      <c r="C35" s="242">
        <v>86.064265160809512</v>
      </c>
      <c r="D35" s="242">
        <v>83.524853039215344</v>
      </c>
      <c r="E35" s="242">
        <v>83.829485830147831</v>
      </c>
      <c r="F35" s="242">
        <v>86.777621548638905</v>
      </c>
      <c r="G35" s="242">
        <v>89.399458052918277</v>
      </c>
      <c r="H35" s="242">
        <v>91.916745660243492</v>
      </c>
      <c r="I35" s="242">
        <v>98.622973284897782</v>
      </c>
      <c r="J35" s="242">
        <v>99.992505669094783</v>
      </c>
      <c r="K35" s="242">
        <v>100.39167042419963</v>
      </c>
      <c r="L35" s="242">
        <v>109.48499415783564</v>
      </c>
      <c r="M35" s="242">
        <v>123.37663250382707</v>
      </c>
      <c r="N35" s="242">
        <v>130.10757609491969</v>
      </c>
      <c r="O35" s="242">
        <v>134.66494082281946</v>
      </c>
      <c r="P35" s="242">
        <v>141.65134691468768</v>
      </c>
      <c r="Q35" s="242">
        <v>131.71418311627767</v>
      </c>
      <c r="R35" s="242">
        <v>116.65224856080135</v>
      </c>
      <c r="S35" s="242">
        <v>120.39208063275066</v>
      </c>
      <c r="T35" s="242">
        <v>121.82589685076235</v>
      </c>
      <c r="U35" s="242">
        <v>123.42423145818535</v>
      </c>
    </row>
    <row r="36" spans="1:21" s="192" customFormat="1" ht="15" customHeight="1">
      <c r="A36" s="147">
        <v>32</v>
      </c>
      <c r="B36" s="260" t="s">
        <v>93</v>
      </c>
      <c r="C36" s="242">
        <v>23.81370457307748</v>
      </c>
      <c r="D36" s="242">
        <v>21.536470852279056</v>
      </c>
      <c r="E36" s="242">
        <v>21.258590250582806</v>
      </c>
      <c r="F36" s="242">
        <v>20.489487349660788</v>
      </c>
      <c r="G36" s="242">
        <v>22.121002353235863</v>
      </c>
      <c r="H36" s="242">
        <v>23.329677441931356</v>
      </c>
      <c r="I36" s="242">
        <v>26.945249441597973</v>
      </c>
      <c r="J36" s="242">
        <v>25.985575212129966</v>
      </c>
      <c r="K36" s="242">
        <v>26.960424372052334</v>
      </c>
      <c r="L36" s="242">
        <v>28.382604485670779</v>
      </c>
      <c r="M36" s="242">
        <v>34.964222711608386</v>
      </c>
      <c r="N36" s="242">
        <v>37.625969324961247</v>
      </c>
      <c r="O36" s="242">
        <v>39.948767099417381</v>
      </c>
      <c r="P36" s="242">
        <v>41.462906889497866</v>
      </c>
      <c r="Q36" s="242">
        <v>38.633747035203193</v>
      </c>
      <c r="R36" s="242">
        <v>31.768958437950776</v>
      </c>
      <c r="S36" s="242">
        <v>27.72286287750045</v>
      </c>
      <c r="T36" s="242">
        <v>27.736695534389188</v>
      </c>
      <c r="U36" s="242">
        <v>33.463024367086412</v>
      </c>
    </row>
    <row r="37" spans="1:21" s="192" customFormat="1" ht="15" customHeight="1">
      <c r="A37" s="147">
        <v>33</v>
      </c>
      <c r="B37" s="260" t="s">
        <v>94</v>
      </c>
      <c r="C37" s="242">
        <v>43.588190601537434</v>
      </c>
      <c r="D37" s="242">
        <v>41.830198987961047</v>
      </c>
      <c r="E37" s="242">
        <v>42.122155030221137</v>
      </c>
      <c r="F37" s="242">
        <v>44.727598743029908</v>
      </c>
      <c r="G37" s="242">
        <v>44.277263560419613</v>
      </c>
      <c r="H37" s="242">
        <v>45.229696927923889</v>
      </c>
      <c r="I37" s="242">
        <v>46.107359451061136</v>
      </c>
      <c r="J37" s="242">
        <v>48.151214860173425</v>
      </c>
      <c r="K37" s="242">
        <v>48.933048505948662</v>
      </c>
      <c r="L37" s="242">
        <v>55.030042487199879</v>
      </c>
      <c r="M37" s="242">
        <v>59.518759761375605</v>
      </c>
      <c r="N37" s="242">
        <v>61.796252794561973</v>
      </c>
      <c r="O37" s="242">
        <v>61.919564394909663</v>
      </c>
      <c r="P37" s="242">
        <v>65.820168797873379</v>
      </c>
      <c r="Q37" s="242">
        <v>57.382049925245006</v>
      </c>
      <c r="R37" s="242">
        <v>49.673216684486917</v>
      </c>
      <c r="S37" s="242">
        <v>55.775886999279251</v>
      </c>
      <c r="T37" s="242">
        <v>56.447306304447181</v>
      </c>
      <c r="U37" s="242">
        <v>53.120033022451707</v>
      </c>
    </row>
    <row r="38" spans="1:21" s="192" customFormat="1" ht="15" customHeight="1">
      <c r="A38" s="147">
        <v>34</v>
      </c>
      <c r="B38" s="262" t="s">
        <v>95</v>
      </c>
      <c r="C38" s="242">
        <v>14.981685738997093</v>
      </c>
      <c r="D38" s="242">
        <v>13.775617872336612</v>
      </c>
      <c r="E38" s="242">
        <v>13.841240633828539</v>
      </c>
      <c r="F38" s="242">
        <v>15.77122361868274</v>
      </c>
      <c r="G38" s="242">
        <v>13.628778266781545</v>
      </c>
      <c r="H38" s="242">
        <v>14.257760728806396</v>
      </c>
      <c r="I38" s="242">
        <v>14.737277151510382</v>
      </c>
      <c r="J38" s="242">
        <v>15.171954088815742</v>
      </c>
      <c r="K38" s="242">
        <v>13.989875536396527</v>
      </c>
      <c r="L38" s="242">
        <v>14.945215989897033</v>
      </c>
      <c r="M38" s="242">
        <v>15.958829462870824</v>
      </c>
      <c r="N38" s="242">
        <v>15.227424097619467</v>
      </c>
      <c r="O38" s="242">
        <v>16.731203451422132</v>
      </c>
      <c r="P38" s="242">
        <v>18.147551787046186</v>
      </c>
      <c r="Q38" s="242">
        <v>17.776315098704522</v>
      </c>
      <c r="R38" s="242">
        <v>14.984432774326296</v>
      </c>
      <c r="S38" s="242">
        <v>18.938831685037236</v>
      </c>
      <c r="T38" s="242">
        <v>20.023533888099188</v>
      </c>
      <c r="U38" s="242">
        <v>18.815725799108989</v>
      </c>
    </row>
    <row r="39" spans="1:21" s="192" customFormat="1" ht="15" customHeight="1">
      <c r="A39" s="147">
        <v>35</v>
      </c>
      <c r="B39" s="262" t="s">
        <v>96</v>
      </c>
      <c r="C39" s="242">
        <v>28.606504862540337</v>
      </c>
      <c r="D39" s="242">
        <v>28.054581115624437</v>
      </c>
      <c r="E39" s="242">
        <v>28.2809143963926</v>
      </c>
      <c r="F39" s="242">
        <v>28.956375124347169</v>
      </c>
      <c r="G39" s="242">
        <v>30.648485293638064</v>
      </c>
      <c r="H39" s="242">
        <v>30.971936199117494</v>
      </c>
      <c r="I39" s="242">
        <v>31.370082299550756</v>
      </c>
      <c r="J39" s="242">
        <v>32.97926077135768</v>
      </c>
      <c r="K39" s="242">
        <v>34.943172969552137</v>
      </c>
      <c r="L39" s="242">
        <v>40.084826497302842</v>
      </c>
      <c r="M39" s="242">
        <v>43.559930298504781</v>
      </c>
      <c r="N39" s="242">
        <v>46.568828696942504</v>
      </c>
      <c r="O39" s="242">
        <v>45.188360943487531</v>
      </c>
      <c r="P39" s="242">
        <v>47.672617010827189</v>
      </c>
      <c r="Q39" s="242">
        <v>39.605734826540484</v>
      </c>
      <c r="R39" s="242">
        <v>34.688783910160623</v>
      </c>
      <c r="S39" s="242">
        <v>36.837055314242015</v>
      </c>
      <c r="T39" s="242">
        <v>36.423772416347994</v>
      </c>
      <c r="U39" s="242">
        <v>34.304307223342718</v>
      </c>
    </row>
    <row r="40" spans="1:21" s="192" customFormat="1" ht="15" customHeight="1">
      <c r="A40" s="147">
        <v>36</v>
      </c>
      <c r="B40" s="260" t="s">
        <v>97</v>
      </c>
      <c r="C40" s="242">
        <v>18.662369986194605</v>
      </c>
      <c r="D40" s="242">
        <v>20.158183198975237</v>
      </c>
      <c r="E40" s="242">
        <v>20.448740549343892</v>
      </c>
      <c r="F40" s="242">
        <v>21.560535455948219</v>
      </c>
      <c r="G40" s="242">
        <v>23.001192139262798</v>
      </c>
      <c r="H40" s="242">
        <v>23.357371290388251</v>
      </c>
      <c r="I40" s="242">
        <v>25.57036439223867</v>
      </c>
      <c r="J40" s="242">
        <v>25.855715596791388</v>
      </c>
      <c r="K40" s="242">
        <v>24.498197546198636</v>
      </c>
      <c r="L40" s="242">
        <v>26.072347184964986</v>
      </c>
      <c r="M40" s="242">
        <v>28.893650030843077</v>
      </c>
      <c r="N40" s="242">
        <v>30.685353975396467</v>
      </c>
      <c r="O40" s="242">
        <v>32.796609328492423</v>
      </c>
      <c r="P40" s="242">
        <v>34.36827122731642</v>
      </c>
      <c r="Q40" s="242">
        <v>35.698386155829468</v>
      </c>
      <c r="R40" s="242">
        <v>35.210073438363658</v>
      </c>
      <c r="S40" s="242">
        <v>36.893330755970958</v>
      </c>
      <c r="T40" s="242">
        <v>37.641895011925989</v>
      </c>
      <c r="U40" s="242">
        <v>36.841174068647227</v>
      </c>
    </row>
    <row r="41" spans="1:21" s="192" customFormat="1" ht="15" customHeight="1">
      <c r="A41" s="147">
        <v>37</v>
      </c>
      <c r="B41" s="259" t="s">
        <v>98</v>
      </c>
      <c r="C41" s="242">
        <v>81.819403239190464</v>
      </c>
      <c r="D41" s="242">
        <v>85.243774960784648</v>
      </c>
      <c r="E41" s="242">
        <v>87.299055569852158</v>
      </c>
      <c r="F41" s="242">
        <v>98.8182970513611</v>
      </c>
      <c r="G41" s="242">
        <v>102.98625464708172</v>
      </c>
      <c r="H41" s="242">
        <v>104.8581798397565</v>
      </c>
      <c r="I41" s="242">
        <v>116.22589731510223</v>
      </c>
      <c r="J41" s="242">
        <v>118.72349933090521</v>
      </c>
      <c r="K41" s="242">
        <v>126.0502862758004</v>
      </c>
      <c r="L41" s="242">
        <v>131.04971914216438</v>
      </c>
      <c r="M41" s="242">
        <v>145.59594119617293</v>
      </c>
      <c r="N41" s="242">
        <v>148.82740950508034</v>
      </c>
      <c r="O41" s="242">
        <v>162.9588922771805</v>
      </c>
      <c r="P41" s="242">
        <v>170.89828048531237</v>
      </c>
      <c r="Q41" s="242">
        <v>170.94130818372233</v>
      </c>
      <c r="R41" s="242">
        <v>143.77356823919865</v>
      </c>
      <c r="S41" s="242">
        <v>164.40830346724934</v>
      </c>
      <c r="T41" s="242">
        <v>169.83056834923539</v>
      </c>
      <c r="U41" s="242">
        <v>169.07802764181309</v>
      </c>
    </row>
    <row r="42" spans="1:21" s="192" customFormat="1" ht="15" customHeight="1">
      <c r="A42" s="147">
        <v>38</v>
      </c>
      <c r="B42" s="260" t="s">
        <v>99</v>
      </c>
      <c r="C42" s="242">
        <v>20.648498527831801</v>
      </c>
      <c r="D42" s="242">
        <v>20.906268871679487</v>
      </c>
      <c r="E42" s="242">
        <v>20.697808719541136</v>
      </c>
      <c r="F42" s="242">
        <v>22.762806342750221</v>
      </c>
      <c r="G42" s="242">
        <v>22.925137391306958</v>
      </c>
      <c r="H42" s="242">
        <v>24.53510287212551</v>
      </c>
      <c r="I42" s="242">
        <v>26.752924890040973</v>
      </c>
      <c r="J42" s="242">
        <v>27.08171526272719</v>
      </c>
      <c r="K42" s="242">
        <v>28.162550532277205</v>
      </c>
      <c r="L42" s="242">
        <v>30.386429167446529</v>
      </c>
      <c r="M42" s="242">
        <v>33.665382300675006</v>
      </c>
      <c r="N42" s="242">
        <v>34.735768252044814</v>
      </c>
      <c r="O42" s="242">
        <v>36.951456809994781</v>
      </c>
      <c r="P42" s="242">
        <v>38.805470464588915</v>
      </c>
      <c r="Q42" s="242">
        <v>33.646153504311698</v>
      </c>
      <c r="R42" s="242">
        <v>34.68768884380092</v>
      </c>
      <c r="S42" s="242">
        <v>37.973893299467889</v>
      </c>
      <c r="T42" s="242">
        <v>37.952312533716118</v>
      </c>
      <c r="U42" s="242">
        <v>38.21476293359715</v>
      </c>
    </row>
    <row r="43" spans="1:21" s="192" customFormat="1" ht="15" customHeight="1">
      <c r="A43" s="147">
        <v>39</v>
      </c>
      <c r="B43" s="260" t="s">
        <v>100</v>
      </c>
      <c r="C43" s="242">
        <v>42.287799381172974</v>
      </c>
      <c r="D43" s="242">
        <v>44.587754528416241</v>
      </c>
      <c r="E43" s="242">
        <v>46.553150015162423</v>
      </c>
      <c r="F43" s="242">
        <v>53.337168438660619</v>
      </c>
      <c r="G43" s="242">
        <v>55.64428369851742</v>
      </c>
      <c r="H43" s="242">
        <v>54.848743454205177</v>
      </c>
      <c r="I43" s="242">
        <v>61.724303602892242</v>
      </c>
      <c r="J43" s="242">
        <v>62.947494675172806</v>
      </c>
      <c r="K43" s="242">
        <v>66.538999444449715</v>
      </c>
      <c r="L43" s="242">
        <v>68.051716996717204</v>
      </c>
      <c r="M43" s="242">
        <v>76.390581737414564</v>
      </c>
      <c r="N43" s="242">
        <v>75.76573428044162</v>
      </c>
      <c r="O43" s="242">
        <v>85.710400881601103</v>
      </c>
      <c r="P43" s="242">
        <v>90.071844862479821</v>
      </c>
      <c r="Q43" s="242">
        <v>92.585181066389993</v>
      </c>
      <c r="R43" s="242">
        <v>68.850814257354671</v>
      </c>
      <c r="S43" s="242">
        <v>82.464159919322583</v>
      </c>
      <c r="T43" s="242">
        <v>89.221142283660456</v>
      </c>
      <c r="U43" s="242">
        <v>87.703414888041777</v>
      </c>
    </row>
    <row r="44" spans="1:21" s="192" customFormat="1" ht="15" customHeight="1">
      <c r="A44" s="147">
        <v>40</v>
      </c>
      <c r="B44" s="262" t="s">
        <v>101</v>
      </c>
      <c r="C44" s="242">
        <v>36.76288996165335</v>
      </c>
      <c r="D44" s="242">
        <v>38.925846664798975</v>
      </c>
      <c r="E44" s="242">
        <v>39.233839970481739</v>
      </c>
      <c r="F44" s="242">
        <v>45.222948285409501</v>
      </c>
      <c r="G44" s="242">
        <v>46.908715297942635</v>
      </c>
      <c r="H44" s="242">
        <v>46.173450370441081</v>
      </c>
      <c r="I44" s="242">
        <v>52.536697663354374</v>
      </c>
      <c r="J44" s="242">
        <v>53.485690882070564</v>
      </c>
      <c r="K44" s="242">
        <v>56.628267665926678</v>
      </c>
      <c r="L44" s="242">
        <v>57.60363890594887</v>
      </c>
      <c r="M44" s="242">
        <v>65.073322778830175</v>
      </c>
      <c r="N44" s="242">
        <v>64.092465607973367</v>
      </c>
      <c r="O44" s="242">
        <v>72.732538263588026</v>
      </c>
      <c r="P44" s="242">
        <v>76.447108169712394</v>
      </c>
      <c r="Q44" s="242">
        <v>79.044436194574047</v>
      </c>
      <c r="R44" s="242">
        <v>57.39714133332933</v>
      </c>
      <c r="S44" s="242">
        <v>68.608276233986402</v>
      </c>
      <c r="T44" s="242">
        <v>74.967315371712104</v>
      </c>
      <c r="U44" s="242">
        <v>74.177829003141809</v>
      </c>
    </row>
    <row r="45" spans="1:21" s="192" customFormat="1" ht="15" customHeight="1">
      <c r="A45" s="147">
        <v>41</v>
      </c>
      <c r="B45" s="262" t="s">
        <v>102</v>
      </c>
      <c r="C45" s="242">
        <v>5.5249094195196218</v>
      </c>
      <c r="D45" s="242">
        <v>5.6619078636172677</v>
      </c>
      <c r="E45" s="242">
        <v>7.3193100446806847</v>
      </c>
      <c r="F45" s="242">
        <v>8.114220153251118</v>
      </c>
      <c r="G45" s="242">
        <v>8.7355684005747865</v>
      </c>
      <c r="H45" s="242">
        <v>8.675293083764096</v>
      </c>
      <c r="I45" s="242">
        <v>9.1876059395378693</v>
      </c>
      <c r="J45" s="242">
        <v>9.4618037931022378</v>
      </c>
      <c r="K45" s="242">
        <v>9.9107317785230311</v>
      </c>
      <c r="L45" s="242">
        <v>10.448078090768327</v>
      </c>
      <c r="M45" s="242">
        <v>11.317258958584391</v>
      </c>
      <c r="N45" s="242">
        <v>11.673268672468254</v>
      </c>
      <c r="O45" s="242">
        <v>12.977862618013072</v>
      </c>
      <c r="P45" s="242">
        <v>13.624736692767426</v>
      </c>
      <c r="Q45" s="242">
        <v>13.54074487181594</v>
      </c>
      <c r="R45" s="242">
        <v>11.453672924025346</v>
      </c>
      <c r="S45" s="242">
        <v>13.855883685336188</v>
      </c>
      <c r="T45" s="242">
        <v>14.253826911948353</v>
      </c>
      <c r="U45" s="242">
        <v>13.525585884899975</v>
      </c>
    </row>
    <row r="46" spans="1:21" s="192" customFormat="1" ht="15" customHeight="1">
      <c r="A46" s="147">
        <v>42</v>
      </c>
      <c r="B46" s="260" t="s">
        <v>103</v>
      </c>
      <c r="C46" s="242">
        <v>18.883105330185689</v>
      </c>
      <c r="D46" s="242">
        <v>19.749751560688924</v>
      </c>
      <c r="E46" s="242">
        <v>20.048096835148606</v>
      </c>
      <c r="F46" s="242">
        <v>22.718322269950267</v>
      </c>
      <c r="G46" s="242">
        <v>24.416833557257352</v>
      </c>
      <c r="H46" s="242">
        <v>25.474333513425812</v>
      </c>
      <c r="I46" s="242">
        <v>27.748668822169005</v>
      </c>
      <c r="J46" s="242">
        <v>28.694289393005221</v>
      </c>
      <c r="K46" s="242">
        <v>31.348736299073483</v>
      </c>
      <c r="L46" s="242">
        <v>32.611572978000645</v>
      </c>
      <c r="M46" s="242">
        <v>35.539977158083346</v>
      </c>
      <c r="N46" s="242">
        <v>38.325906972593906</v>
      </c>
      <c r="O46" s="242">
        <v>40.297034585584605</v>
      </c>
      <c r="P46" s="242">
        <v>42.020965158243619</v>
      </c>
      <c r="Q46" s="242">
        <v>44.70997361302063</v>
      </c>
      <c r="R46" s="242">
        <v>40.235065138043069</v>
      </c>
      <c r="S46" s="242">
        <v>43.970250248458861</v>
      </c>
      <c r="T46" s="242">
        <v>42.657113531858819</v>
      </c>
      <c r="U46" s="242">
        <v>43.159849820174159</v>
      </c>
    </row>
    <row r="47" spans="1:21" s="192" customFormat="1" ht="15" customHeight="1">
      <c r="A47" s="147">
        <v>43</v>
      </c>
      <c r="B47" s="259" t="s">
        <v>200</v>
      </c>
      <c r="C47" s="294" t="s">
        <v>688</v>
      </c>
      <c r="D47" s="294" t="s">
        <v>688</v>
      </c>
      <c r="E47" s="294" t="s">
        <v>688</v>
      </c>
      <c r="F47" s="294" t="s">
        <v>688</v>
      </c>
      <c r="G47" s="294" t="s">
        <v>688</v>
      </c>
      <c r="H47" s="294" t="s">
        <v>688</v>
      </c>
      <c r="I47" s="294" t="s">
        <v>688</v>
      </c>
      <c r="J47" s="294" t="s">
        <v>688</v>
      </c>
      <c r="K47" s="294" t="s">
        <v>688</v>
      </c>
      <c r="L47" s="294" t="s">
        <v>688</v>
      </c>
      <c r="M47" s="294" t="s">
        <v>688</v>
      </c>
      <c r="N47" s="294" t="s">
        <v>688</v>
      </c>
      <c r="O47" s="294" t="s">
        <v>688</v>
      </c>
      <c r="P47" s="294" t="s">
        <v>688</v>
      </c>
      <c r="Q47" s="294" t="s">
        <v>688</v>
      </c>
      <c r="R47" s="294" t="s">
        <v>688</v>
      </c>
      <c r="S47" s="294" t="s">
        <v>688</v>
      </c>
      <c r="T47" s="294" t="s">
        <v>688</v>
      </c>
      <c r="U47" s="294" t="s">
        <v>688</v>
      </c>
    </row>
    <row r="48" spans="1:21" s="192" customFormat="1" ht="15" customHeight="1">
      <c r="A48" s="147">
        <v>44</v>
      </c>
      <c r="B48" s="254" t="s">
        <v>722</v>
      </c>
      <c r="C48" s="242">
        <v>2360.75629990167</v>
      </c>
      <c r="D48" s="242">
        <v>2215.9909546094541</v>
      </c>
      <c r="E48" s="242">
        <v>2150.6826375988612</v>
      </c>
      <c r="F48" s="242">
        <v>2048.3608657777354</v>
      </c>
      <c r="G48" s="242">
        <v>2021.76794259797</v>
      </c>
      <c r="H48" s="242">
        <v>2083.5912547685039</v>
      </c>
      <c r="I48" s="242">
        <v>2055.7047012085518</v>
      </c>
      <c r="J48" s="242">
        <v>2088.754823853119</v>
      </c>
      <c r="K48" s="242">
        <v>2166.7964720434247</v>
      </c>
      <c r="L48" s="242">
        <v>2117.1995397386413</v>
      </c>
      <c r="M48" s="242">
        <v>2212.7905323019409</v>
      </c>
      <c r="N48" s="242">
        <v>2180.6976973738979</v>
      </c>
      <c r="O48" s="242">
        <v>2112.032184155923</v>
      </c>
      <c r="P48" s="242">
        <v>2203.8625250883265</v>
      </c>
      <c r="Q48" s="242">
        <v>2226.1686349600805</v>
      </c>
      <c r="R48" s="242">
        <v>2088.9599503784798</v>
      </c>
      <c r="S48" s="242">
        <v>2110.8699275709464</v>
      </c>
      <c r="T48" s="242">
        <v>2103.5399193258368</v>
      </c>
      <c r="U48" s="242">
        <v>1997.6928515948923</v>
      </c>
    </row>
    <row r="49" spans="1:21" s="178" customFormat="1" ht="15" customHeight="1">
      <c r="A49" s="147">
        <v>45</v>
      </c>
      <c r="B49" s="254" t="s">
        <v>199</v>
      </c>
      <c r="C49" s="294" t="s">
        <v>688</v>
      </c>
      <c r="D49" s="294" t="s">
        <v>688</v>
      </c>
      <c r="E49" s="294" t="s">
        <v>688</v>
      </c>
      <c r="F49" s="294" t="s">
        <v>688</v>
      </c>
      <c r="G49" s="294" t="s">
        <v>688</v>
      </c>
      <c r="H49" s="294" t="s">
        <v>688</v>
      </c>
      <c r="I49" s="294" t="s">
        <v>688</v>
      </c>
      <c r="J49" s="294" t="s">
        <v>688</v>
      </c>
      <c r="K49" s="294" t="s">
        <v>688</v>
      </c>
      <c r="L49" s="294" t="s">
        <v>688</v>
      </c>
      <c r="M49" s="294" t="s">
        <v>688</v>
      </c>
      <c r="N49" s="294" t="s">
        <v>688</v>
      </c>
      <c r="O49" s="294" t="s">
        <v>688</v>
      </c>
      <c r="P49" s="294" t="s">
        <v>688</v>
      </c>
      <c r="Q49" s="294" t="s">
        <v>688</v>
      </c>
      <c r="R49" s="294" t="s">
        <v>688</v>
      </c>
      <c r="S49" s="294" t="s">
        <v>688</v>
      </c>
      <c r="T49" s="294" t="s">
        <v>688</v>
      </c>
      <c r="U49" s="294" t="s">
        <v>688</v>
      </c>
    </row>
    <row r="50" spans="1:21" s="192" customFormat="1" ht="15" customHeight="1">
      <c r="A50" s="147">
        <v>46</v>
      </c>
      <c r="B50" s="263" t="s">
        <v>721</v>
      </c>
      <c r="C50" s="242">
        <v>1107.6326834634649</v>
      </c>
      <c r="D50" s="242">
        <v>1059.0716204364858</v>
      </c>
      <c r="E50" s="242">
        <v>1026.3087150675567</v>
      </c>
      <c r="F50" s="242">
        <v>1015.298649515477</v>
      </c>
      <c r="G50" s="242">
        <v>991.21852589535297</v>
      </c>
      <c r="H50" s="242">
        <v>1020.7892379495157</v>
      </c>
      <c r="I50" s="242">
        <v>999.96231282056453</v>
      </c>
      <c r="J50" s="242">
        <v>915.29681871693447</v>
      </c>
      <c r="K50" s="242">
        <v>894.34217974097464</v>
      </c>
      <c r="L50" s="242">
        <v>874.56085615107702</v>
      </c>
      <c r="M50" s="242">
        <v>892.615468774173</v>
      </c>
      <c r="N50" s="242">
        <v>859.24079506575129</v>
      </c>
      <c r="O50" s="242">
        <v>891.22271909541541</v>
      </c>
      <c r="P50" s="242">
        <v>900.27433966218302</v>
      </c>
      <c r="Q50" s="242">
        <v>888.55061695306324</v>
      </c>
      <c r="R50" s="242">
        <v>853.34159054874954</v>
      </c>
      <c r="S50" s="242">
        <v>834.83354361367412</v>
      </c>
      <c r="T50" s="242">
        <v>947.80137835717198</v>
      </c>
      <c r="U50" s="242">
        <v>903.23576144850483</v>
      </c>
    </row>
    <row r="51" spans="1:21" s="192" customFormat="1" ht="15" customHeight="1">
      <c r="A51" s="147">
        <v>47</v>
      </c>
      <c r="B51" s="254" t="s">
        <v>117</v>
      </c>
      <c r="C51" s="242">
        <v>110.986</v>
      </c>
      <c r="D51" s="242">
        <v>94.775000000000006</v>
      </c>
      <c r="E51" s="242">
        <v>78.564999999999998</v>
      </c>
      <c r="F51" s="242">
        <v>71.593999999999994</v>
      </c>
      <c r="G51" s="242">
        <v>67.245999999999995</v>
      </c>
      <c r="H51" s="242">
        <v>66.757000000000005</v>
      </c>
      <c r="I51" s="242">
        <v>67.088999999999999</v>
      </c>
      <c r="J51" s="242">
        <v>64.781999999999996</v>
      </c>
      <c r="K51" s="242">
        <v>66.545000000000002</v>
      </c>
      <c r="L51" s="242">
        <v>59.494</v>
      </c>
      <c r="M51" s="242">
        <v>56.674999999999997</v>
      </c>
      <c r="N51" s="242">
        <v>45.665300000000002</v>
      </c>
      <c r="O51" s="242">
        <v>38.7271</v>
      </c>
      <c r="P51" s="242">
        <v>43.161199999999994</v>
      </c>
      <c r="Q51" s="242">
        <v>41.598599999999998</v>
      </c>
      <c r="R51" s="242">
        <v>35.441800000000001</v>
      </c>
      <c r="S51" s="242">
        <v>34.037500000000001</v>
      </c>
      <c r="T51" s="242">
        <v>36.898699999999998</v>
      </c>
      <c r="U51" s="242">
        <v>36.962800000000001</v>
      </c>
    </row>
    <row r="52" spans="1:21" s="178" customFormat="1" ht="15" customHeight="1">
      <c r="A52" s="148"/>
      <c r="B52" s="264"/>
      <c r="C52" s="265"/>
      <c r="D52" s="265"/>
      <c r="E52" s="265"/>
      <c r="F52" s="265"/>
      <c r="G52" s="265"/>
      <c r="H52" s="265"/>
      <c r="I52" s="265"/>
      <c r="J52" s="265"/>
      <c r="K52" s="265"/>
      <c r="L52" s="265"/>
      <c r="M52" s="265"/>
      <c r="N52" s="265"/>
      <c r="O52" s="265"/>
      <c r="P52" s="265"/>
      <c r="Q52" s="265"/>
      <c r="R52" s="265"/>
      <c r="S52" s="265"/>
      <c r="T52" s="265"/>
      <c r="U52" s="265"/>
    </row>
    <row r="53" spans="1:21" s="192" customFormat="1" ht="15" customHeight="1">
      <c r="A53" s="147"/>
      <c r="B53" s="263" t="s">
        <v>38</v>
      </c>
      <c r="C53" s="265"/>
      <c r="D53" s="265"/>
      <c r="E53" s="265"/>
      <c r="F53" s="265"/>
      <c r="G53" s="265"/>
      <c r="H53" s="265"/>
      <c r="I53" s="265"/>
      <c r="J53" s="265"/>
      <c r="K53" s="265"/>
      <c r="L53" s="265"/>
      <c r="M53" s="265"/>
      <c r="N53" s="265"/>
      <c r="O53" s="265"/>
      <c r="P53" s="265"/>
      <c r="Q53" s="265"/>
      <c r="R53" s="265"/>
      <c r="S53" s="265"/>
      <c r="T53" s="265"/>
      <c r="U53" s="265"/>
    </row>
    <row r="54" spans="1:21" s="192" customFormat="1" ht="15" customHeight="1">
      <c r="A54" s="147">
        <v>48</v>
      </c>
      <c r="B54" s="254" t="s">
        <v>720</v>
      </c>
      <c r="C54" s="242">
        <v>49199.923021629875</v>
      </c>
      <c r="D54" s="242">
        <v>48830.886153297433</v>
      </c>
      <c r="E54" s="242">
        <v>47765.155679624855</v>
      </c>
      <c r="F54" s="242">
        <v>47382.742840732652</v>
      </c>
      <c r="G54" s="242">
        <v>45806.735766410151</v>
      </c>
      <c r="H54" s="242">
        <v>45370.603846017038</v>
      </c>
      <c r="I54" s="242">
        <v>44929.278476446321</v>
      </c>
      <c r="J54" s="297">
        <v>43899.213293245193</v>
      </c>
      <c r="K54" s="261" t="s">
        <v>612</v>
      </c>
      <c r="L54" s="261" t="s">
        <v>612</v>
      </c>
      <c r="M54" s="242">
        <v>40536.904529735148</v>
      </c>
      <c r="N54" s="261" t="s">
        <v>612</v>
      </c>
      <c r="O54" s="261" t="s">
        <v>612</v>
      </c>
      <c r="P54" s="242">
        <v>37747.156996052712</v>
      </c>
      <c r="Q54" s="261" t="s">
        <v>612</v>
      </c>
      <c r="R54" s="261" t="s">
        <v>612</v>
      </c>
      <c r="S54" s="242">
        <v>38103.774261573628</v>
      </c>
      <c r="T54" s="261" t="s">
        <v>612</v>
      </c>
      <c r="U54" s="261" t="s">
        <v>612</v>
      </c>
    </row>
    <row r="55" spans="1:21" s="192" customFormat="1" ht="15" customHeight="1">
      <c r="A55" s="147">
        <v>49</v>
      </c>
      <c r="B55" s="254" t="s">
        <v>719</v>
      </c>
      <c r="C55" s="242">
        <v>49007.557282216687</v>
      </c>
      <c r="D55" s="242">
        <v>48642.457685072928</v>
      </c>
      <c r="E55" s="242">
        <v>47589.264303803204</v>
      </c>
      <c r="F55" s="242">
        <v>47210.905905811887</v>
      </c>
      <c r="G55" s="242">
        <v>45635.072452052838</v>
      </c>
      <c r="H55" s="242">
        <v>45194.001525212538</v>
      </c>
      <c r="I55" s="242">
        <v>44765.815913583225</v>
      </c>
      <c r="J55" s="242">
        <v>43727.162186509697</v>
      </c>
      <c r="K55" s="261" t="s">
        <v>612</v>
      </c>
      <c r="L55" s="261" t="s">
        <v>612</v>
      </c>
      <c r="M55" s="242">
        <v>40387.5012638681</v>
      </c>
      <c r="N55" s="261" t="s">
        <v>612</v>
      </c>
      <c r="O55" s="261" t="s">
        <v>612</v>
      </c>
      <c r="P55" s="242">
        <v>37625.629856181557</v>
      </c>
      <c r="Q55" s="261" t="s">
        <v>612</v>
      </c>
      <c r="R55" s="261" t="s">
        <v>612</v>
      </c>
      <c r="S55" s="242">
        <v>37984.025040219662</v>
      </c>
      <c r="T55" s="261" t="s">
        <v>612</v>
      </c>
      <c r="U55" s="261" t="s">
        <v>612</v>
      </c>
    </row>
    <row r="56" spans="1:21" s="192" customFormat="1" ht="15" customHeight="1">
      <c r="A56" s="147">
        <v>50</v>
      </c>
      <c r="B56" s="254" t="s">
        <v>118</v>
      </c>
      <c r="C56" s="295">
        <v>-8.0000000000009095</v>
      </c>
      <c r="D56" s="295">
        <v>-7.7999999999997272</v>
      </c>
      <c r="E56" s="295">
        <v>-6.7340000000008331</v>
      </c>
      <c r="F56" s="295">
        <v>-6.7340000000017426</v>
      </c>
      <c r="G56" s="295">
        <v>-6.7340000000003783</v>
      </c>
      <c r="H56" s="295">
        <v>-6.8770000000008622</v>
      </c>
      <c r="I56" s="295">
        <v>-7.1850000000004002</v>
      </c>
      <c r="J56" s="295">
        <v>-7.4929999999999382</v>
      </c>
      <c r="K56" s="296" t="s">
        <v>612</v>
      </c>
      <c r="L56" s="296" t="s">
        <v>612</v>
      </c>
      <c r="M56" s="295">
        <v>-9.1539999999999964</v>
      </c>
      <c r="N56" s="296" t="s">
        <v>612</v>
      </c>
      <c r="O56" s="296" t="s">
        <v>612</v>
      </c>
      <c r="P56" s="295">
        <v>-1.0230000000001382</v>
      </c>
      <c r="Q56" s="296" t="s">
        <v>612</v>
      </c>
      <c r="R56" s="296" t="s">
        <v>612</v>
      </c>
      <c r="S56" s="295">
        <v>-1.023000000000593</v>
      </c>
      <c r="T56" s="296" t="s">
        <v>612</v>
      </c>
      <c r="U56" s="296" t="s">
        <v>612</v>
      </c>
    </row>
    <row r="57" spans="1:21" s="192" customFormat="1" ht="15" customHeight="1">
      <c r="A57" s="147">
        <v>51</v>
      </c>
      <c r="B57" s="263" t="s">
        <v>119</v>
      </c>
      <c r="C57" s="242">
        <v>184.36573941318693</v>
      </c>
      <c r="D57" s="242">
        <v>180.62846822450547</v>
      </c>
      <c r="E57" s="242">
        <v>169.15737582165048</v>
      </c>
      <c r="F57" s="242">
        <v>165.10293492076244</v>
      </c>
      <c r="G57" s="242">
        <v>164.92931435731225</v>
      </c>
      <c r="H57" s="242">
        <v>169.72532080449992</v>
      </c>
      <c r="I57" s="242">
        <v>156.27756286309614</v>
      </c>
      <c r="J57" s="242">
        <v>164.55810673549649</v>
      </c>
      <c r="K57" s="261" t="s">
        <v>612</v>
      </c>
      <c r="L57" s="261" t="s">
        <v>612</v>
      </c>
      <c r="M57" s="242">
        <v>140.2492658670476</v>
      </c>
      <c r="N57" s="261" t="s">
        <v>612</v>
      </c>
      <c r="O57" s="261" t="s">
        <v>612</v>
      </c>
      <c r="P57" s="242">
        <v>120.50413987115553</v>
      </c>
      <c r="Q57" s="261" t="s">
        <v>612</v>
      </c>
      <c r="R57" s="261" t="s">
        <v>612</v>
      </c>
      <c r="S57" s="242">
        <v>118.72622135396568</v>
      </c>
      <c r="T57" s="261" t="s">
        <v>612</v>
      </c>
      <c r="U57" s="261" t="s">
        <v>612</v>
      </c>
    </row>
    <row r="58" spans="1:21" s="192" customFormat="1" ht="12" customHeight="1">
      <c r="B58" s="266"/>
      <c r="C58" s="267"/>
      <c r="D58" s="267"/>
      <c r="E58" s="267"/>
      <c r="F58" s="267"/>
      <c r="G58" s="267"/>
      <c r="H58" s="267"/>
      <c r="I58" s="267"/>
      <c r="J58" s="267"/>
      <c r="K58" s="267"/>
      <c r="L58" s="267"/>
      <c r="M58" s="267"/>
      <c r="N58" s="267"/>
      <c r="O58" s="267"/>
      <c r="P58" s="267"/>
      <c r="Q58" s="267"/>
      <c r="R58" s="267"/>
      <c r="S58" s="267"/>
      <c r="T58" s="267"/>
      <c r="U58" s="267"/>
    </row>
    <row r="59" spans="1:21" ht="12" customHeight="1">
      <c r="B59" s="179" t="s">
        <v>159</v>
      </c>
      <c r="C59" s="268"/>
      <c r="D59" s="268"/>
      <c r="E59" s="268"/>
      <c r="F59" s="268"/>
      <c r="G59" s="268"/>
      <c r="H59" s="268"/>
      <c r="I59" s="268"/>
      <c r="J59" s="268"/>
      <c r="K59" s="268"/>
      <c r="L59" s="268"/>
      <c r="M59" s="268"/>
      <c r="N59" s="268"/>
      <c r="O59" s="268"/>
      <c r="P59" s="268"/>
      <c r="Q59" s="268"/>
      <c r="R59" s="268"/>
      <c r="S59" s="268"/>
      <c r="T59" s="268"/>
      <c r="U59" s="268"/>
    </row>
    <row r="60" spans="1:21" ht="12" customHeight="1">
      <c r="B60" s="179" t="s">
        <v>241</v>
      </c>
      <c r="C60" s="268"/>
      <c r="D60" s="268"/>
      <c r="E60" s="268"/>
      <c r="F60" s="268"/>
      <c r="G60" s="268"/>
      <c r="H60" s="268"/>
      <c r="I60" s="268"/>
      <c r="J60" s="268"/>
      <c r="K60" s="268"/>
      <c r="L60" s="268"/>
      <c r="M60" s="268"/>
      <c r="N60" s="268"/>
      <c r="O60" s="268"/>
      <c r="P60" s="268"/>
      <c r="Q60" s="268"/>
      <c r="R60" s="268"/>
      <c r="S60" s="268"/>
      <c r="T60" s="268"/>
      <c r="U60" s="268"/>
    </row>
    <row r="61" spans="1:21" ht="12" customHeight="1">
      <c r="B61" s="179" t="s">
        <v>242</v>
      </c>
      <c r="C61" s="268"/>
      <c r="D61" s="268"/>
      <c r="E61" s="268"/>
      <c r="F61" s="268"/>
      <c r="G61" s="268"/>
      <c r="H61" s="268"/>
      <c r="I61" s="268"/>
      <c r="J61" s="268"/>
      <c r="K61" s="268"/>
      <c r="L61" s="268"/>
      <c r="M61" s="268"/>
      <c r="N61" s="268"/>
      <c r="O61" s="268"/>
      <c r="P61" s="268"/>
      <c r="Q61" s="268"/>
      <c r="R61" s="268"/>
      <c r="S61" s="268"/>
      <c r="T61" s="268"/>
      <c r="U61" s="268"/>
    </row>
    <row r="62" spans="1:21" ht="12" customHeight="1">
      <c r="B62" s="269" t="s">
        <v>247</v>
      </c>
      <c r="C62" s="270"/>
      <c r="D62" s="270"/>
      <c r="E62" s="270"/>
      <c r="F62" s="270"/>
      <c r="G62" s="270"/>
      <c r="H62" s="270"/>
      <c r="I62" s="270"/>
      <c r="J62" s="270"/>
      <c r="K62" s="270"/>
      <c r="L62" s="270"/>
      <c r="M62" s="270"/>
      <c r="N62" s="270"/>
      <c r="O62" s="270"/>
      <c r="P62" s="270"/>
      <c r="Q62" s="270"/>
      <c r="R62" s="270"/>
      <c r="S62" s="270"/>
      <c r="T62" s="270"/>
      <c r="U62" s="270"/>
    </row>
    <row r="63" spans="1:21" ht="12" customHeight="1">
      <c r="B63" s="179" t="s">
        <v>272</v>
      </c>
    </row>
    <row r="64" spans="1:21" ht="12" customHeight="1">
      <c r="B64" s="179" t="s">
        <v>273</v>
      </c>
    </row>
    <row r="65" spans="2:2" ht="12" customHeight="1">
      <c r="B65" s="179" t="s">
        <v>712</v>
      </c>
    </row>
    <row r="66" spans="2:2" ht="12" customHeight="1">
      <c r="B66" s="179" t="s">
        <v>713</v>
      </c>
    </row>
    <row r="67" spans="2:2" ht="12" customHeight="1">
      <c r="B67" s="179" t="s">
        <v>714</v>
      </c>
    </row>
    <row r="68" spans="2:2" ht="12" customHeight="1">
      <c r="B68" s="179" t="s">
        <v>715</v>
      </c>
    </row>
    <row r="69" spans="2:2" ht="12" customHeight="1">
      <c r="B69" s="179" t="s">
        <v>716</v>
      </c>
    </row>
    <row r="70" spans="2:2" ht="12" customHeight="1">
      <c r="B70" s="179" t="s">
        <v>717</v>
      </c>
    </row>
    <row r="71" spans="2:2">
      <c r="B71" s="179" t="s">
        <v>718</v>
      </c>
    </row>
  </sheetData>
  <printOptions horizontalCentered="1"/>
  <pageMargins left="0.59055118110236227" right="0.59055118110236227" top="0.59055118110236227" bottom="0.59055118110236227" header="0.11811023622047245" footer="0.11811023622047245"/>
  <pageSetup paperSize="9" scale="59" firstPageNumber="4" fitToWidth="2" pageOrder="overThenDown" orientation="portrait" useFirstPageNumber="1" r:id="rId1"/>
  <headerFooter alignWithMargins="0">
    <oddHeader>&amp;R&amp;"MetaNormalLF-Roman,Standard"Teil 1</oddHeader>
    <oddFooter>&amp;L&amp;"MetaNormalLF-Roman,Standard"Statistisches Bundesamt, Umweltnutzung und Wirtschaft, Tabellenband, 2014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Inhalt</vt:lpstr>
      <vt:lpstr>Einführung</vt:lpstr>
      <vt:lpstr>Glossar</vt:lpstr>
      <vt:lpstr>1.1</vt:lpstr>
      <vt:lpstr>1.2</vt:lpstr>
      <vt:lpstr>1.3</vt:lpstr>
      <vt:lpstr>1.4</vt:lpstr>
      <vt:lpstr>1.5</vt:lpstr>
      <vt:lpstr>1.6</vt:lpstr>
      <vt:lpstr>2.1</vt:lpstr>
      <vt:lpstr>2.2</vt:lpstr>
      <vt:lpstr>'1.2'!Drucktitel</vt:lpstr>
      <vt:lpstr>'1.3'!Drucktitel</vt:lpstr>
      <vt:lpstr>'1.2'!Print_Titles</vt:lpstr>
      <vt:lpstr>'1.3'!Print_Titles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Tabellen zu den Umweltökonomischen Gesamtrechnungen - Teil 1: Gesamtwirtschaftliche Übersichtstabellen, Wirtschaftliche Bezugszahlen - 2014</dc:title>
  <dc:creator>Statistisches Bundesamt</dc:creator>
  <cp:keywords>Umweltfaktoren; wirtschaftliche Zwecke; private Haushalte; Materialentnahmen; Materialabgaben; Indikatoren; Nachhaltigkeitsstrategie</cp:keywords>
  <cp:lastModifiedBy>Haas-Helfrich, Daniela</cp:lastModifiedBy>
  <cp:lastPrinted>2014-12-10T11:30:27Z</cp:lastPrinted>
  <dcterms:created xsi:type="dcterms:W3CDTF">2005-03-02T08:39:01Z</dcterms:created>
  <dcterms:modified xsi:type="dcterms:W3CDTF">2014-12-10T11:34:41Z</dcterms:modified>
</cp:coreProperties>
</file>