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690" yWindow="450" windowWidth="19230" windowHeight="10155"/>
  </bookViews>
  <sheets>
    <sheet name="Titel" sheetId="21" r:id="rId1"/>
    <sheet name="Inhalt" sheetId="9" r:id="rId2"/>
    <sheet name="Einführung" sheetId="22" r:id="rId3"/>
    <sheet name="Glossar" sheetId="19" r:id="rId4"/>
    <sheet name="1.1" sheetId="24" r:id="rId5"/>
    <sheet name="1.2" sheetId="23" r:id="rId6"/>
    <sheet name="1.3" sheetId="25" r:id="rId7"/>
    <sheet name="1.4" sheetId="26" r:id="rId8"/>
    <sheet name="1.5" sheetId="27" r:id="rId9"/>
    <sheet name="1.6" sheetId="28" r:id="rId10"/>
  </sheets>
  <definedNames>
    <definedName name="Print_Titles" localSheetId="5">'1.2'!$1:$4</definedName>
    <definedName name="Print_Titles" localSheetId="6">'1.3'!$1:$4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X116" i="25" l="1"/>
  <c r="U116" i="25"/>
  <c r="R116" i="25"/>
  <c r="Q116" i="25"/>
  <c r="P116" i="25"/>
  <c r="O116" i="25"/>
  <c r="N116" i="25"/>
  <c r="M116" i="25"/>
  <c r="L116" i="25"/>
  <c r="K116" i="25"/>
  <c r="J116" i="25"/>
  <c r="I116" i="25"/>
  <c r="H116" i="25"/>
  <c r="G116" i="25"/>
  <c r="F116" i="25"/>
  <c r="E116" i="25"/>
  <c r="X115" i="25"/>
  <c r="U115" i="25"/>
  <c r="R115" i="25"/>
  <c r="Q115" i="25"/>
  <c r="P115" i="25"/>
  <c r="O115" i="25"/>
  <c r="N115" i="25"/>
  <c r="M115" i="25"/>
  <c r="L115" i="25"/>
  <c r="K115" i="25"/>
  <c r="J115" i="25"/>
  <c r="I115" i="25"/>
  <c r="H115" i="25"/>
  <c r="G115" i="25"/>
  <c r="F115" i="25"/>
  <c r="E115" i="25"/>
  <c r="X114" i="25"/>
  <c r="U114" i="25"/>
  <c r="R114" i="25"/>
  <c r="Q114" i="25"/>
  <c r="P114" i="25"/>
  <c r="O114" i="25"/>
  <c r="N114" i="25"/>
  <c r="M114" i="25"/>
  <c r="L114" i="25"/>
  <c r="K114" i="25"/>
  <c r="J114" i="25"/>
  <c r="I114" i="25"/>
  <c r="H114" i="25"/>
  <c r="G114" i="25"/>
  <c r="F114" i="25"/>
  <c r="E114" i="25"/>
  <c r="Y113" i="25"/>
  <c r="X113" i="25"/>
  <c r="W113" i="25"/>
  <c r="V113" i="25"/>
  <c r="U113" i="25"/>
  <c r="T113" i="25"/>
  <c r="S113" i="25"/>
  <c r="R113" i="25"/>
  <c r="Q113" i="25"/>
  <c r="P113" i="25"/>
  <c r="O113" i="25"/>
  <c r="N113" i="25"/>
  <c r="M113" i="25"/>
  <c r="L113" i="25"/>
  <c r="K113" i="25"/>
  <c r="J113" i="25"/>
  <c r="I113" i="25"/>
  <c r="Y112" i="25"/>
  <c r="X112" i="25"/>
  <c r="W112" i="25"/>
  <c r="V112" i="25"/>
  <c r="U112" i="25"/>
  <c r="T112" i="25"/>
  <c r="S112" i="25"/>
  <c r="R112" i="25"/>
  <c r="Q112" i="25"/>
  <c r="P112" i="25"/>
  <c r="O112" i="25"/>
  <c r="N112" i="25"/>
  <c r="M112" i="25"/>
  <c r="L112" i="25"/>
  <c r="K112" i="25"/>
  <c r="J112" i="25"/>
  <c r="I112" i="25"/>
  <c r="Y111" i="25"/>
  <c r="X111" i="25"/>
  <c r="W111" i="25"/>
  <c r="V111" i="25"/>
  <c r="U111" i="25"/>
  <c r="T111" i="25"/>
  <c r="S111" i="25"/>
  <c r="R111" i="25"/>
  <c r="Q111" i="25"/>
  <c r="P111" i="25"/>
  <c r="O111" i="25"/>
  <c r="N111" i="25"/>
  <c r="M111" i="25"/>
  <c r="L111" i="25"/>
  <c r="K111" i="25"/>
  <c r="J111" i="25"/>
  <c r="I111" i="25"/>
  <c r="Y110" i="25"/>
  <c r="X110" i="25"/>
  <c r="W110" i="25"/>
  <c r="V110" i="25"/>
  <c r="U110" i="25"/>
  <c r="T110" i="25"/>
  <c r="S110" i="25"/>
  <c r="R110" i="25"/>
  <c r="Q110" i="25"/>
  <c r="P110" i="25"/>
  <c r="O110" i="25"/>
  <c r="N110" i="25"/>
  <c r="M110" i="25"/>
  <c r="L110" i="25"/>
  <c r="K110" i="25"/>
  <c r="J110" i="25"/>
  <c r="I110" i="25"/>
  <c r="H110" i="25"/>
  <c r="G110" i="25"/>
  <c r="F110" i="25"/>
  <c r="E110" i="25"/>
  <c r="Y109" i="25"/>
  <c r="X109" i="25"/>
  <c r="W109" i="25"/>
  <c r="V109" i="25"/>
  <c r="U109" i="25"/>
  <c r="T109" i="25"/>
  <c r="S109" i="25"/>
  <c r="R109" i="25"/>
  <c r="Q109" i="25"/>
  <c r="P109" i="25"/>
  <c r="O109" i="25"/>
  <c r="N109" i="25"/>
  <c r="M109" i="25"/>
  <c r="L109" i="25"/>
  <c r="K109" i="25"/>
  <c r="J109" i="25"/>
  <c r="I109" i="25"/>
  <c r="H109" i="25"/>
  <c r="G109" i="25"/>
  <c r="F109" i="25"/>
  <c r="E109" i="25"/>
  <c r="Y108" i="25"/>
  <c r="X108" i="25"/>
  <c r="W108" i="25"/>
  <c r="V108" i="25"/>
  <c r="U108" i="25"/>
  <c r="T108" i="25"/>
  <c r="S108" i="25"/>
  <c r="R108" i="25"/>
  <c r="Q108" i="25"/>
  <c r="P108" i="25"/>
  <c r="O108" i="25"/>
  <c r="N108" i="25"/>
  <c r="M108" i="25"/>
  <c r="L108" i="25"/>
  <c r="K108" i="25"/>
  <c r="J108" i="25"/>
  <c r="I108" i="25"/>
  <c r="H108" i="25"/>
  <c r="G108" i="25"/>
  <c r="F108" i="25"/>
  <c r="E108" i="25"/>
  <c r="Y107" i="25"/>
  <c r="X107" i="25"/>
  <c r="W107" i="25"/>
  <c r="V107" i="25"/>
  <c r="U107" i="25"/>
  <c r="T107" i="25"/>
  <c r="S107" i="25"/>
  <c r="R107" i="25"/>
  <c r="Q107" i="25"/>
  <c r="P107" i="25"/>
  <c r="O107" i="25"/>
  <c r="N107" i="25"/>
  <c r="M107" i="25"/>
  <c r="L107" i="25"/>
  <c r="K107" i="25"/>
  <c r="J107" i="25"/>
  <c r="I107" i="25"/>
  <c r="H107" i="25"/>
  <c r="G107" i="25"/>
  <c r="F107" i="25"/>
  <c r="E107" i="25"/>
  <c r="Y106" i="25"/>
  <c r="X106" i="25"/>
  <c r="W106" i="25"/>
  <c r="V106" i="25"/>
  <c r="U106" i="25"/>
  <c r="T106" i="25"/>
  <c r="S106" i="25"/>
  <c r="R106" i="25"/>
  <c r="Q106" i="25"/>
  <c r="P106" i="25"/>
  <c r="O106" i="25"/>
  <c r="N106" i="25"/>
  <c r="M106" i="25"/>
  <c r="L106" i="25"/>
  <c r="K106" i="25"/>
  <c r="J106" i="25"/>
  <c r="I106" i="25"/>
  <c r="H106" i="25"/>
  <c r="G106" i="25"/>
  <c r="F106" i="25"/>
  <c r="E106" i="25"/>
  <c r="Y105" i="25"/>
  <c r="X105" i="25"/>
  <c r="W105" i="25"/>
  <c r="V105" i="25"/>
  <c r="U105" i="25"/>
  <c r="T105" i="25"/>
  <c r="S105" i="25"/>
  <c r="R105" i="25"/>
  <c r="Q105" i="25"/>
  <c r="P105" i="25"/>
  <c r="O105" i="25"/>
  <c r="N105" i="25"/>
  <c r="M105" i="25"/>
  <c r="L105" i="25"/>
  <c r="K105" i="25"/>
  <c r="J105" i="25"/>
  <c r="I105" i="25"/>
  <c r="H105" i="25"/>
  <c r="G105" i="25"/>
  <c r="F105" i="25"/>
  <c r="E105" i="25"/>
  <c r="Y104" i="25"/>
  <c r="X104" i="25"/>
  <c r="W104" i="25"/>
  <c r="V104" i="25"/>
  <c r="U104" i="25"/>
  <c r="T104" i="25"/>
  <c r="S104" i="25"/>
  <c r="R104" i="25"/>
  <c r="Q104" i="25"/>
  <c r="P104" i="25"/>
  <c r="O104" i="25"/>
  <c r="N104" i="25"/>
  <c r="M104" i="25"/>
  <c r="L104" i="25"/>
  <c r="K104" i="25"/>
  <c r="J104" i="25"/>
  <c r="I104" i="25"/>
  <c r="H104" i="25"/>
  <c r="G104" i="25"/>
  <c r="F104" i="25"/>
  <c r="E104" i="25"/>
  <c r="Y103" i="25"/>
  <c r="X103" i="25"/>
  <c r="W103" i="25"/>
  <c r="V103" i="25"/>
  <c r="U103" i="25"/>
  <c r="T103" i="25"/>
  <c r="S103" i="25"/>
  <c r="R103" i="25"/>
  <c r="Q103" i="25"/>
  <c r="P103" i="25"/>
  <c r="O103" i="25"/>
  <c r="N103" i="25"/>
  <c r="M103" i="25"/>
  <c r="L103" i="25"/>
  <c r="K103" i="25"/>
  <c r="J103" i="25"/>
  <c r="I103" i="25"/>
  <c r="H103" i="25"/>
  <c r="G103" i="25"/>
  <c r="F103" i="25"/>
  <c r="E103" i="25"/>
  <c r="X102" i="25"/>
  <c r="U102" i="25"/>
  <c r="R102" i="25"/>
  <c r="O102" i="25"/>
  <c r="N102" i="25"/>
  <c r="M102" i="25"/>
  <c r="L102" i="25"/>
  <c r="K102" i="25"/>
  <c r="J102" i="25"/>
  <c r="I102" i="25"/>
  <c r="H102" i="25"/>
  <c r="G102" i="25"/>
  <c r="F102" i="25"/>
  <c r="E102" i="25"/>
  <c r="X101" i="25"/>
  <c r="U101" i="25"/>
  <c r="R101" i="25"/>
  <c r="O101" i="25"/>
  <c r="N101" i="25"/>
  <c r="M101" i="25"/>
  <c r="L101" i="25"/>
  <c r="K101" i="25"/>
  <c r="J101" i="25"/>
  <c r="I101" i="25"/>
  <c r="H101" i="25"/>
  <c r="G101" i="25"/>
  <c r="F101" i="25"/>
  <c r="E101" i="25"/>
  <c r="X100" i="25"/>
  <c r="U100" i="25"/>
  <c r="R100" i="25"/>
  <c r="O100" i="25"/>
  <c r="N100" i="25"/>
  <c r="M100" i="25"/>
  <c r="L100" i="25"/>
  <c r="K100" i="25"/>
  <c r="J100" i="25"/>
  <c r="I100" i="25"/>
  <c r="H100" i="25"/>
  <c r="G100" i="25"/>
  <c r="F100" i="25"/>
  <c r="E100" i="25"/>
  <c r="X99" i="25"/>
  <c r="U99" i="25"/>
  <c r="R99" i="25"/>
  <c r="O99" i="25"/>
  <c r="N99" i="25"/>
  <c r="M99" i="25"/>
  <c r="L99" i="25"/>
  <c r="K99" i="25"/>
  <c r="J99" i="25"/>
  <c r="I99" i="25"/>
  <c r="H99" i="25"/>
  <c r="G99" i="25"/>
  <c r="F99" i="25"/>
  <c r="E99" i="25"/>
  <c r="X97" i="25"/>
  <c r="U97" i="25"/>
  <c r="R97" i="25"/>
  <c r="Q97" i="25"/>
  <c r="P97" i="25"/>
  <c r="O97" i="25"/>
  <c r="N97" i="25"/>
  <c r="M97" i="25"/>
  <c r="L97" i="25"/>
  <c r="K97" i="25"/>
  <c r="J97" i="25"/>
  <c r="I97" i="25"/>
  <c r="H97" i="25"/>
  <c r="G97" i="25"/>
  <c r="F97" i="25"/>
  <c r="E97" i="25"/>
  <c r="X96" i="25"/>
  <c r="U96" i="25"/>
  <c r="R96" i="25"/>
  <c r="Q96" i="25"/>
  <c r="P96" i="25"/>
  <c r="O96" i="25"/>
  <c r="N96" i="25"/>
  <c r="M96" i="25"/>
  <c r="L96" i="25"/>
  <c r="K96" i="25"/>
  <c r="J96" i="25"/>
  <c r="I96" i="25"/>
  <c r="H96" i="25"/>
  <c r="G96" i="25"/>
  <c r="F96" i="25"/>
  <c r="E96" i="25"/>
  <c r="X95" i="25"/>
  <c r="U95" i="25"/>
  <c r="R95" i="25"/>
  <c r="Q95" i="25"/>
  <c r="P95" i="25"/>
  <c r="O95" i="25"/>
  <c r="N95" i="25"/>
  <c r="M95" i="25"/>
  <c r="L95" i="25"/>
  <c r="K95" i="25"/>
  <c r="J95" i="25"/>
  <c r="I95" i="25"/>
  <c r="H95" i="25"/>
  <c r="G95" i="25"/>
  <c r="F95" i="25"/>
  <c r="E95" i="25"/>
  <c r="Y94" i="25"/>
  <c r="X94" i="25"/>
  <c r="W94" i="25"/>
  <c r="V94" i="25"/>
  <c r="U94" i="25"/>
  <c r="T94" i="25"/>
  <c r="S94" i="25"/>
  <c r="R94" i="25"/>
  <c r="Q94" i="25"/>
  <c r="P94" i="25"/>
  <c r="O94" i="25"/>
  <c r="N94" i="25"/>
  <c r="M94" i="25"/>
  <c r="L94" i="25"/>
  <c r="K94" i="25"/>
  <c r="J94" i="25"/>
  <c r="I94" i="25"/>
  <c r="Y93" i="25"/>
  <c r="X93" i="25"/>
  <c r="W93" i="25"/>
  <c r="V93" i="25"/>
  <c r="U93" i="25"/>
  <c r="T93" i="25"/>
  <c r="S93" i="25"/>
  <c r="R93" i="25"/>
  <c r="Q93" i="25"/>
  <c r="P93" i="25"/>
  <c r="O93" i="25"/>
  <c r="N93" i="25"/>
  <c r="M93" i="25"/>
  <c r="L93" i="25"/>
  <c r="K93" i="25"/>
  <c r="J93" i="25"/>
  <c r="I93" i="25"/>
  <c r="Y92" i="25"/>
  <c r="X92" i="25"/>
  <c r="W92" i="25"/>
  <c r="V92" i="25"/>
  <c r="U92" i="25"/>
  <c r="T92" i="25"/>
  <c r="S92" i="25"/>
  <c r="R92" i="25"/>
  <c r="Q92" i="25"/>
  <c r="P92" i="25"/>
  <c r="O92" i="25"/>
  <c r="N92" i="25"/>
  <c r="M92" i="25"/>
  <c r="L92" i="25"/>
  <c r="K92" i="25"/>
  <c r="J92" i="25"/>
  <c r="I92" i="25"/>
  <c r="Y91" i="25"/>
  <c r="X91" i="25"/>
  <c r="W91" i="25"/>
  <c r="V91" i="25"/>
  <c r="U91" i="25"/>
  <c r="T91" i="25"/>
  <c r="S91" i="25"/>
  <c r="R91" i="25"/>
  <c r="Q91" i="25"/>
  <c r="P91" i="25"/>
  <c r="O91" i="25"/>
  <c r="N91" i="25"/>
  <c r="M91" i="25"/>
  <c r="L91" i="25"/>
  <c r="K91" i="25"/>
  <c r="J91" i="25"/>
  <c r="I91" i="25"/>
  <c r="H91" i="25"/>
  <c r="G91" i="25"/>
  <c r="F91" i="25"/>
  <c r="E91" i="25"/>
  <c r="Y90" i="25"/>
  <c r="X90" i="25"/>
  <c r="W90" i="25"/>
  <c r="V90" i="25"/>
  <c r="U90" i="25"/>
  <c r="T90" i="25"/>
  <c r="S90" i="25"/>
  <c r="R90" i="25"/>
  <c r="Q90" i="25"/>
  <c r="P90" i="25"/>
  <c r="O90" i="25"/>
  <c r="N90" i="25"/>
  <c r="M90" i="25"/>
  <c r="L90" i="25"/>
  <c r="K90" i="25"/>
  <c r="J90" i="25"/>
  <c r="I90" i="25"/>
  <c r="H90" i="25"/>
  <c r="G90" i="25"/>
  <c r="F90" i="25"/>
  <c r="E90" i="25"/>
  <c r="Y89" i="25"/>
  <c r="X89" i="25"/>
  <c r="W89" i="25"/>
  <c r="V89" i="25"/>
  <c r="U89" i="25"/>
  <c r="T89" i="25"/>
  <c r="S89" i="25"/>
  <c r="R89" i="25"/>
  <c r="Q89" i="25"/>
  <c r="P89" i="25"/>
  <c r="O89" i="25"/>
  <c r="N89" i="25"/>
  <c r="M89" i="25"/>
  <c r="L89" i="25"/>
  <c r="K89" i="25"/>
  <c r="J89" i="25"/>
  <c r="I89" i="25"/>
  <c r="H89" i="25"/>
  <c r="G89" i="25"/>
  <c r="F89" i="25"/>
  <c r="E89" i="25"/>
  <c r="Y88" i="25"/>
  <c r="X88" i="25"/>
  <c r="W88" i="25"/>
  <c r="V88" i="25"/>
  <c r="U88" i="25"/>
  <c r="T88" i="25"/>
  <c r="S88" i="25"/>
  <c r="R88" i="25"/>
  <c r="Q88" i="25"/>
  <c r="P88" i="25"/>
  <c r="O88" i="25"/>
  <c r="N88" i="25"/>
  <c r="M88" i="25"/>
  <c r="L88" i="25"/>
  <c r="K88" i="25"/>
  <c r="J88" i="25"/>
  <c r="I88" i="25"/>
  <c r="H88" i="25"/>
  <c r="G88" i="25"/>
  <c r="F88" i="25"/>
  <c r="E88" i="25"/>
  <c r="Y87" i="25"/>
  <c r="X87" i="25"/>
  <c r="W87" i="25"/>
  <c r="V87" i="25"/>
  <c r="U87" i="25"/>
  <c r="T87" i="25"/>
  <c r="S87" i="25"/>
  <c r="R87" i="25"/>
  <c r="Q87" i="25"/>
  <c r="P87" i="25"/>
  <c r="O87" i="25"/>
  <c r="N87" i="25"/>
  <c r="M87" i="25"/>
  <c r="L87" i="25"/>
  <c r="K87" i="25"/>
  <c r="J87" i="25"/>
  <c r="I87" i="25"/>
  <c r="H87" i="25"/>
  <c r="G87" i="25"/>
  <c r="F87" i="25"/>
  <c r="E87" i="25"/>
  <c r="Y86" i="25"/>
  <c r="X86" i="25"/>
  <c r="W86" i="25"/>
  <c r="V86" i="25"/>
  <c r="U86" i="25"/>
  <c r="T86" i="25"/>
  <c r="S86" i="25"/>
  <c r="R86" i="25"/>
  <c r="Q86" i="25"/>
  <c r="P86" i="25"/>
  <c r="O86" i="25"/>
  <c r="N86" i="25"/>
  <c r="M86" i="25"/>
  <c r="L86" i="25"/>
  <c r="K86" i="25"/>
  <c r="J86" i="25"/>
  <c r="I86" i="25"/>
  <c r="H86" i="25"/>
  <c r="G86" i="25"/>
  <c r="F86" i="25"/>
  <c r="E86" i="25"/>
  <c r="Y85" i="25"/>
  <c r="X85" i="25"/>
  <c r="W85" i="25"/>
  <c r="V85" i="25"/>
  <c r="U85" i="25"/>
  <c r="T85" i="25"/>
  <c r="S85" i="25"/>
  <c r="R85" i="25"/>
  <c r="Q85" i="25"/>
  <c r="P85" i="25"/>
  <c r="O85" i="25"/>
  <c r="N85" i="25"/>
  <c r="M85" i="25"/>
  <c r="L85" i="25"/>
  <c r="K85" i="25"/>
  <c r="J85" i="25"/>
  <c r="I85" i="25"/>
  <c r="H85" i="25"/>
  <c r="G85" i="25"/>
  <c r="F85" i="25"/>
  <c r="E85" i="25"/>
  <c r="Y84" i="25"/>
  <c r="X84" i="25"/>
  <c r="W84" i="25"/>
  <c r="V84" i="25"/>
  <c r="U84" i="25"/>
  <c r="T84" i="25"/>
  <c r="S84" i="25"/>
  <c r="R84" i="25"/>
  <c r="Q84" i="25"/>
  <c r="P84" i="25"/>
  <c r="O84" i="25"/>
  <c r="N84" i="25"/>
  <c r="M84" i="25"/>
  <c r="L84" i="25"/>
  <c r="K84" i="25"/>
  <c r="J84" i="25"/>
  <c r="I84" i="25"/>
  <c r="H84" i="25"/>
  <c r="G84" i="25"/>
  <c r="F84" i="25"/>
  <c r="E84" i="25"/>
  <c r="X83" i="25"/>
  <c r="U83" i="25"/>
  <c r="R83" i="25"/>
  <c r="O83" i="25"/>
  <c r="N83" i="25"/>
  <c r="M83" i="25"/>
  <c r="L83" i="25"/>
  <c r="K83" i="25"/>
  <c r="J83" i="25"/>
  <c r="I83" i="25"/>
  <c r="H83" i="25"/>
  <c r="G83" i="25"/>
  <c r="F83" i="25"/>
  <c r="E83" i="25"/>
  <c r="X82" i="25"/>
  <c r="U82" i="25"/>
  <c r="R82" i="25"/>
  <c r="O82" i="25"/>
  <c r="N82" i="25"/>
  <c r="M82" i="25"/>
  <c r="L82" i="25"/>
  <c r="K82" i="25"/>
  <c r="J82" i="25"/>
  <c r="I82" i="25"/>
  <c r="H82" i="25"/>
  <c r="G82" i="25"/>
  <c r="F82" i="25"/>
  <c r="E82" i="25"/>
  <c r="X81" i="25"/>
  <c r="U81" i="25"/>
  <c r="R81" i="25"/>
  <c r="O81" i="25"/>
  <c r="N81" i="25"/>
  <c r="M81" i="25"/>
  <c r="L81" i="25"/>
  <c r="K81" i="25"/>
  <c r="J81" i="25"/>
  <c r="I81" i="25"/>
  <c r="H81" i="25"/>
  <c r="G81" i="25"/>
  <c r="F81" i="25"/>
  <c r="E81" i="25"/>
  <c r="X80" i="25"/>
  <c r="U80" i="25"/>
  <c r="R80" i="25"/>
  <c r="O80" i="25"/>
  <c r="N80" i="25"/>
  <c r="M80" i="25"/>
  <c r="L80" i="25"/>
  <c r="K80" i="25"/>
  <c r="J80" i="25"/>
  <c r="I80" i="25"/>
  <c r="H80" i="25"/>
  <c r="G80" i="25"/>
  <c r="F80" i="25"/>
  <c r="E80" i="25"/>
  <c r="Z79" i="25"/>
  <c r="Y79" i="25"/>
  <c r="X79" i="25"/>
  <c r="W79" i="25"/>
  <c r="V79" i="25"/>
  <c r="U79" i="25"/>
  <c r="T79" i="25"/>
  <c r="S79" i="25"/>
  <c r="R79" i="25"/>
  <c r="Q79" i="25"/>
  <c r="P79" i="25"/>
  <c r="O79" i="25"/>
  <c r="N79" i="25"/>
  <c r="M79" i="25"/>
  <c r="L79" i="25"/>
  <c r="K79" i="25"/>
  <c r="J79" i="25"/>
  <c r="I79" i="25"/>
  <c r="H79" i="25"/>
  <c r="G79" i="25"/>
  <c r="F79" i="25"/>
  <c r="E79" i="25"/>
  <c r="Z78" i="25"/>
  <c r="Y78" i="25"/>
  <c r="X78" i="25"/>
  <c r="W78" i="25"/>
  <c r="V78" i="25"/>
  <c r="U78" i="25"/>
  <c r="T78" i="25"/>
  <c r="S78" i="25"/>
  <c r="R78" i="25"/>
  <c r="Q78" i="25"/>
  <c r="P78" i="25"/>
  <c r="O78" i="25"/>
  <c r="N78" i="25"/>
  <c r="M78" i="25"/>
  <c r="L78" i="25"/>
  <c r="K78" i="25"/>
  <c r="J78" i="25"/>
  <c r="I78" i="25"/>
  <c r="H78" i="25"/>
  <c r="G78" i="25"/>
  <c r="F78" i="25"/>
  <c r="E78" i="25"/>
  <c r="X75" i="25"/>
  <c r="U75" i="25"/>
  <c r="R75" i="25"/>
  <c r="Q75" i="25"/>
  <c r="P75" i="25"/>
  <c r="O75" i="25"/>
  <c r="N75" i="25"/>
  <c r="M75" i="25"/>
  <c r="L75" i="25"/>
  <c r="K75" i="25"/>
  <c r="J75" i="25"/>
  <c r="I75" i="25"/>
  <c r="H75" i="25"/>
  <c r="G75" i="25"/>
  <c r="F75" i="25"/>
  <c r="E75" i="25"/>
  <c r="X74" i="25"/>
  <c r="U74" i="25"/>
  <c r="R74" i="25"/>
  <c r="Q74" i="25"/>
  <c r="P74" i="25"/>
  <c r="O74" i="25"/>
  <c r="N74" i="25"/>
  <c r="M74" i="25"/>
  <c r="L74" i="25"/>
  <c r="K74" i="25"/>
  <c r="J74" i="25"/>
  <c r="I74" i="25"/>
  <c r="H74" i="25"/>
  <c r="G74" i="25"/>
  <c r="F74" i="25"/>
  <c r="E74" i="25"/>
  <c r="X73" i="25"/>
  <c r="U73" i="25"/>
  <c r="R73" i="25"/>
  <c r="Q73" i="25"/>
  <c r="P73" i="25"/>
  <c r="O73" i="25"/>
  <c r="N73" i="25"/>
  <c r="M73" i="25"/>
  <c r="L73" i="25"/>
  <c r="K73" i="25"/>
  <c r="J73" i="25"/>
  <c r="I73" i="25"/>
  <c r="H73" i="25"/>
  <c r="G73" i="25"/>
  <c r="F73" i="25"/>
  <c r="E73" i="25"/>
  <c r="Y72" i="25"/>
  <c r="X72" i="25"/>
  <c r="W72" i="25"/>
  <c r="V72" i="25"/>
  <c r="U72" i="25"/>
  <c r="T72" i="25"/>
  <c r="S72" i="25"/>
  <c r="R72" i="25"/>
  <c r="Q72" i="25"/>
  <c r="P72" i="25"/>
  <c r="O72" i="25"/>
  <c r="N72" i="25"/>
  <c r="M72" i="25"/>
  <c r="L72" i="25"/>
  <c r="K72" i="25"/>
  <c r="J72" i="25"/>
  <c r="I72" i="25"/>
  <c r="H72" i="25"/>
  <c r="G72" i="25"/>
  <c r="F72" i="25"/>
  <c r="E72" i="25"/>
  <c r="Y71" i="25"/>
  <c r="X71" i="25"/>
  <c r="W71" i="25"/>
  <c r="V71" i="25"/>
  <c r="U71" i="25"/>
  <c r="T71" i="25"/>
  <c r="S71" i="25"/>
  <c r="R71" i="25"/>
  <c r="Q71" i="25"/>
  <c r="P71" i="25"/>
  <c r="O71" i="25"/>
  <c r="N71" i="25"/>
  <c r="M71" i="25"/>
  <c r="L71" i="25"/>
  <c r="K71" i="25"/>
  <c r="J71" i="25"/>
  <c r="I71" i="25"/>
  <c r="H71" i="25"/>
  <c r="G71" i="25"/>
  <c r="F71" i="25"/>
  <c r="E71" i="25"/>
  <c r="Y70" i="25"/>
  <c r="X70" i="25"/>
  <c r="W70" i="25"/>
  <c r="V70" i="25"/>
  <c r="U70" i="25"/>
  <c r="T70" i="25"/>
  <c r="S70" i="25"/>
  <c r="R70" i="25"/>
  <c r="Q70" i="25"/>
  <c r="P70" i="25"/>
  <c r="O70" i="25"/>
  <c r="N70" i="25"/>
  <c r="M70" i="25"/>
  <c r="L70" i="25"/>
  <c r="K70" i="25"/>
  <c r="J70" i="25"/>
  <c r="I70" i="25"/>
  <c r="H70" i="25"/>
  <c r="G70" i="25"/>
  <c r="F70" i="25"/>
  <c r="E70" i="25"/>
  <c r="Y69" i="25"/>
  <c r="X69" i="25"/>
  <c r="W69" i="25"/>
  <c r="V69" i="25"/>
  <c r="U69" i="25"/>
  <c r="T69" i="25"/>
  <c r="S69" i="25"/>
  <c r="R69" i="25"/>
  <c r="Q69" i="25"/>
  <c r="P69" i="25"/>
  <c r="O69" i="25"/>
  <c r="N69" i="25"/>
  <c r="M69" i="25"/>
  <c r="L69" i="25"/>
  <c r="K69" i="25"/>
  <c r="J69" i="25"/>
  <c r="I69" i="25"/>
  <c r="H69" i="25"/>
  <c r="G69" i="25"/>
  <c r="F69" i="25"/>
  <c r="E69" i="25"/>
  <c r="Y68" i="25"/>
  <c r="X68" i="25"/>
  <c r="W68" i="25"/>
  <c r="V68" i="25"/>
  <c r="U68" i="25"/>
  <c r="T68" i="25"/>
  <c r="S68" i="25"/>
  <c r="R68" i="25"/>
  <c r="Q68" i="25"/>
  <c r="P68" i="25"/>
  <c r="O68" i="25"/>
  <c r="N68" i="25"/>
  <c r="M68" i="25"/>
  <c r="L68" i="25"/>
  <c r="K68" i="25"/>
  <c r="J68" i="25"/>
  <c r="I68" i="25"/>
  <c r="H68" i="25"/>
  <c r="G68" i="25"/>
  <c r="F68" i="25"/>
  <c r="E68" i="25"/>
  <c r="D68" i="25"/>
  <c r="Y67" i="25"/>
  <c r="X67" i="25"/>
  <c r="W67" i="25"/>
  <c r="V67" i="25"/>
  <c r="U67" i="25"/>
  <c r="T67" i="25"/>
  <c r="S67" i="25"/>
  <c r="R67" i="25"/>
  <c r="Q67" i="25"/>
  <c r="P67" i="25"/>
  <c r="O67" i="25"/>
  <c r="N67" i="25"/>
  <c r="M67" i="25"/>
  <c r="L67" i="25"/>
  <c r="K67" i="25"/>
  <c r="J67" i="25"/>
  <c r="I67" i="25"/>
  <c r="H67" i="25"/>
  <c r="G67" i="25"/>
  <c r="F67" i="25"/>
  <c r="E67" i="25"/>
  <c r="Y66" i="25"/>
  <c r="X66" i="25"/>
  <c r="W66" i="25"/>
  <c r="V66" i="25"/>
  <c r="U66" i="25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E66" i="25"/>
  <c r="Y65" i="25"/>
  <c r="X65" i="25"/>
  <c r="W65" i="25"/>
  <c r="V65" i="25"/>
  <c r="U65" i="25"/>
  <c r="T65" i="25"/>
  <c r="S65" i="25"/>
  <c r="R65" i="25"/>
  <c r="Q65" i="25"/>
  <c r="P65" i="25"/>
  <c r="O65" i="25"/>
  <c r="N65" i="25"/>
  <c r="M65" i="25"/>
  <c r="L65" i="25"/>
  <c r="K65" i="25"/>
  <c r="J65" i="25"/>
  <c r="I65" i="25"/>
  <c r="H65" i="25"/>
  <c r="G65" i="25"/>
  <c r="F65" i="25"/>
  <c r="E65" i="25"/>
  <c r="Y64" i="25"/>
  <c r="X64" i="25"/>
  <c r="W64" i="25"/>
  <c r="V64" i="25"/>
  <c r="U64" i="25"/>
  <c r="T64" i="25"/>
  <c r="S64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Y63" i="25"/>
  <c r="X63" i="25"/>
  <c r="W63" i="25"/>
  <c r="V63" i="25"/>
  <c r="U63" i="25"/>
  <c r="T63" i="25"/>
  <c r="S63" i="25"/>
  <c r="R63" i="25"/>
  <c r="Q63" i="25"/>
  <c r="P63" i="25"/>
  <c r="O63" i="25"/>
  <c r="N63" i="25"/>
  <c r="M63" i="25"/>
  <c r="L63" i="25"/>
  <c r="K63" i="25"/>
  <c r="J63" i="25"/>
  <c r="I63" i="25"/>
  <c r="H63" i="25"/>
  <c r="G63" i="25"/>
  <c r="F63" i="25"/>
  <c r="E63" i="25"/>
  <c r="D63" i="25"/>
  <c r="Y62" i="25"/>
  <c r="X62" i="25"/>
  <c r="W62" i="25"/>
  <c r="V62" i="25"/>
  <c r="U62" i="25"/>
  <c r="T62" i="25"/>
  <c r="S62" i="25"/>
  <c r="R62" i="25"/>
  <c r="Q62" i="25"/>
  <c r="P62" i="25"/>
  <c r="O62" i="25"/>
  <c r="N62" i="25"/>
  <c r="M62" i="25"/>
  <c r="L62" i="25"/>
  <c r="K62" i="25"/>
  <c r="J62" i="25"/>
  <c r="I62" i="25"/>
  <c r="H62" i="25"/>
  <c r="G62" i="25"/>
  <c r="F62" i="25"/>
  <c r="E62" i="25"/>
  <c r="X61" i="25"/>
  <c r="U61" i="25"/>
  <c r="R61" i="25"/>
  <c r="O61" i="25"/>
  <c r="N61" i="25"/>
  <c r="M61" i="25"/>
  <c r="L61" i="25"/>
  <c r="K61" i="25"/>
  <c r="J61" i="25"/>
  <c r="I61" i="25"/>
  <c r="H61" i="25"/>
  <c r="G61" i="25"/>
  <c r="F61" i="25"/>
  <c r="E61" i="25"/>
  <c r="X60" i="25"/>
  <c r="U60" i="25"/>
  <c r="R60" i="25"/>
  <c r="O60" i="25"/>
  <c r="N60" i="25"/>
  <c r="M60" i="25"/>
  <c r="L60" i="25"/>
  <c r="K60" i="25"/>
  <c r="J60" i="25"/>
  <c r="I60" i="25"/>
  <c r="H60" i="25"/>
  <c r="G60" i="25"/>
  <c r="F60" i="25"/>
  <c r="E60" i="25"/>
  <c r="X59" i="25"/>
  <c r="U59" i="25"/>
  <c r="R59" i="25"/>
  <c r="O59" i="25"/>
  <c r="N59" i="25"/>
  <c r="M59" i="25"/>
  <c r="L59" i="25"/>
  <c r="K59" i="25"/>
  <c r="J59" i="25"/>
  <c r="I59" i="25"/>
  <c r="H59" i="25"/>
  <c r="G59" i="25"/>
  <c r="F59" i="25"/>
  <c r="E59" i="25"/>
  <c r="X58" i="25"/>
  <c r="U58" i="25"/>
  <c r="R58" i="25"/>
  <c r="O58" i="25"/>
  <c r="N58" i="25"/>
  <c r="M58" i="25"/>
  <c r="L58" i="25"/>
  <c r="K58" i="25"/>
  <c r="J58" i="25"/>
  <c r="I58" i="25"/>
  <c r="H58" i="25"/>
  <c r="G58" i="25"/>
  <c r="F58" i="25"/>
  <c r="E58" i="25"/>
  <c r="Z57" i="25"/>
  <c r="Y57" i="25"/>
  <c r="X57" i="25"/>
  <c r="W57" i="25"/>
  <c r="V57" i="25"/>
  <c r="U57" i="25"/>
  <c r="T57" i="25"/>
  <c r="S57" i="25"/>
  <c r="R57" i="25"/>
  <c r="Q57" i="25"/>
  <c r="P57" i="25"/>
  <c r="O57" i="25"/>
  <c r="N57" i="25"/>
  <c r="M57" i="25"/>
  <c r="L57" i="25"/>
  <c r="K57" i="25"/>
  <c r="J57" i="25"/>
  <c r="I57" i="25"/>
  <c r="H57" i="25"/>
  <c r="G57" i="25"/>
  <c r="F57" i="25"/>
  <c r="E57" i="25"/>
  <c r="Z56" i="25"/>
  <c r="Y56" i="25"/>
  <c r="X56" i="25"/>
  <c r="W56" i="25"/>
  <c r="V56" i="25"/>
  <c r="U56" i="25"/>
  <c r="T56" i="25"/>
  <c r="S56" i="25"/>
  <c r="R56" i="25"/>
  <c r="Q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Z55" i="25"/>
  <c r="Y55" i="25"/>
  <c r="X55" i="25"/>
  <c r="W55" i="25"/>
  <c r="V55" i="25"/>
  <c r="U55" i="25"/>
  <c r="T55" i="25"/>
  <c r="S55" i="25"/>
  <c r="R55" i="25"/>
  <c r="Q55" i="25"/>
  <c r="P55" i="25"/>
  <c r="O55" i="25"/>
  <c r="N55" i="25"/>
  <c r="M55" i="25"/>
  <c r="L55" i="25"/>
  <c r="K55" i="25"/>
  <c r="J55" i="25"/>
  <c r="I55" i="25"/>
  <c r="H55" i="25"/>
  <c r="G55" i="25"/>
  <c r="F55" i="25"/>
  <c r="E55" i="25"/>
  <c r="Z54" i="25"/>
  <c r="Y54" i="25"/>
  <c r="X54" i="25"/>
  <c r="W54" i="25"/>
  <c r="V54" i="25"/>
  <c r="U54" i="25"/>
  <c r="T54" i="25"/>
  <c r="S54" i="25"/>
  <c r="R54" i="25"/>
  <c r="Q54" i="25"/>
  <c r="P54" i="25"/>
  <c r="O54" i="25"/>
  <c r="N54" i="25"/>
  <c r="M54" i="25"/>
  <c r="L54" i="25"/>
  <c r="K54" i="25"/>
  <c r="J54" i="25"/>
  <c r="I54" i="25"/>
  <c r="H54" i="25"/>
  <c r="G54" i="25"/>
  <c r="F54" i="25"/>
  <c r="E54" i="25"/>
  <c r="Z52" i="25"/>
  <c r="Y52" i="25"/>
  <c r="X52" i="25"/>
  <c r="W52" i="25"/>
  <c r="V52" i="25"/>
  <c r="U52" i="25"/>
  <c r="T52" i="25"/>
  <c r="S52" i="25"/>
  <c r="R52" i="25"/>
  <c r="Q52" i="25"/>
  <c r="P52" i="25"/>
  <c r="O52" i="25"/>
  <c r="N52" i="25"/>
  <c r="M52" i="25"/>
  <c r="L52" i="25"/>
  <c r="K52" i="25"/>
  <c r="J52" i="25"/>
  <c r="I52" i="25"/>
  <c r="H52" i="25"/>
  <c r="G52" i="25"/>
  <c r="F52" i="25"/>
  <c r="E52" i="25"/>
  <c r="D52" i="25"/>
  <c r="Z51" i="25"/>
  <c r="Y51" i="25"/>
  <c r="X51" i="25"/>
  <c r="W51" i="25"/>
  <c r="V51" i="25"/>
  <c r="U51" i="25"/>
  <c r="T51" i="25"/>
  <c r="S51" i="25"/>
  <c r="R51" i="25"/>
  <c r="Q51" i="25"/>
  <c r="P51" i="25"/>
  <c r="O51" i="25"/>
  <c r="N51" i="25"/>
  <c r="M51" i="25"/>
  <c r="L51" i="25"/>
  <c r="K51" i="25"/>
  <c r="J51" i="25"/>
  <c r="I51" i="25"/>
  <c r="H51" i="25"/>
  <c r="G51" i="25"/>
  <c r="F51" i="25"/>
  <c r="E51" i="25"/>
  <c r="D51" i="25"/>
  <c r="Y50" i="25"/>
  <c r="X50" i="25"/>
  <c r="W50" i="25"/>
  <c r="V50" i="25"/>
  <c r="U50" i="25"/>
  <c r="T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Z49" i="25"/>
  <c r="Y49" i="25"/>
  <c r="X49" i="25"/>
  <c r="W49" i="25"/>
  <c r="V49" i="25"/>
  <c r="U49" i="25"/>
  <c r="T49" i="25"/>
  <c r="S49" i="25"/>
  <c r="R49" i="25"/>
  <c r="Q49" i="25"/>
  <c r="P49" i="25"/>
  <c r="O49" i="25"/>
  <c r="N49" i="25"/>
  <c r="M49" i="25"/>
  <c r="L49" i="25"/>
  <c r="K49" i="25"/>
  <c r="J49" i="25"/>
  <c r="I49" i="25"/>
  <c r="H49" i="25"/>
  <c r="G49" i="25"/>
  <c r="F49" i="25"/>
  <c r="E49" i="25"/>
  <c r="D49" i="25"/>
  <c r="V48" i="25"/>
  <c r="R48" i="25"/>
  <c r="N48" i="25"/>
  <c r="J48" i="25"/>
  <c r="D48" i="25"/>
  <c r="V47" i="25"/>
  <c r="R47" i="25"/>
  <c r="N47" i="25"/>
  <c r="J47" i="25"/>
  <c r="D47" i="25"/>
  <c r="Z46" i="25"/>
  <c r="Y46" i="25"/>
  <c r="X46" i="25"/>
  <c r="W46" i="25"/>
  <c r="V46" i="25"/>
  <c r="U46" i="25"/>
  <c r="T46" i="25"/>
  <c r="S46" i="25"/>
  <c r="R46" i="25"/>
  <c r="Q46" i="25"/>
  <c r="P46" i="25"/>
  <c r="O46" i="25"/>
  <c r="N46" i="25"/>
  <c r="M46" i="25"/>
  <c r="L46" i="25"/>
  <c r="K46" i="25"/>
  <c r="J46" i="25"/>
  <c r="I46" i="25"/>
  <c r="H46" i="25"/>
  <c r="G46" i="25"/>
  <c r="F46" i="25"/>
  <c r="E46" i="25"/>
  <c r="D46" i="25"/>
  <c r="Z45" i="25"/>
  <c r="Y45" i="25"/>
  <c r="X45" i="25"/>
  <c r="W45" i="25"/>
  <c r="V45" i="25"/>
  <c r="U45" i="25"/>
  <c r="T45" i="25"/>
  <c r="S45" i="25"/>
  <c r="R45" i="25"/>
  <c r="Q45" i="25"/>
  <c r="P45" i="25"/>
  <c r="O45" i="25"/>
  <c r="N45" i="25"/>
  <c r="M45" i="25"/>
  <c r="L45" i="25"/>
  <c r="K45" i="25"/>
  <c r="J45" i="25"/>
  <c r="I45" i="25"/>
  <c r="H45" i="25"/>
  <c r="G45" i="25"/>
  <c r="F45" i="25"/>
  <c r="E45" i="25"/>
  <c r="D45" i="25"/>
  <c r="AA116" i="23"/>
  <c r="Z116" i="23"/>
  <c r="Y116" i="23"/>
  <c r="X116" i="23"/>
  <c r="W116" i="23"/>
  <c r="V116" i="23"/>
  <c r="U116" i="23"/>
  <c r="T116" i="23"/>
  <c r="S116" i="23"/>
  <c r="R116" i="23"/>
  <c r="Q116" i="23"/>
  <c r="P116" i="23"/>
  <c r="O116" i="23"/>
  <c r="N116" i="23"/>
  <c r="M116" i="23"/>
  <c r="L116" i="23"/>
  <c r="K116" i="23"/>
  <c r="J116" i="23"/>
  <c r="I116" i="23"/>
  <c r="H116" i="23"/>
  <c r="G116" i="23"/>
  <c r="F116" i="23"/>
  <c r="E116" i="23"/>
  <c r="AA115" i="23"/>
  <c r="Z115" i="23"/>
  <c r="Y115" i="23"/>
  <c r="X115" i="23"/>
  <c r="W115" i="23"/>
  <c r="V115" i="23"/>
  <c r="U115" i="23"/>
  <c r="T115" i="23"/>
  <c r="S115" i="23"/>
  <c r="R115" i="23"/>
  <c r="Q115" i="23"/>
  <c r="P115" i="23"/>
  <c r="O115" i="23"/>
  <c r="N115" i="23"/>
  <c r="M115" i="23"/>
  <c r="L115" i="23"/>
  <c r="K115" i="23"/>
  <c r="J115" i="23"/>
  <c r="I115" i="23"/>
  <c r="H115" i="23"/>
  <c r="G115" i="23"/>
  <c r="F115" i="23"/>
  <c r="AA114" i="23"/>
  <c r="Z114" i="23"/>
  <c r="Y114" i="23"/>
  <c r="X114" i="23"/>
  <c r="W114" i="23"/>
  <c r="V114" i="23"/>
  <c r="U114" i="23"/>
  <c r="T114" i="23"/>
  <c r="S114" i="23"/>
  <c r="R114" i="23"/>
  <c r="Q114" i="23"/>
  <c r="P114" i="23"/>
  <c r="O114" i="23"/>
  <c r="N114" i="23"/>
  <c r="M114" i="23"/>
  <c r="L114" i="23"/>
  <c r="K114" i="23"/>
  <c r="J114" i="23"/>
  <c r="I114" i="23"/>
  <c r="H114" i="23"/>
  <c r="G114" i="23"/>
  <c r="F114" i="23"/>
  <c r="E114" i="23"/>
  <c r="AA113" i="23"/>
  <c r="Z113" i="23"/>
  <c r="Y113" i="23"/>
  <c r="X113" i="23"/>
  <c r="W113" i="23"/>
  <c r="V113" i="23"/>
  <c r="U113" i="23"/>
  <c r="T113" i="23"/>
  <c r="S113" i="23"/>
  <c r="R113" i="23"/>
  <c r="Q113" i="23"/>
  <c r="P113" i="23"/>
  <c r="O113" i="23"/>
  <c r="N113" i="23"/>
  <c r="M113" i="23"/>
  <c r="L113" i="23"/>
  <c r="K113" i="23"/>
  <c r="J113" i="23"/>
  <c r="I113" i="23"/>
  <c r="H113" i="23"/>
  <c r="G113" i="23"/>
  <c r="F113" i="23"/>
  <c r="AA112" i="23"/>
  <c r="Z112" i="23"/>
  <c r="Y112" i="23"/>
  <c r="X112" i="23"/>
  <c r="W112" i="23"/>
  <c r="V112" i="23"/>
  <c r="U112" i="23"/>
  <c r="T112" i="23"/>
  <c r="S112" i="23"/>
  <c r="R112" i="23"/>
  <c r="Q112" i="23"/>
  <c r="P112" i="23"/>
  <c r="O112" i="23"/>
  <c r="N112" i="23"/>
  <c r="M112" i="23"/>
  <c r="L112" i="23"/>
  <c r="K112" i="23"/>
  <c r="J112" i="23"/>
  <c r="I112" i="23"/>
  <c r="H112" i="23"/>
  <c r="G112" i="23"/>
  <c r="F112" i="23"/>
  <c r="E112" i="23"/>
  <c r="AA111" i="23"/>
  <c r="Z111" i="23"/>
  <c r="Y111" i="23"/>
  <c r="X111" i="23"/>
  <c r="W111" i="23"/>
  <c r="V111" i="23"/>
  <c r="U111" i="23"/>
  <c r="T111" i="23"/>
  <c r="S111" i="23"/>
  <c r="R111" i="23"/>
  <c r="Q111" i="23"/>
  <c r="P111" i="23"/>
  <c r="O111" i="23"/>
  <c r="N111" i="23"/>
  <c r="M111" i="23"/>
  <c r="L111" i="23"/>
  <c r="K111" i="23"/>
  <c r="J111" i="23"/>
  <c r="I111" i="23"/>
  <c r="H111" i="23"/>
  <c r="G111" i="23"/>
  <c r="F111" i="23"/>
  <c r="E111" i="23"/>
  <c r="Z110" i="23"/>
  <c r="Y110" i="23"/>
  <c r="X110" i="23"/>
  <c r="W110" i="23"/>
  <c r="V110" i="23"/>
  <c r="U110" i="23"/>
  <c r="T110" i="23"/>
  <c r="S110" i="23"/>
  <c r="R110" i="23"/>
  <c r="Q110" i="23"/>
  <c r="P110" i="23"/>
  <c r="O110" i="23"/>
  <c r="N110" i="23"/>
  <c r="M110" i="23"/>
  <c r="L110" i="23"/>
  <c r="K110" i="23"/>
  <c r="Z109" i="23"/>
  <c r="Y109" i="23"/>
  <c r="X109" i="23"/>
  <c r="W109" i="23"/>
  <c r="V109" i="23"/>
  <c r="U109" i="23"/>
  <c r="T109" i="23"/>
  <c r="S109" i="23"/>
  <c r="R109" i="23"/>
  <c r="Q109" i="23"/>
  <c r="P109" i="23"/>
  <c r="O109" i="23"/>
  <c r="N109" i="23"/>
  <c r="M109" i="23"/>
  <c r="L109" i="23"/>
  <c r="K109" i="23"/>
  <c r="I109" i="23"/>
  <c r="H109" i="23"/>
  <c r="G109" i="23"/>
  <c r="Y108" i="23"/>
  <c r="V108" i="23"/>
  <c r="S108" i="23"/>
  <c r="P108" i="23"/>
  <c r="O108" i="23"/>
  <c r="N108" i="23"/>
  <c r="M108" i="23"/>
  <c r="L108" i="23"/>
  <c r="K108" i="23"/>
  <c r="J108" i="23"/>
  <c r="I108" i="23"/>
  <c r="H108" i="23"/>
  <c r="G108" i="23"/>
  <c r="F108" i="23"/>
  <c r="E108" i="23"/>
  <c r="Y107" i="23"/>
  <c r="V107" i="23"/>
  <c r="S107" i="23"/>
  <c r="P107" i="23"/>
  <c r="O107" i="23"/>
  <c r="N107" i="23"/>
  <c r="M107" i="23"/>
  <c r="L107" i="23"/>
  <c r="K107" i="23"/>
  <c r="J107" i="23"/>
  <c r="I107" i="23"/>
  <c r="H107" i="23"/>
  <c r="G107" i="23"/>
  <c r="F107" i="23"/>
  <c r="Y106" i="23"/>
  <c r="V106" i="23"/>
  <c r="S106" i="23"/>
  <c r="P106" i="23"/>
  <c r="O106" i="23"/>
  <c r="N106" i="23"/>
  <c r="M106" i="23"/>
  <c r="L106" i="23"/>
  <c r="K106" i="23"/>
  <c r="J106" i="23"/>
  <c r="I106" i="23"/>
  <c r="H106" i="23"/>
  <c r="G106" i="23"/>
  <c r="F106" i="23"/>
  <c r="Y105" i="23"/>
  <c r="V105" i="23"/>
  <c r="S105" i="23"/>
  <c r="P105" i="23"/>
  <c r="O105" i="23"/>
  <c r="N105" i="23"/>
  <c r="M105" i="23"/>
  <c r="L105" i="23"/>
  <c r="K105" i="23"/>
  <c r="J105" i="23"/>
  <c r="I105" i="23"/>
  <c r="H105" i="23"/>
  <c r="G105" i="23"/>
  <c r="F105" i="23"/>
  <c r="Z104" i="23"/>
  <c r="Y104" i="23"/>
  <c r="X104" i="23"/>
  <c r="W104" i="23"/>
  <c r="V104" i="23"/>
  <c r="U104" i="23"/>
  <c r="T104" i="23"/>
  <c r="S104" i="23"/>
  <c r="R104" i="23"/>
  <c r="Q104" i="23"/>
  <c r="P104" i="23"/>
  <c r="O104" i="23"/>
  <c r="N104" i="23"/>
  <c r="M104" i="23"/>
  <c r="L104" i="23"/>
  <c r="K104" i="23"/>
  <c r="J104" i="23"/>
  <c r="I104" i="23"/>
  <c r="H104" i="23"/>
  <c r="Z103" i="23"/>
  <c r="Y103" i="23"/>
  <c r="X103" i="23"/>
  <c r="W103" i="23"/>
  <c r="V103" i="23"/>
  <c r="U103" i="23"/>
  <c r="T103" i="23"/>
  <c r="S103" i="23"/>
  <c r="R103" i="23"/>
  <c r="Q103" i="23"/>
  <c r="P103" i="23"/>
  <c r="O103" i="23"/>
  <c r="N103" i="23"/>
  <c r="M103" i="23"/>
  <c r="L103" i="23"/>
  <c r="K103" i="23"/>
  <c r="J103" i="23"/>
  <c r="Z102" i="23"/>
  <c r="Y102" i="23"/>
  <c r="X102" i="23"/>
  <c r="W102" i="23"/>
  <c r="V102" i="23"/>
  <c r="U102" i="23"/>
  <c r="T102" i="23"/>
  <c r="S102" i="23"/>
  <c r="R102" i="23"/>
  <c r="Q102" i="23"/>
  <c r="P102" i="23"/>
  <c r="O102" i="23"/>
  <c r="N102" i="23"/>
  <c r="M102" i="23"/>
  <c r="L102" i="23"/>
  <c r="K102" i="23"/>
  <c r="J102" i="23"/>
  <c r="Z101" i="23"/>
  <c r="Y101" i="23"/>
  <c r="X101" i="23"/>
  <c r="W101" i="23"/>
  <c r="V101" i="23"/>
  <c r="U101" i="23"/>
  <c r="T101" i="23"/>
  <c r="S101" i="23"/>
  <c r="R101" i="23"/>
  <c r="Q101" i="23"/>
  <c r="P101" i="23"/>
  <c r="O101" i="23"/>
  <c r="N101" i="23"/>
  <c r="M101" i="23"/>
  <c r="L101" i="23"/>
  <c r="K101" i="23"/>
  <c r="J101" i="23"/>
  <c r="I101" i="23"/>
  <c r="H101" i="23"/>
  <c r="G101" i="23"/>
  <c r="Z100" i="23"/>
  <c r="Y100" i="23"/>
  <c r="X100" i="23"/>
  <c r="W100" i="23"/>
  <c r="V100" i="23"/>
  <c r="U100" i="23"/>
  <c r="T100" i="23"/>
  <c r="S100" i="23"/>
  <c r="R100" i="23"/>
  <c r="Q100" i="23"/>
  <c r="P100" i="23"/>
  <c r="O100" i="23"/>
  <c r="N100" i="23"/>
  <c r="M100" i="23"/>
  <c r="L100" i="23"/>
  <c r="K100" i="23"/>
  <c r="J100" i="23"/>
  <c r="I100" i="23"/>
  <c r="H100" i="23"/>
  <c r="G100" i="23"/>
  <c r="Z99" i="23"/>
  <c r="Y99" i="23"/>
  <c r="X99" i="23"/>
  <c r="W99" i="23"/>
  <c r="V99" i="23"/>
  <c r="U99" i="23"/>
  <c r="T99" i="23"/>
  <c r="S99" i="23"/>
  <c r="R99" i="23"/>
  <c r="Q99" i="23"/>
  <c r="P99" i="23"/>
  <c r="O99" i="23"/>
  <c r="N99" i="23"/>
  <c r="M99" i="23"/>
  <c r="L99" i="23"/>
  <c r="K99" i="23"/>
  <c r="J99" i="23"/>
  <c r="I99" i="23"/>
  <c r="H99" i="23"/>
  <c r="G99" i="23"/>
  <c r="Z98" i="23"/>
  <c r="Y98" i="23"/>
  <c r="X98" i="23"/>
  <c r="W98" i="23"/>
  <c r="V98" i="23"/>
  <c r="U98" i="23"/>
  <c r="T98" i="23"/>
  <c r="S98" i="23"/>
  <c r="R98" i="23"/>
  <c r="Q98" i="23"/>
  <c r="P98" i="23"/>
  <c r="O98" i="23"/>
  <c r="N98" i="23"/>
  <c r="M98" i="23"/>
  <c r="L98" i="23"/>
  <c r="K98" i="23"/>
  <c r="J98" i="23"/>
  <c r="I98" i="23"/>
  <c r="H98" i="23"/>
  <c r="G98" i="23"/>
  <c r="Z97" i="23"/>
  <c r="Y97" i="23"/>
  <c r="X97" i="23"/>
  <c r="W97" i="23"/>
  <c r="V97" i="23"/>
  <c r="U97" i="23"/>
  <c r="T97" i="23"/>
  <c r="S97" i="23"/>
  <c r="R97" i="23"/>
  <c r="Q97" i="23"/>
  <c r="P97" i="23"/>
  <c r="O97" i="23"/>
  <c r="N97" i="23"/>
  <c r="M97" i="23"/>
  <c r="L97" i="23"/>
  <c r="K97" i="23"/>
  <c r="J97" i="23"/>
  <c r="I97" i="23"/>
  <c r="H97" i="23"/>
  <c r="G97" i="23"/>
  <c r="Z96" i="23"/>
  <c r="Y96" i="23"/>
  <c r="X96" i="23"/>
  <c r="W96" i="23"/>
  <c r="V96" i="23"/>
  <c r="U96" i="23"/>
  <c r="T96" i="23"/>
  <c r="S96" i="23"/>
  <c r="R96" i="23"/>
  <c r="Q96" i="23"/>
  <c r="P96" i="23"/>
  <c r="O96" i="23"/>
  <c r="N96" i="23"/>
  <c r="M96" i="23"/>
  <c r="L96" i="23"/>
  <c r="K96" i="23"/>
  <c r="J96" i="23"/>
  <c r="Z95" i="23"/>
  <c r="Y95" i="23"/>
  <c r="X95" i="23"/>
  <c r="W95" i="23"/>
  <c r="V95" i="23"/>
  <c r="U95" i="23"/>
  <c r="T95" i="23"/>
  <c r="S95" i="23"/>
  <c r="R95" i="23"/>
  <c r="Q95" i="23"/>
  <c r="P95" i="23"/>
  <c r="O95" i="23"/>
  <c r="N95" i="23"/>
  <c r="M95" i="23"/>
  <c r="L95" i="23"/>
  <c r="K95" i="23"/>
  <c r="J95" i="23"/>
  <c r="I95" i="23"/>
  <c r="H95" i="23"/>
  <c r="G95" i="23"/>
  <c r="Z94" i="23"/>
  <c r="Y94" i="23"/>
  <c r="X94" i="23"/>
  <c r="W94" i="23"/>
  <c r="V94" i="23"/>
  <c r="U94" i="23"/>
  <c r="T94" i="23"/>
  <c r="S94" i="23"/>
  <c r="R94" i="23"/>
  <c r="Q94" i="23"/>
  <c r="P94" i="23"/>
  <c r="O94" i="23"/>
  <c r="N94" i="23"/>
  <c r="M94" i="23"/>
  <c r="L94" i="23"/>
  <c r="K94" i="23"/>
  <c r="J94" i="23"/>
  <c r="I94" i="23"/>
  <c r="H94" i="23"/>
  <c r="G94" i="23"/>
  <c r="Z93" i="23"/>
  <c r="Y93" i="23"/>
  <c r="X93" i="23"/>
  <c r="W93" i="23"/>
  <c r="V93" i="23"/>
  <c r="U93" i="23"/>
  <c r="T93" i="23"/>
  <c r="S93" i="23"/>
  <c r="R93" i="23"/>
  <c r="Q93" i="23"/>
  <c r="P93" i="23"/>
  <c r="O93" i="23"/>
  <c r="N93" i="23"/>
  <c r="M93" i="23"/>
  <c r="L93" i="23"/>
  <c r="K93" i="23"/>
  <c r="J93" i="23"/>
  <c r="I93" i="23"/>
  <c r="H93" i="23"/>
  <c r="G93" i="23"/>
  <c r="Z92" i="23"/>
  <c r="Y92" i="23"/>
  <c r="X92" i="23"/>
  <c r="W92" i="23"/>
  <c r="V92" i="23"/>
  <c r="U92" i="23"/>
  <c r="T92" i="23"/>
  <c r="S92" i="23"/>
  <c r="R92" i="23"/>
  <c r="Q92" i="23"/>
  <c r="P92" i="23"/>
  <c r="O92" i="23"/>
  <c r="N92" i="23"/>
  <c r="M92" i="23"/>
  <c r="L92" i="23"/>
  <c r="K92" i="23"/>
  <c r="J92" i="23"/>
  <c r="I92" i="23"/>
  <c r="H92" i="23"/>
  <c r="G92" i="23"/>
  <c r="Z91" i="23"/>
  <c r="Y91" i="23"/>
  <c r="X91" i="23"/>
  <c r="W91" i="23"/>
  <c r="V91" i="23"/>
  <c r="U91" i="23"/>
  <c r="T91" i="23"/>
  <c r="S91" i="23"/>
  <c r="R91" i="23"/>
  <c r="Q91" i="23"/>
  <c r="P91" i="23"/>
  <c r="O91" i="23"/>
  <c r="N91" i="23"/>
  <c r="M91" i="23"/>
  <c r="L91" i="23"/>
  <c r="K91" i="23"/>
  <c r="J91" i="23"/>
  <c r="I91" i="23"/>
  <c r="H91" i="23"/>
  <c r="G91" i="23"/>
  <c r="Z90" i="23"/>
  <c r="Y90" i="23"/>
  <c r="X90" i="23"/>
  <c r="W90" i="23"/>
  <c r="V90" i="23"/>
  <c r="U90" i="23"/>
  <c r="T90" i="23"/>
  <c r="S90" i="23"/>
  <c r="R90" i="23"/>
  <c r="Q90" i="23"/>
  <c r="P90" i="23"/>
  <c r="O90" i="23"/>
  <c r="N90" i="23"/>
  <c r="M90" i="23"/>
  <c r="L90" i="23"/>
  <c r="K90" i="23"/>
  <c r="J90" i="23"/>
  <c r="I90" i="23"/>
  <c r="H90" i="23"/>
  <c r="G90" i="23"/>
  <c r="Z89" i="23"/>
  <c r="Y89" i="23"/>
  <c r="X89" i="23"/>
  <c r="W89" i="23"/>
  <c r="V89" i="23"/>
  <c r="U89" i="23"/>
  <c r="T89" i="23"/>
  <c r="S89" i="23"/>
  <c r="R89" i="23"/>
  <c r="Q89" i="23"/>
  <c r="P89" i="23"/>
  <c r="O89" i="23"/>
  <c r="N89" i="23"/>
  <c r="M89" i="23"/>
  <c r="L89" i="23"/>
  <c r="K89" i="23"/>
  <c r="J89" i="23"/>
  <c r="I89" i="23"/>
  <c r="H89" i="23"/>
  <c r="G89" i="23"/>
  <c r="Z88" i="23"/>
  <c r="Y88" i="23"/>
  <c r="X88" i="23"/>
  <c r="W88" i="23"/>
  <c r="V88" i="23"/>
  <c r="U88" i="23"/>
  <c r="T88" i="23"/>
  <c r="S88" i="23"/>
  <c r="R88" i="23"/>
  <c r="Q88" i="23"/>
  <c r="P88" i="23"/>
  <c r="O88" i="23"/>
  <c r="N88" i="23"/>
  <c r="M88" i="23"/>
  <c r="L88" i="23"/>
  <c r="K88" i="23"/>
  <c r="J88" i="23"/>
  <c r="I88" i="23"/>
  <c r="H88" i="23"/>
  <c r="G88" i="23"/>
  <c r="Z87" i="23"/>
  <c r="Y87" i="23"/>
  <c r="X87" i="23"/>
  <c r="W87" i="23"/>
  <c r="V87" i="23"/>
  <c r="U87" i="23"/>
  <c r="T87" i="23"/>
  <c r="S87" i="23"/>
  <c r="R87" i="23"/>
  <c r="Q87" i="23"/>
  <c r="P87" i="23"/>
  <c r="O87" i="23"/>
  <c r="N87" i="23"/>
  <c r="M87" i="23"/>
  <c r="L87" i="23"/>
  <c r="K87" i="23"/>
  <c r="J87" i="23"/>
  <c r="I87" i="23"/>
  <c r="H87" i="23"/>
  <c r="G87" i="23"/>
  <c r="Z86" i="23"/>
  <c r="Y86" i="23"/>
  <c r="X86" i="23"/>
  <c r="W86" i="23"/>
  <c r="V86" i="23"/>
  <c r="U86" i="23"/>
  <c r="T86" i="23"/>
  <c r="S86" i="23"/>
  <c r="R86" i="23"/>
  <c r="Q86" i="23"/>
  <c r="P86" i="23"/>
  <c r="O86" i="23"/>
  <c r="N86" i="23"/>
  <c r="M86" i="23"/>
  <c r="L86" i="23"/>
  <c r="K86" i="23"/>
  <c r="J86" i="23"/>
  <c r="I86" i="23"/>
  <c r="H86" i="23"/>
  <c r="G86" i="23"/>
  <c r="Z85" i="23"/>
  <c r="Y85" i="23"/>
  <c r="X85" i="23"/>
  <c r="W85" i="23"/>
  <c r="V85" i="23"/>
  <c r="U85" i="23"/>
  <c r="T85" i="23"/>
  <c r="S85" i="23"/>
  <c r="R85" i="23"/>
  <c r="Q85" i="23"/>
  <c r="P85" i="23"/>
  <c r="O85" i="23"/>
  <c r="N85" i="23"/>
  <c r="M85" i="23"/>
  <c r="L85" i="23"/>
  <c r="K85" i="23"/>
  <c r="J85" i="23"/>
  <c r="I85" i="23"/>
  <c r="H85" i="23"/>
  <c r="G85" i="23"/>
  <c r="Z84" i="23"/>
  <c r="Y84" i="23"/>
  <c r="X84" i="23"/>
  <c r="W84" i="23"/>
  <c r="V84" i="23"/>
  <c r="U84" i="23"/>
  <c r="T84" i="23"/>
  <c r="S84" i="23"/>
  <c r="R84" i="23"/>
  <c r="Q84" i="23"/>
  <c r="P84" i="23"/>
  <c r="O84" i="23"/>
  <c r="N84" i="23"/>
  <c r="M84" i="23"/>
  <c r="L84" i="23"/>
  <c r="K84" i="23"/>
  <c r="J84" i="23"/>
  <c r="I84" i="23"/>
  <c r="H84" i="23"/>
  <c r="G84" i="23"/>
  <c r="Z83" i="23"/>
  <c r="Y83" i="23"/>
  <c r="X83" i="23"/>
  <c r="W83" i="23"/>
  <c r="V83" i="23"/>
  <c r="U83" i="23"/>
  <c r="T83" i="23"/>
  <c r="S83" i="23"/>
  <c r="R83" i="23"/>
  <c r="Q83" i="23"/>
  <c r="P83" i="23"/>
  <c r="O83" i="23"/>
  <c r="N83" i="23"/>
  <c r="M83" i="23"/>
  <c r="L83" i="23"/>
  <c r="K83" i="23"/>
  <c r="J83" i="23"/>
  <c r="I83" i="23"/>
  <c r="H83" i="23"/>
  <c r="G83" i="23"/>
  <c r="Z82" i="23"/>
  <c r="Y82" i="23"/>
  <c r="X82" i="23"/>
  <c r="W82" i="23"/>
  <c r="V82" i="23"/>
  <c r="U82" i="23"/>
  <c r="T82" i="23"/>
  <c r="S82" i="23"/>
  <c r="R82" i="23"/>
  <c r="Q82" i="23"/>
  <c r="P82" i="23"/>
  <c r="O82" i="23"/>
  <c r="N82" i="23"/>
  <c r="M82" i="23"/>
  <c r="L82" i="23"/>
  <c r="K82" i="23"/>
  <c r="J82" i="23"/>
  <c r="I82" i="23"/>
  <c r="H82" i="23"/>
  <c r="G82" i="23"/>
  <c r="Z81" i="23"/>
  <c r="Y81" i="23"/>
  <c r="X81" i="23"/>
  <c r="W81" i="23"/>
  <c r="V81" i="23"/>
  <c r="U81" i="23"/>
  <c r="T81" i="23"/>
  <c r="S81" i="23"/>
  <c r="R81" i="23"/>
  <c r="Q81" i="23"/>
  <c r="P81" i="23"/>
  <c r="O81" i="23"/>
  <c r="N81" i="23"/>
  <c r="M81" i="23"/>
  <c r="L81" i="23"/>
  <c r="K81" i="23"/>
  <c r="J81" i="23"/>
  <c r="I81" i="23"/>
  <c r="H81" i="23"/>
  <c r="G81" i="23"/>
  <c r="Y80" i="23"/>
  <c r="V80" i="23"/>
  <c r="S80" i="23"/>
  <c r="P80" i="23"/>
  <c r="O80" i="23"/>
  <c r="N80" i="23"/>
  <c r="M80" i="23"/>
  <c r="L80" i="23"/>
  <c r="K80" i="23"/>
  <c r="J80" i="23"/>
  <c r="I80" i="23"/>
  <c r="H80" i="23"/>
  <c r="G80" i="23"/>
  <c r="F80" i="23"/>
  <c r="Y79" i="23"/>
  <c r="V79" i="23"/>
  <c r="S79" i="23"/>
  <c r="P79" i="23"/>
  <c r="O79" i="23"/>
  <c r="N79" i="23"/>
  <c r="M79" i="23"/>
  <c r="L79" i="23"/>
  <c r="K79" i="23"/>
  <c r="J79" i="23"/>
  <c r="I79" i="23"/>
  <c r="H79" i="23"/>
  <c r="G79" i="23"/>
  <c r="F79" i="23"/>
  <c r="AA78" i="23"/>
  <c r="Z78" i="23"/>
  <c r="Y78" i="23"/>
  <c r="X78" i="23"/>
  <c r="W78" i="23"/>
  <c r="V78" i="23"/>
  <c r="U78" i="23"/>
  <c r="T78" i="23"/>
  <c r="S78" i="23"/>
  <c r="R78" i="23"/>
  <c r="Q78" i="23"/>
  <c r="P78" i="23"/>
  <c r="O78" i="23"/>
  <c r="N78" i="23"/>
  <c r="M78" i="23"/>
  <c r="L78" i="23"/>
  <c r="K78" i="23"/>
  <c r="J78" i="23"/>
  <c r="I78" i="23"/>
  <c r="H78" i="23"/>
  <c r="G78" i="23"/>
  <c r="F78" i="23"/>
  <c r="AA77" i="23"/>
  <c r="Z77" i="23"/>
  <c r="Y77" i="23"/>
  <c r="X77" i="23"/>
  <c r="W77" i="23"/>
  <c r="V77" i="23"/>
  <c r="U77" i="23"/>
  <c r="T77" i="23"/>
  <c r="S77" i="23"/>
  <c r="R77" i="23"/>
  <c r="Q77" i="23"/>
  <c r="P77" i="23"/>
  <c r="O77" i="23"/>
  <c r="N77" i="23"/>
  <c r="M77" i="23"/>
  <c r="L77" i="23"/>
  <c r="K77" i="23"/>
  <c r="J77" i="23"/>
  <c r="I77" i="23"/>
  <c r="H77" i="23"/>
  <c r="G77" i="23"/>
  <c r="F77" i="23"/>
  <c r="AA75" i="23"/>
  <c r="Z75" i="23"/>
  <c r="Y75" i="23"/>
  <c r="X75" i="23"/>
  <c r="W75" i="23"/>
  <c r="V75" i="23"/>
  <c r="U75" i="23"/>
  <c r="T75" i="23"/>
  <c r="S75" i="23"/>
  <c r="R75" i="23"/>
  <c r="Q75" i="23"/>
  <c r="P75" i="23"/>
  <c r="O75" i="23"/>
  <c r="N75" i="23"/>
  <c r="M75" i="23"/>
  <c r="L75" i="23"/>
  <c r="K75" i="23"/>
  <c r="J75" i="23"/>
  <c r="I75" i="23"/>
  <c r="H75" i="23"/>
  <c r="G75" i="23"/>
  <c r="F75" i="23"/>
  <c r="AA73" i="23"/>
  <c r="Z73" i="23"/>
  <c r="Y73" i="23"/>
  <c r="X73" i="23"/>
  <c r="W73" i="23"/>
  <c r="V73" i="23"/>
  <c r="U73" i="23"/>
  <c r="T73" i="23"/>
  <c r="S73" i="23"/>
  <c r="R73" i="23"/>
  <c r="Q73" i="23"/>
  <c r="P73" i="23"/>
  <c r="O73" i="23"/>
  <c r="N73" i="23"/>
  <c r="M73" i="23"/>
  <c r="L73" i="23"/>
  <c r="K73" i="23"/>
  <c r="J73" i="23"/>
  <c r="I73" i="23"/>
  <c r="H73" i="23"/>
  <c r="G73" i="23"/>
  <c r="F73" i="23"/>
  <c r="AA72" i="23"/>
  <c r="Z72" i="23"/>
  <c r="Y72" i="23"/>
  <c r="X72" i="23"/>
  <c r="W72" i="23"/>
  <c r="V72" i="23"/>
  <c r="U72" i="23"/>
  <c r="T72" i="23"/>
  <c r="S72" i="23"/>
  <c r="R72" i="23"/>
  <c r="Q72" i="23"/>
  <c r="P72" i="23"/>
  <c r="O72" i="23"/>
  <c r="N72" i="23"/>
  <c r="M72" i="23"/>
  <c r="L72" i="23"/>
  <c r="K72" i="23"/>
  <c r="J72" i="23"/>
  <c r="I72" i="23"/>
  <c r="H72" i="23"/>
  <c r="G72" i="23"/>
  <c r="F72" i="23"/>
  <c r="AA71" i="23"/>
  <c r="Z71" i="23"/>
  <c r="Y71" i="23"/>
  <c r="X71" i="23"/>
  <c r="W71" i="23"/>
  <c r="V71" i="23"/>
  <c r="U71" i="23"/>
  <c r="T71" i="23"/>
  <c r="S71" i="23"/>
  <c r="R71" i="23"/>
  <c r="Q71" i="23"/>
  <c r="P71" i="23"/>
  <c r="O71" i="23"/>
  <c r="N71" i="23"/>
  <c r="M71" i="23"/>
  <c r="L71" i="23"/>
  <c r="K71" i="23"/>
  <c r="J71" i="23"/>
  <c r="I71" i="23"/>
  <c r="H71" i="23"/>
  <c r="G71" i="23"/>
  <c r="F71" i="23"/>
  <c r="E71" i="23"/>
  <c r="AA70" i="23"/>
  <c r="Z70" i="23"/>
  <c r="Y70" i="23"/>
  <c r="X70" i="23"/>
  <c r="W70" i="23"/>
  <c r="V70" i="23"/>
  <c r="U70" i="23"/>
  <c r="T70" i="23"/>
  <c r="S70" i="23"/>
  <c r="R70" i="23"/>
  <c r="Q70" i="23"/>
  <c r="P70" i="23"/>
  <c r="O70" i="23"/>
  <c r="N70" i="23"/>
  <c r="M70" i="23"/>
  <c r="L70" i="23"/>
  <c r="K70" i="23"/>
  <c r="J70" i="23"/>
  <c r="I70" i="23"/>
  <c r="H70" i="23"/>
  <c r="G70" i="23"/>
  <c r="F70" i="23"/>
  <c r="E70" i="23"/>
  <c r="AA69" i="23"/>
  <c r="Z69" i="23"/>
  <c r="Y69" i="23"/>
  <c r="X69" i="23"/>
  <c r="W69" i="23"/>
  <c r="V69" i="23"/>
  <c r="U69" i="23"/>
  <c r="T69" i="23"/>
  <c r="S69" i="23"/>
  <c r="R69" i="23"/>
  <c r="Q69" i="23"/>
  <c r="P69" i="23"/>
  <c r="O69" i="23"/>
  <c r="N69" i="23"/>
  <c r="M69" i="23"/>
  <c r="L69" i="23"/>
  <c r="K69" i="23"/>
  <c r="J69" i="23"/>
  <c r="I69" i="23"/>
  <c r="H69" i="23"/>
  <c r="G69" i="23"/>
  <c r="F69" i="23"/>
  <c r="E69" i="23"/>
  <c r="AA68" i="23"/>
  <c r="Z68" i="23"/>
  <c r="Y68" i="23"/>
  <c r="X68" i="23"/>
  <c r="W68" i="23"/>
  <c r="V68" i="23"/>
  <c r="U68" i="23"/>
  <c r="T68" i="23"/>
  <c r="S68" i="23"/>
  <c r="R68" i="23"/>
  <c r="Q68" i="23"/>
  <c r="P68" i="23"/>
  <c r="O68" i="23"/>
  <c r="N68" i="23"/>
  <c r="M68" i="23"/>
  <c r="L68" i="23"/>
  <c r="K68" i="23"/>
  <c r="J68" i="23"/>
  <c r="I68" i="23"/>
  <c r="H68" i="23"/>
  <c r="G68" i="23"/>
  <c r="F68" i="23"/>
  <c r="E68" i="23"/>
  <c r="AA67" i="23"/>
  <c r="Z67" i="23"/>
  <c r="Y67" i="23"/>
  <c r="X67" i="23"/>
  <c r="W67" i="23"/>
  <c r="V67" i="23"/>
  <c r="U67" i="23"/>
  <c r="T67" i="23"/>
  <c r="S67" i="23"/>
  <c r="R67" i="23"/>
  <c r="Q67" i="23"/>
  <c r="P67" i="23"/>
  <c r="O67" i="23"/>
  <c r="N67" i="23"/>
  <c r="M67" i="23"/>
  <c r="L67" i="23"/>
  <c r="K67" i="23"/>
  <c r="J67" i="23"/>
  <c r="I67" i="23"/>
  <c r="H67" i="23"/>
  <c r="G67" i="23"/>
  <c r="F67" i="23"/>
  <c r="E67" i="23"/>
  <c r="AA66" i="23"/>
  <c r="Z66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F66" i="23"/>
  <c r="E66" i="23"/>
  <c r="Z65" i="23"/>
  <c r="Y65" i="23"/>
  <c r="X65" i="23"/>
  <c r="W65" i="23"/>
  <c r="V65" i="23"/>
  <c r="U65" i="23"/>
  <c r="T65" i="23"/>
  <c r="S65" i="23"/>
  <c r="R65" i="23"/>
  <c r="Q65" i="23"/>
  <c r="P65" i="23"/>
  <c r="O65" i="23"/>
  <c r="N65" i="23"/>
  <c r="M65" i="23"/>
  <c r="L65" i="23"/>
  <c r="K65" i="23"/>
  <c r="I65" i="23"/>
  <c r="H65" i="23"/>
  <c r="G65" i="23"/>
  <c r="E65" i="23"/>
  <c r="Z64" i="23"/>
  <c r="Y64" i="23"/>
  <c r="X64" i="23"/>
  <c r="W64" i="23"/>
  <c r="V64" i="23"/>
  <c r="U64" i="23"/>
  <c r="T64" i="23"/>
  <c r="S64" i="23"/>
  <c r="R64" i="23"/>
  <c r="Q64" i="23"/>
  <c r="P64" i="23"/>
  <c r="O64" i="23"/>
  <c r="N64" i="23"/>
  <c r="M64" i="23"/>
  <c r="L64" i="23"/>
  <c r="K64" i="23"/>
  <c r="J64" i="23"/>
  <c r="I64" i="23"/>
  <c r="H64" i="23"/>
  <c r="G64" i="23"/>
  <c r="F64" i="23"/>
  <c r="E64" i="23"/>
  <c r="Y63" i="23"/>
  <c r="V63" i="23"/>
  <c r="S63" i="23"/>
  <c r="P63" i="23"/>
  <c r="O63" i="23"/>
  <c r="N63" i="23"/>
  <c r="M63" i="23"/>
  <c r="L63" i="23"/>
  <c r="K63" i="23"/>
  <c r="J63" i="23"/>
  <c r="I63" i="23"/>
  <c r="H63" i="23"/>
  <c r="G63" i="23"/>
  <c r="F63" i="23"/>
  <c r="E63" i="23"/>
  <c r="Y62" i="23"/>
  <c r="V62" i="23"/>
  <c r="S62" i="23"/>
  <c r="P62" i="23"/>
  <c r="O62" i="23"/>
  <c r="N62" i="23"/>
  <c r="M62" i="23"/>
  <c r="L62" i="23"/>
  <c r="K62" i="23"/>
  <c r="J62" i="23"/>
  <c r="I62" i="23"/>
  <c r="H62" i="23"/>
  <c r="G62" i="23"/>
  <c r="F62" i="23"/>
  <c r="E62" i="23"/>
  <c r="Z61" i="23"/>
  <c r="Y61" i="23"/>
  <c r="X61" i="23"/>
  <c r="W61" i="23"/>
  <c r="V61" i="23"/>
  <c r="U61" i="23"/>
  <c r="T61" i="23"/>
  <c r="S61" i="23"/>
  <c r="R61" i="23"/>
  <c r="Q61" i="23"/>
  <c r="P61" i="23"/>
  <c r="O61" i="23"/>
  <c r="N61" i="23"/>
  <c r="M61" i="23"/>
  <c r="L61" i="23"/>
  <c r="K61" i="23"/>
  <c r="J61" i="23"/>
  <c r="I61" i="23"/>
  <c r="H61" i="23"/>
  <c r="G61" i="23"/>
  <c r="E61" i="23"/>
  <c r="Z60" i="23"/>
  <c r="Y60" i="23"/>
  <c r="X60" i="23"/>
  <c r="W60" i="23"/>
  <c r="V60" i="23"/>
  <c r="U60" i="23"/>
  <c r="T60" i="23"/>
  <c r="S60" i="23"/>
  <c r="R60" i="23"/>
  <c r="Q60" i="23"/>
  <c r="P60" i="23"/>
  <c r="O60" i="23"/>
  <c r="N60" i="23"/>
  <c r="M60" i="23"/>
  <c r="L60" i="23"/>
  <c r="K60" i="23"/>
  <c r="J60" i="23"/>
  <c r="I60" i="23"/>
  <c r="H60" i="23"/>
  <c r="G60" i="23"/>
  <c r="Z59" i="23"/>
  <c r="Y59" i="23"/>
  <c r="X59" i="23"/>
  <c r="W59" i="23"/>
  <c r="V59" i="23"/>
  <c r="U59" i="23"/>
  <c r="T59" i="23"/>
  <c r="S59" i="23"/>
  <c r="R59" i="23"/>
  <c r="Q59" i="23"/>
  <c r="P59" i="23"/>
  <c r="O59" i="23"/>
  <c r="N59" i="23"/>
  <c r="M59" i="23"/>
  <c r="L59" i="23"/>
  <c r="K59" i="23"/>
  <c r="J59" i="23"/>
  <c r="I59" i="23"/>
  <c r="H59" i="23"/>
  <c r="G59" i="23"/>
  <c r="Z58" i="23"/>
  <c r="Y58" i="23"/>
  <c r="X58" i="23"/>
  <c r="W58" i="23"/>
  <c r="V58" i="23"/>
  <c r="U58" i="23"/>
  <c r="T58" i="23"/>
  <c r="S58" i="23"/>
  <c r="R58" i="23"/>
  <c r="Q58" i="23"/>
  <c r="P58" i="23"/>
  <c r="O58" i="23"/>
  <c r="N58" i="23"/>
  <c r="M58" i="23"/>
  <c r="L58" i="23"/>
  <c r="K58" i="23"/>
  <c r="J58" i="23"/>
  <c r="I58" i="23"/>
  <c r="H58" i="23"/>
  <c r="G58" i="23"/>
  <c r="E58" i="23"/>
  <c r="Z57" i="23"/>
  <c r="Y57" i="23"/>
  <c r="X57" i="23"/>
  <c r="W57" i="23"/>
  <c r="V57" i="23"/>
  <c r="U57" i="23"/>
  <c r="T57" i="23"/>
  <c r="S57" i="23"/>
  <c r="R57" i="23"/>
  <c r="Q57" i="23"/>
  <c r="P57" i="23"/>
  <c r="O57" i="23"/>
  <c r="N57" i="23"/>
  <c r="M57" i="23"/>
  <c r="L57" i="23"/>
  <c r="K57" i="23"/>
  <c r="J57" i="23"/>
  <c r="I57" i="23"/>
  <c r="H57" i="23"/>
  <c r="G57" i="23"/>
  <c r="E57" i="23"/>
  <c r="Z56" i="23"/>
  <c r="Y56" i="23"/>
  <c r="X56" i="23"/>
  <c r="W56" i="23"/>
  <c r="V56" i="23"/>
  <c r="U56" i="23"/>
  <c r="T56" i="23"/>
  <c r="S56" i="23"/>
  <c r="R56" i="23"/>
  <c r="Q56" i="23"/>
  <c r="P56" i="23"/>
  <c r="O56" i="23"/>
  <c r="N56" i="23"/>
  <c r="M56" i="23"/>
  <c r="L56" i="23"/>
  <c r="K56" i="23"/>
  <c r="J56" i="23"/>
  <c r="I56" i="23"/>
  <c r="H56" i="23"/>
  <c r="G56" i="23"/>
  <c r="E56" i="23"/>
  <c r="Z55" i="23"/>
  <c r="Y55" i="23"/>
  <c r="X55" i="23"/>
  <c r="W55" i="23"/>
  <c r="V55" i="23"/>
  <c r="U55" i="23"/>
  <c r="T55" i="23"/>
  <c r="S55" i="23"/>
  <c r="R55" i="23"/>
  <c r="Q55" i="23"/>
  <c r="P55" i="23"/>
  <c r="O55" i="23"/>
  <c r="N55" i="23"/>
  <c r="M55" i="23"/>
  <c r="L55" i="23"/>
  <c r="K55" i="23"/>
  <c r="J55" i="23"/>
  <c r="I55" i="23"/>
  <c r="H55" i="23"/>
  <c r="G55" i="23"/>
  <c r="E55" i="23"/>
  <c r="Z54" i="23"/>
  <c r="Y54" i="23"/>
  <c r="X54" i="23"/>
  <c r="W54" i="23"/>
  <c r="V54" i="23"/>
  <c r="U54" i="23"/>
  <c r="T54" i="23"/>
  <c r="S54" i="23"/>
  <c r="R54" i="23"/>
  <c r="Q54" i="23"/>
  <c r="P54" i="23"/>
  <c r="O54" i="23"/>
  <c r="N54" i="23"/>
  <c r="M54" i="23"/>
  <c r="L54" i="23"/>
  <c r="K54" i="23"/>
  <c r="J54" i="23"/>
  <c r="I54" i="23"/>
  <c r="H54" i="23"/>
  <c r="G54" i="23"/>
  <c r="E54" i="23"/>
  <c r="Z52" i="23"/>
  <c r="Y52" i="23"/>
  <c r="X52" i="23"/>
  <c r="W52" i="23"/>
  <c r="V52" i="23"/>
  <c r="U52" i="23"/>
  <c r="T52" i="23"/>
  <c r="S52" i="23"/>
  <c r="R52" i="23"/>
  <c r="Q52" i="23"/>
  <c r="P52" i="23"/>
  <c r="O52" i="23"/>
  <c r="N52" i="23"/>
  <c r="M52" i="23"/>
  <c r="L52" i="23"/>
  <c r="K52" i="23"/>
  <c r="J52" i="23"/>
  <c r="I52" i="23"/>
  <c r="H52" i="23"/>
  <c r="G52" i="23"/>
  <c r="E52" i="23"/>
  <c r="Z51" i="23"/>
  <c r="Y51" i="23"/>
  <c r="X51" i="23"/>
  <c r="W51" i="23"/>
  <c r="V51" i="23"/>
  <c r="U51" i="23"/>
  <c r="T51" i="23"/>
  <c r="S51" i="23"/>
  <c r="R51" i="23"/>
  <c r="Q51" i="23"/>
  <c r="P51" i="23"/>
  <c r="O51" i="23"/>
  <c r="N51" i="23"/>
  <c r="M51" i="23"/>
  <c r="L51" i="23"/>
  <c r="K51" i="23"/>
  <c r="J51" i="23"/>
  <c r="I51" i="23"/>
  <c r="H51" i="23"/>
  <c r="G51" i="23"/>
  <c r="E51" i="23"/>
  <c r="Z50" i="23"/>
  <c r="Y50" i="23"/>
  <c r="X50" i="23"/>
  <c r="W50" i="23"/>
  <c r="V50" i="23"/>
  <c r="U50" i="23"/>
  <c r="T50" i="23"/>
  <c r="S50" i="23"/>
  <c r="R50" i="23"/>
  <c r="Q50" i="23"/>
  <c r="P50" i="23"/>
  <c r="O50" i="23"/>
  <c r="N50" i="23"/>
  <c r="M50" i="23"/>
  <c r="L50" i="23"/>
  <c r="K50" i="23"/>
  <c r="J50" i="23"/>
  <c r="I50" i="23"/>
  <c r="H50" i="23"/>
  <c r="G50" i="23"/>
  <c r="F50" i="23"/>
  <c r="E50" i="23"/>
  <c r="Z49" i="23"/>
  <c r="Y49" i="23"/>
  <c r="X49" i="23"/>
  <c r="W49" i="23"/>
  <c r="V49" i="23"/>
  <c r="U49" i="23"/>
  <c r="T49" i="23"/>
  <c r="S49" i="23"/>
  <c r="R49" i="23"/>
  <c r="Q49" i="23"/>
  <c r="P49" i="23"/>
  <c r="O49" i="23"/>
  <c r="N49" i="23"/>
  <c r="M49" i="23"/>
  <c r="L49" i="23"/>
  <c r="K49" i="23"/>
  <c r="J49" i="23"/>
  <c r="I49" i="23"/>
  <c r="H49" i="23"/>
  <c r="G49" i="23"/>
  <c r="F49" i="23"/>
  <c r="E49" i="23"/>
  <c r="Z48" i="23"/>
  <c r="Y48" i="23"/>
  <c r="X48" i="23"/>
  <c r="W48" i="23"/>
  <c r="V48" i="23"/>
  <c r="U48" i="23"/>
  <c r="T48" i="23"/>
  <c r="S48" i="23"/>
  <c r="R48" i="23"/>
  <c r="Q48" i="23"/>
  <c r="P48" i="23"/>
  <c r="O48" i="23"/>
  <c r="N48" i="23"/>
  <c r="M48" i="23"/>
  <c r="L48" i="23"/>
  <c r="K48" i="23"/>
  <c r="J48" i="23"/>
  <c r="I48" i="23"/>
  <c r="H48" i="23"/>
  <c r="G48" i="23"/>
  <c r="F48" i="23"/>
  <c r="E48" i="23"/>
  <c r="Z47" i="23"/>
  <c r="Y47" i="23"/>
  <c r="X47" i="23"/>
  <c r="W47" i="23"/>
  <c r="V47" i="23"/>
  <c r="U47" i="23"/>
  <c r="T47" i="23"/>
  <c r="S47" i="23"/>
  <c r="R47" i="23"/>
  <c r="Q47" i="23"/>
  <c r="P47" i="23"/>
  <c r="O47" i="23"/>
  <c r="N47" i="23"/>
  <c r="M47" i="23"/>
  <c r="L47" i="23"/>
  <c r="K47" i="23"/>
  <c r="J47" i="23"/>
  <c r="I47" i="23"/>
  <c r="H47" i="23"/>
  <c r="G47" i="23"/>
  <c r="F47" i="23"/>
  <c r="E47" i="23"/>
  <c r="Z46" i="23"/>
  <c r="Y46" i="23"/>
  <c r="X46" i="23"/>
  <c r="W46" i="23"/>
  <c r="V46" i="23"/>
  <c r="U46" i="23"/>
  <c r="T46" i="23"/>
  <c r="S46" i="23"/>
  <c r="R46" i="23"/>
  <c r="Q46" i="23"/>
  <c r="P46" i="23"/>
  <c r="O46" i="23"/>
  <c r="N46" i="23"/>
  <c r="M46" i="23"/>
  <c r="L46" i="23"/>
  <c r="K46" i="23"/>
  <c r="J46" i="23"/>
  <c r="I46" i="23"/>
  <c r="H46" i="23"/>
  <c r="G46" i="23"/>
  <c r="F46" i="23"/>
  <c r="E46" i="23"/>
  <c r="Z45" i="23"/>
  <c r="Y45" i="23"/>
  <c r="X45" i="23"/>
  <c r="W45" i="23"/>
  <c r="V45" i="23"/>
  <c r="U45" i="23"/>
  <c r="T45" i="23"/>
  <c r="S45" i="23"/>
  <c r="R45" i="23"/>
  <c r="Q45" i="23"/>
  <c r="P45" i="23"/>
  <c r="O45" i="23"/>
  <c r="N45" i="23"/>
  <c r="M45" i="23"/>
  <c r="L45" i="23"/>
  <c r="K45" i="23"/>
  <c r="J45" i="23"/>
  <c r="I45" i="23"/>
  <c r="H45" i="23"/>
  <c r="G45" i="23"/>
  <c r="F45" i="23"/>
  <c r="E45" i="23"/>
  <c r="Z44" i="23"/>
  <c r="Y44" i="23"/>
  <c r="X44" i="23"/>
  <c r="W44" i="23"/>
  <c r="V44" i="23"/>
  <c r="U44" i="23"/>
  <c r="T44" i="23"/>
  <c r="S44" i="23"/>
  <c r="R44" i="23"/>
  <c r="Q44" i="23"/>
  <c r="P44" i="23"/>
  <c r="O44" i="23"/>
  <c r="N44" i="23"/>
  <c r="M44" i="23"/>
  <c r="L44" i="23"/>
  <c r="K44" i="23"/>
  <c r="J44" i="23"/>
  <c r="I44" i="23"/>
  <c r="H44" i="23"/>
  <c r="G44" i="23"/>
  <c r="F44" i="23"/>
  <c r="E44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Z42" i="23"/>
  <c r="Y42" i="23"/>
  <c r="X42" i="23"/>
  <c r="W42" i="23"/>
  <c r="V42" i="23"/>
  <c r="U42" i="23"/>
  <c r="T42" i="23"/>
  <c r="S42" i="23"/>
  <c r="R42" i="23"/>
  <c r="Q42" i="23"/>
  <c r="P42" i="23"/>
  <c r="O42" i="23"/>
  <c r="N42" i="23"/>
  <c r="M42" i="23"/>
  <c r="L42" i="23"/>
  <c r="K42" i="23"/>
  <c r="J42" i="23"/>
  <c r="I42" i="23"/>
  <c r="H42" i="23"/>
  <c r="G42" i="23"/>
  <c r="F42" i="23"/>
  <c r="E42" i="23"/>
  <c r="Z41" i="23"/>
  <c r="Y41" i="23"/>
  <c r="X41" i="23"/>
  <c r="W41" i="23"/>
  <c r="V41" i="23"/>
  <c r="U41" i="23"/>
  <c r="T41" i="23"/>
  <c r="S41" i="23"/>
  <c r="R41" i="23"/>
  <c r="Q41" i="23"/>
  <c r="P41" i="23"/>
  <c r="O41" i="23"/>
  <c r="N41" i="23"/>
  <c r="M41" i="23"/>
  <c r="L41" i="23"/>
  <c r="K41" i="23"/>
  <c r="J41" i="23"/>
  <c r="I41" i="23"/>
  <c r="H41" i="23"/>
  <c r="G41" i="23"/>
  <c r="F41" i="23"/>
  <c r="E41" i="23"/>
  <c r="Z40" i="23"/>
  <c r="Y40" i="23"/>
  <c r="X40" i="23"/>
  <c r="W40" i="23"/>
  <c r="V40" i="23"/>
  <c r="U40" i="23"/>
  <c r="T40" i="23"/>
  <c r="S40" i="23"/>
  <c r="R40" i="23"/>
  <c r="Q40" i="23"/>
  <c r="P40" i="23"/>
  <c r="O40" i="23"/>
  <c r="N40" i="23"/>
  <c r="M40" i="23"/>
  <c r="L40" i="23"/>
  <c r="K40" i="23"/>
  <c r="J40" i="23"/>
  <c r="I40" i="23"/>
  <c r="H40" i="23"/>
  <c r="G40" i="23"/>
  <c r="F40" i="23"/>
  <c r="E40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F39" i="23"/>
  <c r="E39" i="23"/>
  <c r="Y38" i="23"/>
  <c r="V38" i="23"/>
  <c r="S38" i="23"/>
  <c r="P38" i="23"/>
  <c r="O38" i="23"/>
  <c r="N38" i="23"/>
  <c r="M38" i="23"/>
  <c r="L38" i="23"/>
  <c r="K38" i="23"/>
  <c r="J38" i="23"/>
  <c r="I38" i="23"/>
  <c r="H38" i="23"/>
  <c r="G38" i="23"/>
  <c r="F38" i="23"/>
  <c r="E38" i="23"/>
  <c r="AA37" i="23"/>
  <c r="Z37" i="23"/>
  <c r="Y37" i="23"/>
  <c r="X37" i="23"/>
  <c r="W37" i="23"/>
  <c r="V37" i="23"/>
  <c r="U37" i="23"/>
  <c r="T37" i="23"/>
  <c r="S37" i="23"/>
  <c r="R37" i="23"/>
  <c r="Q37" i="23"/>
  <c r="P37" i="23"/>
  <c r="O37" i="23"/>
  <c r="N37" i="23"/>
  <c r="M37" i="23"/>
  <c r="L37" i="23"/>
  <c r="K37" i="23"/>
  <c r="J37" i="23"/>
  <c r="I37" i="23"/>
  <c r="H37" i="23"/>
  <c r="G37" i="23"/>
  <c r="F37" i="23"/>
  <c r="E37" i="23"/>
  <c r="AA36" i="23"/>
  <c r="Z36" i="23"/>
  <c r="Y36" i="23"/>
  <c r="X36" i="23"/>
  <c r="W36" i="23"/>
  <c r="V36" i="23"/>
  <c r="U36" i="23"/>
  <c r="T36" i="23"/>
  <c r="S36" i="23"/>
  <c r="R36" i="23"/>
  <c r="Q36" i="23"/>
  <c r="P36" i="23"/>
  <c r="O36" i="23"/>
  <c r="N36" i="23"/>
  <c r="M36" i="23"/>
  <c r="L36" i="23"/>
  <c r="K36" i="23"/>
  <c r="J36" i="23"/>
  <c r="I36" i="23"/>
  <c r="H36" i="23"/>
  <c r="G36" i="23"/>
  <c r="F36" i="23"/>
  <c r="E36" i="23"/>
  <c r="AA35" i="23"/>
  <c r="Z35" i="23"/>
  <c r="Y35" i="23"/>
  <c r="X35" i="23"/>
  <c r="W35" i="23"/>
  <c r="V35" i="23"/>
  <c r="U35" i="23"/>
  <c r="T35" i="23"/>
  <c r="S35" i="23"/>
  <c r="R35" i="23"/>
  <c r="Q35" i="23"/>
  <c r="P35" i="23"/>
  <c r="O35" i="23"/>
  <c r="N35" i="23"/>
  <c r="M35" i="23"/>
  <c r="L35" i="23"/>
  <c r="K35" i="23"/>
  <c r="J35" i="23"/>
  <c r="I35" i="23"/>
  <c r="H35" i="23"/>
  <c r="G35" i="23"/>
  <c r="F35" i="23"/>
  <c r="E35" i="23"/>
  <c r="AA34" i="23"/>
  <c r="Z34" i="23"/>
  <c r="Y34" i="23"/>
  <c r="X34" i="23"/>
  <c r="W34" i="23"/>
  <c r="V34" i="23"/>
  <c r="U34" i="23"/>
  <c r="T34" i="23"/>
  <c r="S34" i="23"/>
  <c r="R34" i="23"/>
  <c r="Q34" i="23"/>
  <c r="P34" i="23"/>
  <c r="O34" i="23"/>
  <c r="N34" i="23"/>
  <c r="M34" i="23"/>
  <c r="L34" i="23"/>
  <c r="K34" i="23"/>
  <c r="J34" i="23"/>
  <c r="I34" i="23"/>
  <c r="H34" i="23"/>
  <c r="G34" i="23"/>
  <c r="F34" i="23"/>
  <c r="E34" i="23"/>
</calcChain>
</file>

<file path=xl/comments1.xml><?xml version="1.0" encoding="utf-8"?>
<comments xmlns="http://schemas.openxmlformats.org/spreadsheetml/2006/main">
  <authors>
    <author>Becker-H</author>
  </authors>
  <commentList>
    <comment ref="C23" authorId="0">
      <text>
        <r>
          <rPr>
            <b/>
            <sz val="8"/>
            <color indexed="81"/>
            <rFont val="Tahoma"/>
            <family val="2"/>
          </rPr>
          <t>Becker-H:</t>
        </r>
        <r>
          <rPr>
            <sz val="8"/>
            <color indexed="81"/>
            <rFont val="Tahoma"/>
            <family val="2"/>
          </rPr>
          <t xml:space="preserve">
Werte 1991 - 1995 von Hand eingegeben, Bezugsfehler in Basisdatei</t>
        </r>
      </text>
    </comment>
  </commentList>
</comments>
</file>

<file path=xl/comments2.xml><?xml version="1.0" encoding="utf-8"?>
<comments xmlns="http://schemas.openxmlformats.org/spreadsheetml/2006/main">
  <authors>
    <author>schweinert-s</author>
  </authors>
  <commentList>
    <comment ref="B30" authorId="0">
      <text>
        <r>
          <rPr>
            <b/>
            <sz val="8"/>
            <color indexed="81"/>
            <rFont val="Tahoma"/>
            <family val="2"/>
          </rPr>
          <t>schweinert-s:</t>
        </r>
        <r>
          <rPr>
            <sz val="8"/>
            <color indexed="81"/>
            <rFont val="Tahoma"/>
            <family val="2"/>
          </rPr>
          <t xml:space="preserve">
= direkter Energieverbrauch für Mobilität</t>
        </r>
      </text>
    </comment>
  </commentList>
</comments>
</file>

<file path=xl/sharedStrings.xml><?xml version="1.0" encoding="utf-8"?>
<sst xmlns="http://schemas.openxmlformats.org/spreadsheetml/2006/main" count="2004" uniqueCount="716">
  <si>
    <t>1991 = 100</t>
  </si>
  <si>
    <t>Nachrichtlich:</t>
  </si>
  <si>
    <t>Mill. EUR</t>
  </si>
  <si>
    <t>Wassereinsatz</t>
  </si>
  <si>
    <t>Inhalt</t>
  </si>
  <si>
    <t>Teil 1</t>
  </si>
  <si>
    <t>Gesamtwirtschaftliche Übersichtstabellen</t>
  </si>
  <si>
    <t>Teil 2</t>
  </si>
  <si>
    <t>Teil 3</t>
  </si>
  <si>
    <t>Teil 4</t>
  </si>
  <si>
    <t>Rohstoffe</t>
  </si>
  <si>
    <t>Teil 5</t>
  </si>
  <si>
    <t>Energie</t>
  </si>
  <si>
    <t>Teil 6</t>
  </si>
  <si>
    <t>Luftschadstoffe</t>
  </si>
  <si>
    <t>Abwasser</t>
  </si>
  <si>
    <t>Abfall</t>
  </si>
  <si>
    <t>Umweltschutzmaßnahmen</t>
  </si>
  <si>
    <t>Verkehr und Umwelt</t>
  </si>
  <si>
    <t>Erwerbstätige im Inland</t>
  </si>
  <si>
    <t xml:space="preserve">Bevölkerung und Wirtschaft </t>
  </si>
  <si>
    <t xml:space="preserve">Einsatz von Umweltfaktoren für wirtschaftliche Zwecke </t>
  </si>
  <si>
    <t>Gegenstand der Nachweisung</t>
  </si>
  <si>
    <t>Maßeinheit</t>
  </si>
  <si>
    <t xml:space="preserve">Produktionsfaktoren </t>
  </si>
  <si>
    <t>aktualisiert 10_06</t>
  </si>
  <si>
    <t>Primärenergieverbrauch im Inland</t>
  </si>
  <si>
    <t>Petajoule</t>
  </si>
  <si>
    <t>Mill. t</t>
  </si>
  <si>
    <t xml:space="preserve">.    </t>
  </si>
  <si>
    <t xml:space="preserve">Treibhausgase </t>
  </si>
  <si>
    <t>aktualisiert 11_06</t>
  </si>
  <si>
    <t>HFCs</t>
  </si>
  <si>
    <t>PFCs</t>
  </si>
  <si>
    <t xml:space="preserve">1 000 t </t>
  </si>
  <si>
    <t>NMVOC</t>
  </si>
  <si>
    <t>darunter: Abwasser</t>
  </si>
  <si>
    <t>ergänzt 10_06</t>
  </si>
  <si>
    <t>Arbeitsstunden</t>
  </si>
  <si>
    <t>Mrd. Std.</t>
  </si>
  <si>
    <t>Mrd. EUR</t>
  </si>
  <si>
    <t>nachrichtlich:</t>
  </si>
  <si>
    <t>%</t>
  </si>
  <si>
    <t>Anteil Erneuerbare Energie am Stromverbrauch</t>
  </si>
  <si>
    <t>Messzahl</t>
  </si>
  <si>
    <t>1990 = 100</t>
  </si>
  <si>
    <t>1996 = 100</t>
  </si>
  <si>
    <t xml:space="preserve">Bruttoinlandsprodukt im Verhältnis zu Produktionsfaktoren        </t>
  </si>
  <si>
    <t>1994 = 100</t>
  </si>
  <si>
    <t>----------</t>
  </si>
  <si>
    <t>3) Einschl. Fremd- und Regenwasser.</t>
  </si>
  <si>
    <t>-</t>
  </si>
  <si>
    <t>Mill.</t>
  </si>
  <si>
    <t>Erwerbspersonen</t>
  </si>
  <si>
    <t>Erwerbstätige Inländer</t>
  </si>
  <si>
    <t>in % der Erwerbspersonen</t>
  </si>
  <si>
    <t>je Erwerbstätigen im Inland</t>
  </si>
  <si>
    <t>Std.</t>
  </si>
  <si>
    <t xml:space="preserve">Mill. </t>
  </si>
  <si>
    <t>1 000</t>
  </si>
  <si>
    <t>Anzahl der Haushalte (Stichtag 31.12. des Jahres)</t>
  </si>
  <si>
    <t>Zum Wohnen genutzte Gebäude und Freifläche</t>
  </si>
  <si>
    <t>Wohnungen (Stichtag 31.12. des Jahres)</t>
  </si>
  <si>
    <t>Konsumausgaben der privaten Haushalte im Inland (jeweilige Preise)</t>
  </si>
  <si>
    <t>darunter:</t>
  </si>
  <si>
    <t>dar.: Wasserentnahme aus der Natur</t>
  </si>
  <si>
    <t>dar.: Fremdbezug</t>
  </si>
  <si>
    <t>Energieverbrauch</t>
  </si>
  <si>
    <t>dar.: emissionsrelevanter Energieverbrauch für Wohnen</t>
  </si>
  <si>
    <t>Emission von Kohlendioxid insgesamt</t>
  </si>
  <si>
    <t>dar.: Emission von Kohlendioxid durch Wohnen</t>
  </si>
  <si>
    <t>Abwasser insgesamt</t>
  </si>
  <si>
    <t>dar.: direkte Einleitung in die Natur</t>
  </si>
  <si>
    <t>dar.: Indirekte Einleitung</t>
  </si>
  <si>
    <t>Bevölkerung in Privathaushalten (Stichtag)</t>
  </si>
  <si>
    <t>Anzahl der Haushalte (Stichtag)</t>
  </si>
  <si>
    <t>Wohnfläche</t>
  </si>
  <si>
    <t>Wohnungen</t>
  </si>
  <si>
    <t>Private Konsumausgaben (jeweilige Preise)</t>
  </si>
  <si>
    <t>Wasserentnahme aus der Natur</t>
  </si>
  <si>
    <t xml:space="preserve">dar.: Indirekte Einleitung </t>
  </si>
  <si>
    <t>Mill. Tonnen</t>
  </si>
  <si>
    <t>lfd. Nr.</t>
  </si>
  <si>
    <t>Abiotische verwertete Rohstoffe</t>
  </si>
  <si>
    <t>Energieträger</t>
  </si>
  <si>
    <t>Steinkohle</t>
  </si>
  <si>
    <t>Braunkohle</t>
  </si>
  <si>
    <t>Erdöl</t>
  </si>
  <si>
    <t>Mineralische Rohstoffe</t>
  </si>
  <si>
    <t>Erze</t>
  </si>
  <si>
    <t>Sonstige mineralische Rohstoffe</t>
  </si>
  <si>
    <t>Salze</t>
  </si>
  <si>
    <t>Biotische verwertete Rohstoffe</t>
  </si>
  <si>
    <t>Hackfrüchte</t>
  </si>
  <si>
    <t>Handelsgewächse</t>
  </si>
  <si>
    <t>Jagdstrecke</t>
  </si>
  <si>
    <t xml:space="preserve">Entnahme von Gasen </t>
  </si>
  <si>
    <t>Sauerstoffentnahme für Verbrennungsprozesse</t>
  </si>
  <si>
    <t>Stickstoffentnahme für Verbrennungsprozesse</t>
  </si>
  <si>
    <t>Einfuhr</t>
  </si>
  <si>
    <t>Biomasse</t>
  </si>
  <si>
    <t>Halbwaren</t>
  </si>
  <si>
    <t>von Energieträgern</t>
  </si>
  <si>
    <t>von mineralischen Rohstoffen</t>
  </si>
  <si>
    <t>von Erzen</t>
  </si>
  <si>
    <t>von sonstigen mineralischen Rohstoffen</t>
  </si>
  <si>
    <t>von Biomasse</t>
  </si>
  <si>
    <t>Fertigwaren</t>
  </si>
  <si>
    <t>vorwiegend von Energieträgern</t>
  </si>
  <si>
    <t>vorwiegend von mineralischen Rohstoffen</t>
  </si>
  <si>
    <t>vorwiegend von Erzen</t>
  </si>
  <si>
    <t>vorwiegend von sonstigen mineralischen Rohstoffen</t>
  </si>
  <si>
    <t>vorwiegend von Biomasse</t>
  </si>
  <si>
    <t>Nichtverwertete inländische Rohstoffentnahme</t>
  </si>
  <si>
    <t>Abraum / Bergematerial von Energieträgern</t>
  </si>
  <si>
    <t>darunter: Abraum der Braunkohle</t>
  </si>
  <si>
    <t>Verwertete inländische Abgabe</t>
  </si>
  <si>
    <t>Kohlenmonoxid (CO)</t>
  </si>
  <si>
    <t>Partikel (Staub)</t>
  </si>
  <si>
    <t>Flüchtige organische Verbindungen außer Methan (NMVOC)</t>
  </si>
  <si>
    <t xml:space="preserve">Dissipativer Gebrauch von Produkten </t>
  </si>
  <si>
    <t>Mineralischer Dünger</t>
  </si>
  <si>
    <t>Pflanzenschutzmittel</t>
  </si>
  <si>
    <t>Saatgut</t>
  </si>
  <si>
    <t>Streusalz</t>
  </si>
  <si>
    <t xml:space="preserve">Abgabe von sonstigen Gasen </t>
  </si>
  <si>
    <t>Wasser aus Verbrennungsprozessen</t>
  </si>
  <si>
    <t>darunter: Abfall an Deponie</t>
  </si>
  <si>
    <t>Saldo Ex- und Import von Wasser</t>
  </si>
  <si>
    <t>Saldo Wasser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</si>
  <si>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</si>
  <si>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</si>
  <si>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</si>
  <si>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</si>
  <si>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</si>
  <si>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</si>
  <si>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>Flächennutzung</t>
  </si>
  <si>
    <t>Abschreibungen in jeweiligen Preisen</t>
  </si>
  <si>
    <t>Konsumausgaben der privaten Haushalte im Inland in jeweiligen Preisen</t>
  </si>
  <si>
    <t xml:space="preserve">Erwerbslose </t>
  </si>
  <si>
    <t xml:space="preserve">Arbeitsstunden </t>
  </si>
  <si>
    <t>Entnahmen von Material nach Materialarten (Mill. Tonnen)</t>
  </si>
  <si>
    <t>Abgaben von Material nach Materialarten (Mill. Tonnen)</t>
  </si>
  <si>
    <r>
      <t>Mill. m</t>
    </r>
    <r>
      <rPr>
        <vertAlign val="superscript"/>
        <sz val="9"/>
        <rFont val="MetaNormalLF-Roman"/>
        <family val="2"/>
      </rPr>
      <t>3</t>
    </r>
  </si>
  <si>
    <r>
      <t>km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</t>
    </r>
  </si>
  <si>
    <r>
      <t xml:space="preserve">Rohstoffentnahme und Import </t>
    </r>
    <r>
      <rPr>
        <vertAlign val="superscript"/>
        <sz val="9"/>
        <rFont val="MetaNormalLF-Roman"/>
        <family val="2"/>
      </rPr>
      <t xml:space="preserve">2) </t>
    </r>
    <r>
      <rPr>
        <sz val="9"/>
        <rFont val="MetaNormalLF-Roman"/>
        <family val="2"/>
      </rPr>
      <t>.........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</si>
  <si>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 xml:space="preserve">3) </t>
    </r>
    <r>
      <rPr>
        <sz val="9"/>
        <rFont val="MetaNormalLF-Roman"/>
        <family val="2"/>
      </rPr>
      <t>.......</t>
    </r>
  </si>
  <si>
    <r>
      <t>darunter: CO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</si>
  <si>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O....................................................</t>
    </r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</si>
  <si>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</t>
    </r>
  </si>
  <si>
    <r>
      <t>SF</t>
    </r>
    <r>
      <rPr>
        <vertAlign val="subscript"/>
        <sz val="9"/>
        <rFont val="MetaNormalLF-Roman"/>
        <family val="2"/>
      </rPr>
      <t xml:space="preserve">6 </t>
    </r>
    <r>
      <rPr>
        <sz val="9"/>
        <rFont val="MetaNormalLF-Roman"/>
        <family val="2"/>
      </rPr>
      <t>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</si>
  <si>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</si>
  <si>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</si>
  <si>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</t>
    </r>
  </si>
  <si>
    <r>
      <t xml:space="preserve">Rohstoffentnahme und Import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</si>
  <si>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</t>
    </r>
  </si>
  <si>
    <r>
      <t>darunter: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</si>
  <si>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</t>
    </r>
  </si>
  <si>
    <r>
      <t>SF</t>
    </r>
    <r>
      <rPr>
        <vertAlign val="subscript"/>
        <sz val="9"/>
        <rFont val="MetaNormalLF-Roman"/>
        <family val="2"/>
      </rPr>
      <t>6</t>
    </r>
    <r>
      <rPr>
        <sz val="9"/>
        <rFont val="MetaNormalLF-Roman"/>
        <family val="2"/>
      </rPr>
      <t xml:space="preserve"> ......................................................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</si>
  <si>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</t>
    </r>
  </si>
  <si>
    <r>
      <t>km</t>
    </r>
    <r>
      <rPr>
        <vertAlign val="superscript"/>
        <sz val="9"/>
        <rFont val="MetaNormalLF-Roman"/>
        <family val="2"/>
      </rPr>
      <t xml:space="preserve">2 </t>
    </r>
  </si>
  <si>
    <r>
      <t>Mill. m</t>
    </r>
    <r>
      <rPr>
        <vertAlign val="superscript"/>
        <sz val="9"/>
        <rFont val="MetaNormalLF-Roman"/>
        <family val="2"/>
      </rPr>
      <t>2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</si>
  <si>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.........................................................................................................................</t>
    </r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</si>
  <si>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</si>
  <si>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</si>
  <si>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........................................................................................................................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</si>
  <si>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</si>
  <si>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t>Bruttoinlandsprodukt preisbereinigt insgesamt, Kettenindex</t>
  </si>
  <si>
    <t>je Einwohner</t>
  </si>
  <si>
    <t>*) Ergebnisse teilweise vorläufig. - Ab 2001 wird die Ausfuhr nach dem SITC erhoben. Ein Vergleich der Zahlen mit früheren Ergebnissen ist deshalb nur eingeschränkt möglich.</t>
  </si>
  <si>
    <t xml:space="preserve">1) Summenbildung ohne Sauerstoff, Stickstoff und Luft. </t>
  </si>
  <si>
    <t>tatsächliche  Mietzahlungen (jeweilige Preise)</t>
  </si>
  <si>
    <t>unterstellte Mietzahlungen (jeweilige Preise)</t>
  </si>
  <si>
    <t>unterstellte Mietzahlungen (preisbereinigt)</t>
  </si>
  <si>
    <t>Konsumausgaben der privaten Haushalte im Inland (preisbereinigt)</t>
  </si>
  <si>
    <t>Private Konsumausgaben (preisbereinigt)</t>
  </si>
  <si>
    <t>tatsächliche Mietzahlungen (jeweilige Preise)</t>
  </si>
  <si>
    <t>tatsächliche Mietzahlungen (preisbereinigt)</t>
  </si>
  <si>
    <t>Abschreibungen in Preisen von 2000</t>
  </si>
  <si>
    <t>Tabelle 1.2: Einsatz von Umweltfaktoren für wirtschaftliche Zwecke</t>
  </si>
  <si>
    <t>Bevölkerung, Konsumausgaben und direkter Einsatz von Umweltfaktoren der privaten Haushalte</t>
  </si>
  <si>
    <t xml:space="preserve">Konsumausgaben der privaten Haushalte im Inland </t>
  </si>
  <si>
    <t>je Erwerbstätigenstunde</t>
  </si>
  <si>
    <t>Bruttoinlandsprodukt in jeweilgen Preisen.................</t>
  </si>
  <si>
    <t>Bruttoinlandsprodukt  preisbereinigt (Kettenindex 2000 =100)</t>
  </si>
  <si>
    <r>
      <t xml:space="preserve">Verwertete inländische Entnahme </t>
    </r>
    <r>
      <rPr>
        <vertAlign val="superscript"/>
        <sz val="9"/>
        <rFont val="MetaNormalLF-Roman"/>
        <family val="2"/>
      </rPr>
      <t xml:space="preserve">1) </t>
    </r>
  </si>
  <si>
    <t>Sonstige Energieträger 2)</t>
  </si>
  <si>
    <t>Baumineralien</t>
  </si>
  <si>
    <t>Bausande und andere natürliche Sande</t>
  </si>
  <si>
    <t>Industriemineralien</t>
  </si>
  <si>
    <t>Kieselsaure Sande und Quarzsande</t>
  </si>
  <si>
    <t>Chemische und Düngemittelmineralien</t>
  </si>
  <si>
    <t>Pflanzliche Biomasse aus der Landwirtschaft</t>
  </si>
  <si>
    <t>Getreide und Hülsenfrüchte</t>
  </si>
  <si>
    <t>Gemüse und Obst einschl. Weinmosternte</t>
  </si>
  <si>
    <t>Stroh für Futter- und Einstreuzwecke</t>
  </si>
  <si>
    <t>Zwischenfrüchte und Rübenblätter für Futterzwecke</t>
  </si>
  <si>
    <t>Futterpflanzen und Grünland</t>
  </si>
  <si>
    <t>Biomasse von Tieren</t>
  </si>
  <si>
    <t>*) Ergebnisse teilweise vorläufig. - Ab 2001 wird die Einfuhr nach dem SITC erhoben. Ein Vergleich der Zahlen mit früheren Ergebnissen ist deshalb nur eingeschränkt möglich.</t>
  </si>
  <si>
    <r>
      <t>Stickoxide (NO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>)</t>
    </r>
  </si>
  <si>
    <r>
      <t>Schwefeldioxid (SO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</si>
  <si>
    <r>
      <t>Ammoniak (NH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>)</t>
    </r>
  </si>
  <si>
    <r>
      <t xml:space="preserve">Ausfuhr </t>
    </r>
    <r>
      <rPr>
        <vertAlign val="superscript"/>
        <sz val="9"/>
        <rFont val="MetaNormalLF-Roman"/>
        <family val="2"/>
      </rPr>
      <t xml:space="preserve"> </t>
    </r>
  </si>
  <si>
    <t>1992 = 100</t>
  </si>
  <si>
    <t>Luft für andere Industrieprozesse</t>
  </si>
  <si>
    <t>mit den Produkten importiertes Verpackungsmaterial</t>
  </si>
  <si>
    <t>importierter Abfall zur letzten Verwendung</t>
  </si>
  <si>
    <t>Indirekte Flüsse bzgl. der Importe</t>
  </si>
  <si>
    <t>Indirekte Flüsse bzgl. der Exporte</t>
  </si>
  <si>
    <t>mit den Produkten exportiertes Verpackungsmaterial</t>
  </si>
  <si>
    <t>…</t>
  </si>
  <si>
    <t>.</t>
  </si>
  <si>
    <t>Siedlungsfläche (Stichtag 31.12. des Jahres)</t>
  </si>
  <si>
    <t>dar.: Energieverbrauch für motorisierten Individualverkehr (Inländerkonzept)</t>
  </si>
  <si>
    <t>dar.: emissionsrelevanter Energieverbrauch für motorisierten Individualverkehr</t>
  </si>
  <si>
    <t>dar.: Emission von Kohlendioxid durch motorisierten Individualverkehr</t>
  </si>
  <si>
    <t>dar.: Energieverbrauch für motorisierten Individualverkehr</t>
  </si>
  <si>
    <t>Erdgas, Grubengas und Erdölgas</t>
  </si>
  <si>
    <t>2) Energetischer Torf und andere Produkte der Erdöl-, Erdgasgewinnung.</t>
  </si>
  <si>
    <t xml:space="preserve">Wirtschaftliche Bezugszahlen </t>
  </si>
  <si>
    <t>Waldgesamtrechnung</t>
  </si>
  <si>
    <t xml:space="preserve">Faktoren im Verhältnis zu den Konsumausgaben der privaten Haushalte (preisbereinigt) </t>
  </si>
  <si>
    <t>Faktoren im Verhältnis zu  den Konsumausgaben der privaten Haushalte (jeweilige Preise)</t>
  </si>
  <si>
    <r>
      <t>Luftschadstoffe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.................................</t>
    </r>
  </si>
  <si>
    <t>4) Einschl. Fremd- und Regenwasser, Verluste bei der Wasserverteilung und Verdunstung.</t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</si>
  <si>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4) </t>
    </r>
    <r>
      <rPr>
        <sz val="9"/>
        <rFont val="MetaNormalLF-Roman"/>
        <family val="2"/>
      </rPr>
      <t>............</t>
    </r>
  </si>
  <si>
    <r>
      <t xml:space="preserve">Wasserabgabe an die Natur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</t>
    </r>
  </si>
  <si>
    <r>
      <t xml:space="preserve">Abfall </t>
    </r>
    <r>
      <rPr>
        <vertAlign val="superscript"/>
        <sz val="9"/>
        <rFont val="MetaNormalLF-Roman"/>
        <family val="2"/>
      </rPr>
      <t xml:space="preserve">5) </t>
    </r>
    <r>
      <rPr>
        <sz val="9"/>
        <rFont val="MetaNormalLF-Roman"/>
        <family val="2"/>
      </rPr>
      <t>...............................................</t>
    </r>
  </si>
  <si>
    <t>6) Stichtag 31.12. Die Daten der Jahre 1997, 1998 und 1999 basieren auf einer Hochrechnung des Bundesamtes für Bauwesen und Raumordnung.</t>
  </si>
  <si>
    <r>
      <t>Siedlungs- und Verkehrsfläche</t>
    </r>
    <r>
      <rPr>
        <vertAlign val="superscript"/>
        <sz val="9"/>
        <rFont val="MetaNormalLF-Roman"/>
        <family val="2"/>
      </rPr>
      <t xml:space="preserve"> 6) </t>
    </r>
    <r>
      <rPr>
        <sz val="9"/>
        <rFont val="MetaNormalLF-Roman"/>
        <family val="2"/>
      </rPr>
      <t>........</t>
    </r>
  </si>
  <si>
    <r>
      <t xml:space="preserve">Siedlungs- und Verkehrsfläche </t>
    </r>
    <r>
      <rPr>
        <vertAlign val="superscript"/>
        <sz val="9"/>
        <rFont val="MetaNormalLF-Roman"/>
        <family val="2"/>
      </rPr>
      <t xml:space="preserve">6) </t>
    </r>
    <r>
      <rPr>
        <sz val="9"/>
        <rFont val="MetaNormalLF-Roman"/>
        <family val="2"/>
      </rPr>
      <t>........</t>
    </r>
  </si>
  <si>
    <t>Landwirtschaft und Umwelt</t>
  </si>
  <si>
    <t>Messzahlen</t>
  </si>
  <si>
    <t>Emissionsrelevanter Energieverbrauch</t>
  </si>
  <si>
    <t>Tatsächliche Mietzahlungen (preisbereingt)</t>
  </si>
  <si>
    <t>Unterstellte Mietzahlungen (preisbereinigt)</t>
  </si>
  <si>
    <t>Indikator</t>
  </si>
  <si>
    <t>Treibhausgasemissionen (2)</t>
  </si>
  <si>
    <t xml:space="preserve">Energieproduktivität (1a) </t>
  </si>
  <si>
    <t>Anstieg der Siedlungs- und Verkehrsfläche (4)</t>
  </si>
  <si>
    <t>Artenvielfalt und Landschaftsqualität (5)</t>
  </si>
  <si>
    <t>2015 = 100</t>
  </si>
  <si>
    <t>Gütertransportintensität (11a)</t>
  </si>
  <si>
    <t>Personentransportintensität (11b)</t>
  </si>
  <si>
    <t>1999 = 100</t>
  </si>
  <si>
    <t xml:space="preserve">Anteil des Schienenverkehrs an der Güterbeförderungsleistung (11c) </t>
  </si>
  <si>
    <t>Stickstoffüberschuss (12a)</t>
  </si>
  <si>
    <t>Ökologischer Landbau (12b)</t>
  </si>
  <si>
    <t>Schadstoffbelastung der Luft (13)</t>
  </si>
  <si>
    <t>________</t>
  </si>
  <si>
    <t>*) Kennzeichnung in der Klammer entspricht der Nummerierung in der deutschen Nachhaltigkeitsstrategie.</t>
  </si>
  <si>
    <t>Luftemissionen 1)</t>
  </si>
  <si>
    <t>1) Ohne FCKW und Halone</t>
  </si>
  <si>
    <t>2) Quelle: www.unfccc.int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</si>
  <si>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2)  </t>
    </r>
  </si>
  <si>
    <r>
      <t>Distickstoffoxid (N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2)  </t>
    </r>
  </si>
  <si>
    <r>
      <t>Methan (CH</t>
    </r>
    <r>
      <rPr>
        <vertAlign val="sub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2) </t>
    </r>
  </si>
  <si>
    <r>
      <t xml:space="preserve">Emissionen im Abwasser </t>
    </r>
    <r>
      <rPr>
        <vertAlign val="superscript"/>
        <sz val="9"/>
        <rFont val="MetaNormalLF-Roman"/>
        <family val="2"/>
      </rPr>
      <t xml:space="preserve">3) </t>
    </r>
  </si>
  <si>
    <t>3) Emissionen von Stickstoff, Phosphor und sonstigen Substanzen und (organischem) Material nach Kläranlage. Bis 2001 Schätzung.</t>
  </si>
  <si>
    <t>1) Zum Teil vorläufig.</t>
  </si>
  <si>
    <t>Primärenergieverbrauch im Inland (EB, Territorialkonzept)</t>
  </si>
  <si>
    <r>
      <t>BJ</t>
    </r>
    <r>
      <rPr>
        <vertAlign val="superscript"/>
        <sz val="9"/>
        <rFont val="MetaNormalLF-Roman"/>
        <family val="2"/>
      </rPr>
      <t xml:space="preserve"> a)</t>
    </r>
    <r>
      <rPr>
        <sz val="9"/>
        <rFont val="MetaNormalLF-Roman"/>
        <family val="2"/>
      </rPr>
      <t xml:space="preserve"> = 100</t>
    </r>
  </si>
  <si>
    <t>a) Basisjahr (BJ) ist 1990 für CO2, CH4, N2O und 1995 für HFCs, PFCs und SF6 (nach Kyoto-Protokoll).</t>
  </si>
  <si>
    <t>Energieverbrauch pro Kopf</t>
  </si>
  <si>
    <t>Energieverbrauch pro Haushalt</t>
  </si>
  <si>
    <t>Wasserverbrauch pro Kopf</t>
  </si>
  <si>
    <r>
      <t>m</t>
    </r>
    <r>
      <rPr>
        <vertAlign val="superscript"/>
        <sz val="9"/>
        <rFont val="MetaNormalLF-Roman"/>
        <family val="2"/>
      </rPr>
      <t>3</t>
    </r>
  </si>
  <si>
    <t>Terajoule</t>
  </si>
  <si>
    <t>5) Der Vergleich der Ergebnisse ab 1996 mit früheren Ergebnissen ist wegen der Umstellung der Primärststistiken nur eingeschränkt möglich. Bis 2005 Berechnungen nach dem Nettoprinzip, ab 2006 Berechnungen nach dem Bruttoprinzip.</t>
  </si>
  <si>
    <t>1 000 EUR</t>
  </si>
  <si>
    <t>Indikatoren der deutschen Nachhaltigkeitsstrategie zu Umwelt und Ökonomie</t>
  </si>
  <si>
    <t>2) Verwertete Entnahme abiotischer Rohstoffe und importierte abiotische Güter. Teilweise revidiert gegenüber den vorherigen Ausgaben dieser Veröffentlichung.</t>
  </si>
  <si>
    <t>Feldsteine, Kiese, gebrochene Natursteine 3)</t>
  </si>
  <si>
    <t>Sonstige Baumaterialien 4)</t>
  </si>
  <si>
    <t>4) Hierzu zählen, nicht gebrochene Natursteine, Kalk, Gipsstein, Anhydrit, Kreide, Dolomit, Schiefer sowie Tone.</t>
  </si>
  <si>
    <t>Sonstige Industriemineralien 5)</t>
  </si>
  <si>
    <t>5) Hierzu zählen Kaolin u.a. Spezialtone, sonst. Bergbauerzeugnisse und Torf für gärtnerische Zwecke.</t>
  </si>
  <si>
    <t>6) Methodische Abweichung zu den Daten der Waldgesamtrechnung</t>
  </si>
  <si>
    <t>Biomasse aus der Forstwirtschaft (Laub- und Nadelholz) 6)</t>
  </si>
  <si>
    <t>Fischerei 7)</t>
  </si>
  <si>
    <t>8) Beinhaltet die Atmung von Menschen und Nutztieren.</t>
  </si>
  <si>
    <t>9) Bis 2005 sind beim nichtverwerteten Holz in geringerem Umfang sonstige Sortimente (z.B. Hackschnitzel) enthalten.</t>
  </si>
  <si>
    <t>10) Ab 2002 inklusive gefährlicher Abfälle.</t>
  </si>
  <si>
    <r>
      <t xml:space="preserve">Sauerstoffentnahme für Atmung </t>
    </r>
    <r>
      <rPr>
        <vertAlign val="superscript"/>
        <sz val="9"/>
        <rFont val="MetaNormalLF-Roman"/>
        <family val="2"/>
      </rPr>
      <t xml:space="preserve">8)  </t>
    </r>
  </si>
  <si>
    <t>11) Ab 2004 ohne eingesetzte Mengen an Bodenaushub, Bauschutt und Straßenaufbruch bei Bau- und Rekultivierungsmaßnahmen.</t>
  </si>
  <si>
    <t>3) Teilweise revidiert gegenüber den vorherigen Ausgaben dieser Veröffentlichung.</t>
  </si>
  <si>
    <t>Bergematerial mineralischer Rohstoffe 3)</t>
  </si>
  <si>
    <t>1) Bei den Angaben zur Bevölkerung und Erwerbstätigkeit handelt
es sich um Jahresdurchschnittszahlen.</t>
  </si>
  <si>
    <t>Tabelle 1.3: Bevölkerung, Konsumausgaben und direkter Einsatz von Umweltfaktoren der privaten Haushalte</t>
  </si>
  <si>
    <t>Organischer Dünger 4)</t>
  </si>
  <si>
    <t>4) Gülle, Mist etc. (Wirtschaftsdünger) in Trockenmasse</t>
  </si>
  <si>
    <t>5) Enthält nur Brems- und Reifenverluste.</t>
  </si>
  <si>
    <r>
      <t>6) Beinhaltet die Atmungsemissionen (CO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) von Menschen und Nutztieren.</t>
    </r>
  </si>
  <si>
    <t>7) Beinhaltet nur die Wasserverdunstung des Menschen durch Atmung und Ausscheidung über die Haut.</t>
  </si>
  <si>
    <t>8) Wert entspricht der nichtverwerteten inländischen Entnahme. Teilweise revidiert gegenüber den vorherigen Ausgaben dieser Veröffentlichung.</t>
  </si>
  <si>
    <t>9) Ab 2002 Emissionen im Abwasser nicht berücksichtigt.</t>
  </si>
  <si>
    <t>10) Einschl. Fremd- und Regenwasser.</t>
  </si>
  <si>
    <t>11) Einschl. Fremd- und Regenwasser, Verluste bei der Wasserverteilung und Verdunstung.</t>
  </si>
  <si>
    <r>
      <t xml:space="preserve">Dissipative Verluste </t>
    </r>
    <r>
      <rPr>
        <vertAlign val="superscript"/>
        <sz val="9"/>
        <rFont val="MetaNormalLF-Roman"/>
        <family val="2"/>
      </rPr>
      <t xml:space="preserve">5) </t>
    </r>
  </si>
  <si>
    <r>
      <t>Atmungsemissionen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6) </t>
    </r>
  </si>
  <si>
    <r>
      <t>Atmungsemissionen (H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7) </t>
    </r>
  </si>
  <si>
    <r>
      <t xml:space="preserve">Nichtverwertete inländische Abgabe </t>
    </r>
    <r>
      <rPr>
        <vertAlign val="superscript"/>
        <sz val="9"/>
        <rFont val="MetaNormalLF-Roman"/>
        <family val="2"/>
      </rPr>
      <t xml:space="preserve">8) </t>
    </r>
  </si>
  <si>
    <t>Saldo Entnahmen / Abgaben 9)</t>
  </si>
  <si>
    <r>
      <t xml:space="preserve">Wasserentnahme aus der Natur </t>
    </r>
    <r>
      <rPr>
        <vertAlign val="superscript"/>
        <sz val="9"/>
        <rFont val="MetaNormalLF-Roman"/>
        <family val="2"/>
      </rPr>
      <t xml:space="preserve">10) </t>
    </r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</si>
  <si>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11) </t>
    </r>
  </si>
  <si>
    <r>
      <t xml:space="preserve">2010 </t>
    </r>
    <r>
      <rPr>
        <vertAlign val="superscript"/>
        <sz val="10"/>
        <rFont val="MetaNormalLF-Roman"/>
        <family val="2"/>
      </rPr>
      <t>1)</t>
    </r>
  </si>
  <si>
    <r>
      <t xml:space="preserve">ha pro Tag </t>
    </r>
    <r>
      <rPr>
        <vertAlign val="superscript"/>
        <sz val="9"/>
        <rFont val="MetaNormalLF-Roman"/>
        <family val="2"/>
      </rPr>
      <t>b)</t>
    </r>
  </si>
  <si>
    <t>b) Gleitender Vierjahresdurchschnitt, Bezug auf das betreffende Jahr und die drei Vorjahre.</t>
  </si>
  <si>
    <r>
      <t xml:space="preserve">kg/ha </t>
    </r>
    <r>
      <rPr>
        <vertAlign val="superscript"/>
        <sz val="9"/>
        <rFont val="MetaNormalLF-Roman"/>
        <family val="2"/>
      </rPr>
      <t>c)</t>
    </r>
  </si>
  <si>
    <t>c) Gleitender Dreijahresdurchschnitt, Bezug auf das mittlere Jahr.</t>
  </si>
  <si>
    <t>Index 2005 = 100</t>
  </si>
  <si>
    <t>Abschreibungen in Preisen von 2005</t>
  </si>
  <si>
    <t>______</t>
  </si>
  <si>
    <t>Verhältnis der Bruttoanlageinvestitionen zum BIP (7)</t>
  </si>
  <si>
    <t>BIP je Einwohner (preisbereinigt) (10)</t>
  </si>
  <si>
    <t>Kettenindex (2005=100)</t>
  </si>
  <si>
    <r>
      <t xml:space="preserve">2011 </t>
    </r>
    <r>
      <rPr>
        <vertAlign val="superscript"/>
        <sz val="10"/>
        <rFont val="MetaNormalLF-Roman"/>
        <family val="2"/>
      </rPr>
      <t>1)</t>
    </r>
  </si>
  <si>
    <t xml:space="preserve">1000 t </t>
  </si>
  <si>
    <t>1000 t CO2-Äqu.</t>
  </si>
  <si>
    <r>
      <t>1000 t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-Äqu.</t>
    </r>
  </si>
  <si>
    <t>2000 = 100</t>
  </si>
  <si>
    <t>Primärenergieverbrauch (1b)</t>
  </si>
  <si>
    <t>Rohstoffproduktivität (1c)</t>
  </si>
  <si>
    <t>Staatsdefizit (6a)</t>
  </si>
  <si>
    <t>Strukturelles Defizit (6b)</t>
  </si>
  <si>
    <t>Schuldenstand (6c)</t>
  </si>
  <si>
    <t>preisbereinigt</t>
  </si>
  <si>
    <t>Anteil Erneuerbare Energie am Endenergieverbrauch</t>
  </si>
  <si>
    <t>1995 = 100</t>
  </si>
  <si>
    <t>Wohnfläche (tatsächlich benutzt)</t>
  </si>
  <si>
    <t>nachrichtl.: Energieverbrauch für Wohnen (EB)</t>
  </si>
  <si>
    <t>dar.: Energieverbrauch für Wohnen (temperaturbereinigt)</t>
  </si>
  <si>
    <r>
      <t xml:space="preserve">2012 </t>
    </r>
    <r>
      <rPr>
        <vertAlign val="superscript"/>
        <sz val="10"/>
        <rFont val="MetaNormalLF-Roman"/>
        <family val="2"/>
      </rPr>
      <t>1)</t>
    </r>
  </si>
  <si>
    <t>Luftemissionen</t>
  </si>
  <si>
    <t>Abfälle sind alle beweglichen Sachen, deren sich ihr Besitzer entledigt, entledigen will</t>
  </si>
  <si>
    <t>oder entledigen muss.</t>
  </si>
  <si>
    <t>Abschreibungen</t>
  </si>
  <si>
    <t xml:space="preserve">Wertminderung des Anlagevermögens während einer Periode durch normalen Verschleiß </t>
  </si>
  <si>
    <t xml:space="preserve">und wirtschaftliches Veraltern. </t>
  </si>
  <si>
    <t xml:space="preserve">Abwasser entsteht durch den Einsatz von Wasser im Produktionsprozess bei den </t>
  </si>
  <si>
    <t xml:space="preserve">Produktionsbereichen oder durch den Einsatz von Wasser bei den privaten Haushalten.  </t>
  </si>
  <si>
    <t>Die Abwassermenge ist im Wesentlichen abhängig vom Wassereinsatz.</t>
  </si>
  <si>
    <t xml:space="preserve">Artenvielfalt </t>
  </si>
  <si>
    <t xml:space="preserve">Bezogen auf den angestrebten Zielwert 100, der bis zum Jahr 2015 erreicht werden soll, </t>
  </si>
  <si>
    <t>und Landschaftsqualität</t>
  </si>
  <si>
    <t xml:space="preserve">zeigt der Indikator den Entwicklungsstand als Index (Prozentanteil des Zielwertes). Der </t>
  </si>
  <si>
    <t>Index wird berechnet aus dem Grad der Erreichung der Bestandsziele, die für insgesamt</t>
  </si>
  <si>
    <t>59 Vogelarten für das Zieljahr festgelegt wurden. Die dem Indikator zugrunde liegenden</t>
  </si>
  <si>
    <t xml:space="preserve">Vogelarten repräsentieren die wichtigsten Landschafts- und Lebensraumtypen in </t>
  </si>
  <si>
    <t xml:space="preserve">Deutschland (Agrarland, Wälder, Siedlungen, Binnengewässer, Küsten/Meere sowie die </t>
  </si>
  <si>
    <t xml:space="preserve">Alpen). Die Größe der Bestände spiegelt die Eignung der Landschaft als Lebensraum für </t>
  </si>
  <si>
    <t xml:space="preserve">die ausgewählten Vogelarten wider. Da neben Vögeln auch andere Arten an eine </t>
  </si>
  <si>
    <t>reichhaltig gegliederte Landschaft mit intakten, nachhaltig genutzten Lebensräumen</t>
  </si>
  <si>
    <t>gebunden sind, bildet der Indikator indirekt auch die Entwicklung zahlreicher weiterer</t>
  </si>
  <si>
    <t xml:space="preserve">Arten in der Landschaft und die Nachhaltigkeit der Landnutzung ab. </t>
  </si>
  <si>
    <t>Bevölkerung</t>
  </si>
  <si>
    <t>Dazu zählen alle gemeldeten Personen einschließlich der Ausländerinnnen und Ausländer</t>
  </si>
  <si>
    <t>am Ort der alleinigen bzw. Hauptwohnung.</t>
  </si>
  <si>
    <t>Bruttoanlageinvestitionen</t>
  </si>
  <si>
    <t>Verhältnis der Bruttoanlageinvestitionen (in jeweiligen Preisen) zum nominalen Brutto-</t>
  </si>
  <si>
    <t xml:space="preserve">inlandsprodukt, auch als Investitionsquote bezeichnet. Dazu zählen die Anlagearten </t>
  </si>
  <si>
    <t xml:space="preserve">Bauten (Wohnbauten, Nichtwohnbauten), Ausrüstungen (Maschinen, Fahrzeuge, Geräte) </t>
  </si>
  <si>
    <t>und sonstige Anlagen (immatrielle Anlagegüter, wie Software und Urheberrechte, Grund-</t>
  </si>
  <si>
    <t>stücksübertragungskosten, Nutztiere).</t>
  </si>
  <si>
    <t>Bruttoinlandsprodukt</t>
  </si>
  <si>
    <t xml:space="preserve">Wert der im Inland erwirtschafteten Leistung einer Volkswirtschaft in einer Periode </t>
  </si>
  <si>
    <t xml:space="preserve">(Quartal, Jahr). </t>
  </si>
  <si>
    <t>Einwohner</t>
  </si>
  <si>
    <t xml:space="preserve">Hierzu zählen alle Personen (Deutsche und Ausländer), die im Wirtschaftsgebiet </t>
  </si>
  <si>
    <t xml:space="preserve">(Deutschland) ihren ständigen Wohnsitz haben. Nicht dazu gehören Angehörige </t>
  </si>
  <si>
    <t>ausländischer Missionen und Streitkräfte.</t>
  </si>
  <si>
    <t>Energieproduktivität</t>
  </si>
  <si>
    <t xml:space="preserve">Sie drückt aus, wie viel Bruttoinlandsprodukt (in Euro, preisbereinigt) je eingesetzter </t>
  </si>
  <si>
    <t>Einheit Primärenergie (in Petajoule) erwirtschaftet wird.</t>
  </si>
  <si>
    <t>Der Energieverbrauch ergibt sich aus der Differenz zwischen der in einem Wirtschafts-</t>
  </si>
  <si>
    <t xml:space="preserve">bereich eingesetzten und der von diesem Wirtschaftsbereich an nachfolgende Bereiche </t>
  </si>
  <si>
    <t xml:space="preserve">weitergegebenen Energiemenge. In der Regel wird die eingesetzte Energiemenge im </t>
  </si>
  <si>
    <t>Verlauf der Produktions- und Konsumaktivität eines Bereiches vollständig verbraucht</t>
  </si>
  <si>
    <t>(z. B. zum Antrieb von Maschinen, Geräten und Fahrzeugen oder Raumheizung) und</t>
  </si>
  <si>
    <t>letztlich als Wärme an die Umwelt abgegeben.</t>
  </si>
  <si>
    <t>Erneuerbare Energien</t>
  </si>
  <si>
    <t xml:space="preserve">Zu den erneuerbaren Energien (EE) zählen u. a. Wasserkraft, Windkraft, Fotovoltaik, </t>
  </si>
  <si>
    <t>Solarenergie, Geothermie, Biomasse und der biologisch abbaubare Anteil von Haushalts-</t>
  </si>
  <si>
    <t>abfällen.</t>
  </si>
  <si>
    <t xml:space="preserve">unter Energieverlust durch Umwandlung aus Primärenergie gewonnen und steht dem </t>
  </si>
  <si>
    <t xml:space="preserve">Verbraucher direkt zur Verfügung. </t>
  </si>
  <si>
    <t>Anteil des Stroms aus erneuerbaren Energiequellen am (Brutto-)Stromverbrauch</t>
  </si>
  <si>
    <t>(bestehend aus Nettostromversorgung des Landes, Austauschsaldo über die Landes-</t>
  </si>
  <si>
    <t>grenzen, Eigenstromverbrauch der Kraftwerke und Netzverlusten.</t>
  </si>
  <si>
    <t>Erwerbslose</t>
  </si>
  <si>
    <t xml:space="preserve">Alle Personen, die nicht erwerbstätig sind, für die Aufnahme einer Erwerbstätigkeit zur </t>
  </si>
  <si>
    <t xml:space="preserve">Verfügung stehen und aktiv nach einer Arbeit suchen (Definition der Internationalen </t>
  </si>
  <si>
    <t>Arbeitsorganisation, ILO).</t>
  </si>
  <si>
    <t>Erwerbslose und Erwerbstätige nach dem Inländerkonzept.</t>
  </si>
  <si>
    <t>Erwerbstätige</t>
  </si>
  <si>
    <t xml:space="preserve">Alle Personen, die als Arbeitnehmerinnen bzw. Arbeitnehmer oder als Selbstständige bzw. </t>
  </si>
  <si>
    <t xml:space="preserve">mithelfende Familienangehörige eine auf wirtschaftlichen Erwerb gerichtete Tätigkeit </t>
  </si>
  <si>
    <t>ausüben, unabhängig vom Umfang dieser Tätigkeit.</t>
  </si>
  <si>
    <t>Exporte (Ausfuhr)</t>
  </si>
  <si>
    <t>Zu den Exporten zählen alle Verkäufe von Waren und Dienstleistungen an Wirtschafts-</t>
  </si>
  <si>
    <t>einheiten, die ihren ständigen Sitz (Wohnsitz) außerhalb Deutschlands haben.</t>
  </si>
  <si>
    <t>Gütertransportintensität</t>
  </si>
  <si>
    <t xml:space="preserve">Berechnung: Güterbeförderungsleistung (in Tonnenkilometern) / Bruttoinlandsprodukt </t>
  </si>
  <si>
    <t xml:space="preserve">(preisbereinigt). </t>
  </si>
  <si>
    <t>Dabei geht es um jegliche Beförderung von Gegenständen und alle Nebenleistungen im</t>
  </si>
  <si>
    <t xml:space="preserve">Inland (einschließlich Luftverkehr). </t>
  </si>
  <si>
    <t>Importe (Einfuhr)</t>
  </si>
  <si>
    <t xml:space="preserve">Importe sind alle Käufe von Waren und Dienstleistungen bei Wirtschaftseinheiten, die </t>
  </si>
  <si>
    <t>ihren ständigen Sitz (Wohnsitz) außerhalb Deutschlands haben.</t>
  </si>
  <si>
    <t>Inländerkonzept</t>
  </si>
  <si>
    <t xml:space="preserve">Es wird auch Wohnortkonzept genannt. Es misst die wirtschaftlichen Leistungen aller </t>
  </si>
  <si>
    <t xml:space="preserve">inländischen Wirtschaftseinheiten, unabhängig davon, an welchem Ort sie erbracht </t>
  </si>
  <si>
    <t>wurden.</t>
  </si>
  <si>
    <t xml:space="preserve">Konsumausgaben </t>
  </si>
  <si>
    <t xml:space="preserve">Waren- und Dienstleistungskäufe der inländischen privaten Haushalte für Konsumzwecke. </t>
  </si>
  <si>
    <t>der privaten Haushalte</t>
  </si>
  <si>
    <t xml:space="preserve">Neben den tatsächlichen Käufen, zu denen u. a. Entgelte für häusliche Dienste gehören, </t>
  </si>
  <si>
    <t>sind auch bestimmte unterstellte Käufe einbegriffen, z. B. der Eigenkonsum der Unter-</t>
  </si>
  <si>
    <t>nehmerinnen und Unternehmer, der Wert der Nutzung von Eigentümerwohnungen.</t>
  </si>
  <si>
    <t>Ökologischer Landbau</t>
  </si>
  <si>
    <t>Landwirtschaftlich genutzte Fläche ökologisch wirtschaftender Betriebe, die dem Kontroll-</t>
  </si>
  <si>
    <t xml:space="preserve">verfahren der EU-Rechtsvorschriften für den ökologischen Landbau unterliegen </t>
  </si>
  <si>
    <t xml:space="preserve">(Verordnung (EG) Nr. 834/2007 und Durchführungsvorschriften), als Anteil an der </t>
  </si>
  <si>
    <t xml:space="preserve">gesamten landwirtschaftlich genutzten Fläche in Deutschland. Sowohl die voll auf </t>
  </si>
  <si>
    <t>Ökolandbau umgestellten als auch die noch in der Umstellung befindlichen Flächen sind</t>
  </si>
  <si>
    <t>einbezogen.</t>
  </si>
  <si>
    <t>Personentransportintensität</t>
  </si>
  <si>
    <t>Berechnung: Personenbeförderungsleistung (in Personenkilometern) / Bruttoinlands-</t>
  </si>
  <si>
    <t>produkt (preisbereinigt).</t>
  </si>
  <si>
    <t xml:space="preserve">Basis sind jegliche Beförderungen von Personen und alle Nebenleistungen im Inland </t>
  </si>
  <si>
    <t>(einschließlich Luftverkehr).</t>
  </si>
  <si>
    <t>Primärenergieverbrauch</t>
  </si>
  <si>
    <t>Der Primärenergieverbrauch im Inland basiert auf den im Inland gewonnenen Primär-</t>
  </si>
  <si>
    <t xml:space="preserve">energieträgern und sämtlichen importierten Energieträgern abzüglich der Ausfuhr von </t>
  </si>
  <si>
    <t>Energie (und ohne Hochseebunkerungen). Aus Verwendungssicht entspricht das der</t>
  </si>
  <si>
    <t>Summe der für energetische Zwecke (Endenergieverbrauch und Eigenverbrauch der</t>
  </si>
  <si>
    <t>Energiesektoren) und für nicht-energetische Zwecke (z. B. in der Chemie) eingesetzten</t>
  </si>
  <si>
    <t xml:space="preserve">Energie, der durch inländische Umwandlung von Energie entstehenden Verluste, der </t>
  </si>
  <si>
    <t xml:space="preserve">Fackel- und Leitungsverluste sowie der in den Energiebilanzen nachgewiesenen </t>
  </si>
  <si>
    <t>statistischen Differenzen.</t>
  </si>
  <si>
    <t xml:space="preserve">Rohstoffe sind natürlich vorkommende Stoffe tierischer, pflanzlicher oder mineralischer </t>
  </si>
  <si>
    <t xml:space="preserve">Herkunft, die unmittelbar aus der Umwelt entnommen werden. Dazu zählen gesammelte </t>
  </si>
  <si>
    <t xml:space="preserve">und geerntete Pflanzen, erlegte bzw. gefangene Tiere (Wildtiere, Fische) sowie abgebaute </t>
  </si>
  <si>
    <t>abiotische Rohstoffe (Energieträger, Erze, Steine, Erden und Mineralien).</t>
  </si>
  <si>
    <t>Rohstoffproduktivität</t>
  </si>
  <si>
    <t>Die Rohstoffproduktivität drückt aus, wie viel Bruttoinlandsprodukt (in Euro, preisbereinigt)</t>
  </si>
  <si>
    <t>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</si>
  <si>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</si>
  <si>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</si>
  <si>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</si>
  <si>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Schadstoffbelastung der Luft</t>
  </si>
  <si>
    <t xml:space="preserve">Zu den Luftschadstoffen zählen hier folgende Stoffe oder Stoffgruppen: Schwefeldioxid </t>
  </si>
  <si>
    <t>(NMVOC). Ungewichtetes Mittel der Indizes der vier genannten Luftschadstoffe.</t>
  </si>
  <si>
    <t xml:space="preserve">Schienenverkehr </t>
  </si>
  <si>
    <t xml:space="preserve">Anteil der Güterbeförderungsleistung der Bahn sowie Anteil der Binnenschifffahrt an der </t>
  </si>
  <si>
    <t>und Binnenschifffahrt</t>
  </si>
  <si>
    <t xml:space="preserve">gesamten Güterbeförderungsleistung im Inland ohne den Nahverkehr deutscher </t>
  </si>
  <si>
    <t>Lastkraftfahrzeuge bis 50 km.</t>
  </si>
  <si>
    <t>Schuldenstand</t>
  </si>
  <si>
    <t>Schuldenstand des Staates in der Abgrenzung des Maastricht-Vertrages im Verhältnis zum</t>
  </si>
  <si>
    <t>nominalen Bruttoinlandsprodukt als Maßzahl der Staatsverschuldung.</t>
  </si>
  <si>
    <t>Siedlungs- und Verkehrsfläche</t>
  </si>
  <si>
    <t xml:space="preserve">Sie enthält Gebäude- und Freifläche, Betriebsfläche (ohne Abbauland), Erholungsfläche, </t>
  </si>
  <si>
    <t xml:space="preserve">Verkehrsfläche, Friedhof. Die Begriffe "Siedlungsfläche" und "versiegelte Fläche" dürfen </t>
  </si>
  <si>
    <t>nicht gleichgesetzt werden. Die Siedlungsflächen umfassen auch einen erheblichen Anteil</t>
  </si>
  <si>
    <t xml:space="preserve"> unbebauter und nicht versiegelter Flächen.</t>
  </si>
  <si>
    <t xml:space="preserve">Siedlungs- und Verkehrsfläche, </t>
  </si>
  <si>
    <t xml:space="preserve">Durchschnittlicher täglicher Anstieg der Siedlungs- und Verkehrsfläche. Berechnung durch </t>
  </si>
  <si>
    <t>Anstieg</t>
  </si>
  <si>
    <t>Division des Anstiegs der Siedlungs- und Verkehrsfläche (in Hektar) in definierter Zeit-</t>
  </si>
  <si>
    <t xml:space="preserve">spanne (ein Jahr oder vier Jahre) durch die Anzahl der Tage (365/366 oder 1 461). Der </t>
  </si>
  <si>
    <t>gleitende Vierjahresdurchschnitt berechnet sich jeweils aus der Entwicklung der Siedlungs-</t>
  </si>
  <si>
    <t>und Verkehrsfläche in dem betreffenden und den vorangegangenen drei Jahren. Auf ein</t>
  </si>
  <si>
    <t>Jahr bezogene Aussagen werden derzeit durch externe Effekte (Umstellungen in den</t>
  </si>
  <si>
    <t>amtlichen Liegenschaftskatastern) beeinflusst, sodass der gleitende Vierjahresdurch-</t>
  </si>
  <si>
    <t>schnitt aussagekräftiger ist.</t>
  </si>
  <si>
    <t>Staatsdefizit</t>
  </si>
  <si>
    <t>Jährliches Staatsdefizit (gesamtstaatlicher Finanzierungssaldo), berechnet aus Staats-</t>
  </si>
  <si>
    <t>einnahmen abzüglich Staatsausgaben (von Bund, Ländern, Gemeinden und Sozial-</t>
  </si>
  <si>
    <t xml:space="preserve">versicherung) in der Abgrenzung der Volkswirtschaftlichen Gesamtrechnungen in Prozent </t>
  </si>
  <si>
    <t>des nominalen Bruttoinlandsprodukts. Erlöse aus den UMTS-Versteigerungen im Jahr 2000</t>
  </si>
  <si>
    <t>sind nicht berücksichtigt.</t>
  </si>
  <si>
    <t>Stickstoffüberschuss</t>
  </si>
  <si>
    <t xml:space="preserve">Stickstoffüberschuss in Kilogramm pro Hektar landwirtschaftlich genutzter Fläche, </t>
  </si>
  <si>
    <t xml:space="preserve">errechnet aus Stickstoffzufuhr (über Düngemittel, atmosphärische Deposition, biologische </t>
  </si>
  <si>
    <t xml:space="preserve">Stickstofffixierung, Saat- und Pflanzgut, Futtermittel aus inländischer Erzeugung und aus </t>
  </si>
  <si>
    <t>Importen) abzüglich Stickstoffabfuhr (über pflanzliche und tierische Marktprodukte, die den</t>
  </si>
  <si>
    <t>Agrarsektor verlassen). Gesamtsaldo wird nach dem Prinzip der "Hoftor-Bilanz" berechnet,</t>
  </si>
  <si>
    <t xml:space="preserve">Der gleitende Dreijahresdurchschnitt berechnet sich jeweils aus dem Gesamtsaldo des </t>
  </si>
  <si>
    <t>betreffenden Jahres sowie des Vor- und Folgejahres.</t>
  </si>
  <si>
    <t>Strukturelles Defizit</t>
  </si>
  <si>
    <t xml:space="preserve">Jährliches strukturelles Defizit in Prozent des Bruttoinlandsprodukts. Es handelt sich um </t>
  </si>
  <si>
    <t xml:space="preserve">denjenigen Teil des jährlichen Staatsdefizits, der nicht auf konjunkturelle Schwankungen </t>
  </si>
  <si>
    <t xml:space="preserve">und temporäre Effekte zurückzuführen ist. Der Grundsatz des strukturell ausgeglichenen </t>
  </si>
  <si>
    <t>Haushalts (Schuldenbremse) ist im Grundgesetz niedergelegt (Artikel 109 sowie 115) und</t>
  </si>
  <si>
    <t>steht in Bezug zum Europäischen Stabilitäts- und Wachstumspakt.</t>
  </si>
  <si>
    <t>Territorialkonzept</t>
  </si>
  <si>
    <t>Gebietsbezogene Berechnung der Umweltnutzung.</t>
  </si>
  <si>
    <t>Treibhausgasemissionen</t>
  </si>
  <si>
    <t xml:space="preserve">Emissionen folgender Treibhausgase (Stoffe oder Stoffgruppen) gemäß Kyoto-Protokoll: </t>
  </si>
  <si>
    <t>Emissionen) des Umweltbundesamtes unter Berücksichtigung weiterer energiestatistischer</t>
  </si>
  <si>
    <t>Informationen.</t>
  </si>
  <si>
    <t>Wasserabgabe an die Natur</t>
  </si>
  <si>
    <t xml:space="preserve">Die Wasserabgabe der Wirtschaftsbereiche und privaten Haushalte der Region an die </t>
  </si>
  <si>
    <t>Natur ergibt sich aus dem Wassereinsatz nach Berücksichtigung des Saldos von Wasser-</t>
  </si>
  <si>
    <t xml:space="preserve">ausbau und Wassereinbau sowie der Abwasserzuleitungen und -ableitungen an andere </t>
  </si>
  <si>
    <t xml:space="preserve">Bereiche. Sie erfolgt größtenteils in Form von direkten und indirekten Abwassereinleitungen. </t>
  </si>
  <si>
    <t>Im Bereich öffentliche Abwasserbeseitigung wird das entnommene Fremd- und Nieder-</t>
  </si>
  <si>
    <t>schlagswasser wieder an die Natur abgegeben. Ein geringer Teil des Wassers gelangt als</t>
  </si>
  <si>
    <t>Wasserdampf durch Verdunstung oder über Wasserverluste zurück in die Natur.</t>
  </si>
  <si>
    <t xml:space="preserve">Bei der Entnahme von Wasser aus der Natur handelt es sich um die direkte Entnahme von </t>
  </si>
  <si>
    <t>Grund-, Oberflächen- oder Quellwasser sowie Uferfiltrat, das von den Produktionsbereichen</t>
  </si>
  <si>
    <t xml:space="preserve">und privaten Haushalten gefördert wird. Zu dem aus der Natur entnommenen Wasser gehört </t>
  </si>
  <si>
    <t>auch das im Kanalsystem gesammelte Fremd- und Regenwasser.</t>
  </si>
  <si>
    <r>
      <t>Anteil erneuerbarer Energien am gesamten Endenergieverbrauch</t>
    </r>
    <r>
      <rPr>
        <sz val="10"/>
        <rFont val="MetaNormalLF-Roman"/>
        <family val="2"/>
      </rPr>
      <t>: Endenergie wird</t>
    </r>
  </si>
  <si>
    <r>
      <t>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Stickstoffoxide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 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) und flüchtige organische Verbindungen </t>
    </r>
  </si>
  <si>
    <r>
      <t xml:space="preserve">Stickstoffflüsse im innerwirtschaftlichen Kreislauf werden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mit Ausnahme der inländischen</t>
    </r>
  </si>
  <si>
    <r>
      <t xml:space="preserve">Futtermittelerzeugung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nicht ausgewiesen.</t>
    </r>
  </si>
  <si>
    <r>
      <t>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Distickstoffmonoxid (früher Distickstoffoxid) = Lachgas (N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O), Methan </t>
    </r>
  </si>
  <si>
    <r>
      <t>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teilhalogenierte Fluorkohlenwasserstoffe (H-FKW/HFC), perfluorierte Kohlenwasser-</t>
    </r>
  </si>
  <si>
    <r>
      <t>stoffe (FKW/PFC) und 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). Das Basisjahr ist 1990 für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, 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</si>
  <si>
    <r>
      <t>und 1995 für HFC, PFC, 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. Berechnung auf Basis der Datenbank ZSE (Zentrales System</t>
    </r>
  </si>
  <si>
    <t xml:space="preserve">Glossar </t>
  </si>
  <si>
    <t>2005 = 100</t>
  </si>
  <si>
    <t>andere pflanzliche Biomasse</t>
  </si>
  <si>
    <t>7) Fangmengen der Hochsee- und Küstenfischerei einschl. Anlandungen im Ausland.</t>
  </si>
  <si>
    <t>Einwohner  2)</t>
  </si>
  <si>
    <t>2) Daten der Bevölkerungsfortschreibung auf Grundlage früherer Zählungen.</t>
  </si>
  <si>
    <t>dar.: Emission von Kohlendioxid durch Wohnen (unbereinigt)</t>
  </si>
  <si>
    <t>Anteil der Binnenschifffahrt an der Güterbeförderungsleistung (11d)</t>
  </si>
  <si>
    <t>Anteil erneuerbarer Energien am Endenergieverbrauch (3a)</t>
  </si>
  <si>
    <t>Anteil des Stroms aus erneuerbaren Energiequellen am Stromverbrauch (3b)</t>
  </si>
  <si>
    <t>Bevölkerung 1)</t>
  </si>
  <si>
    <t>1) Bevölkerungsfortschreibung auf Grundlage der Volkszählung 1987 (Westen) bzw. 1990 (Osten) - Fachserie 1 Reihe 1.3 - 2011 (Stichtag 31.12. des Jahres); 2012: Bevölkerungsfortschreibung auf Grundlage des Zensus 2011.</t>
  </si>
  <si>
    <t>Statistisches Bundesamt</t>
  </si>
  <si>
    <t xml:space="preserve">  </t>
  </si>
  <si>
    <t>Umweltnutzung und Wirtschaft</t>
  </si>
  <si>
    <t>Einführung</t>
  </si>
  <si>
    <t>Ausgabe 2013</t>
  </si>
  <si>
    <t>Erscheinungsfolge: jährlich</t>
  </si>
  <si>
    <t>Artikelnummer: 5850008137006</t>
  </si>
  <si>
    <t>Ihr Kontakt zu uns:</t>
  </si>
  <si>
    <t>www.destatis.de/kontakt</t>
  </si>
  <si>
    <t>Telefon: +49 (0) 611 / 75 45 85   </t>
  </si>
  <si>
    <t>© Statistisches Bundesamt, Wiesbaden 2013</t>
  </si>
  <si>
    <t>Vervielfältigung und Verbreitung, auch auszugsweise, mit Quellenangabe gestattet.</t>
  </si>
  <si>
    <t>Teil 1: Gesamtwirtschaftliche Übersichtstabellen,</t>
  </si>
  <si>
    <t>Wirtschaftliche Bezugszahlen</t>
  </si>
  <si>
    <t>Kapitel 1</t>
  </si>
  <si>
    <t>Kapitel 2</t>
  </si>
  <si>
    <t>Da für die Bruttowertschöpfung (BWS) 2000 bis 2010 zu einem großen Teil nur</t>
  </si>
  <si>
    <t>Schätzungen vorliegen, findet keine Veröffentlichung dieser Daten statt.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</si>
  <si>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</si>
  <si>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</si>
  <si>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</si>
  <si>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</si>
  <si>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</si>
  <si>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</si>
  <si>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</si>
  <si>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</si>
  <si>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Kapitel 11</t>
  </si>
  <si>
    <t>Kapitel 12</t>
  </si>
  <si>
    <t>Kapitel 13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</si>
  <si>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</si>
  <si>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</si>
  <si>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Erläuterungen zu den Tabellen</t>
  </si>
  <si>
    <t>Das Ziel der Umweltökonomischen Gesamtrechnungen (UGR) ist es insbesondere, die Wechselwirkungen</t>
  </si>
  <si>
    <t xml:space="preserve">zwischen Wirtschaft und Umwelt zu beschreiben. Den Ausgangspunkt bilden die Volkswirtschaflichen </t>
  </si>
  <si>
    <t xml:space="preserve">Gesamtrechnungen (VGR), die durch die UGR um die Darstellung von umweltrelevanten Tatbeständen </t>
  </si>
  <si>
    <t>ergänzt werden.</t>
  </si>
  <si>
    <t>der Umwelt, die sich das ökonomische System zu Nutzen macht, zusätzlich mit in die Betrachtung ein. Dazu</t>
  </si>
  <si>
    <t>gehören nicht nur die materiellen Inputs (Rohstoffe), bei denen die Umwelt als Resoourcenquelle in Anspruch</t>
  </si>
  <si>
    <t>genommen wird, sondern auch "Dienstleistungen" der Umwelt, wie z. B. die Aufnahme von Rest- und Schad-</t>
  </si>
  <si>
    <t>stoffen und die Bereitstellung von Fläche als Standort für ökonomische Aktivitäten. Eine direkte Messung</t>
  </si>
  <si>
    <t>des Inputs von Dienstleistungen der Umwelt auf gesamtwirtschaftlicher Ebene ist zurzeit weder in monetären</t>
  </si>
  <si>
    <t>noch in physischen Einheiten möglich. Deshalb wird dieser Input, indirekt, das heißt näherungsweise</t>
  </si>
  <si>
    <t>anhand der von der Umwelt aufgenommenen Rest- und Schadstoffmenge bzw. der genutzten Fläche</t>
  </si>
  <si>
    <t>gemessen. Da der Beitrag der Natur nicht in einer einzigen Zahl zusammengefasst werden kann, werden</t>
  </si>
  <si>
    <t>Produktivitäten für einzelne wichtige Naturbestandteile gebildet. Die Nutzung der Umwelt für wirtschaftliche</t>
  </si>
  <si>
    <t>Zwecke stellt in der Regel eine Belastung für die Umwelt dar, die mit einer quantitativen oder qualitativen</t>
  </si>
  <si>
    <t>Verschlechterung des Umweltzustandes verbunden ist.</t>
  </si>
  <si>
    <t xml:space="preserve">Für die Nutzung folgender unmittelbarer Einsatzfaktoren im Produktionsprozess und im  Konsum werden in </t>
  </si>
  <si>
    <t>den UGR Mengenentwicklungen und Produktivitäten dargestellt:</t>
  </si>
  <si>
    <t>Umwelt als Ressourcenquelle</t>
  </si>
  <si>
    <t>Rohstoffverbrauch gemessen als Entnahme von verwerteten abiotischen Rohstoffen aus</t>
  </si>
  <si>
    <t>der inländischen Umwelt zuzüglich importierter abiotischer Güter (Mill. Tonnen)</t>
  </si>
  <si>
    <t>Wasserentnahme</t>
  </si>
  <si>
    <r>
      <t>Wasserverbrauch als Entnahme von Wasser aus der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</si>
  <si>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Umwelt als Senke für Rest- und Schadstoffe</t>
  </si>
  <si>
    <t>Treibhausgase</t>
  </si>
  <si>
    <r>
      <t>Belastung der Umwelt durch die Emission von Treibhausgasen, hier: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</t>
    </r>
  </si>
  <si>
    <r>
      <t>Methan 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Distickstoffmonoxid (Lachgas,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O), teilhalogenierte Fluorkohlenwasser-</t>
    </r>
  </si>
  <si>
    <r>
      <t>stoffe (H-FKW), Tetrafluormethan (CF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), Hexafluorethan (C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), Oktafluorpropan (C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8</t>
    </r>
    <r>
      <rPr>
        <sz val="10"/>
        <rFont val="MetaNormalLF-Roman"/>
        <family val="2"/>
      </rPr>
      <t>)</t>
    </r>
  </si>
  <si>
    <r>
      <t>Belastung der Umwelt durch die Emission von Schwefeldioxid 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Stickoxiden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</t>
    </r>
  </si>
  <si>
    <r>
      <t>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) und flüchtigen Kohlenwasserstoffen ohne Methan (NMVOC)</t>
    </r>
  </si>
  <si>
    <t>(1 000 Tonnen)</t>
  </si>
  <si>
    <t>Wasserabgabe</t>
  </si>
  <si>
    <r>
      <t>Belastung der Umwelt durch die Abgabe von genutztem Wasser an die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</si>
  <si>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Belastung der Umwelt durch die Ablagerung von Abfall (1 000 Tonnen)</t>
  </si>
  <si>
    <t>Strukturelle Nutzung der Umwelt</t>
  </si>
  <si>
    <t>Fläche</t>
  </si>
  <si>
    <r>
      <t>Flächeninanspruchnahme als Siedlungs- und Verkehrsfläche (km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</t>
    </r>
  </si>
  <si>
    <t>Nutzung ökonomischer Faktoren</t>
  </si>
  <si>
    <t>Arbeit</t>
  </si>
  <si>
    <t>Arbeitsvolumen als geleistete Arbeitsstunden (Mrd. Stunden)</t>
  </si>
  <si>
    <t>Kapital</t>
  </si>
  <si>
    <r>
      <t xml:space="preserve">Umwelteinsatzfaktoren gesetzt. Auf diese Weise lassen sich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ähnlich wie bei der Betrachtung der wirtschaft-</t>
    </r>
  </si>
  <si>
    <t>Übersicht) rechnen. Diese können als Maß für die Effiziens der Nutzung der verschiedenen Bestandteile des</t>
  </si>
  <si>
    <t>Produktionsfaktors Umwelt herangezogen werden.</t>
  </si>
  <si>
    <t>Die Produktivität eines Einsatzfaktors gibt an, wie viel wirtschaftliche Leistung mit der Nutzung einer Einheit</t>
  </si>
  <si>
    <t>dieses Faktors produziert wird.</t>
  </si>
  <si>
    <t>Produktivität</t>
  </si>
  <si>
    <t>=</t>
  </si>
  <si>
    <t>Bruttoinlandsprodukt (BIP)</t>
  </si>
  <si>
    <t>Einsatzfaktor</t>
  </si>
  <si>
    <t>Die Produktivität drückt aus, wie effizient eine Volkswirtschaft mit dem Einsatz von Arbeit, Kapital und Umwelt</t>
  </si>
  <si>
    <t>umgeht. So steigt z. B. bei einer Zunahme des Bruttoinlandsproduktes und gleichbleibender Nutzung eines</t>
  </si>
  <si>
    <t>Einsatzfaktors dessen Produktivität. Direkt untereinander vergleichbar sind diese Faktoren wegen ihrer unter-</t>
  </si>
  <si>
    <t>schiedlichen Beschaffenheit und Funktionen nicht. Die Beobachtung ihrer Entwicklung über längere Zeiträume</t>
  </si>
  <si>
    <t>kann aber darüber Auskunft geben, wie sich das Verhältnis dieser Faktoren zueinander verändert.</t>
  </si>
  <si>
    <t>Weiterhin ist zu beachten, dass bei der Berechnung von Produktivitäten der gesamte Ertrag der wirtschaft-</t>
  </si>
  <si>
    <t xml:space="preserve">lichen Tätigkeit ausschließlich auf den jeweiligen Produktionsfaktor bezogen wird, obwohl das Produkt aus </t>
  </si>
  <si>
    <t xml:space="preserve">dem Zusammenwirken sämtlicher Produktionsfaktoren entsteht. Die ermittelten Produktivitäten können </t>
  </si>
  <si>
    <t>deshalb nur als grobe Orientierungshilfen dienen.</t>
  </si>
  <si>
    <t>Auf der Ebene der Produktions- und Wirtschaftsbereiche wird zur Berechnung der Effizienz der Faktornutzung</t>
  </si>
  <si>
    <t>die Bruttowertschöpfung (BWS) herangezogen. Steht die wirtschaftliche Leistung bei dem Bruch im Nenner,</t>
  </si>
  <si>
    <t>handelt es sich um eine "Intensität"; steht die BWS im Zähler, nennt man das Verhältnis "Produktivität". In den</t>
  </si>
  <si>
    <t>Fällen Rohstoffe und Energie findet die entsprechende (gesamtwirtschaftliche) Produktivität als Indikator im</t>
  </si>
  <si>
    <t>Rahmen der Nachhaltigkeitsstrategie der Bundesregierung Verwendung. Intensitäten werden in den UGR be-</t>
  </si>
  <si>
    <t>rechnet, um den "Umweltverbrauch" verschiedener Branchen miteinander vergleichbar zu machen.</t>
  </si>
  <si>
    <t xml:space="preserve">Werden Produktivität oder Intensität über einen längeren Zeitraum beobachtet, ist für die monetären Größen </t>
  </si>
  <si>
    <t>eine Preisbereinigung erforderlich. Seit dem Jahr 2005 hat sich in den Berechnungen der VGR die Methode der</t>
  </si>
  <si>
    <t>Preisbereinigung (Deflationierung) verändert. Im Zuge der Revision der VGR wurde die bisherige Festpreisbasis</t>
  </si>
  <si>
    <t>zugunsten einer Vorjahrespreisbasis abgeschafft. Angaben in konstanten Preisen (z. B. "in Preisen von 1995")</t>
  </si>
  <si>
    <t>gehören damit der Vergangenheit an. Preisbereinigte Angaben in den VGR erfolgen seither in Form verketteter</t>
  </si>
  <si>
    <t>Angaben, bei denen Volumenindizes auf Vorjahrespreisbasis für eine Reihe von Jahren miteinander verknüpft</t>
  </si>
  <si>
    <t>BWS für die Produktionsbereiche wurden für Zwecke der UGR geschätzt.</t>
  </si>
  <si>
    <t xml:space="preserve">Mit dem sektoralen Berichtsmodul "Private Haushalte und Umwelt" werden seit 2006 jährlich in umfassender </t>
  </si>
  <si>
    <t>Weise umweltbezogene Daten über private Haushalte zusammengestellt. Ausgehend von den Ergebnissen der</t>
  </si>
  <si>
    <t>UGR sowie anderer amtlicher und nichtamtlicher Datenquellen werden Angaben zu Konsumausgaben, Flächen-</t>
  </si>
  <si>
    <t>verbrauch, Energieverbrauch, Kohlendioxidemissionen und Wasser/Abwasser dargestellt. Einen Überblick über</t>
  </si>
  <si>
    <t>sämtliche haushaltsbezogene Daten bietet dabei die Tabelle 1.3.</t>
  </si>
  <si>
    <t>Eine ausführliche textliche Analyse zum Berichtsmodul "Private Haushalte und Umwelt" findet sich im Bericht zu</t>
  </si>
  <si>
    <t>den Umwelökonomischen Gesamtrechnungen im Kapitel 6.1.</t>
  </si>
  <si>
    <t>Die nationale Strategie für nachhaltige Entwicklung der Bundesregierung misst die Wirksamkeit der politischen</t>
  </si>
  <si>
    <t>Maßnahmen zur Umsetzung der Strategie an Hand eines Sets von Nachhaltigkeitsindikatoren. Diese Indikatoren</t>
  </si>
  <si>
    <t>betreffen 21 ausgewählte Themenbereiche, mit denen Aspekte der Generationengerechtigkeit, der Lebens-</t>
  </si>
  <si>
    <t xml:space="preserve">qualität, des sozialen Zusammenhalts und der internationalen Verantwortung der Gesellschaft beschrieben </t>
  </si>
  <si>
    <t>werden sollen. Die Indikatoren sind größtenteils mit von der Politik vorgegebenen Zielwerten und Zieljahren</t>
  </si>
  <si>
    <t>verknüpft. Im Abstand von jeweils zwei Jahren wird die Entwicklung der Indikatoren in einem vom Statistischen</t>
  </si>
  <si>
    <t>Bundesamt herausgegebenen Indikatorenbericht (zuletzt 2012) und einem zugehörigen Datenkompendium</t>
  </si>
  <si>
    <t>beschrieben und analysiert. Das Datenkompendium enthält u. a. Berechnungsvorschriften und weiterführende</t>
  </si>
  <si>
    <t>Hintergrunddaten zu den Indikatoren. Der größte Teil des den Indikatoren zu Grunde liegenden Datenmaterials</t>
  </si>
  <si>
    <t>stammt aus der amtlichen Statistik (z. B. VGR, UGR, Flächenerhebung, Bildungsstatistik, Verkehrsstatistik,</t>
  </si>
  <si>
    <t xml:space="preserve">Agrarstatistik, Mikrozensus, Kinder- und Jugendhilfestatistik u. v. m.). Hinzu kommen weitere externe Quellen </t>
  </si>
  <si>
    <t xml:space="preserve">von Bundesressorts und ihren nachgeordneten Institutionen, von fachlichen Arbeitsgemeinschaften und </t>
  </si>
  <si>
    <t>anderen Stellen.</t>
  </si>
  <si>
    <t>Tabelle 1.6 enthält Zeitreihen von 20 ausgewählten Indikatoren der Nachhaltigkeitsstrategie, die sich auf Aspekte</t>
  </si>
  <si>
    <t>von Umwelt und Ökonomie beziehen. Für die Mehrzahl dieser Indikatoren steht im Statistischen Bundesamt ein</t>
  </si>
  <si>
    <t>vergleichsweise umfassender Gesamtrechnungsansatz aus der Volkswirtschaftlichen und der Umweltökono-</t>
  </si>
  <si>
    <t>mischen Gesamtrechnung zur Verfügung, wodurch weitergehende Analysen ermöglicht werden. Die Indikatoren</t>
  </si>
  <si>
    <t>dieser Tabelle werden auch zwischen den Veröffentlichungsjahren der Indikatorenberichte zeitnah aktualisiert</t>
  </si>
  <si>
    <t>und im Internet zur Verfügung gestellt.</t>
  </si>
  <si>
    <t>Die vorgestellten Zeitreihen werden in unterschiedlichen Dimensionen dargestellt, teils als Indices mit je Indikator</t>
  </si>
  <si>
    <r>
      <t xml:space="preserve">verschiedenen Startjahren (1990, 1994, 1995 und sogar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auf das Zieljahr orientiert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2015), teils als Anteil in %,</t>
    </r>
  </si>
  <si>
    <t>teils in physischen Einheiten und teils monetär. Mit Ausnahme der Angaben zum BIP selbst werden zusammen-</t>
  </si>
  <si>
    <t xml:space="preserve">gesetzte Indikatoren (z. B. Energie- oder Rohstoffproduktivitäten) im Indikatorenbericht auch als zerlegte Reihen </t>
  </si>
  <si>
    <t>dargestellt (das heißt z. B. Energieverbrauch bzw. Ressourcenverbrauch und BIP), um eine möglichst hohe Trans-</t>
  </si>
  <si>
    <t>parenz zu gewährleisten.</t>
  </si>
  <si>
    <t>Über die Tabelle 1.6 hinausgehende Berechnungen zum Erfolg der Strategie, ablesbar an der durchschnittlichen</t>
  </si>
  <si>
    <t xml:space="preserve">Entwicklungsgeschwindigkeit der Indikatoren in der Vergangenheit in Verbindung mit dem sich daraus </t>
  </si>
  <si>
    <t>ergebenden Status im festgelegten Zieljahr, sind dem Anhang des o. g. Indikatorenberichts zu entnehmen.</t>
  </si>
  <si>
    <t>Der Indikatorenbericht und das Datenkompendium finden sich unter: www.destatis.de, Pfad: Publikationen,</t>
  </si>
  <si>
    <t>Thematische Veröffentlichungen, Umwelt, Umweltökonomische Gesamtrechnungen.</t>
  </si>
  <si>
    <t>Produktionsergebnis eine zentrale Rolle. Die UGR beziehen den  Produktionsfaktor Natur, bzw. die Leistungen</t>
  </si>
  <si>
    <t>In der ökonomischen Beschreibung spielt der Beitrag der Produktionsfaktoren Arbeit und Kapital zum</t>
  </si>
  <si>
    <t>Energieverbrauch als Verbrauch von Primärenergie (Petajoule [PJ])</t>
  </si>
  <si>
    <r>
      <t>und 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</si>
  <si>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t>Kapitalnutzung aus Abschreibungen (Mrd. Euro)</t>
  </si>
  <si>
    <t xml:space="preserve">absoluten Kenngrößen als auch die Betrachtung weiterer Indikatoren, die verschiedene Größen zueinander in </t>
  </si>
  <si>
    <t xml:space="preserve">Die Analyse der Zusammenhänge zwischen Wirtschaft und Umwelt erfordert sowohl die Darstellung der </t>
  </si>
  <si>
    <t>Beziehung setzen. So ist es in der Ökonomie gängige Praxis, die wirtschaftliche Leistung (Bruttowertschöpfung)</t>
  </si>
  <si>
    <t>zu den eingesetzten Produktionsfaktoren Arbeit oder Kapital in Beziehung zu setzen. Analog wird in den UGR</t>
  </si>
  <si>
    <t xml:space="preserve">die wirtschaftliche Leistung in Relation zu den einzelnen in physischen Einheiten gemessenen Mengen der </t>
  </si>
  <si>
    <r>
      <t xml:space="preserve">lichen Einsatzfaktoren Arbeit und Kapital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sogenannte Produktivitäten (zu Einzelheiten siehe erläuternde </t>
    </r>
  </si>
  <si>
    <r>
      <t xml:space="preserve">Produktivität, Intensität </t>
    </r>
    <r>
      <rPr>
        <b/>
        <sz val="10"/>
        <rFont val="Symbol"/>
        <family val="1"/>
        <charset val="2"/>
      </rPr>
      <t>-</t>
    </r>
    <r>
      <rPr>
        <b/>
        <sz val="10"/>
        <rFont val="MetaNormalLF-Roman"/>
        <family val="2"/>
      </rPr>
      <t xml:space="preserve"> Indikatoren für die Effizienz der Faktornutzung</t>
    </r>
  </si>
  <si>
    <t>und auf ein einheitliches Basisjahr (i. d. R. 2005) normiert werden (Kettenindizes). Preisbereinigte Werte der</t>
  </si>
  <si>
    <t>der Wassergesamtrechnungen, der Emissionsberechnungen, der Berechnung zur Flächennutzung und der</t>
  </si>
  <si>
    <t>Abfallstatistik. Die Höhe der privaten Konsumausgaben (preisbereinigt) ist eine weitere wichtige Bestimmungs-</t>
  </si>
  <si>
    <t xml:space="preserve">größe der Nutzung von Umweltfaktoren durch private Haushalte. Für den Bereich "Wohnen" werden </t>
  </si>
  <si>
    <t xml:space="preserve">Berechnungen durchgeführt, bei denen neben Daten zum Energieeinsatz der privaten Haushalte wichtige </t>
  </si>
  <si>
    <t xml:space="preserve">Bezugsgrößen wie die Einwohnerzahl, die Zahl der Privathaushalte, die Wohnfläche sowie die Anzahl der </t>
  </si>
  <si>
    <t>Wohngebäude herangezogen werden. Daneben enthält das Berichtsmodul Ergebnisse für die Treibhausgas-</t>
  </si>
  <si>
    <t>emissionen und die Flächenbelegung von Ernährungsgütern.</t>
  </si>
  <si>
    <t>Zu den Tabellen 1.4 und 1.5 siehe Erläuterungen im Teil 4, Kapitel 5 "Rohstoffe".</t>
  </si>
  <si>
    <t>Produktionsfaktoren</t>
  </si>
  <si>
    <t>Bruttoinlandsprodukt im Verhältnis zu Produktionsfaktoren</t>
  </si>
  <si>
    <t>Faktoren im Verhältnis zu den Konsumausgaben der privaten Haushalte (jeweilige Preise)</t>
  </si>
  <si>
    <t>Faktoren im Verhältnis zu den Konsumausgaben der privaten Haushalte (preisbereinigt)</t>
  </si>
  <si>
    <t>Einführung und Erläuterungen zu den Tabellen</t>
  </si>
  <si>
    <t>Glossar</t>
  </si>
  <si>
    <t>−</t>
  </si>
  <si>
    <r>
      <t xml:space="preserve">Tabelle 1.1: Bevölkerung </t>
    </r>
    <r>
      <rPr>
        <b/>
        <vertAlign val="superscript"/>
        <sz val="14"/>
        <rFont val="MetaNormalLF-Roman"/>
        <family val="2"/>
      </rPr>
      <t>1)</t>
    </r>
    <r>
      <rPr>
        <b/>
        <sz val="14"/>
        <rFont val="MetaNormalLF-Roman"/>
        <family val="2"/>
      </rPr>
      <t xml:space="preserve"> und Wirtschaft</t>
    </r>
  </si>
  <si>
    <r>
      <rPr>
        <b/>
        <sz val="9"/>
        <rFont val="Calibri"/>
        <family val="2"/>
      </rPr>
      <t>−</t>
    </r>
  </si>
  <si>
    <r>
      <t>Tabelle 1.4: Entnahmen von Material nach Materialarten</t>
    </r>
    <r>
      <rPr>
        <b/>
        <vertAlign val="superscript"/>
        <sz val="14"/>
        <rFont val="MetaNormalLF-Roman"/>
        <family val="2"/>
      </rPr>
      <t>*)</t>
    </r>
    <r>
      <rPr>
        <b/>
        <sz val="14"/>
        <rFont val="MetaNormalLF-Roman"/>
        <family val="2"/>
      </rPr>
      <t xml:space="preserve"> </t>
    </r>
  </si>
  <si>
    <r>
      <t xml:space="preserve">Nichtverwertete Biomasse </t>
    </r>
    <r>
      <rPr>
        <vertAlign val="superscript"/>
        <sz val="9"/>
        <rFont val="MetaNormalLF-Roman"/>
        <family val="2"/>
      </rPr>
      <t xml:space="preserve">9) </t>
    </r>
  </si>
  <si>
    <r>
      <t xml:space="preserve">Boden, Steine und Baggergut </t>
    </r>
    <r>
      <rPr>
        <vertAlign val="superscript"/>
        <sz val="9"/>
        <rFont val="MetaNormalLF-Roman"/>
        <family val="2"/>
      </rPr>
      <t xml:space="preserve">10) 11) </t>
    </r>
  </si>
  <si>
    <r>
      <t>Tabelle 1.5: Abgaben von Material nach Materialarten</t>
    </r>
    <r>
      <rPr>
        <b/>
        <vertAlign val="superscript"/>
        <sz val="14"/>
        <rFont val="MetaNormalLF-Roman"/>
        <family val="2"/>
      </rPr>
      <t>*)</t>
    </r>
    <r>
      <rPr>
        <b/>
        <sz val="14"/>
        <rFont val="MetaNormalLF-Roman"/>
        <family val="2"/>
      </rPr>
      <t xml:space="preserve"> </t>
    </r>
  </si>
  <si>
    <r>
      <t>Tabelle 1.6: Indikatoren der deutschen Nachhaltigkeitsstrategie zu Umwelt und Ökonomie</t>
    </r>
    <r>
      <rPr>
        <b/>
        <vertAlign val="superscript"/>
        <sz val="14"/>
        <rFont val="MetaNormalLF-Roman"/>
        <family val="2"/>
      </rPr>
      <t>*)</t>
    </r>
  </si>
  <si>
    <t>Dokument vor, welches durch Doppelklick auf die nachstehende Schaltfläche geöffnet werden kann.</t>
  </si>
  <si>
    <t>Da für die Bruttowertschöpfung (BWS) 2000 bis 2010 zu einem großen Teil nur Schätzungen vorliegen, findet</t>
  </si>
  <si>
    <t>keine Veröffentlichung dieser Daten statt.</t>
  </si>
  <si>
    <t>Die dargestellten Daten sind das Ergebnis der verschiedenen Berechnungen: der Energieflussrechnungen,</t>
  </si>
  <si>
    <t>Erschienen am 17. Dezember 2013</t>
  </si>
  <si>
    <t>Tabellen zu den Umweltökonomischen Gesamtrechnungen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</si>
</sst>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@*.\ "/>
    <numFmt numFmtId="165" formatCode="@*."/>
    <numFmt numFmtId="166" formatCode="#\ ###\ ##0_W"/>
    <numFmt numFmtId="167" formatCode="0.0"/>
    <numFmt numFmtId="168" formatCode="#,##0.0"/>
    <numFmt numFmtId="169" formatCode="_(&quot;$&quot;* #,##0_);_(&quot;$&quot;* \(#,##0\);_(&quot;$&quot;* &quot;-&quot;_);_(@_)"/>
    <numFmt numFmtId="170" formatCode="_(* #,##0_);_(* \(#,##0\);_(* &quot;-&quot;_);_(@_)"/>
    <numFmt numFmtId="171" formatCode="_-* #\ ##0\ _;"/>
    <numFmt numFmtId="172" formatCode="_-* #\ ##0.0\ _;"/>
    <numFmt numFmtId="173" formatCode="###\ ###\ ##0.0\ \ \ ;\-###\ ###\ ##0.0\ \ \ ;&quot;...&quot;_ \ \ "/>
    <numFmt numFmtId="174" formatCode="#\ ##0.0"/>
    <numFmt numFmtId="175" formatCode="_-* #,##0.0\ _€_-;\-* #,##0.0\ _€_-;_-* &quot;-&quot;?\ _€_-;_-@_-"/>
    <numFmt numFmtId="176" formatCode="_-* ###\ ##0.0\ _;"/>
    <numFmt numFmtId="177" formatCode="###\ ##0.0;[Red]\-###\ ##0.0;\-"/>
    <numFmt numFmtId="178" formatCode="###\ ###\ ##0;[Red]\-###\ ###\ ##0;\-"/>
    <numFmt numFmtId="179" formatCode="###\ ##0.0;[Red]\-###\ ##0.0;\."/>
    <numFmt numFmtId="180" formatCode="###\ ###\ ##0;[Red]\-###\ ###\ ##0;&quot;...&quot;"/>
    <numFmt numFmtId="181" formatCode="###\ ###\ ##0;[Red]\-###\ ###\ ##0;\."/>
    <numFmt numFmtId="182" formatCode="@*.\."/>
    <numFmt numFmtId="183" formatCode="###.#;[Red]\-###.#;\-"/>
    <numFmt numFmtId="184" formatCode="###.0;[Red]\-###.0;\-"/>
    <numFmt numFmtId="185" formatCode="###\ ###\ ##0.0;[Red]\-###\ ###\ ##0.0;\-"/>
    <numFmt numFmtId="186" formatCode="@\ *."/>
    <numFmt numFmtId="187" formatCode="\ @\ *."/>
    <numFmt numFmtId="188" formatCode="\ \ \ @\ *."/>
    <numFmt numFmtId="189" formatCode="\ \ \ \ @\ *."/>
    <numFmt numFmtId="190" formatCode="\ \ \ \ \ \ @\ *."/>
    <numFmt numFmtId="191" formatCode="\ \ \ \ \ \ \ @\ *."/>
    <numFmt numFmtId="192" formatCode="\ \ \ \ \ \ \ \ \ @\ *."/>
    <numFmt numFmtId="193" formatCode="\ \ \ \ \ \ \ \ \ \ @\ *."/>
    <numFmt numFmtId="194" formatCode="\ \ \ @"/>
    <numFmt numFmtId="195" formatCode="\ \ \ \ \ \ @"/>
    <numFmt numFmtId="196" formatCode="\ \ \ \ \ \ \ \ \ @"/>
    <numFmt numFmtId="197" formatCode="\ @"/>
    <numFmt numFmtId="198" formatCode="\ \ @\ *."/>
    <numFmt numFmtId="199" formatCode="\ \ @"/>
    <numFmt numFmtId="200" formatCode="\ \ \ \ @"/>
    <numFmt numFmtId="201" formatCode="\ \ \ \ \ \ \ \ \ \ \ \ @\ *."/>
    <numFmt numFmtId="202" formatCode="\ \ \ \ \ \ \ \ \ \ \ \ @"/>
    <numFmt numFmtId="203" formatCode="\ \ \ \ \ \ \ \ \ \ \ \ \ @\ *."/>
    <numFmt numFmtId="204" formatCode="#######\ ##0.0;[Red]\-#######\ ##0.0;\."/>
    <numFmt numFmtId="205" formatCode="0_ ;[Red]\-0\ "/>
  </numFmts>
  <fonts count="55">
    <font>
      <sz val="10"/>
      <name val="Arial"/>
    </font>
    <font>
      <sz val="10"/>
      <name val="Arial"/>
      <family val="2"/>
    </font>
    <font>
      <sz val="14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MetaNormalLF-Roman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u/>
      <sz val="11"/>
      <color indexed="12"/>
      <name val="MetaNormalLF-Roman"/>
      <family val="2"/>
    </font>
    <font>
      <sz val="11"/>
      <name val="MetaNormalLF-Roman"/>
      <family val="2"/>
    </font>
    <font>
      <sz val="11"/>
      <name val="Arial"/>
      <family val="2"/>
    </font>
    <font>
      <vertAlign val="subscript"/>
      <sz val="8"/>
      <name val="MetaNormalLF-Roman"/>
      <family val="2"/>
    </font>
    <font>
      <sz val="7"/>
      <name val="MetaNormalLF-Roman"/>
      <family val="2"/>
    </font>
    <font>
      <vertAlign val="superscript"/>
      <sz val="10"/>
      <name val="MetaNormalLF-Roman"/>
      <family val="2"/>
    </font>
    <font>
      <vertAlign val="subscript"/>
      <sz val="9"/>
      <name val="MetaNormalLF-Roman"/>
      <family val="2"/>
    </font>
    <font>
      <sz val="9"/>
      <name val="Arial"/>
      <family val="2"/>
    </font>
    <font>
      <sz val="10"/>
      <color indexed="10"/>
      <name val="MetaNormalLF-Roman"/>
      <family val="2"/>
    </font>
    <font>
      <sz val="9"/>
      <color indexed="10"/>
      <name val="MetaNormalLF-Roman"/>
      <family val="2"/>
    </font>
    <font>
      <i/>
      <sz val="9"/>
      <name val="MetaNormalLF-Roman"/>
      <family val="2"/>
    </font>
    <font>
      <sz val="8"/>
      <color indexed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vertAlign val="subscript"/>
      <sz val="10"/>
      <name val="MetaNormalLF-Roman"/>
      <family val="2"/>
    </font>
    <font>
      <sz val="10"/>
      <name val="Symbol"/>
      <family val="1"/>
      <charset val="2"/>
    </font>
    <font>
      <sz val="10.5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i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0"/>
      <name val="Symbol"/>
      <family val="1"/>
      <charset val="2"/>
    </font>
    <font>
      <i/>
      <sz val="11"/>
      <name val="MetaNormalLF-Roman"/>
      <family val="2"/>
    </font>
    <font>
      <b/>
      <sz val="9"/>
      <name val="MetaNormalLF-Roman"/>
      <family val="2"/>
    </font>
    <font>
      <i/>
      <sz val="10"/>
      <color indexed="23"/>
      <name val="MetaNormalLF-Roman"/>
      <family val="2"/>
    </font>
    <font>
      <b/>
      <sz val="11"/>
      <name val="MetaNormalLF-Roman"/>
      <family val="2"/>
    </font>
    <font>
      <b/>
      <sz val="9"/>
      <name val="Calibri"/>
      <family val="2"/>
    </font>
    <font>
      <sz val="9"/>
      <name val="Calibri"/>
      <family val="2"/>
    </font>
    <font>
      <b/>
      <vertAlign val="superscript"/>
      <sz val="14"/>
      <name val="MetaNormalLF-Roman"/>
      <family val="2"/>
    </font>
    <font>
      <b/>
      <sz val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186" fontId="25" fillId="0" borderId="0"/>
    <xf numFmtId="49" fontId="25" fillId="0" borderId="0"/>
    <xf numFmtId="193" fontId="25" fillId="0" borderId="0">
      <alignment horizontal="center"/>
    </xf>
    <xf numFmtId="201" fontId="25" fillId="0" borderId="0"/>
    <xf numFmtId="202" fontId="25" fillId="0" borderId="0"/>
    <xf numFmtId="203" fontId="25" fillId="0" borderId="0"/>
    <xf numFmtId="187" fontId="25" fillId="0" borderId="0"/>
    <xf numFmtId="197" fontId="26" fillId="0" borderId="0"/>
    <xf numFmtId="198" fontId="27" fillId="0" borderId="0"/>
    <xf numFmtId="199" fontId="26" fillId="0" borderId="0"/>
    <xf numFmtId="188" fontId="25" fillId="0" borderId="0"/>
    <xf numFmtId="194" fontId="25" fillId="0" borderId="0"/>
    <xf numFmtId="189" fontId="25" fillId="0" borderId="0"/>
    <xf numFmtId="200" fontId="26" fillId="0" borderId="0"/>
    <xf numFmtId="49" fontId="28" fillId="0" borderId="1" applyNumberFormat="0" applyFont="0" applyFill="0" applyBorder="0" applyProtection="0">
      <alignment horizontal="left" vertical="center" indent="5"/>
    </xf>
    <xf numFmtId="190" fontId="25" fillId="0" borderId="0">
      <alignment horizontal="center"/>
    </xf>
    <xf numFmtId="195" fontId="25" fillId="0" borderId="0">
      <alignment horizontal="center"/>
    </xf>
    <xf numFmtId="191" fontId="25" fillId="0" borderId="0">
      <alignment horizontal="center"/>
    </xf>
    <xf numFmtId="192" fontId="25" fillId="0" borderId="0">
      <alignment horizontal="center"/>
    </xf>
    <xf numFmtId="196" fontId="25" fillId="0" borderId="0">
      <alignment horizontal="center"/>
    </xf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8" fillId="0" borderId="2">
      <alignment horizontal="left" vertical="center" wrapText="1" indent="2"/>
    </xf>
    <xf numFmtId="177" fontId="4" fillId="0" borderId="3" applyFill="0" applyBorder="0">
      <alignment horizontal="right" indent="1"/>
    </xf>
    <xf numFmtId="0" fontId="25" fillId="0" borderId="4"/>
    <xf numFmtId="0" fontId="7" fillId="0" borderId="0" applyNumberFormat="0" applyFill="0" applyBorder="0" applyAlignment="0" applyProtection="0">
      <alignment vertical="top"/>
      <protection locked="0"/>
    </xf>
    <xf numFmtId="186" fontId="26" fillId="0" borderId="0"/>
    <xf numFmtId="178" fontId="10" fillId="0" borderId="0">
      <alignment horizontal="right" indent="1"/>
    </xf>
    <xf numFmtId="49" fontId="26" fillId="0" borderId="0"/>
    <xf numFmtId="168" fontId="15" fillId="0" borderId="0">
      <alignment horizontal="left"/>
    </xf>
    <xf numFmtId="0" fontId="1" fillId="0" borderId="0"/>
    <xf numFmtId="0" fontId="1" fillId="0" borderId="0"/>
    <xf numFmtId="0" fontId="33" fillId="0" borderId="0"/>
    <xf numFmtId="0" fontId="1" fillId="0" borderId="0"/>
  </cellStyleXfs>
  <cellXfs count="352">
    <xf numFmtId="0" fontId="0" fillId="0" borderId="0" xfId="0"/>
    <xf numFmtId="0" fontId="2" fillId="0" borderId="0" xfId="0" applyFont="1" applyBorder="1" applyAlignment="1">
      <alignment horizontal="centerContinuous"/>
    </xf>
    <xf numFmtId="0" fontId="10" fillId="0" borderId="0" xfId="0" applyFont="1"/>
    <xf numFmtId="0" fontId="10" fillId="0" borderId="0" xfId="0" applyFont="1" applyAlignment="1">
      <alignment horizontal="left"/>
    </xf>
    <xf numFmtId="49" fontId="10" fillId="0" borderId="0" xfId="0" applyNumberFormat="1" applyFont="1"/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NumberFormat="1" applyFont="1"/>
    <xf numFmtId="165" fontId="10" fillId="0" borderId="0" xfId="0" applyNumberFormat="1" applyFont="1"/>
    <xf numFmtId="0" fontId="12" fillId="0" borderId="0" xfId="0" applyFont="1" applyAlignment="1">
      <alignment horizontal="left"/>
    </xf>
    <xf numFmtId="49" fontId="13" fillId="0" borderId="0" xfId="26" applyNumberFormat="1" applyFont="1" applyAlignment="1" applyProtection="1"/>
    <xf numFmtId="0" fontId="10" fillId="0" borderId="0" xfId="0" applyFont="1" applyBorder="1"/>
    <xf numFmtId="0" fontId="10" fillId="0" borderId="0" xfId="0" applyFont="1" applyAlignment="1"/>
    <xf numFmtId="0" fontId="10" fillId="0" borderId="0" xfId="32" applyFont="1"/>
    <xf numFmtId="0" fontId="10" fillId="0" borderId="0" xfId="32" applyFont="1" applyBorder="1" applyAlignment="1">
      <alignment horizontal="centerContinuous"/>
    </xf>
    <xf numFmtId="0" fontId="10" fillId="0" borderId="5" xfId="32" applyFont="1" applyBorder="1" applyAlignment="1">
      <alignment horizontal="centerContinuous"/>
    </xf>
    <xf numFmtId="0" fontId="10" fillId="0" borderId="5" xfId="32" applyFont="1" applyFill="1" applyBorder="1" applyAlignment="1">
      <alignment horizontal="centerContinuous"/>
    </xf>
    <xf numFmtId="0" fontId="10" fillId="0" borderId="0" xfId="32" applyFont="1" applyBorder="1"/>
    <xf numFmtId="0" fontId="4" fillId="0" borderId="0" xfId="32" applyFont="1" applyFill="1" applyBorder="1"/>
    <xf numFmtId="0" fontId="14" fillId="0" borderId="0" xfId="32" applyFont="1" applyFill="1"/>
    <xf numFmtId="2" fontId="14" fillId="0" borderId="0" xfId="32" applyNumberFormat="1" applyFont="1" applyFill="1"/>
    <xf numFmtId="172" fontId="3" fillId="0" borderId="0" xfId="31" applyNumberFormat="1" applyFont="1" applyFill="1" applyBorder="1"/>
    <xf numFmtId="0" fontId="3" fillId="0" borderId="0" xfId="32" applyFont="1" applyFill="1" applyBorder="1"/>
    <xf numFmtId="0" fontId="14" fillId="0" borderId="0" xfId="32" applyFont="1" applyBorder="1" applyAlignment="1">
      <alignment horizontal="left" vertical="center"/>
    </xf>
    <xf numFmtId="0" fontId="3" fillId="0" borderId="0" xfId="32" applyFont="1" applyFill="1" applyBorder="1" applyAlignment="1">
      <alignment horizontal="center"/>
    </xf>
    <xf numFmtId="0" fontId="3" fillId="0" borderId="0" xfId="32" applyFont="1" applyFill="1"/>
    <xf numFmtId="0" fontId="14" fillId="0" borderId="0" xfId="32" applyFont="1"/>
    <xf numFmtId="168" fontId="3" fillId="0" borderId="0" xfId="30" quotePrefix="1" applyFont="1" applyFill="1">
      <alignment horizontal="left"/>
    </xf>
    <xf numFmtId="168" fontId="3" fillId="0" borderId="0" xfId="30" applyFont="1" applyFill="1">
      <alignment horizontal="left"/>
    </xf>
    <xf numFmtId="3" fontId="3" fillId="0" borderId="0" xfId="32" applyNumberFormat="1" applyFont="1" applyFill="1" applyBorder="1"/>
    <xf numFmtId="0" fontId="3" fillId="0" borderId="0" xfId="31" applyFont="1" applyFill="1"/>
    <xf numFmtId="0" fontId="3" fillId="0" borderId="0" xfId="32" applyFont="1" applyFill="1" applyAlignment="1">
      <alignment horizontal="center"/>
    </xf>
    <xf numFmtId="3" fontId="3" fillId="0" borderId="0" xfId="32" applyNumberFormat="1" applyFont="1" applyFill="1"/>
    <xf numFmtId="0" fontId="3" fillId="0" borderId="0" xfId="31" applyFont="1" applyFill="1" applyAlignment="1">
      <alignment horizontal="right"/>
    </xf>
    <xf numFmtId="2" fontId="14" fillId="0" borderId="0" xfId="32" applyNumberFormat="1" applyFont="1"/>
    <xf numFmtId="171" fontId="14" fillId="0" borderId="0" xfId="32" applyNumberFormat="1" applyFont="1"/>
    <xf numFmtId="165" fontId="14" fillId="0" borderId="0" xfId="0" applyNumberFormat="1" applyFont="1"/>
    <xf numFmtId="172" fontId="4" fillId="0" borderId="0" xfId="31" applyNumberFormat="1" applyFont="1" applyFill="1" applyBorder="1"/>
    <xf numFmtId="0" fontId="4" fillId="0" borderId="0" xfId="32" applyFont="1" applyAlignment="1">
      <alignment vertical="top"/>
    </xf>
    <xf numFmtId="0" fontId="4" fillId="0" borderId="9" xfId="32" applyFont="1" applyFill="1" applyBorder="1" applyAlignment="1">
      <alignment horizontal="center"/>
    </xf>
    <xf numFmtId="0" fontId="4" fillId="0" borderId="0" xfId="32" applyFont="1" applyFill="1"/>
    <xf numFmtId="0" fontId="4" fillId="0" borderId="0" xfId="32" applyFont="1" applyBorder="1" applyAlignment="1">
      <alignment vertical="top"/>
    </xf>
    <xf numFmtId="0" fontId="4" fillId="0" borderId="4" xfId="32" applyFont="1" applyBorder="1" applyAlignment="1">
      <alignment vertical="top"/>
    </xf>
    <xf numFmtId="165" fontId="4" fillId="0" borderId="0" xfId="32" applyNumberFormat="1" applyFont="1" applyFill="1" applyBorder="1" applyAlignment="1">
      <alignment horizontal="left" indent="1"/>
    </xf>
    <xf numFmtId="171" fontId="4" fillId="0" borderId="0" xfId="31" applyNumberFormat="1" applyFont="1" applyFill="1" applyBorder="1"/>
    <xf numFmtId="0" fontId="4" fillId="0" borderId="0" xfId="32" applyFont="1" applyFill="1" applyBorder="1" applyAlignment="1">
      <alignment horizontal="left" vertical="center"/>
    </xf>
    <xf numFmtId="171" fontId="4" fillId="0" borderId="0" xfId="32" applyNumberFormat="1" applyFont="1" applyFill="1"/>
    <xf numFmtId="14" fontId="4" fillId="0" borderId="0" xfId="32" applyNumberFormat="1" applyFont="1" applyFill="1" applyBorder="1"/>
    <xf numFmtId="0" fontId="4" fillId="0" borderId="0" xfId="32" applyFont="1" applyFill="1" applyBorder="1" applyAlignment="1">
      <alignment vertical="top"/>
    </xf>
    <xf numFmtId="0" fontId="4" fillId="0" borderId="0" xfId="32" applyFont="1" applyFill="1" applyAlignment="1">
      <alignment vertical="top"/>
    </xf>
    <xf numFmtId="165" fontId="4" fillId="0" borderId="0" xfId="32" applyNumberFormat="1" applyFont="1" applyFill="1" applyBorder="1" applyAlignment="1"/>
    <xf numFmtId="0" fontId="10" fillId="0" borderId="7" xfId="32" applyFont="1" applyFill="1" applyBorder="1" applyAlignment="1">
      <alignment horizontal="center" vertical="center"/>
    </xf>
    <xf numFmtId="0" fontId="10" fillId="0" borderId="6" xfId="32" applyFont="1" applyFill="1" applyBorder="1" applyAlignment="1">
      <alignment horizontal="center" vertical="center"/>
    </xf>
    <xf numFmtId="0" fontId="10" fillId="0" borderId="8" xfId="32" applyFont="1" applyFill="1" applyBorder="1" applyAlignment="1">
      <alignment horizontal="center" vertical="center"/>
    </xf>
    <xf numFmtId="0" fontId="4" fillId="0" borderId="0" xfId="32" applyFont="1" applyFill="1" applyAlignment="1">
      <alignment horizontal="center"/>
    </xf>
    <xf numFmtId="175" fontId="10" fillId="0" borderId="5" xfId="32" applyNumberFormat="1" applyFont="1" applyBorder="1" applyAlignment="1">
      <alignment horizontal="centerContinuous"/>
    </xf>
    <xf numFmtId="0" fontId="10" fillId="0" borderId="7" xfId="31" applyFont="1" applyFill="1" applyBorder="1" applyAlignment="1">
      <alignment horizontal="center" vertical="center" wrapText="1"/>
    </xf>
    <xf numFmtId="0" fontId="4" fillId="0" borderId="10" xfId="31" applyFont="1" applyFill="1" applyBorder="1" applyAlignment="1">
      <alignment horizontal="centerContinuous"/>
    </xf>
    <xf numFmtId="0" fontId="4" fillId="0" borderId="9" xfId="31" applyFont="1" applyFill="1" applyBorder="1" applyAlignment="1">
      <alignment horizontal="centerContinuous"/>
    </xf>
    <xf numFmtId="164" fontId="4" fillId="0" borderId="12" xfId="31" applyNumberFormat="1" applyFont="1" applyBorder="1" applyAlignment="1">
      <alignment horizontal="left" indent="1"/>
    </xf>
    <xf numFmtId="49" fontId="4" fillId="0" borderId="3" xfId="31" applyNumberFormat="1" applyFont="1" applyBorder="1" applyAlignment="1">
      <alignment horizontal="left" indent="1"/>
    </xf>
    <xf numFmtId="0" fontId="3" fillId="0" borderId="9" xfId="32" applyFont="1" applyFill="1" applyBorder="1" applyAlignment="1">
      <alignment horizontal="left" indent="1"/>
    </xf>
    <xf numFmtId="0" fontId="4" fillId="0" borderId="9" xfId="32" applyFont="1" applyFill="1" applyBorder="1" applyAlignment="1">
      <alignment horizontal="center" vertical="center"/>
    </xf>
    <xf numFmtId="178" fontId="4" fillId="0" borderId="0" xfId="28" applyFont="1" applyFill="1" applyAlignment="1">
      <alignment horizontal="right" vertical="center" indent="1"/>
    </xf>
    <xf numFmtId="179" fontId="4" fillId="0" borderId="0" xfId="28" applyNumberFormat="1" applyFont="1" applyFill="1" applyAlignment="1">
      <alignment horizontal="right" vertical="center" indent="1"/>
    </xf>
    <xf numFmtId="164" fontId="4" fillId="0" borderId="3" xfId="31" applyNumberFormat="1" applyFont="1" applyBorder="1" applyAlignment="1">
      <alignment horizontal="left" vertical="center" indent="1"/>
    </xf>
    <xf numFmtId="164" fontId="4" fillId="0" borderId="3" xfId="31" applyNumberFormat="1" applyFont="1" applyBorder="1" applyAlignment="1">
      <alignment horizontal="left" vertical="center" indent="3"/>
    </xf>
    <xf numFmtId="164" fontId="4" fillId="0" borderId="3" xfId="31" applyNumberFormat="1" applyFont="1" applyFill="1" applyBorder="1" applyAlignment="1">
      <alignment horizontal="left" vertical="center" indent="1"/>
    </xf>
    <xf numFmtId="164" fontId="4" fillId="0" borderId="3" xfId="31" applyNumberFormat="1" applyFont="1" applyFill="1" applyBorder="1" applyAlignment="1">
      <alignment horizontal="left" vertical="center" indent="3"/>
    </xf>
    <xf numFmtId="49" fontId="4" fillId="0" borderId="3" xfId="31" applyNumberFormat="1" applyFont="1" applyBorder="1" applyAlignment="1">
      <alignment horizontal="left" vertical="center" indent="1"/>
    </xf>
    <xf numFmtId="0" fontId="4" fillId="0" borderId="9" xfId="31" applyFont="1" applyFill="1" applyBorder="1" applyAlignment="1">
      <alignment horizontal="centerContinuous" vertical="center"/>
    </xf>
    <xf numFmtId="1" fontId="4" fillId="0" borderId="0" xfId="32" applyNumberFormat="1" applyFont="1" applyFill="1" applyBorder="1"/>
    <xf numFmtId="167" fontId="4" fillId="0" borderId="0" xfId="28" applyNumberFormat="1" applyFont="1" applyFill="1" applyAlignment="1">
      <alignment horizontal="right" vertical="center" indent="1"/>
    </xf>
    <xf numFmtId="177" fontId="4" fillId="0" borderId="0" xfId="24" applyFont="1" applyFill="1" applyBorder="1" applyAlignment="1">
      <alignment horizontal="right" vertical="center" indent="1"/>
    </xf>
    <xf numFmtId="172" fontId="4" fillId="0" borderId="9" xfId="32" applyNumberFormat="1" applyFont="1" applyFill="1" applyBorder="1" applyAlignment="1">
      <alignment horizontal="center" vertical="center"/>
    </xf>
    <xf numFmtId="0" fontId="14" fillId="0" borderId="0" xfId="32" applyFont="1" applyFill="1" applyBorder="1" applyAlignment="1">
      <alignment vertical="top"/>
    </xf>
    <xf numFmtId="183" fontId="4" fillId="0" borderId="0" xfId="28" applyNumberFormat="1" applyFont="1" applyFill="1" applyAlignment="1">
      <alignment horizontal="right" vertical="center" indent="1"/>
    </xf>
    <xf numFmtId="164" fontId="4" fillId="0" borderId="0" xfId="32" applyNumberFormat="1" applyFont="1" applyFill="1" applyBorder="1" applyAlignment="1">
      <alignment horizontal="left" vertical="center" indent="1"/>
    </xf>
    <xf numFmtId="164" fontId="4" fillId="0" borderId="0" xfId="32" applyNumberFormat="1" applyFont="1" applyFill="1" applyBorder="1" applyAlignment="1">
      <alignment horizontal="left" indent="1"/>
    </xf>
    <xf numFmtId="164" fontId="4" fillId="0" borderId="0" xfId="32" applyNumberFormat="1" applyFont="1" applyFill="1" applyBorder="1" applyAlignment="1">
      <alignment horizontal="left" vertical="center" indent="5"/>
    </xf>
    <xf numFmtId="164" fontId="4" fillId="0" borderId="0" xfId="32" applyNumberFormat="1" applyFont="1" applyFill="1" applyBorder="1"/>
    <xf numFmtId="164" fontId="4" fillId="0" borderId="0" xfId="32" applyNumberFormat="1" applyFont="1" applyFill="1" applyBorder="1" applyAlignment="1">
      <alignment horizontal="left" wrapText="1" indent="1"/>
    </xf>
    <xf numFmtId="164" fontId="4" fillId="0" borderId="0" xfId="32" applyNumberFormat="1" applyFont="1" applyFill="1" applyBorder="1" applyAlignment="1">
      <alignment horizontal="left" vertical="center" wrapText="1" indent="1"/>
    </xf>
    <xf numFmtId="0" fontId="10" fillId="0" borderId="6" xfId="31" applyFont="1" applyFill="1" applyBorder="1" applyAlignment="1">
      <alignment horizontal="center" vertical="center" wrapText="1"/>
    </xf>
    <xf numFmtId="183" fontId="4" fillId="0" borderId="0" xfId="28" applyNumberFormat="1" applyFont="1" applyFill="1" applyBorder="1" applyAlignment="1">
      <alignment horizontal="right" vertical="center" indent="1"/>
    </xf>
    <xf numFmtId="181" fontId="4" fillId="0" borderId="0" xfId="28" applyNumberFormat="1" applyFont="1" applyFill="1" applyAlignment="1">
      <alignment horizontal="right" vertical="center" indent="1"/>
    </xf>
    <xf numFmtId="0" fontId="10" fillId="0" borderId="8" xfId="31" applyFont="1" applyFill="1" applyBorder="1" applyAlignment="1">
      <alignment horizontal="center" vertical="center" wrapText="1"/>
    </xf>
    <xf numFmtId="0" fontId="4" fillId="0" borderId="3" xfId="32" applyFont="1" applyFill="1" applyBorder="1" applyAlignment="1">
      <alignment horizontal="center" vertical="center"/>
    </xf>
    <xf numFmtId="0" fontId="10" fillId="0" borderId="0" xfId="32" applyFont="1" applyFill="1"/>
    <xf numFmtId="179" fontId="4" fillId="0" borderId="0" xfId="28" quotePrefix="1" applyNumberFormat="1" applyFont="1" applyFill="1" applyAlignment="1">
      <alignment horizontal="right" vertical="center" indent="1"/>
    </xf>
    <xf numFmtId="0" fontId="4" fillId="0" borderId="0" xfId="32" applyFont="1" applyFill="1" applyAlignment="1"/>
    <xf numFmtId="179" fontId="4" fillId="0" borderId="0" xfId="24" applyNumberFormat="1" applyFont="1" applyFill="1" applyBorder="1" applyAlignment="1">
      <alignment horizontal="right" vertical="center" indent="1"/>
    </xf>
    <xf numFmtId="184" fontId="4" fillId="0" borderId="0" xfId="28" applyNumberFormat="1" applyFont="1" applyFill="1" applyBorder="1" applyAlignment="1">
      <alignment horizontal="right" vertical="center" indent="1"/>
    </xf>
    <xf numFmtId="0" fontId="14" fillId="0" borderId="0" xfId="32" applyFont="1" applyFill="1" applyAlignment="1">
      <alignment vertical="top"/>
    </xf>
    <xf numFmtId="177" fontId="4" fillId="0" borderId="0" xfId="24" quotePrefix="1" applyFont="1" applyFill="1" applyBorder="1" applyAlignment="1">
      <alignment horizontal="right" vertical="center" indent="1"/>
    </xf>
    <xf numFmtId="178" fontId="4" fillId="0" borderId="0" xfId="28" quotePrefix="1" applyFont="1" applyFill="1" applyAlignment="1">
      <alignment horizontal="right" vertical="center" indent="1"/>
    </xf>
    <xf numFmtId="0" fontId="10" fillId="0" borderId="11" xfId="31" applyFont="1" applyFill="1" applyBorder="1" applyAlignment="1">
      <alignment horizontal="center" vertical="center" wrapText="1"/>
    </xf>
    <xf numFmtId="177" fontId="23" fillId="0" borderId="0" xfId="24" applyFont="1" applyFill="1" applyBorder="1" applyAlignment="1">
      <alignment horizontal="right" vertical="center" indent="1"/>
    </xf>
    <xf numFmtId="177" fontId="23" fillId="0" borderId="0" xfId="24" applyFont="1" applyFill="1" applyBorder="1">
      <alignment horizontal="right" indent="1"/>
    </xf>
    <xf numFmtId="167" fontId="23" fillId="0" borderId="0" xfId="28" applyNumberFormat="1" applyFont="1" applyFill="1" applyAlignment="1">
      <alignment horizontal="right" vertical="center" indent="1"/>
    </xf>
    <xf numFmtId="178" fontId="4" fillId="0" borderId="0" xfId="31" applyNumberFormat="1" applyFont="1" applyFill="1" applyBorder="1" applyAlignment="1">
      <alignment horizontal="right" indent="1"/>
    </xf>
    <xf numFmtId="0" fontId="4" fillId="0" borderId="0" xfId="32" applyFont="1" applyFill="1" applyBorder="1" applyAlignment="1">
      <alignment horizontal="right" vertical="center"/>
    </xf>
    <xf numFmtId="178" fontId="4" fillId="0" borderId="0" xfId="28" applyFont="1" applyFill="1" applyBorder="1" applyAlignment="1">
      <alignment horizontal="right" vertical="center" indent="1"/>
    </xf>
    <xf numFmtId="185" fontId="4" fillId="0" borderId="0" xfId="28" applyNumberFormat="1" applyFont="1" applyFill="1" applyAlignment="1">
      <alignment horizontal="right" vertical="center" indent="1"/>
    </xf>
    <xf numFmtId="164" fontId="4" fillId="0" borderId="0" xfId="32" applyNumberFormat="1" applyFont="1" applyFill="1" applyBorder="1" applyAlignment="1">
      <alignment horizontal="left" indent="2"/>
    </xf>
    <xf numFmtId="167" fontId="4" fillId="0" borderId="0" xfId="31" applyNumberFormat="1" applyFont="1" applyFill="1" applyBorder="1" applyAlignment="1">
      <alignment horizontal="right" indent="1"/>
    </xf>
    <xf numFmtId="178" fontId="22" fillId="0" borderId="0" xfId="28" applyFont="1" applyFill="1" applyAlignment="1">
      <alignment horizontal="right" vertical="center" indent="1"/>
    </xf>
    <xf numFmtId="172" fontId="22" fillId="0" borderId="0" xfId="31" applyNumberFormat="1" applyFont="1" applyFill="1" applyBorder="1"/>
    <xf numFmtId="49" fontId="10" fillId="0" borderId="0" xfId="26" applyNumberFormat="1" applyFont="1" applyAlignment="1" applyProtection="1"/>
    <xf numFmtId="0" fontId="10" fillId="0" borderId="0" xfId="0" applyFont="1" applyAlignment="1">
      <alignment horizontal="left" indent="1"/>
    </xf>
    <xf numFmtId="178" fontId="32" fillId="0" borderId="0" xfId="28" applyFont="1" applyFill="1" applyAlignment="1">
      <alignment horizontal="right" vertical="center" indent="1"/>
    </xf>
    <xf numFmtId="0" fontId="2" fillId="0" borderId="0" xfId="0" applyFont="1" applyBorder="1" applyAlignment="1"/>
    <xf numFmtId="0" fontId="2" fillId="0" borderId="0" xfId="0" applyFont="1"/>
    <xf numFmtId="0" fontId="31" fillId="0" borderId="0" xfId="32" applyFont="1" applyFill="1" applyAlignment="1">
      <alignment horizontal="left"/>
    </xf>
    <xf numFmtId="0" fontId="2" fillId="0" borderId="0" xfId="32" applyFont="1"/>
    <xf numFmtId="0" fontId="2" fillId="0" borderId="0" xfId="32" applyFont="1" applyAlignment="1">
      <alignment horizontal="left"/>
    </xf>
    <xf numFmtId="0" fontId="2" fillId="0" borderId="0" xfId="32" applyFont="1" applyFill="1" applyAlignment="1">
      <alignment horizontal="left"/>
    </xf>
    <xf numFmtId="0" fontId="31" fillId="0" borderId="0" xfId="32" applyFont="1" applyAlignment="1">
      <alignment horizontal="left"/>
    </xf>
    <xf numFmtId="0" fontId="10" fillId="0" borderId="0" xfId="32" applyFont="1" applyAlignment="1">
      <alignment vertical="top"/>
    </xf>
    <xf numFmtId="0" fontId="10" fillId="0" borderId="0" xfId="32" applyFont="1" applyBorder="1" applyAlignment="1">
      <alignment horizontal="center" vertical="center"/>
    </xf>
    <xf numFmtId="0" fontId="10" fillId="0" borderId="0" xfId="32" applyFont="1" applyBorder="1" applyAlignment="1">
      <alignment vertical="top"/>
    </xf>
    <xf numFmtId="0" fontId="4" fillId="0" borderId="9" xfId="32" applyFont="1" applyFill="1" applyBorder="1" applyAlignment="1">
      <alignment horizontal="centerContinuous" vertical="center"/>
    </xf>
    <xf numFmtId="177" fontId="4" fillId="0" borderId="0" xfId="24" applyFont="1" applyFill="1" applyBorder="1">
      <alignment horizontal="right" indent="1"/>
    </xf>
    <xf numFmtId="0" fontId="34" fillId="0" borderId="0" xfId="0" applyFont="1" applyAlignment="1">
      <alignment horizontal="left"/>
    </xf>
    <xf numFmtId="171" fontId="4" fillId="0" borderId="0" xfId="31" applyNumberFormat="1" applyFont="1" applyFill="1" applyBorder="1" applyAlignment="1">
      <alignment horizontal="left" indent="1"/>
    </xf>
    <xf numFmtId="0" fontId="4" fillId="0" borderId="0" xfId="32" applyNumberFormat="1" applyFont="1" applyFill="1" applyBorder="1" applyAlignment="1">
      <alignment horizontal="left" vertical="center" indent="1"/>
    </xf>
    <xf numFmtId="165" fontId="4" fillId="0" borderId="0" xfId="32" applyNumberFormat="1" applyFont="1" applyFill="1" applyBorder="1" applyAlignment="1">
      <alignment horizontal="left" vertical="center" indent="1"/>
    </xf>
    <xf numFmtId="178" fontId="4" fillId="0" borderId="9" xfId="28" applyFont="1" applyFill="1" applyBorder="1" applyAlignment="1">
      <alignment horizontal="right" vertical="center" indent="1"/>
    </xf>
    <xf numFmtId="0" fontId="0" fillId="0" borderId="5" xfId="0" applyBorder="1"/>
    <xf numFmtId="0" fontId="37" fillId="0" borderId="0" xfId="0" applyFont="1"/>
    <xf numFmtId="0" fontId="10" fillId="0" borderId="0" xfId="0" applyFont="1" applyProtection="1">
      <protection locked="0"/>
    </xf>
    <xf numFmtId="0" fontId="38" fillId="0" borderId="0" xfId="0" applyFont="1" applyProtection="1">
      <protection locked="0"/>
    </xf>
    <xf numFmtId="0" fontId="0" fillId="0" borderId="0" xfId="0" applyProtection="1">
      <protection locked="0"/>
    </xf>
    <xf numFmtId="49" fontId="39" fillId="0" borderId="0" xfId="0" applyNumberFormat="1" applyFont="1" applyProtection="1">
      <protection locked="0"/>
    </xf>
    <xf numFmtId="0" fontId="39" fillId="0" borderId="0" xfId="0" applyFont="1" applyProtection="1">
      <protection locked="0"/>
    </xf>
    <xf numFmtId="0" fontId="40" fillId="0" borderId="0" xfId="0" applyFont="1" applyProtection="1">
      <protection locked="0"/>
    </xf>
    <xf numFmtId="0" fontId="0" fillId="0" borderId="0" xfId="0" applyAlignment="1"/>
    <xf numFmtId="49" fontId="41" fillId="0" borderId="0" xfId="0" applyNumberFormat="1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left" indent="1"/>
      <protection locked="0"/>
    </xf>
    <xf numFmtId="0" fontId="10" fillId="0" borderId="0" xfId="0" applyFont="1" applyAlignment="1" applyProtection="1">
      <alignment horizontal="left"/>
      <protection locked="0"/>
    </xf>
    <xf numFmtId="0" fontId="42" fillId="0" borderId="0" xfId="26" applyFont="1" applyAlignment="1" applyProtection="1"/>
    <xf numFmtId="0" fontId="43" fillId="0" borderId="0" xfId="0" applyFont="1" applyAlignment="1">
      <alignment horizontal="left"/>
    </xf>
    <xf numFmtId="0" fontId="44" fillId="2" borderId="0" xfId="33" applyFont="1" applyFill="1"/>
    <xf numFmtId="0" fontId="10" fillId="2" borderId="0" xfId="33" applyFont="1" applyFill="1"/>
    <xf numFmtId="0" fontId="10" fillId="0" borderId="0" xfId="33" applyFont="1"/>
    <xf numFmtId="0" fontId="44" fillId="0" borderId="0" xfId="33" applyFont="1"/>
    <xf numFmtId="0" fontId="45" fillId="2" borderId="0" xfId="33" applyFont="1" applyFill="1"/>
    <xf numFmtId="0" fontId="10" fillId="0" borderId="0" xfId="33" applyFont="1" applyFill="1"/>
    <xf numFmtId="0" fontId="44" fillId="2" borderId="12" xfId="33" applyFont="1" applyFill="1" applyBorder="1"/>
    <xf numFmtId="0" fontId="10" fillId="2" borderId="4" xfId="33" applyFont="1" applyFill="1" applyBorder="1"/>
    <xf numFmtId="0" fontId="10" fillId="2" borderId="10" xfId="33" applyFont="1" applyFill="1" applyBorder="1"/>
    <xf numFmtId="0" fontId="10" fillId="2" borderId="3" xfId="33" applyFont="1" applyFill="1" applyBorder="1"/>
    <xf numFmtId="0" fontId="10" fillId="2" borderId="0" xfId="33" applyFont="1" applyFill="1" applyBorder="1"/>
    <xf numFmtId="0" fontId="10" fillId="2" borderId="9" xfId="33" applyFont="1" applyFill="1" applyBorder="1"/>
    <xf numFmtId="0" fontId="10" fillId="2" borderId="3" xfId="33" applyFont="1" applyFill="1" applyBorder="1" applyAlignment="1">
      <alignment vertical="top"/>
    </xf>
    <xf numFmtId="0" fontId="10" fillId="2" borderId="15" xfId="33" applyFont="1" applyFill="1" applyBorder="1"/>
    <xf numFmtId="0" fontId="10" fillId="2" borderId="5" xfId="33" applyFont="1" applyFill="1" applyBorder="1"/>
    <xf numFmtId="0" fontId="10" fillId="2" borderId="16" xfId="33" applyFont="1" applyFill="1" applyBorder="1"/>
    <xf numFmtId="0" fontId="10" fillId="0" borderId="11" xfId="32" applyFont="1" applyFill="1" applyBorder="1" applyAlignment="1">
      <alignment horizontal="center" vertical="center"/>
    </xf>
    <xf numFmtId="0" fontId="4" fillId="0" borderId="10" xfId="32" applyFont="1" applyFill="1" applyBorder="1" applyAlignment="1">
      <alignment horizontal="centerContinuous" vertical="center"/>
    </xf>
    <xf numFmtId="179" fontId="23" fillId="0" borderId="0" xfId="24" applyNumberFormat="1" applyFont="1" applyFill="1" applyBorder="1" applyAlignment="1">
      <alignment horizontal="right" vertical="center" indent="1"/>
    </xf>
    <xf numFmtId="179" fontId="23" fillId="0" borderId="0" xfId="24" quotePrefix="1" applyNumberFormat="1" applyFont="1" applyFill="1" applyBorder="1" applyAlignment="1">
      <alignment horizontal="right" vertical="center" indent="1"/>
    </xf>
    <xf numFmtId="179" fontId="23" fillId="0" borderId="0" xfId="28" applyNumberFormat="1" applyFont="1" applyFill="1" applyAlignment="1">
      <alignment horizontal="right" vertical="center" indent="1"/>
    </xf>
    <xf numFmtId="178" fontId="23" fillId="0" borderId="0" xfId="28" applyFont="1" applyFill="1" applyAlignment="1">
      <alignment horizontal="right" vertical="center" indent="1"/>
    </xf>
    <xf numFmtId="167" fontId="23" fillId="0" borderId="0" xfId="31" applyNumberFormat="1" applyFont="1" applyFill="1" applyBorder="1"/>
    <xf numFmtId="0" fontId="49" fillId="0" borderId="0" xfId="0" applyFont="1" applyAlignment="1">
      <alignment horizontal="left"/>
    </xf>
    <xf numFmtId="0" fontId="49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NumberFormat="1" applyFont="1"/>
    <xf numFmtId="0" fontId="43" fillId="0" borderId="0" xfId="32" applyFont="1"/>
    <xf numFmtId="0" fontId="10" fillId="0" borderId="0" xfId="34" applyFont="1" applyAlignment="1"/>
    <xf numFmtId="0" fontId="10" fillId="0" borderId="0" xfId="34" applyFont="1"/>
    <xf numFmtId="0" fontId="10" fillId="0" borderId="6" xfId="34" applyFont="1" applyFill="1" applyBorder="1" applyAlignment="1">
      <alignment horizontal="center" vertical="center" wrapText="1"/>
    </xf>
    <xf numFmtId="0" fontId="10" fillId="0" borderId="8" xfId="34" applyFont="1" applyFill="1" applyBorder="1" applyAlignment="1">
      <alignment horizontal="center" vertical="center" wrapText="1"/>
    </xf>
    <xf numFmtId="0" fontId="4" fillId="0" borderId="10" xfId="34" applyFont="1" applyBorder="1" applyAlignment="1">
      <alignment horizontal="center"/>
    </xf>
    <xf numFmtId="0" fontId="4" fillId="0" borderId="12" xfId="34" applyFont="1" applyBorder="1" applyAlignment="1">
      <alignment horizontal="center"/>
    </xf>
    <xf numFmtId="0" fontId="4" fillId="0" borderId="9" xfId="34" applyFont="1" applyBorder="1" applyAlignment="1">
      <alignment horizontal="center" vertical="center"/>
    </xf>
    <xf numFmtId="0" fontId="4" fillId="0" borderId="3" xfId="34" applyFont="1" applyBorder="1" applyAlignment="1">
      <alignment horizontal="center" vertical="center"/>
    </xf>
    <xf numFmtId="0" fontId="4" fillId="0" borderId="9" xfId="34" applyFont="1" applyFill="1" applyBorder="1" applyAlignment="1">
      <alignment horizontal="center" vertical="center"/>
    </xf>
    <xf numFmtId="0" fontId="48" fillId="0" borderId="0" xfId="32" applyFont="1" applyFill="1" applyBorder="1" applyAlignment="1">
      <alignment horizontal="right" vertical="center"/>
    </xf>
    <xf numFmtId="178" fontId="51" fillId="0" borderId="0" xfId="28" applyFont="1" applyFill="1" applyAlignment="1">
      <alignment horizontal="right" vertical="center" indent="1"/>
    </xf>
    <xf numFmtId="0" fontId="4" fillId="0" borderId="3" xfId="34" applyFont="1" applyFill="1" applyBorder="1" applyAlignment="1">
      <alignment horizontal="center" vertical="center"/>
    </xf>
    <xf numFmtId="178" fontId="48" fillId="0" borderId="0" xfId="28" quotePrefix="1" applyFont="1" applyFill="1" applyAlignment="1">
      <alignment horizontal="right" vertical="center" indent="1"/>
    </xf>
    <xf numFmtId="178" fontId="48" fillId="0" borderId="0" xfId="28" applyFont="1" applyFill="1" applyAlignment="1">
      <alignment horizontal="right" vertical="center" indent="1"/>
    </xf>
    <xf numFmtId="0" fontId="4" fillId="0" borderId="9" xfId="34" applyFont="1" applyBorder="1" applyAlignment="1">
      <alignment horizontal="center"/>
    </xf>
    <xf numFmtId="177" fontId="48" fillId="0" borderId="0" xfId="24" quotePrefix="1" applyFont="1" applyFill="1" applyBorder="1" applyAlignment="1">
      <alignment horizontal="right" vertical="center" indent="1"/>
    </xf>
    <xf numFmtId="0" fontId="4" fillId="0" borderId="3" xfId="34" applyFont="1" applyFill="1" applyBorder="1" applyAlignment="1">
      <alignment horizontal="center"/>
    </xf>
    <xf numFmtId="0" fontId="4" fillId="0" borderId="3" xfId="34" applyFont="1" applyBorder="1" applyAlignment="1">
      <alignment horizontal="center"/>
    </xf>
    <xf numFmtId="179" fontId="48" fillId="0" borderId="0" xfId="34" applyNumberFormat="1" applyFont="1" applyFill="1" applyBorder="1" applyAlignment="1">
      <alignment horizontal="right" vertical="center" indent="1"/>
    </xf>
    <xf numFmtId="179" fontId="23" fillId="0" borderId="0" xfId="34" applyNumberFormat="1" applyFont="1" applyFill="1" applyBorder="1" applyAlignment="1">
      <alignment horizontal="right" vertical="center" indent="1"/>
    </xf>
    <xf numFmtId="179" fontId="48" fillId="0" borderId="0" xfId="24" applyNumberFormat="1" applyFont="1" applyFill="1" applyBorder="1" applyAlignment="1">
      <alignment horizontal="right" vertical="center" indent="1"/>
    </xf>
    <xf numFmtId="184" fontId="23" fillId="0" borderId="0" xfId="28" applyNumberFormat="1" applyFont="1" applyFill="1" applyAlignment="1">
      <alignment horizontal="right" vertical="center" indent="1"/>
    </xf>
    <xf numFmtId="179" fontId="48" fillId="0" borderId="0" xfId="24" quotePrefix="1" applyNumberFormat="1" applyFont="1" applyFill="1" applyBorder="1" applyAlignment="1">
      <alignment horizontal="right" vertical="center" indent="1"/>
    </xf>
    <xf numFmtId="173" fontId="23" fillId="0" borderId="0" xfId="34" applyNumberFormat="1" applyFont="1" applyFill="1" applyBorder="1" applyAlignment="1">
      <alignment horizontal="right" vertical="center"/>
    </xf>
    <xf numFmtId="178" fontId="52" fillId="0" borderId="0" xfId="28" applyFont="1" applyFill="1" applyAlignment="1">
      <alignment horizontal="right" vertical="center" indent="1"/>
    </xf>
    <xf numFmtId="179" fontId="48" fillId="0" borderId="0" xfId="34" quotePrefix="1" applyNumberFormat="1" applyFont="1" applyFill="1" applyBorder="1" applyAlignment="1">
      <alignment horizontal="right" vertical="center" indent="1"/>
    </xf>
    <xf numFmtId="179" fontId="48" fillId="0" borderId="0" xfId="28" applyNumberFormat="1" applyFont="1" applyFill="1" applyAlignment="1">
      <alignment horizontal="right" vertical="center" indent="1"/>
    </xf>
    <xf numFmtId="179" fontId="48" fillId="0" borderId="0" xfId="34" applyNumberFormat="1" applyFont="1" applyFill="1" applyBorder="1" applyAlignment="1">
      <alignment horizontal="right" vertical="center"/>
    </xf>
    <xf numFmtId="177" fontId="48" fillId="0" borderId="0" xfId="24" applyFont="1" applyFill="1" applyBorder="1" applyAlignment="1">
      <alignment horizontal="right" vertical="center" indent="1"/>
    </xf>
    <xf numFmtId="179" fontId="4" fillId="0" borderId="0" xfId="34" applyNumberFormat="1" applyFont="1" applyFill="1" applyBorder="1" applyAlignment="1">
      <alignment horizontal="right" vertical="center" indent="1"/>
    </xf>
    <xf numFmtId="179" fontId="4" fillId="0" borderId="0" xfId="34" quotePrefix="1" applyNumberFormat="1" applyFont="1" applyFill="1" applyBorder="1" applyAlignment="1">
      <alignment horizontal="right" vertical="center" indent="1"/>
    </xf>
    <xf numFmtId="0" fontId="4" fillId="0" borderId="0" xfId="34" applyFont="1" applyBorder="1" applyAlignment="1">
      <alignment horizontal="center"/>
    </xf>
    <xf numFmtId="0" fontId="3" fillId="0" borderId="0" xfId="34" applyFont="1" applyFill="1"/>
    <xf numFmtId="0" fontId="10" fillId="0" borderId="0" xfId="34" applyFont="1" applyFill="1"/>
    <xf numFmtId="0" fontId="43" fillId="0" borderId="0" xfId="34" applyFont="1" applyAlignment="1">
      <alignment horizontal="left" vertical="center"/>
    </xf>
    <xf numFmtId="0" fontId="14" fillId="0" borderId="0" xfId="34" applyFont="1" applyFill="1" applyAlignment="1">
      <alignment horizontal="center" vertical="center"/>
    </xf>
    <xf numFmtId="0" fontId="14" fillId="0" borderId="0" xfId="34" applyFont="1" applyAlignment="1">
      <alignment horizontal="center" vertical="center"/>
    </xf>
    <xf numFmtId="0" fontId="10" fillId="0" borderId="0" xfId="34" applyFont="1" applyAlignment="1">
      <alignment vertical="center"/>
    </xf>
    <xf numFmtId="0" fontId="2" fillId="0" borderId="0" xfId="34" applyFont="1" applyAlignment="1">
      <alignment horizontal="left" vertical="center"/>
    </xf>
    <xf numFmtId="0" fontId="10" fillId="0" borderId="0" xfId="34" applyFont="1" applyFill="1" applyAlignment="1">
      <alignment vertical="center"/>
    </xf>
    <xf numFmtId="0" fontId="21" fillId="0" borderId="0" xfId="34" applyFont="1" applyAlignment="1">
      <alignment vertical="center"/>
    </xf>
    <xf numFmtId="0" fontId="14" fillId="0" borderId="5" xfId="34" applyFont="1" applyBorder="1" applyAlignment="1">
      <alignment horizontal="center" vertical="center"/>
    </xf>
    <xf numFmtId="0" fontId="10" fillId="0" borderId="5" xfId="34" applyFont="1" applyFill="1" applyBorder="1" applyAlignment="1">
      <alignment vertical="center"/>
    </xf>
    <xf numFmtId="0" fontId="4" fillId="0" borderId="0" xfId="34" applyFont="1" applyFill="1"/>
    <xf numFmtId="0" fontId="3" fillId="0" borderId="0" xfId="34" applyFont="1"/>
    <xf numFmtId="167" fontId="23" fillId="0" borderId="0" xfId="34" applyNumberFormat="1" applyFont="1" applyAlignment="1">
      <alignment horizontal="right" indent="1"/>
    </xf>
    <xf numFmtId="0" fontId="4" fillId="0" borderId="9" xfId="34" applyFont="1" applyBorder="1" applyAlignment="1">
      <alignment vertical="center"/>
    </xf>
    <xf numFmtId="0" fontId="3" fillId="0" borderId="0" xfId="34" quotePrefix="1" applyFont="1"/>
    <xf numFmtId="0" fontId="17" fillId="0" borderId="0" xfId="34" applyFont="1"/>
    <xf numFmtId="0" fontId="1" fillId="0" borderId="0" xfId="34" applyFont="1"/>
    <xf numFmtId="0" fontId="1" fillId="0" borderId="0" xfId="34" applyFont="1" applyFill="1"/>
    <xf numFmtId="0" fontId="3" fillId="0" borderId="0" xfId="34" applyFont="1" applyBorder="1"/>
    <xf numFmtId="0" fontId="3" fillId="0" borderId="0" xfId="34" applyFont="1" applyAlignment="1">
      <alignment horizontal="left"/>
    </xf>
    <xf numFmtId="0" fontId="24" fillId="0" borderId="0" xfId="34" applyFont="1" applyBorder="1"/>
    <xf numFmtId="1" fontId="3" fillId="0" borderId="0" xfId="34" applyNumberFormat="1" applyFont="1"/>
    <xf numFmtId="1" fontId="3" fillId="0" borderId="0" xfId="34" applyNumberFormat="1" applyFont="1" applyFill="1"/>
    <xf numFmtId="0" fontId="3" fillId="0" borderId="0" xfId="34" applyFont="1" applyFill="1" applyBorder="1"/>
    <xf numFmtId="166" fontId="3" fillId="0" borderId="0" xfId="34" applyNumberFormat="1" applyFont="1" applyBorder="1" applyAlignment="1">
      <alignment vertical="center"/>
    </xf>
    <xf numFmtId="166" fontId="3" fillId="0" borderId="0" xfId="34" applyNumberFormat="1" applyFont="1" applyFill="1" applyBorder="1" applyAlignment="1">
      <alignment vertical="center"/>
    </xf>
    <xf numFmtId="0" fontId="4" fillId="0" borderId="0" xfId="34" applyFont="1"/>
    <xf numFmtId="0" fontId="10" fillId="0" borderId="0" xfId="34" applyFont="1" applyBorder="1"/>
    <xf numFmtId="0" fontId="10" fillId="0" borderId="0" xfId="34" applyFont="1" applyFill="1" applyBorder="1"/>
    <xf numFmtId="3" fontId="10" fillId="0" borderId="0" xfId="34" applyNumberFormat="1" applyFont="1" applyBorder="1"/>
    <xf numFmtId="3" fontId="10" fillId="0" borderId="0" xfId="34" applyNumberFormat="1" applyFont="1" applyFill="1" applyBorder="1"/>
    <xf numFmtId="0" fontId="43" fillId="0" borderId="0" xfId="34" applyFont="1" applyFill="1" applyAlignment="1">
      <alignment horizontal="left"/>
    </xf>
    <xf numFmtId="0" fontId="2" fillId="0" borderId="0" xfId="34" applyFont="1" applyFill="1" applyAlignment="1">
      <alignment horizontal="left"/>
    </xf>
    <xf numFmtId="0" fontId="10" fillId="0" borderId="0" xfId="34" applyFont="1" applyFill="1" applyAlignment="1">
      <alignment horizontal="center"/>
    </xf>
    <xf numFmtId="0" fontId="10" fillId="0" borderId="0" xfId="34" applyFont="1" applyFill="1" applyAlignment="1">
      <alignment horizontal="left"/>
    </xf>
    <xf numFmtId="178" fontId="10" fillId="0" borderId="0" xfId="34" applyNumberFormat="1" applyFont="1" applyFill="1" applyAlignment="1">
      <alignment horizontal="center"/>
    </xf>
    <xf numFmtId="0" fontId="10" fillId="0" borderId="5" xfId="34" applyFont="1" applyFill="1" applyBorder="1"/>
    <xf numFmtId="0" fontId="10" fillId="0" borderId="6" xfId="34" applyFont="1" applyFill="1" applyBorder="1" applyAlignment="1">
      <alignment horizontal="center" wrapText="1"/>
    </xf>
    <xf numFmtId="0" fontId="10" fillId="0" borderId="7" xfId="34" applyFont="1" applyFill="1" applyBorder="1" applyAlignment="1">
      <alignment horizontal="center" vertical="center"/>
    </xf>
    <xf numFmtId="0" fontId="10" fillId="0" borderId="8" xfId="34" applyFont="1" applyFill="1" applyBorder="1" applyAlignment="1">
      <alignment horizontal="center" vertical="center"/>
    </xf>
    <xf numFmtId="0" fontId="10" fillId="0" borderId="6" xfId="34" applyFont="1" applyFill="1" applyBorder="1" applyAlignment="1">
      <alignment horizontal="center" vertical="center"/>
    </xf>
    <xf numFmtId="0" fontId="10" fillId="0" borderId="11" xfId="34" applyFont="1" applyFill="1" applyBorder="1" applyAlignment="1">
      <alignment horizontal="center" vertical="center"/>
    </xf>
    <xf numFmtId="0" fontId="10" fillId="0" borderId="8" xfId="34" applyFont="1" applyFill="1" applyBorder="1" applyAlignment="1">
      <alignment horizontal="center" wrapText="1"/>
    </xf>
    <xf numFmtId="0" fontId="3" fillId="0" borderId="4" xfId="34" applyFont="1" applyFill="1" applyBorder="1" applyAlignment="1">
      <alignment horizontal="center" vertical="center"/>
    </xf>
    <xf numFmtId="0" fontId="3" fillId="0" borderId="4" xfId="34" applyFont="1" applyFill="1" applyBorder="1" applyAlignment="1">
      <alignment horizontal="left" indent="1"/>
    </xf>
    <xf numFmtId="0" fontId="3" fillId="0" borderId="10" xfId="34" applyFont="1" applyFill="1" applyBorder="1" applyAlignment="1">
      <alignment horizontal="center"/>
    </xf>
    <xf numFmtId="0" fontId="3" fillId="0" borderId="3" xfId="34" applyFont="1" applyFill="1" applyBorder="1" applyAlignment="1">
      <alignment horizontal="center" vertical="center"/>
    </xf>
    <xf numFmtId="165" fontId="4" fillId="0" borderId="0" xfId="34" applyNumberFormat="1" applyFont="1" applyFill="1" applyBorder="1" applyAlignment="1">
      <alignment horizontal="left" vertical="center" indent="1"/>
    </xf>
    <xf numFmtId="179" fontId="48" fillId="0" borderId="0" xfId="28" quotePrefix="1" applyNumberFormat="1" applyFont="1" applyFill="1" applyAlignment="1">
      <alignment horizontal="right" vertical="center" indent="1"/>
    </xf>
    <xf numFmtId="0" fontId="22" fillId="0" borderId="0" xfId="34" applyFont="1" applyFill="1"/>
    <xf numFmtId="3" fontId="4" fillId="0" borderId="0" xfId="34" applyNumberFormat="1" applyFont="1" applyFill="1" applyBorder="1" applyAlignment="1">
      <alignment horizontal="right" vertical="center" indent="1"/>
    </xf>
    <xf numFmtId="167" fontId="4" fillId="0" borderId="0" xfId="34" applyNumberFormat="1" applyFont="1" applyFill="1"/>
    <xf numFmtId="180" fontId="4" fillId="0" borderId="0" xfId="34" applyNumberFormat="1" applyFont="1" applyFill="1" applyBorder="1" applyAlignment="1">
      <alignment horizontal="right" vertical="center" indent="1"/>
    </xf>
    <xf numFmtId="0" fontId="4" fillId="0" borderId="0" xfId="34" applyFont="1" applyFill="1" applyBorder="1" applyAlignment="1">
      <alignment horizontal="left" vertical="center" indent="1"/>
    </xf>
    <xf numFmtId="0" fontId="4" fillId="0" borderId="9" xfId="34" applyFont="1" applyFill="1" applyBorder="1" applyAlignment="1">
      <alignment vertical="center"/>
    </xf>
    <xf numFmtId="165" fontId="4" fillId="0" borderId="0" xfId="34" applyNumberFormat="1" applyFont="1" applyFill="1" applyBorder="1" applyAlignment="1">
      <alignment horizontal="left" vertical="center" indent="2"/>
    </xf>
    <xf numFmtId="180" fontId="48" fillId="0" borderId="0" xfId="34" applyNumberFormat="1" applyFont="1" applyFill="1" applyBorder="1" applyAlignment="1">
      <alignment horizontal="right" vertical="center" indent="1"/>
    </xf>
    <xf numFmtId="0" fontId="4" fillId="0" borderId="9" xfId="34" applyFont="1" applyFill="1" applyBorder="1" applyAlignment="1">
      <alignment horizontal="center"/>
    </xf>
    <xf numFmtId="0" fontId="4" fillId="0" borderId="9" xfId="34" applyFont="1" applyFill="1" applyBorder="1" applyAlignment="1">
      <alignment horizontal="center" vertical="center" wrapText="1"/>
    </xf>
    <xf numFmtId="0" fontId="20" fillId="0" borderId="0" xfId="34" applyFont="1" applyFill="1"/>
    <xf numFmtId="0" fontId="4" fillId="0" borderId="0" xfId="34" applyFont="1" applyFill="1" applyBorder="1"/>
    <xf numFmtId="0" fontId="4" fillId="0" borderId="11" xfId="34" applyFont="1" applyFill="1" applyBorder="1" applyAlignment="1">
      <alignment horizontal="center" vertical="center"/>
    </xf>
    <xf numFmtId="0" fontId="4" fillId="0" borderId="10" xfId="34" applyFont="1" applyFill="1" applyBorder="1" applyAlignment="1">
      <alignment horizontal="center" vertical="center"/>
    </xf>
    <xf numFmtId="0" fontId="4" fillId="0" borderId="14" xfId="34" applyFont="1" applyFill="1" applyBorder="1" applyAlignment="1">
      <alignment horizontal="center" vertical="center"/>
    </xf>
    <xf numFmtId="0" fontId="4" fillId="0" borderId="12" xfId="34" applyFont="1" applyFill="1" applyBorder="1" applyAlignment="1">
      <alignment horizontal="center" vertical="center"/>
    </xf>
    <xf numFmtId="0" fontId="10" fillId="0" borderId="9" xfId="34" applyFont="1" applyFill="1" applyBorder="1"/>
    <xf numFmtId="165" fontId="4" fillId="0" borderId="3" xfId="34" applyNumberFormat="1" applyFont="1" applyFill="1" applyBorder="1" applyAlignment="1">
      <alignment horizontal="left" vertical="center" indent="1"/>
    </xf>
    <xf numFmtId="0" fontId="3" fillId="0" borderId="0" xfId="34" applyFont="1" applyFill="1" applyAlignment="1">
      <alignment wrapText="1"/>
    </xf>
    <xf numFmtId="49" fontId="3" fillId="0" borderId="0" xfId="34" applyNumberFormat="1" applyFont="1" applyFill="1" applyBorder="1" applyAlignment="1">
      <alignment horizontal="left"/>
    </xf>
    <xf numFmtId="0" fontId="43" fillId="0" borderId="0" xfId="34" applyFont="1" applyAlignment="1">
      <alignment horizontal="left"/>
    </xf>
    <xf numFmtId="0" fontId="2" fillId="0" borderId="0" xfId="34" applyFont="1" applyAlignment="1">
      <alignment horizontal="left"/>
    </xf>
    <xf numFmtId="0" fontId="21" fillId="0" borderId="0" xfId="34" applyFont="1" applyAlignment="1"/>
    <xf numFmtId="0" fontId="2" fillId="0" borderId="0" xfId="34" applyFont="1" applyAlignment="1"/>
    <xf numFmtId="0" fontId="12" fillId="0" borderId="0" xfId="34" applyFont="1" applyAlignment="1">
      <alignment horizontal="left"/>
    </xf>
    <xf numFmtId="0" fontId="12" fillId="0" borderId="0" xfId="34" applyFont="1" applyAlignment="1"/>
    <xf numFmtId="0" fontId="10" fillId="0" borderId="5" xfId="34" applyFont="1" applyBorder="1"/>
    <xf numFmtId="0" fontId="10" fillId="0" borderId="6" xfId="34" applyFont="1" applyBorder="1" applyAlignment="1">
      <alignment horizontal="center" wrapText="1"/>
    </xf>
    <xf numFmtId="0" fontId="10" fillId="0" borderId="6" xfId="34" applyFont="1" applyBorder="1" applyAlignment="1">
      <alignment horizontal="center" vertical="center"/>
    </xf>
    <xf numFmtId="0" fontId="10" fillId="0" borderId="7" xfId="34" applyFont="1" applyBorder="1" applyAlignment="1">
      <alignment horizontal="center" vertical="center"/>
    </xf>
    <xf numFmtId="0" fontId="10" fillId="0" borderId="8" xfId="34" applyFont="1" applyBorder="1" applyAlignment="1">
      <alignment horizontal="center" vertical="center"/>
    </xf>
    <xf numFmtId="0" fontId="10" fillId="0" borderId="11" xfId="34" applyFont="1" applyBorder="1" applyAlignment="1">
      <alignment horizontal="center" vertical="center"/>
    </xf>
    <xf numFmtId="0" fontId="10" fillId="0" borderId="8" xfId="34" applyFont="1" applyBorder="1" applyAlignment="1">
      <alignment horizontal="center" wrapText="1"/>
    </xf>
    <xf numFmtId="0" fontId="4" fillId="0" borderId="10" xfId="34" applyFont="1" applyBorder="1" applyAlignment="1">
      <alignment horizontal="center" vertical="center"/>
    </xf>
    <xf numFmtId="165" fontId="4" fillId="0" borderId="9" xfId="34" applyNumberFormat="1" applyFont="1" applyBorder="1" applyAlignment="1">
      <alignment horizontal="left" vertical="center" indent="1"/>
    </xf>
    <xf numFmtId="179" fontId="4" fillId="0" borderId="0" xfId="34" applyNumberFormat="1" applyFont="1" applyFill="1" applyAlignment="1">
      <alignment horizontal="right" vertical="center" indent="1"/>
    </xf>
    <xf numFmtId="165" fontId="4" fillId="0" borderId="9" xfId="34" applyNumberFormat="1" applyFont="1" applyBorder="1" applyAlignment="1">
      <alignment horizontal="left" vertical="center" indent="2"/>
    </xf>
    <xf numFmtId="165" fontId="4" fillId="0" borderId="9" xfId="34" applyNumberFormat="1" applyFont="1" applyBorder="1" applyAlignment="1">
      <alignment horizontal="left" vertical="center" indent="3"/>
    </xf>
    <xf numFmtId="179" fontId="4" fillId="0" borderId="0" xfId="34" applyNumberFormat="1" applyFont="1"/>
    <xf numFmtId="165" fontId="4" fillId="0" borderId="9" xfId="34" applyNumberFormat="1" applyFont="1" applyBorder="1" applyAlignment="1">
      <alignment horizontal="left" vertical="center" indent="4"/>
    </xf>
    <xf numFmtId="165" fontId="4" fillId="0" borderId="13" xfId="34" applyNumberFormat="1" applyFont="1" applyBorder="1" applyAlignment="1">
      <alignment horizontal="left" vertical="center" indent="5"/>
    </xf>
    <xf numFmtId="165" fontId="4" fillId="0" borderId="13" xfId="34" applyNumberFormat="1" applyFont="1" applyBorder="1" applyAlignment="1">
      <alignment horizontal="left" vertical="center" indent="6"/>
    </xf>
    <xf numFmtId="165" fontId="4" fillId="0" borderId="9" xfId="34" applyNumberFormat="1" applyFont="1" applyBorder="1" applyAlignment="1">
      <alignment horizontal="left" vertical="center" indent="5"/>
    </xf>
    <xf numFmtId="165" fontId="4" fillId="0" borderId="9" xfId="34" applyNumberFormat="1" applyFont="1" applyBorder="1" applyAlignment="1">
      <alignment horizontal="left" vertical="center" indent="6"/>
    </xf>
    <xf numFmtId="204" fontId="4" fillId="0" borderId="0" xfId="34" applyNumberFormat="1" applyFont="1" applyFill="1" applyAlignment="1">
      <alignment horizontal="right" vertical="center" indent="1"/>
    </xf>
    <xf numFmtId="164" fontId="4" fillId="0" borderId="9" xfId="34" applyNumberFormat="1" applyFont="1" applyBorder="1" applyAlignment="1">
      <alignment horizontal="left" vertical="center" indent="2"/>
    </xf>
    <xf numFmtId="179" fontId="48" fillId="0" borderId="0" xfId="34" quotePrefix="1" applyNumberFormat="1" applyFont="1" applyFill="1" applyAlignment="1">
      <alignment horizontal="right" vertical="center" indent="1"/>
    </xf>
    <xf numFmtId="177" fontId="4" fillId="0" borderId="0" xfId="34" applyNumberFormat="1" applyFont="1" applyFill="1" applyAlignment="1">
      <alignment horizontal="right" vertical="center" indent="1"/>
    </xf>
    <xf numFmtId="177" fontId="4" fillId="0" borderId="0" xfId="34" applyNumberFormat="1" applyFont="1"/>
    <xf numFmtId="165" fontId="4" fillId="0" borderId="13" xfId="34" applyNumberFormat="1" applyFont="1" applyBorder="1" applyAlignment="1">
      <alignment horizontal="left" vertical="center" indent="1"/>
    </xf>
    <xf numFmtId="0" fontId="4" fillId="0" borderId="0" xfId="34" applyFont="1" applyBorder="1" applyAlignment="1">
      <alignment horizontal="center" vertical="center"/>
    </xf>
    <xf numFmtId="165" fontId="4" fillId="0" borderId="0" xfId="34" applyNumberFormat="1" applyFont="1" applyBorder="1" applyAlignment="1">
      <alignment horizontal="left" indent="1"/>
    </xf>
    <xf numFmtId="177" fontId="4" fillId="0" borderId="0" xfId="34" applyNumberFormat="1" applyFont="1" applyFill="1" applyBorder="1" applyAlignment="1">
      <alignment horizontal="right" vertical="center" indent="1"/>
    </xf>
    <xf numFmtId="174" fontId="4" fillId="0" borderId="0" xfId="34" applyNumberFormat="1" applyFont="1" applyFill="1" applyAlignment="1">
      <alignment horizontal="right"/>
    </xf>
    <xf numFmtId="165" fontId="4" fillId="0" borderId="14" xfId="34" applyNumberFormat="1" applyFont="1" applyBorder="1" applyAlignment="1">
      <alignment horizontal="left" vertical="center" indent="1"/>
    </xf>
    <xf numFmtId="165" fontId="4" fillId="0" borderId="13" xfId="34" applyNumberFormat="1" applyFont="1" applyBorder="1" applyAlignment="1">
      <alignment horizontal="left" vertical="center" indent="2"/>
    </xf>
    <xf numFmtId="165" fontId="4" fillId="0" borderId="13" xfId="34" applyNumberFormat="1" applyFont="1" applyBorder="1" applyAlignment="1">
      <alignment horizontal="left" vertical="center" indent="3"/>
    </xf>
    <xf numFmtId="177" fontId="48" fillId="0" borderId="0" xfId="34" quotePrefix="1" applyNumberFormat="1" applyFont="1" applyFill="1" applyAlignment="1">
      <alignment horizontal="right" vertical="center" indent="1"/>
    </xf>
    <xf numFmtId="165" fontId="4" fillId="0" borderId="13" xfId="34" applyNumberFormat="1" applyFont="1" applyBorder="1" applyAlignment="1">
      <alignment horizontal="left" vertical="center" indent="4"/>
    </xf>
    <xf numFmtId="165" fontId="4" fillId="0" borderId="13" xfId="34" applyNumberFormat="1" applyFont="1" applyBorder="1" applyAlignment="1">
      <alignment vertical="center"/>
    </xf>
    <xf numFmtId="182" fontId="4" fillId="0" borderId="13" xfId="34" applyNumberFormat="1" applyFont="1" applyFill="1" applyBorder="1"/>
    <xf numFmtId="176" fontId="4" fillId="0" borderId="0" xfId="34" applyNumberFormat="1" applyFont="1" applyFill="1" applyAlignment="1">
      <alignment horizontal="right"/>
    </xf>
    <xf numFmtId="0" fontId="4" fillId="0" borderId="0" xfId="34" applyFont="1" applyAlignment="1">
      <alignment horizontal="left" indent="3"/>
    </xf>
    <xf numFmtId="174" fontId="4" fillId="0" borderId="0" xfId="34" applyNumberFormat="1" applyFont="1"/>
    <xf numFmtId="167" fontId="10" fillId="0" borderId="0" xfId="34" applyNumberFormat="1" applyFont="1"/>
    <xf numFmtId="0" fontId="3" fillId="0" borderId="0" xfId="34" applyFont="1" applyAlignment="1"/>
    <xf numFmtId="174" fontId="10" fillId="0" borderId="0" xfId="34" applyNumberFormat="1" applyFont="1"/>
    <xf numFmtId="0" fontId="43" fillId="0" borderId="0" xfId="34" applyFont="1"/>
    <xf numFmtId="0" fontId="2" fillId="0" borderId="0" xfId="34" applyFont="1"/>
    <xf numFmtId="0" fontId="21" fillId="0" borderId="0" xfId="34" applyFont="1"/>
    <xf numFmtId="165" fontId="4" fillId="0" borderId="0" xfId="34" applyNumberFormat="1" applyFont="1" applyAlignment="1">
      <alignment horizontal="left" indent="1"/>
    </xf>
    <xf numFmtId="205" fontId="23" fillId="0" borderId="0" xfId="34" applyNumberFormat="1" applyFont="1" applyFill="1" applyAlignment="1">
      <alignment horizontal="right" vertical="center" indent="1"/>
    </xf>
    <xf numFmtId="179" fontId="23" fillId="0" borderId="0" xfId="34" applyNumberFormat="1" applyFont="1" applyFill="1" applyAlignment="1">
      <alignment horizontal="right" vertical="center" indent="1"/>
    </xf>
    <xf numFmtId="179" fontId="23" fillId="0" borderId="0" xfId="34" quotePrefix="1" applyNumberFormat="1" applyFont="1" applyFill="1" applyAlignment="1">
      <alignment horizontal="right" vertical="center" indent="1"/>
    </xf>
    <xf numFmtId="178" fontId="4" fillId="0" borderId="0" xfId="34" applyNumberFormat="1" applyFont="1" applyFill="1" applyAlignment="1">
      <alignment horizontal="right" vertical="center" indent="1"/>
    </xf>
    <xf numFmtId="179" fontId="4" fillId="0" borderId="0" xfId="34" quotePrefix="1" applyNumberFormat="1" applyFont="1" applyFill="1" applyAlignment="1">
      <alignment horizontal="right" vertical="center" indent="1"/>
    </xf>
    <xf numFmtId="0" fontId="10" fillId="0" borderId="0" xfId="34" quotePrefix="1" applyFont="1"/>
    <xf numFmtId="0" fontId="54" fillId="2" borderId="0" xfId="33" applyFont="1" applyFill="1"/>
    <xf numFmtId="0" fontId="10" fillId="0" borderId="0" xfId="26" applyFont="1" applyAlignment="1" applyProtection="1">
      <alignment horizontal="left"/>
    </xf>
    <xf numFmtId="0" fontId="10" fillId="0" borderId="0" xfId="26" applyFont="1" applyAlignment="1" applyProtection="1"/>
    <xf numFmtId="174" fontId="4" fillId="0" borderId="0" xfId="24" applyNumberFormat="1" applyFont="1" applyFill="1" applyBorder="1" applyAlignment="1">
      <alignment horizontal="right" vertical="center" indent="1"/>
    </xf>
    <xf numFmtId="0" fontId="35" fillId="0" borderId="5" xfId="0" applyFont="1" applyBorder="1" applyAlignment="1"/>
    <xf numFmtId="0" fontId="36" fillId="0" borderId="5" xfId="0" applyFont="1" applyBorder="1" applyAlignment="1"/>
    <xf numFmtId="0" fontId="37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/>
    <xf numFmtId="0" fontId="0" fillId="0" borderId="0" xfId="0" applyAlignment="1"/>
    <xf numFmtId="0" fontId="47" fillId="2" borderId="0" xfId="33" applyFont="1" applyFill="1" applyBorder="1" applyAlignment="1">
      <alignment horizontal="center" vertical="center"/>
    </xf>
    <xf numFmtId="0" fontId="14" fillId="2" borderId="0" xfId="33" quotePrefix="1" applyFont="1" applyFill="1" applyBorder="1" applyAlignment="1">
      <alignment horizontal="center" vertical="center"/>
    </xf>
    <xf numFmtId="0" fontId="47" fillId="2" borderId="5" xfId="33" applyFont="1" applyFill="1" applyBorder="1" applyAlignment="1">
      <alignment horizontal="center"/>
    </xf>
    <xf numFmtId="0" fontId="47" fillId="2" borderId="0" xfId="33" applyFont="1" applyFill="1" applyBorder="1" applyAlignment="1">
      <alignment horizontal="center"/>
    </xf>
    <xf numFmtId="0" fontId="3" fillId="0" borderId="0" xfId="32" applyFont="1" applyFill="1" applyAlignment="1">
      <alignment horizontal="left" wrapText="1"/>
    </xf>
    <xf numFmtId="0" fontId="48" fillId="0" borderId="4" xfId="32" applyFont="1" applyFill="1" applyBorder="1" applyAlignment="1">
      <alignment horizontal="center" vertical="center"/>
    </xf>
    <xf numFmtId="0" fontId="48" fillId="0" borderId="10" xfId="32" applyFont="1" applyFill="1" applyBorder="1" applyAlignment="1">
      <alignment horizontal="center" vertical="center"/>
    </xf>
    <xf numFmtId="0" fontId="48" fillId="0" borderId="3" xfId="32" applyFont="1" applyFill="1" applyBorder="1" applyAlignment="1">
      <alignment horizontal="center" vertical="center"/>
    </xf>
    <xf numFmtId="0" fontId="48" fillId="0" borderId="0" xfId="32" applyFont="1" applyFill="1" applyBorder="1" applyAlignment="1">
      <alignment horizontal="center" vertical="center"/>
    </xf>
    <xf numFmtId="0" fontId="48" fillId="0" borderId="9" xfId="32" applyFont="1" applyFill="1" applyBorder="1" applyAlignment="1">
      <alignment horizontal="center" vertical="center"/>
    </xf>
    <xf numFmtId="0" fontId="48" fillId="0" borderId="3" xfId="32" applyFont="1" applyFill="1" applyBorder="1" applyAlignment="1">
      <alignment horizontal="center" vertical="center" wrapText="1"/>
    </xf>
    <xf numFmtId="0" fontId="48" fillId="0" borderId="0" xfId="32" applyFont="1" applyFill="1" applyBorder="1" applyAlignment="1">
      <alignment horizontal="center" vertical="center" wrapText="1"/>
    </xf>
    <xf numFmtId="0" fontId="48" fillId="0" borderId="12" xfId="32" applyFont="1" applyFill="1" applyBorder="1" applyAlignment="1">
      <alignment horizontal="center" vertical="center"/>
    </xf>
  </cellXfs>
  <cellStyles count="35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mitP" xfId="27"/>
    <cellStyle name="Ohne_Nachkomma" xfId="28"/>
    <cellStyle name="ohneP" xfId="29"/>
    <cellStyle name="Standard" xfId="0" builtinId="0"/>
    <cellStyle name="Standard 2" xfId="33"/>
    <cellStyle name="Standard 3" xfId="34"/>
    <cellStyle name="Standard_Abwasser 1995 n. NACE" xfId="30"/>
    <cellStyle name="Standard_pres98t1" xfId="31"/>
    <cellStyle name="Standard_Tabelle1 (2)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79925"/>
          <a:ext cx="2876550" cy="2933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6</xdr:row>
          <xdr:rowOff>0</xdr:rowOff>
        </xdr:from>
        <xdr:to>
          <xdr:col>4</xdr:col>
          <xdr:colOff>571500</xdr:colOff>
          <xdr:row>10</xdr:row>
          <xdr:rowOff>38100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71</xdr:row>
      <xdr:rowOff>152400</xdr:rowOff>
    </xdr:from>
    <xdr:to>
      <xdr:col>1</xdr:col>
      <xdr:colOff>561975</xdr:colOff>
      <xdr:row>71</xdr:row>
      <xdr:rowOff>152400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314325" y="13763625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57</xdr:row>
      <xdr:rowOff>152400</xdr:rowOff>
    </xdr:from>
    <xdr:to>
      <xdr:col>1</xdr:col>
      <xdr:colOff>514350</xdr:colOff>
      <xdr:row>57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304800" y="112014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57</xdr:row>
      <xdr:rowOff>152400</xdr:rowOff>
    </xdr:from>
    <xdr:to>
      <xdr:col>1</xdr:col>
      <xdr:colOff>514350</xdr:colOff>
      <xdr:row>57</xdr:row>
      <xdr:rowOff>152400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304800" y="112014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28"/>
      <c r="B1" s="333" t="s">
        <v>535</v>
      </c>
      <c r="C1" s="334"/>
      <c r="D1" s="334"/>
      <c r="E1" s="334"/>
      <c r="F1" s="334"/>
      <c r="G1" s="334"/>
      <c r="H1" s="334"/>
    </row>
    <row r="2" spans="1:9" ht="14.25" customHeight="1">
      <c r="A2" s="2"/>
      <c r="B2" s="2"/>
      <c r="C2" s="2"/>
      <c r="D2" s="2"/>
      <c r="E2" s="2"/>
      <c r="F2" s="2"/>
      <c r="G2" s="2"/>
      <c r="H2" s="2"/>
    </row>
    <row r="3" spans="1:9" ht="11.25" customHeight="1">
      <c r="A3" s="2"/>
      <c r="B3" s="2"/>
      <c r="C3" s="2"/>
      <c r="D3" s="2"/>
      <c r="E3" s="2"/>
      <c r="F3" s="2"/>
      <c r="G3" s="2"/>
      <c r="H3" s="335" t="s">
        <v>536</v>
      </c>
      <c r="I3" s="129"/>
    </row>
    <row r="4" spans="1:9">
      <c r="A4" s="2"/>
      <c r="B4" s="2"/>
      <c r="C4" s="2"/>
      <c r="D4" s="2"/>
      <c r="E4" s="2"/>
      <c r="F4" s="2"/>
      <c r="G4" s="2"/>
      <c r="H4" s="336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2"/>
      <c r="B6" s="2"/>
      <c r="C6" s="2"/>
      <c r="D6" s="2"/>
      <c r="E6" s="2"/>
      <c r="F6" s="2"/>
      <c r="G6" s="2"/>
      <c r="H6" s="2"/>
    </row>
    <row r="7" spans="1:9">
      <c r="A7" s="2"/>
      <c r="B7" s="2"/>
      <c r="C7" s="2"/>
      <c r="D7" s="2"/>
      <c r="E7" s="2"/>
      <c r="F7" s="2"/>
      <c r="G7" s="2"/>
      <c r="H7" s="2"/>
    </row>
    <row r="8" spans="1:9">
      <c r="A8" s="2"/>
      <c r="B8" s="2"/>
      <c r="C8" s="2"/>
      <c r="D8" s="2"/>
      <c r="E8" s="2"/>
      <c r="F8" s="2"/>
      <c r="G8" s="2"/>
      <c r="H8" s="2"/>
    </row>
    <row r="9" spans="1:9">
      <c r="A9" s="2"/>
      <c r="B9" s="2"/>
      <c r="C9" s="2"/>
      <c r="D9" s="2"/>
      <c r="E9" s="2"/>
      <c r="F9" s="2"/>
      <c r="G9" s="2"/>
      <c r="H9" s="2"/>
    </row>
    <row r="10" spans="1:9" s="132" customFormat="1" ht="34.5">
      <c r="A10" s="130"/>
      <c r="B10" s="131" t="s">
        <v>537</v>
      </c>
      <c r="C10" s="131"/>
      <c r="D10" s="130"/>
      <c r="E10" s="130"/>
      <c r="F10" s="130"/>
      <c r="G10" s="130"/>
      <c r="H10" s="130"/>
    </row>
    <row r="11" spans="1:9">
      <c r="A11" s="2"/>
      <c r="B11" s="2"/>
      <c r="C11" s="2"/>
      <c r="D11" s="2"/>
      <c r="E11" s="2"/>
      <c r="F11" s="2"/>
      <c r="G11" s="2"/>
      <c r="H11" s="2"/>
    </row>
    <row r="12" spans="1:9">
      <c r="A12" s="2"/>
      <c r="B12" s="2"/>
      <c r="C12" s="2"/>
      <c r="D12" s="2"/>
      <c r="E12" s="2"/>
      <c r="F12" s="2"/>
      <c r="G12" s="2"/>
      <c r="H12" s="2"/>
    </row>
    <row r="13" spans="1:9">
      <c r="A13" s="2"/>
      <c r="B13" s="2"/>
      <c r="C13" s="2"/>
      <c r="D13" s="2"/>
      <c r="E13" s="2"/>
      <c r="F13" s="2"/>
      <c r="G13" s="2"/>
      <c r="H13" s="2"/>
    </row>
    <row r="14" spans="1:9" s="132" customFormat="1" ht="27">
      <c r="A14" s="130"/>
      <c r="B14" s="133" t="s">
        <v>715</v>
      </c>
      <c r="C14" s="134"/>
      <c r="D14" s="134"/>
      <c r="E14" s="135"/>
      <c r="F14" s="130"/>
      <c r="G14" s="130"/>
      <c r="H14" s="130"/>
    </row>
    <row r="15" spans="1:9" s="132" customFormat="1" ht="27">
      <c r="A15" s="130"/>
      <c r="B15" s="133" t="s">
        <v>547</v>
      </c>
      <c r="C15" s="134"/>
      <c r="D15" s="134"/>
      <c r="E15" s="135"/>
      <c r="F15" s="130"/>
      <c r="G15" s="130"/>
      <c r="H15" s="130"/>
    </row>
    <row r="16" spans="1:9" s="132" customFormat="1" ht="27">
      <c r="A16" s="130"/>
      <c r="B16" s="133" t="s">
        <v>548</v>
      </c>
      <c r="C16" s="134"/>
      <c r="D16" s="134"/>
      <c r="E16" s="135"/>
      <c r="F16" s="130"/>
      <c r="G16" s="130"/>
      <c r="H16" s="130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12"/>
      <c r="C18" s="12"/>
      <c r="D18" s="12"/>
      <c r="E18" s="12"/>
      <c r="F18" s="2"/>
      <c r="G18" s="2"/>
      <c r="H18" s="2"/>
    </row>
    <row r="19" spans="1:8">
      <c r="A19" s="2"/>
      <c r="B19" s="12"/>
      <c r="C19" s="12"/>
      <c r="D19" s="12"/>
      <c r="E19" s="12"/>
      <c r="F19" s="2"/>
      <c r="G19" s="2"/>
      <c r="H19" s="2"/>
    </row>
    <row r="20" spans="1:8">
      <c r="A20" s="2"/>
      <c r="B20" s="337"/>
      <c r="C20" s="338"/>
      <c r="D20" s="338"/>
      <c r="E20" s="338"/>
      <c r="F20" s="136"/>
      <c r="G20" s="2"/>
      <c r="H20" s="2"/>
    </row>
    <row r="21" spans="1:8">
      <c r="A21" s="2"/>
      <c r="B21" s="338"/>
      <c r="C21" s="338"/>
      <c r="D21" s="338"/>
      <c r="E21" s="338"/>
      <c r="F21" s="136"/>
      <c r="G21" s="2"/>
      <c r="H21" s="2"/>
    </row>
    <row r="22" spans="1:8">
      <c r="A22" s="2"/>
      <c r="B22" s="338"/>
      <c r="C22" s="338"/>
      <c r="D22" s="338"/>
      <c r="E22" s="338"/>
      <c r="F22" s="136"/>
      <c r="G22" s="2"/>
      <c r="H22" s="2"/>
    </row>
    <row r="23" spans="1:8">
      <c r="A23" s="2"/>
      <c r="B23" s="338"/>
      <c r="C23" s="338"/>
      <c r="D23" s="338"/>
      <c r="E23" s="338"/>
      <c r="F23" s="136"/>
      <c r="G23" s="2"/>
      <c r="H23" s="2"/>
    </row>
    <row r="24" spans="1:8">
      <c r="A24" s="2"/>
      <c r="B24" s="338"/>
      <c r="C24" s="338"/>
      <c r="D24" s="338"/>
      <c r="E24" s="338"/>
      <c r="F24" s="136"/>
      <c r="G24" s="2"/>
      <c r="H24" s="2"/>
    </row>
    <row r="25" spans="1:8">
      <c r="A25" s="2"/>
      <c r="B25" s="338"/>
      <c r="C25" s="338"/>
      <c r="D25" s="338"/>
      <c r="E25" s="338"/>
      <c r="F25" s="136"/>
      <c r="G25" s="2"/>
      <c r="H25" s="2"/>
    </row>
    <row r="26" spans="1:8">
      <c r="A26" s="2"/>
      <c r="B26" s="338"/>
      <c r="C26" s="338"/>
      <c r="D26" s="338"/>
      <c r="E26" s="338"/>
      <c r="F26" s="136"/>
      <c r="G26" s="2"/>
      <c r="H26" s="2"/>
    </row>
    <row r="27" spans="1:8">
      <c r="A27" s="2"/>
      <c r="B27" s="338"/>
      <c r="C27" s="338"/>
      <c r="D27" s="338"/>
      <c r="E27" s="338"/>
      <c r="F27" s="136"/>
      <c r="G27" s="2"/>
      <c r="H27" s="2"/>
    </row>
    <row r="28" spans="1:8">
      <c r="A28" s="2"/>
      <c r="B28" s="338"/>
      <c r="C28" s="338"/>
      <c r="D28" s="338"/>
      <c r="E28" s="338"/>
      <c r="F28" s="136"/>
      <c r="G28" s="2"/>
      <c r="H28" s="2"/>
    </row>
    <row r="29" spans="1:8">
      <c r="A29" s="2"/>
      <c r="B29" s="338"/>
      <c r="C29" s="338"/>
      <c r="D29" s="338"/>
      <c r="E29" s="338"/>
      <c r="F29" s="136"/>
      <c r="G29" s="2"/>
      <c r="H29" s="2"/>
    </row>
    <row r="30" spans="1:8">
      <c r="A30" s="2"/>
      <c r="B30" s="338"/>
      <c r="C30" s="338"/>
      <c r="D30" s="338"/>
      <c r="E30" s="338"/>
      <c r="F30" s="136"/>
      <c r="G30" s="2"/>
      <c r="H30" s="2"/>
    </row>
    <row r="31" spans="1:8">
      <c r="A31" s="2"/>
      <c r="B31" s="338"/>
      <c r="C31" s="338"/>
      <c r="D31" s="338"/>
      <c r="E31" s="338"/>
      <c r="F31" s="136"/>
      <c r="G31" s="2"/>
      <c r="H31" s="2"/>
    </row>
    <row r="32" spans="1:8">
      <c r="A32" s="2"/>
      <c r="B32" s="338"/>
      <c r="C32" s="338"/>
      <c r="D32" s="338"/>
      <c r="E32" s="338"/>
      <c r="F32" s="136"/>
      <c r="G32" s="2"/>
      <c r="H32" s="2"/>
    </row>
    <row r="33" spans="1:8">
      <c r="A33" s="2"/>
      <c r="B33" s="338"/>
      <c r="C33" s="338"/>
      <c r="D33" s="338"/>
      <c r="E33" s="338"/>
      <c r="F33" s="136"/>
      <c r="G33" s="2"/>
      <c r="H33" s="2"/>
    </row>
    <row r="34" spans="1:8">
      <c r="A34" s="2"/>
      <c r="B34" s="338"/>
      <c r="C34" s="338"/>
      <c r="D34" s="338"/>
      <c r="E34" s="338"/>
      <c r="F34" s="136"/>
      <c r="G34" s="2"/>
      <c r="H34" s="2"/>
    </row>
    <row r="35" spans="1:8">
      <c r="A35" s="2"/>
      <c r="B35" s="338"/>
      <c r="C35" s="338"/>
      <c r="D35" s="338"/>
      <c r="E35" s="338"/>
      <c r="F35" s="136"/>
      <c r="G35" s="2"/>
      <c r="H35" s="2"/>
    </row>
    <row r="36" spans="1:8">
      <c r="A36" s="2"/>
      <c r="B36" s="338"/>
      <c r="C36" s="338"/>
      <c r="D36" s="338"/>
      <c r="E36" s="338"/>
      <c r="F36" s="136"/>
      <c r="G36" s="2"/>
      <c r="H36" s="2"/>
    </row>
    <row r="37" spans="1:8">
      <c r="A37" s="2"/>
      <c r="B37" s="338"/>
      <c r="C37" s="338"/>
      <c r="D37" s="338"/>
      <c r="E37" s="338"/>
      <c r="F37" s="136"/>
      <c r="G37" s="2"/>
      <c r="H37" s="2"/>
    </row>
    <row r="38" spans="1:8">
      <c r="A38" s="2"/>
      <c r="B38" s="338"/>
      <c r="C38" s="338"/>
      <c r="D38" s="338"/>
      <c r="E38" s="338"/>
      <c r="F38" s="136"/>
      <c r="G38" s="2"/>
      <c r="H38" s="2"/>
    </row>
    <row r="39" spans="1:8">
      <c r="A39" s="2"/>
      <c r="B39" s="136"/>
      <c r="C39" s="136"/>
      <c r="D39" s="136"/>
      <c r="E39" s="136"/>
      <c r="F39" s="136"/>
      <c r="G39" s="2"/>
      <c r="H39" s="2"/>
    </row>
    <row r="40" spans="1:8">
      <c r="A40" s="2"/>
      <c r="B40" s="136"/>
      <c r="C40" s="136"/>
      <c r="D40" s="136"/>
      <c r="E40" s="136"/>
      <c r="F40" s="136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 s="132" customFormat="1" ht="33">
      <c r="A48" s="130"/>
      <c r="B48" s="137" t="s">
        <v>539</v>
      </c>
      <c r="C48" s="138"/>
      <c r="D48" s="138"/>
      <c r="E48" s="138"/>
      <c r="F48" s="138"/>
      <c r="G48" s="138"/>
      <c r="H48" s="138"/>
    </row>
    <row r="49" spans="1:8">
      <c r="A49" s="2"/>
      <c r="B49" s="109"/>
      <c r="C49" s="109"/>
      <c r="D49" s="109"/>
      <c r="E49" s="109"/>
      <c r="F49" s="109"/>
      <c r="G49" s="109"/>
      <c r="H49" s="109"/>
    </row>
    <row r="50" spans="1:8">
      <c r="A50" s="2"/>
      <c r="B50" s="109"/>
      <c r="C50" s="109"/>
      <c r="D50" s="109"/>
      <c r="E50" s="109"/>
      <c r="F50" s="109"/>
      <c r="G50" s="109"/>
      <c r="H50" s="109"/>
    </row>
    <row r="51" spans="1:8">
      <c r="A51" s="2"/>
      <c r="B51" s="109"/>
      <c r="C51" s="109"/>
      <c r="D51" s="109"/>
      <c r="E51" s="109"/>
      <c r="F51" s="109"/>
      <c r="G51" s="109"/>
      <c r="H51" s="109"/>
    </row>
    <row r="52" spans="1:8" s="132" customFormat="1">
      <c r="A52" s="130"/>
      <c r="B52" s="139" t="s">
        <v>540</v>
      </c>
      <c r="C52" s="138"/>
      <c r="D52" s="138"/>
      <c r="E52" s="138"/>
      <c r="F52" s="138"/>
      <c r="G52" s="138"/>
      <c r="H52" s="138"/>
    </row>
    <row r="53" spans="1:8" s="132" customFormat="1">
      <c r="A53" s="130"/>
      <c r="B53" s="139" t="s">
        <v>714</v>
      </c>
      <c r="C53" s="138"/>
      <c r="D53" s="138"/>
      <c r="E53" s="138"/>
      <c r="F53" s="138"/>
      <c r="G53" s="138"/>
      <c r="H53" s="138"/>
    </row>
    <row r="54" spans="1:8" s="132" customFormat="1">
      <c r="A54" s="130"/>
      <c r="B54" s="139" t="s">
        <v>541</v>
      </c>
      <c r="C54" s="138"/>
      <c r="D54" s="138"/>
      <c r="E54" s="138"/>
      <c r="F54" s="138"/>
      <c r="G54" s="138"/>
      <c r="H54" s="138"/>
    </row>
    <row r="55" spans="1:8" ht="15" customHeight="1">
      <c r="A55" s="2"/>
      <c r="B55" s="109"/>
      <c r="C55" s="109"/>
      <c r="D55" s="109"/>
      <c r="E55" s="109"/>
      <c r="F55" s="109"/>
      <c r="G55" s="109"/>
      <c r="H55" s="109"/>
    </row>
    <row r="56" spans="1:8" s="132" customFormat="1">
      <c r="A56" s="130"/>
      <c r="B56" s="2" t="s">
        <v>542</v>
      </c>
      <c r="C56" s="138"/>
      <c r="D56" s="138"/>
      <c r="E56" s="138"/>
      <c r="F56" s="138"/>
      <c r="G56" s="138"/>
      <c r="H56" s="138"/>
    </row>
    <row r="57" spans="1:8" s="132" customFormat="1">
      <c r="A57" s="130"/>
      <c r="B57" s="140" t="s">
        <v>543</v>
      </c>
      <c r="C57" s="138"/>
      <c r="D57" s="138"/>
      <c r="E57" s="138"/>
      <c r="F57" s="138"/>
      <c r="G57" s="138"/>
      <c r="H57" s="138"/>
    </row>
    <row r="58" spans="1:8" s="132" customFormat="1">
      <c r="A58" s="130"/>
      <c r="B58" s="2" t="s">
        <v>544</v>
      </c>
      <c r="C58" s="138"/>
      <c r="D58" s="138"/>
      <c r="E58" s="138"/>
      <c r="F58" s="138"/>
      <c r="G58" s="138"/>
      <c r="H58" s="138"/>
    </row>
    <row r="59" spans="1:8" ht="15" customHeight="1">
      <c r="A59" s="2"/>
      <c r="B59" s="109"/>
      <c r="C59" s="109"/>
      <c r="D59" s="109"/>
      <c r="E59" s="109"/>
      <c r="F59" s="109"/>
      <c r="G59" s="109"/>
      <c r="H59" s="109"/>
    </row>
    <row r="60" spans="1:8" ht="18">
      <c r="A60" s="2"/>
      <c r="B60" s="141" t="s">
        <v>545</v>
      </c>
      <c r="C60" s="109"/>
      <c r="D60" s="109"/>
      <c r="E60" s="109"/>
      <c r="F60" s="109"/>
      <c r="G60" s="109"/>
      <c r="H60" s="109"/>
    </row>
    <row r="61" spans="1:8">
      <c r="A61" s="2"/>
      <c r="B61" s="3" t="s">
        <v>546</v>
      </c>
      <c r="C61" s="109"/>
      <c r="D61" s="109"/>
      <c r="E61" s="109"/>
      <c r="F61" s="109"/>
      <c r="G61" s="109"/>
      <c r="H61" s="109"/>
    </row>
    <row r="62" spans="1:8">
      <c r="A62" s="2"/>
      <c r="B62" s="109"/>
      <c r="C62" s="109"/>
      <c r="D62" s="109"/>
      <c r="E62" s="109"/>
      <c r="F62" s="109"/>
      <c r="G62" s="109"/>
      <c r="H62" s="109"/>
    </row>
    <row r="63" spans="1:8">
      <c r="A63" s="2"/>
      <c r="B63" s="2"/>
      <c r="C63" s="2"/>
      <c r="D63" s="2"/>
      <c r="E63" s="2"/>
      <c r="F63" s="2"/>
      <c r="G63" s="2"/>
      <c r="H63" s="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4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4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workbookViewId="0"/>
  </sheetViews>
  <sheetFormatPr baseColWidth="10" defaultRowHeight="12.75"/>
  <cols>
    <col min="1" max="1" width="4.28515625" style="171" customWidth="1"/>
    <col min="2" max="2" width="59.42578125" style="171" customWidth="1"/>
    <col min="3" max="3" width="11.42578125" style="171"/>
    <col min="4" max="26" width="7.7109375" style="171" customWidth="1"/>
    <col min="27" max="27" width="4.28515625" style="171" customWidth="1"/>
    <col min="28" max="16384" width="11.42578125" style="171"/>
  </cols>
  <sheetData>
    <row r="1" spans="1:30" ht="20.25">
      <c r="A1" s="319" t="s">
        <v>709</v>
      </c>
      <c r="K1" s="320"/>
      <c r="M1" s="319"/>
    </row>
    <row r="2" spans="1:30">
      <c r="A2" s="321"/>
    </row>
    <row r="3" spans="1:30">
      <c r="A3" s="278"/>
      <c r="B3" s="278"/>
      <c r="C3" s="278"/>
      <c r="D3" s="278"/>
      <c r="E3" s="278"/>
      <c r="F3" s="278"/>
      <c r="G3" s="278"/>
      <c r="H3" s="278"/>
      <c r="I3" s="278"/>
      <c r="J3" s="230"/>
      <c r="K3" s="278"/>
      <c r="L3" s="230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</row>
    <row r="4" spans="1:30" ht="27" customHeight="1">
      <c r="A4" s="279" t="s">
        <v>82</v>
      </c>
      <c r="B4" s="281" t="s">
        <v>237</v>
      </c>
      <c r="C4" s="280" t="s">
        <v>23</v>
      </c>
      <c r="D4" s="281">
        <v>1990</v>
      </c>
      <c r="E4" s="281">
        <v>1991</v>
      </c>
      <c r="F4" s="281">
        <v>1992</v>
      </c>
      <c r="G4" s="281">
        <v>1993</v>
      </c>
      <c r="H4" s="281">
        <v>1994</v>
      </c>
      <c r="I4" s="282">
        <v>1995</v>
      </c>
      <c r="J4" s="281">
        <v>1996</v>
      </c>
      <c r="K4" s="283">
        <v>1997</v>
      </c>
      <c r="L4" s="281">
        <v>1998</v>
      </c>
      <c r="M4" s="280">
        <v>1999</v>
      </c>
      <c r="N4" s="281">
        <v>2000</v>
      </c>
      <c r="O4" s="281">
        <v>2001</v>
      </c>
      <c r="P4" s="281">
        <v>2002</v>
      </c>
      <c r="Q4" s="281">
        <v>2003</v>
      </c>
      <c r="R4" s="281">
        <v>2004</v>
      </c>
      <c r="S4" s="281">
        <v>2005</v>
      </c>
      <c r="T4" s="281">
        <v>2006</v>
      </c>
      <c r="U4" s="241">
        <v>2007</v>
      </c>
      <c r="V4" s="241">
        <v>2008</v>
      </c>
      <c r="W4" s="241">
        <v>2009</v>
      </c>
      <c r="X4" s="241">
        <v>2010</v>
      </c>
      <c r="Y4" s="241">
        <v>2011</v>
      </c>
      <c r="Z4" s="244">
        <v>2012</v>
      </c>
      <c r="AA4" s="284" t="s">
        <v>82</v>
      </c>
      <c r="AD4" s="230"/>
    </row>
    <row r="5" spans="1:30" ht="15" customHeight="1">
      <c r="A5" s="184">
        <v>1</v>
      </c>
      <c r="B5" s="322" t="s">
        <v>239</v>
      </c>
      <c r="C5" s="184" t="s">
        <v>45</v>
      </c>
      <c r="D5" s="323">
        <v>100</v>
      </c>
      <c r="E5" s="324">
        <v>104.45849739413151</v>
      </c>
      <c r="F5" s="324">
        <v>108.61392459383264</v>
      </c>
      <c r="G5" s="324">
        <v>107.60392886168792</v>
      </c>
      <c r="H5" s="324">
        <v>111.22571722210741</v>
      </c>
      <c r="I5" s="324">
        <v>112.42741757639625</v>
      </c>
      <c r="J5" s="324">
        <v>109.65119282526048</v>
      </c>
      <c r="K5" s="324">
        <v>112.56383532844187</v>
      </c>
      <c r="L5" s="324">
        <v>115.39680107863437</v>
      </c>
      <c r="M5" s="324">
        <v>119.1752088432297</v>
      </c>
      <c r="N5" s="324">
        <v>122.15798538747653</v>
      </c>
      <c r="O5" s="324">
        <v>121.66079852923284</v>
      </c>
      <c r="P5" s="324">
        <v>123.79219840454871</v>
      </c>
      <c r="Q5" s="324">
        <v>121.86849034460265</v>
      </c>
      <c r="R5" s="324">
        <v>123.35734549915497</v>
      </c>
      <c r="S5" s="324">
        <v>124.48330532078961</v>
      </c>
      <c r="T5" s="324">
        <v>126.66662949674108</v>
      </c>
      <c r="U5" s="324">
        <v>136.70352572433094</v>
      </c>
      <c r="V5" s="324">
        <v>136.4275268257685</v>
      </c>
      <c r="W5" s="324">
        <v>137.52567475890319</v>
      </c>
      <c r="X5" s="324">
        <v>136.14266841768099</v>
      </c>
      <c r="Y5" s="324">
        <v>147.06779033094654</v>
      </c>
      <c r="Z5" s="324">
        <v>146.38264166414123</v>
      </c>
      <c r="AA5" s="187">
        <v>1</v>
      </c>
      <c r="AD5" s="230"/>
    </row>
    <row r="6" spans="1:30" ht="15" customHeight="1">
      <c r="A6" s="184">
        <v>2</v>
      </c>
      <c r="B6" s="322" t="s">
        <v>322</v>
      </c>
      <c r="C6" s="184" t="s">
        <v>45</v>
      </c>
      <c r="D6" s="323">
        <v>100</v>
      </c>
      <c r="E6" s="324">
        <v>98.017703442085505</v>
      </c>
      <c r="F6" s="324">
        <v>96.069965207530757</v>
      </c>
      <c r="G6" s="324">
        <v>95.999949547934065</v>
      </c>
      <c r="H6" s="324">
        <v>95.16956355675525</v>
      </c>
      <c r="I6" s="324">
        <v>95.731265460589455</v>
      </c>
      <c r="J6" s="324">
        <v>98.931248124400852</v>
      </c>
      <c r="K6" s="324">
        <v>98.045594233221522</v>
      </c>
      <c r="L6" s="324">
        <v>97.419242646057896</v>
      </c>
      <c r="M6" s="324">
        <v>96.095600492632229</v>
      </c>
      <c r="N6" s="324">
        <v>96.615720649057778</v>
      </c>
      <c r="O6" s="324">
        <v>98.479656485837836</v>
      </c>
      <c r="P6" s="324">
        <v>96.793898681382942</v>
      </c>
      <c r="Q6" s="324">
        <v>97.952658201426303</v>
      </c>
      <c r="R6" s="324">
        <v>97.894056566123879</v>
      </c>
      <c r="S6" s="324">
        <v>97.672773134989072</v>
      </c>
      <c r="T6" s="324">
        <v>99.540810286453777</v>
      </c>
      <c r="U6" s="324">
        <v>95.24755423939807</v>
      </c>
      <c r="V6" s="324">
        <v>96.474053962543778</v>
      </c>
      <c r="W6" s="324">
        <v>90.779274022260779</v>
      </c>
      <c r="X6" s="324">
        <v>95.380945636758412</v>
      </c>
      <c r="Y6" s="324">
        <v>91.238629751408865</v>
      </c>
      <c r="Z6" s="324">
        <v>92.296935634099611</v>
      </c>
      <c r="AA6" s="187">
        <v>2</v>
      </c>
      <c r="AD6" s="230"/>
    </row>
    <row r="7" spans="1:30" ht="15" customHeight="1">
      <c r="A7" s="184">
        <v>3</v>
      </c>
      <c r="B7" s="322" t="s">
        <v>323</v>
      </c>
      <c r="C7" s="184" t="s">
        <v>48</v>
      </c>
      <c r="D7" s="324" t="s">
        <v>51</v>
      </c>
      <c r="E7" s="324" t="s">
        <v>51</v>
      </c>
      <c r="F7" s="324" t="s">
        <v>51</v>
      </c>
      <c r="G7" s="324" t="s">
        <v>51</v>
      </c>
      <c r="H7" s="323">
        <v>100</v>
      </c>
      <c r="I7" s="324">
        <v>105.6236109260777</v>
      </c>
      <c r="J7" s="324">
        <v>108.38469465257086</v>
      </c>
      <c r="K7" s="324">
        <v>111.29129895294056</v>
      </c>
      <c r="L7" s="324">
        <v>115.16993344821284</v>
      </c>
      <c r="M7" s="324">
        <v>115.17055574853678</v>
      </c>
      <c r="N7" s="324">
        <v>119.52860768333922</v>
      </c>
      <c r="O7" s="324">
        <v>127.73467857499985</v>
      </c>
      <c r="P7" s="324">
        <v>129.22220805878209</v>
      </c>
      <c r="Q7" s="324">
        <v>127.30314960176389</v>
      </c>
      <c r="R7" s="324">
        <v>129.11714774772832</v>
      </c>
      <c r="S7" s="324">
        <v>132.9240780690767</v>
      </c>
      <c r="T7" s="324">
        <v>131.5450314186393</v>
      </c>
      <c r="U7" s="324">
        <v>137.95508243363187</v>
      </c>
      <c r="V7" s="324">
        <v>141.34422756680459</v>
      </c>
      <c r="W7" s="324">
        <v>146.75891737163559</v>
      </c>
      <c r="X7" s="324">
        <v>147.88579620844112</v>
      </c>
      <c r="Y7" s="324">
        <v>143.46754250640365</v>
      </c>
      <c r="Z7" s="324">
        <v>148.38881765633357</v>
      </c>
      <c r="AA7" s="187">
        <v>3</v>
      </c>
      <c r="AD7" s="230"/>
    </row>
    <row r="8" spans="1:30" ht="15" customHeight="1">
      <c r="A8" s="184">
        <v>4</v>
      </c>
      <c r="B8" s="322" t="s">
        <v>238</v>
      </c>
      <c r="C8" s="184" t="s">
        <v>262</v>
      </c>
      <c r="D8" s="324">
        <v>99.704184717740404</v>
      </c>
      <c r="E8" s="324">
        <v>95.955510175509374</v>
      </c>
      <c r="F8" s="324">
        <v>91.960539146767076</v>
      </c>
      <c r="G8" s="324">
        <v>91.216669640648036</v>
      </c>
      <c r="H8" s="324">
        <v>89.632110751577741</v>
      </c>
      <c r="I8" s="324">
        <v>89.184551384115466</v>
      </c>
      <c r="J8" s="324">
        <v>90.694550723291101</v>
      </c>
      <c r="K8" s="324">
        <v>87.831142380254718</v>
      </c>
      <c r="L8" s="324">
        <v>85.76234630906913</v>
      </c>
      <c r="M8" s="324">
        <v>83.061690561014728</v>
      </c>
      <c r="N8" s="324">
        <v>82.987106214499477</v>
      </c>
      <c r="O8" s="324">
        <v>84.169051216862101</v>
      </c>
      <c r="P8" s="324">
        <v>82.474220187316931</v>
      </c>
      <c r="Q8" s="324">
        <v>82.309065234056874</v>
      </c>
      <c r="R8" s="324">
        <v>81.311259405039252</v>
      </c>
      <c r="S8" s="324">
        <v>79.585590393508653</v>
      </c>
      <c r="T8" s="324">
        <v>79.7816964260264</v>
      </c>
      <c r="U8" s="324">
        <v>77.832765580662411</v>
      </c>
      <c r="V8" s="324">
        <v>77.75684674951934</v>
      </c>
      <c r="W8" s="324">
        <v>72.679764227327922</v>
      </c>
      <c r="X8" s="324">
        <v>75.248069693589926</v>
      </c>
      <c r="Y8" s="324">
        <v>73.093654978155854</v>
      </c>
      <c r="Z8" s="325" t="s">
        <v>211</v>
      </c>
      <c r="AA8" s="187">
        <v>4</v>
      </c>
      <c r="AD8" s="230"/>
    </row>
    <row r="9" spans="1:30" ht="15" customHeight="1">
      <c r="A9" s="184">
        <v>5</v>
      </c>
      <c r="B9" s="322" t="s">
        <v>531</v>
      </c>
      <c r="C9" s="184" t="s">
        <v>42</v>
      </c>
      <c r="D9" s="324">
        <v>1.9</v>
      </c>
      <c r="E9" s="324">
        <v>0</v>
      </c>
      <c r="F9" s="324">
        <v>0</v>
      </c>
      <c r="G9" s="324">
        <v>2.1</v>
      </c>
      <c r="H9" s="324">
        <v>0</v>
      </c>
      <c r="I9" s="324">
        <v>2.2000000000000002</v>
      </c>
      <c r="J9" s="324">
        <v>2.1</v>
      </c>
      <c r="K9" s="324">
        <v>2.8</v>
      </c>
      <c r="L9" s="324">
        <v>3.2</v>
      </c>
      <c r="M9" s="324">
        <v>3.4</v>
      </c>
      <c r="N9" s="324">
        <v>3.9</v>
      </c>
      <c r="O9" s="324">
        <v>4.0999999999999996</v>
      </c>
      <c r="P9" s="324">
        <v>4.5</v>
      </c>
      <c r="Q9" s="324">
        <v>5</v>
      </c>
      <c r="R9" s="324">
        <v>5.8</v>
      </c>
      <c r="S9" s="324">
        <v>6.8</v>
      </c>
      <c r="T9" s="324">
        <v>8</v>
      </c>
      <c r="U9" s="324">
        <v>9.5</v>
      </c>
      <c r="V9" s="324">
        <v>9.3000000000000007</v>
      </c>
      <c r="W9" s="324">
        <v>10.199999999999999</v>
      </c>
      <c r="X9" s="324">
        <v>11.3</v>
      </c>
      <c r="Y9" s="324">
        <v>12.1</v>
      </c>
      <c r="Z9" s="324">
        <v>12.6</v>
      </c>
      <c r="AA9" s="187">
        <v>5</v>
      </c>
      <c r="AD9" s="230"/>
    </row>
    <row r="10" spans="1:30" ht="15" customHeight="1">
      <c r="A10" s="184">
        <v>6</v>
      </c>
      <c r="B10" s="322" t="s">
        <v>532</v>
      </c>
      <c r="C10" s="184" t="s">
        <v>42</v>
      </c>
      <c r="D10" s="324">
        <v>3.1</v>
      </c>
      <c r="E10" s="324">
        <v>3.1</v>
      </c>
      <c r="F10" s="324">
        <v>3.7</v>
      </c>
      <c r="G10" s="324">
        <v>3.9</v>
      </c>
      <c r="H10" s="324">
        <v>4.2</v>
      </c>
      <c r="I10" s="324">
        <v>4.5</v>
      </c>
      <c r="J10" s="324">
        <v>4.0999999999999996</v>
      </c>
      <c r="K10" s="324">
        <v>4.3</v>
      </c>
      <c r="L10" s="324">
        <v>4.7</v>
      </c>
      <c r="M10" s="324">
        <v>5.4</v>
      </c>
      <c r="N10" s="324">
        <v>6.4</v>
      </c>
      <c r="O10" s="324">
        <v>6.7</v>
      </c>
      <c r="P10" s="324">
        <v>7.8</v>
      </c>
      <c r="Q10" s="324">
        <v>7.5</v>
      </c>
      <c r="R10" s="324">
        <v>9.1999999999999993</v>
      </c>
      <c r="S10" s="324">
        <v>10.1</v>
      </c>
      <c r="T10" s="324">
        <v>11.6</v>
      </c>
      <c r="U10" s="324">
        <v>14.3</v>
      </c>
      <c r="V10" s="324">
        <v>15.1</v>
      </c>
      <c r="W10" s="324">
        <v>16.399999999999999</v>
      </c>
      <c r="X10" s="324">
        <v>17.100000000000001</v>
      </c>
      <c r="Y10" s="324">
        <v>20.5</v>
      </c>
      <c r="Z10" s="324">
        <v>22.9</v>
      </c>
      <c r="AA10" s="187">
        <v>6</v>
      </c>
      <c r="AD10" s="230"/>
    </row>
    <row r="11" spans="1:30" ht="15" customHeight="1">
      <c r="A11" s="184">
        <v>7</v>
      </c>
      <c r="B11" s="322" t="s">
        <v>240</v>
      </c>
      <c r="C11" s="184" t="s">
        <v>307</v>
      </c>
      <c r="D11" s="287" t="s">
        <v>51</v>
      </c>
      <c r="E11" s="287" t="s">
        <v>51</v>
      </c>
      <c r="F11" s="287" t="s">
        <v>51</v>
      </c>
      <c r="G11" s="287" t="s">
        <v>51</v>
      </c>
      <c r="H11" s="287" t="s">
        <v>51</v>
      </c>
      <c r="I11" s="287" t="s">
        <v>51</v>
      </c>
      <c r="J11" s="326">
        <v>119.5700889801512</v>
      </c>
      <c r="K11" s="326">
        <v>120.72969002278394</v>
      </c>
      <c r="L11" s="326">
        <v>123.49264722980122</v>
      </c>
      <c r="M11" s="326">
        <v>126.26382361490036</v>
      </c>
      <c r="N11" s="326">
        <v>129.14278361029969</v>
      </c>
      <c r="O11" s="326">
        <v>128.33891830208137</v>
      </c>
      <c r="P11" s="326">
        <v>123.06987456920402</v>
      </c>
      <c r="Q11" s="326">
        <v>115.10094280246733</v>
      </c>
      <c r="R11" s="326">
        <v>115.10167291137182</v>
      </c>
      <c r="S11" s="326">
        <v>114.28337719219377</v>
      </c>
      <c r="T11" s="326">
        <v>113.32385606205594</v>
      </c>
      <c r="U11" s="326">
        <v>112.79447844523281</v>
      </c>
      <c r="V11" s="326">
        <v>103.80471520791203</v>
      </c>
      <c r="W11" s="326">
        <v>93.869680481884373</v>
      </c>
      <c r="X11" s="326">
        <v>86.638775344898818</v>
      </c>
      <c r="Y11" s="326">
        <v>80.877309296497174</v>
      </c>
      <c r="Z11" s="326">
        <v>74.433285393219066</v>
      </c>
      <c r="AA11" s="187">
        <v>7</v>
      </c>
      <c r="AD11" s="230"/>
    </row>
    <row r="12" spans="1:30" ht="15" customHeight="1">
      <c r="A12" s="184">
        <v>8</v>
      </c>
      <c r="B12" s="322" t="s">
        <v>241</v>
      </c>
      <c r="C12" s="184" t="s">
        <v>242</v>
      </c>
      <c r="D12" s="324">
        <v>77.203881952911843</v>
      </c>
      <c r="E12" s="324">
        <v>72.80018612438829</v>
      </c>
      <c r="F12" s="324">
        <v>72.15321471728042</v>
      </c>
      <c r="G12" s="324">
        <v>73.860498574158186</v>
      </c>
      <c r="H12" s="324">
        <v>77.234246235439869</v>
      </c>
      <c r="I12" s="324">
        <v>73.533113904193527</v>
      </c>
      <c r="J12" s="324">
        <v>76.377877666836923</v>
      </c>
      <c r="K12" s="324">
        <v>73.592431481905848</v>
      </c>
      <c r="L12" s="324">
        <v>69.960971489113646</v>
      </c>
      <c r="M12" s="324">
        <v>74.892513614794453</v>
      </c>
      <c r="N12" s="324">
        <v>72.222300806997183</v>
      </c>
      <c r="O12" s="324">
        <v>71.261077672256917</v>
      </c>
      <c r="P12" s="324">
        <v>69.658325009433312</v>
      </c>
      <c r="Q12" s="324">
        <v>69.723883871680997</v>
      </c>
      <c r="R12" s="324">
        <v>72.554799040643928</v>
      </c>
      <c r="S12" s="324">
        <v>71.932760976302944</v>
      </c>
      <c r="T12" s="324">
        <v>69.91495093083104</v>
      </c>
      <c r="U12" s="324">
        <v>69.268615858729547</v>
      </c>
      <c r="V12" s="324">
        <v>69.695992490940384</v>
      </c>
      <c r="W12" s="324">
        <v>67.272778175469782</v>
      </c>
      <c r="X12" s="324">
        <v>67.871270339879032</v>
      </c>
      <c r="Y12" s="325" t="s">
        <v>211</v>
      </c>
      <c r="Z12" s="325" t="s">
        <v>211</v>
      </c>
      <c r="AA12" s="187">
        <v>8</v>
      </c>
      <c r="AD12" s="230"/>
    </row>
    <row r="13" spans="1:30" ht="15" customHeight="1">
      <c r="A13" s="184">
        <v>9</v>
      </c>
      <c r="B13" s="322" t="s">
        <v>324</v>
      </c>
      <c r="C13" s="184" t="s">
        <v>42</v>
      </c>
      <c r="D13" s="324" t="s">
        <v>51</v>
      </c>
      <c r="E13" s="324">
        <v>2.8574221295451578</v>
      </c>
      <c r="F13" s="324">
        <v>2.4466148992962875</v>
      </c>
      <c r="G13" s="324">
        <v>2.9742471565796449</v>
      </c>
      <c r="H13" s="324">
        <v>2.481203007518797</v>
      </c>
      <c r="I13" s="324">
        <v>3.0164998647552066</v>
      </c>
      <c r="J13" s="324">
        <v>3.3504</v>
      </c>
      <c r="K13" s="324">
        <v>2.7527972393600333</v>
      </c>
      <c r="L13" s="324">
        <v>2.3345410011736489</v>
      </c>
      <c r="M13" s="324">
        <v>1.6083391660833919</v>
      </c>
      <c r="N13" s="324">
        <v>1.3089133089133087</v>
      </c>
      <c r="O13" s="324">
        <v>3.0814976925638713</v>
      </c>
      <c r="P13" s="324">
        <v>3.8462620767282623</v>
      </c>
      <c r="Q13" s="324">
        <v>4.1508731082654249</v>
      </c>
      <c r="R13" s="324">
        <v>3.7600765131848615</v>
      </c>
      <c r="S13" s="324">
        <v>3.3321345081819822</v>
      </c>
      <c r="T13" s="324">
        <v>1.6526211158649897</v>
      </c>
      <c r="U13" s="324">
        <v>-0.22812435659872349</v>
      </c>
      <c r="V13" s="324">
        <v>7.437949712992159E-2</v>
      </c>
      <c r="W13" s="324">
        <v>3.0991491870946004</v>
      </c>
      <c r="X13" s="324">
        <v>4.1803607214428853</v>
      </c>
      <c r="Y13" s="324">
        <v>0.82187056975363026</v>
      </c>
      <c r="Z13" s="324">
        <v>-8.4758475847584766E-2</v>
      </c>
      <c r="AA13" s="187">
        <v>9</v>
      </c>
      <c r="AD13" s="230"/>
    </row>
    <row r="14" spans="1:30" ht="15" customHeight="1">
      <c r="A14" s="184">
        <v>10</v>
      </c>
      <c r="B14" s="322" t="s">
        <v>325</v>
      </c>
      <c r="C14" s="184" t="s">
        <v>42</v>
      </c>
      <c r="D14" s="324"/>
      <c r="E14" s="324" t="s">
        <v>51</v>
      </c>
      <c r="F14" s="324" t="s">
        <v>51</v>
      </c>
      <c r="G14" s="324" t="s">
        <v>51</v>
      </c>
      <c r="H14" s="324" t="s">
        <v>51</v>
      </c>
      <c r="I14" s="324" t="s">
        <v>51</v>
      </c>
      <c r="J14" s="324" t="s">
        <v>51</v>
      </c>
      <c r="K14" s="324" t="s">
        <v>51</v>
      </c>
      <c r="L14" s="324" t="s">
        <v>51</v>
      </c>
      <c r="M14" s="324" t="s">
        <v>51</v>
      </c>
      <c r="N14" s="324" t="s">
        <v>51</v>
      </c>
      <c r="O14" s="324" t="s">
        <v>51</v>
      </c>
      <c r="P14" s="324" t="s">
        <v>51</v>
      </c>
      <c r="Q14" s="324" t="s">
        <v>51</v>
      </c>
      <c r="R14" s="324" t="s">
        <v>51</v>
      </c>
      <c r="S14" s="324">
        <v>2.1542231753426582</v>
      </c>
      <c r="T14" s="324">
        <v>1.6858568391893456</v>
      </c>
      <c r="U14" s="324">
        <v>0.86550954502561106</v>
      </c>
      <c r="V14" s="324">
        <v>0.73680291849672053</v>
      </c>
      <c r="W14" s="324">
        <v>0.60287210630382027</v>
      </c>
      <c r="X14" s="324">
        <v>2.2458098243228295</v>
      </c>
      <c r="Y14" s="324">
        <v>0.90249747679051695</v>
      </c>
      <c r="Z14" s="324">
        <v>-0.36183825477135623</v>
      </c>
      <c r="AA14" s="187">
        <v>10</v>
      </c>
      <c r="AD14" s="230"/>
    </row>
    <row r="15" spans="1:30" ht="15" customHeight="1">
      <c r="A15" s="184">
        <v>11</v>
      </c>
      <c r="B15" s="322" t="s">
        <v>326</v>
      </c>
      <c r="C15" s="184" t="s">
        <v>42</v>
      </c>
      <c r="D15" s="324" t="s">
        <v>51</v>
      </c>
      <c r="E15" s="324">
        <v>39.527999990303236</v>
      </c>
      <c r="F15" s="324">
        <v>42.158317100477817</v>
      </c>
      <c r="G15" s="324">
        <v>45.899662578905506</v>
      </c>
      <c r="H15" s="324">
        <v>48.080428821298305</v>
      </c>
      <c r="I15" s="324">
        <v>55.596692554746994</v>
      </c>
      <c r="J15" s="324">
        <v>58.466731089443705</v>
      </c>
      <c r="K15" s="324">
        <v>59.7535695355079</v>
      </c>
      <c r="L15" s="324">
        <v>60.491331992710904</v>
      </c>
      <c r="M15" s="324">
        <v>61.257474252574752</v>
      </c>
      <c r="N15" s="324">
        <v>60.183257618003083</v>
      </c>
      <c r="O15" s="324">
        <v>59.143552006356792</v>
      </c>
      <c r="P15" s="324">
        <v>60.749616914389513</v>
      </c>
      <c r="Q15" s="324">
        <v>64.436165423823653</v>
      </c>
      <c r="R15" s="324">
        <v>66.22560667941103</v>
      </c>
      <c r="S15" s="324">
        <v>68.548908778936578</v>
      </c>
      <c r="T15" s="324">
        <v>68.015726852291863</v>
      </c>
      <c r="U15" s="324">
        <v>65.211463465028089</v>
      </c>
      <c r="V15" s="324">
        <v>66.804004471425813</v>
      </c>
      <c r="W15" s="324">
        <v>74.505909483557758</v>
      </c>
      <c r="X15" s="324">
        <v>82.408374356289343</v>
      </c>
      <c r="Y15" s="324">
        <v>79.895069249517007</v>
      </c>
      <c r="Z15" s="324">
        <v>81.243566228950328</v>
      </c>
      <c r="AA15" s="187">
        <v>11</v>
      </c>
      <c r="AD15" s="230"/>
    </row>
    <row r="16" spans="1:30" ht="15" customHeight="1">
      <c r="A16" s="184">
        <v>12</v>
      </c>
      <c r="B16" s="322" t="s">
        <v>314</v>
      </c>
      <c r="C16" s="184" t="s">
        <v>42</v>
      </c>
      <c r="D16" s="324" t="s">
        <v>51</v>
      </c>
      <c r="E16" s="324">
        <v>23.247100221556106</v>
      </c>
      <c r="F16" s="324">
        <v>23.526449890803207</v>
      </c>
      <c r="G16" s="324">
        <v>22.463904767517239</v>
      </c>
      <c r="H16" s="324">
        <v>22.546852205139714</v>
      </c>
      <c r="I16" s="324">
        <v>21.90695158236408</v>
      </c>
      <c r="J16" s="324">
        <v>21.322133333333333</v>
      </c>
      <c r="K16" s="324">
        <v>21.027397260273972</v>
      </c>
      <c r="L16" s="324">
        <v>21.13027504209828</v>
      </c>
      <c r="M16" s="324">
        <v>21.346865313468655</v>
      </c>
      <c r="N16" s="324">
        <v>21.46764346764347</v>
      </c>
      <c r="O16" s="324">
        <v>20.064703363623394</v>
      </c>
      <c r="P16" s="324">
        <v>18.375386924303537</v>
      </c>
      <c r="Q16" s="324">
        <v>17.785797438882419</v>
      </c>
      <c r="R16" s="324">
        <v>17.388076695359114</v>
      </c>
      <c r="S16" s="324">
        <v>17.283312353893187</v>
      </c>
      <c r="T16" s="324">
        <v>18.056960110635721</v>
      </c>
      <c r="U16" s="324">
        <v>18.442660078237594</v>
      </c>
      <c r="V16" s="324">
        <v>18.575875171800472</v>
      </c>
      <c r="W16" s="324">
        <v>17.212113554039256</v>
      </c>
      <c r="X16" s="324">
        <v>17.436873747494992</v>
      </c>
      <c r="Y16" s="324">
        <v>18.129813402812367</v>
      </c>
      <c r="Z16" s="324">
        <v>17.647389738973899</v>
      </c>
      <c r="AA16" s="187">
        <v>12</v>
      </c>
      <c r="AD16" s="230"/>
    </row>
    <row r="17" spans="1:30" ht="15" customHeight="1">
      <c r="A17" s="184">
        <v>13</v>
      </c>
      <c r="B17" s="322" t="s">
        <v>315</v>
      </c>
      <c r="C17" s="184" t="s">
        <v>270</v>
      </c>
      <c r="D17" s="287" t="s">
        <v>51</v>
      </c>
      <c r="E17" s="287">
        <v>23.419274354870968</v>
      </c>
      <c r="F17" s="287">
        <v>23.686379631238058</v>
      </c>
      <c r="G17" s="287">
        <v>23.280038433585041</v>
      </c>
      <c r="H17" s="287">
        <v>23.784267642651866</v>
      </c>
      <c r="I17" s="287">
        <v>24.112353265328611</v>
      </c>
      <c r="J17" s="287">
        <v>24.233291980072288</v>
      </c>
      <c r="K17" s="287">
        <v>24.607418222590553</v>
      </c>
      <c r="L17" s="287">
        <v>25.072599202720991</v>
      </c>
      <c r="M17" s="287">
        <v>25.52368048533873</v>
      </c>
      <c r="N17" s="287">
        <v>26.27178030856086</v>
      </c>
      <c r="O17" s="287">
        <v>26.620400291474375</v>
      </c>
      <c r="P17" s="287">
        <v>26.577267767512911</v>
      </c>
      <c r="Q17" s="287">
        <v>26.465292292777516</v>
      </c>
      <c r="R17" s="287">
        <v>26.778755166604043</v>
      </c>
      <c r="S17" s="287">
        <v>26.974194800155217</v>
      </c>
      <c r="T17" s="287">
        <v>28.005521695845378</v>
      </c>
      <c r="U17" s="287">
        <v>28.957246392667422</v>
      </c>
      <c r="V17" s="287">
        <v>29.321882610813446</v>
      </c>
      <c r="W17" s="287">
        <v>27.896353221374049</v>
      </c>
      <c r="X17" s="287">
        <v>29.057563266753917</v>
      </c>
      <c r="Y17" s="287">
        <v>30.018071142958465</v>
      </c>
      <c r="Z17" s="287">
        <v>30.173874531538022</v>
      </c>
      <c r="AA17" s="187">
        <v>13</v>
      </c>
      <c r="AD17" s="230"/>
    </row>
    <row r="18" spans="1:30" ht="15" customHeight="1">
      <c r="A18" s="184">
        <v>14</v>
      </c>
      <c r="B18" s="322" t="s">
        <v>243</v>
      </c>
      <c r="C18" s="184" t="s">
        <v>245</v>
      </c>
      <c r="D18" s="287" t="s">
        <v>51</v>
      </c>
      <c r="E18" s="287" t="s">
        <v>51</v>
      </c>
      <c r="F18" s="287" t="s">
        <v>51</v>
      </c>
      <c r="G18" s="287" t="s">
        <v>51</v>
      </c>
      <c r="H18" s="287" t="s">
        <v>51</v>
      </c>
      <c r="I18" s="287" t="s">
        <v>51</v>
      </c>
      <c r="J18" s="287" t="s">
        <v>51</v>
      </c>
      <c r="K18" s="287" t="s">
        <v>51</v>
      </c>
      <c r="L18" s="287" t="s">
        <v>51</v>
      </c>
      <c r="M18" s="323">
        <v>100</v>
      </c>
      <c r="N18" s="324">
        <v>99.836846516452127</v>
      </c>
      <c r="O18" s="324">
        <v>99.11885232308299</v>
      </c>
      <c r="P18" s="324">
        <v>99.207469882018785</v>
      </c>
      <c r="Q18" s="324">
        <v>104.51875665178004</v>
      </c>
      <c r="R18" s="324">
        <v>109.00302342720155</v>
      </c>
      <c r="S18" s="324">
        <v>109.94125690692444</v>
      </c>
      <c r="T18" s="324">
        <v>114.01405180171678</v>
      </c>
      <c r="U18" s="324">
        <v>115.14443809390855</v>
      </c>
      <c r="V18" s="324">
        <v>114.57900449734075</v>
      </c>
      <c r="W18" s="324">
        <v>107.8273036975</v>
      </c>
      <c r="X18" s="324">
        <v>111.49730099724901</v>
      </c>
      <c r="Y18" s="324">
        <v>111.98615392439648</v>
      </c>
      <c r="Z18" s="327" t="s">
        <v>211</v>
      </c>
      <c r="AA18" s="187">
        <v>14</v>
      </c>
      <c r="AD18" s="230"/>
    </row>
    <row r="19" spans="1:30" ht="15" customHeight="1">
      <c r="A19" s="184">
        <v>15</v>
      </c>
      <c r="B19" s="322" t="s">
        <v>244</v>
      </c>
      <c r="C19" s="184" t="s">
        <v>245</v>
      </c>
      <c r="D19" s="287" t="s">
        <v>51</v>
      </c>
      <c r="E19" s="287" t="s">
        <v>51</v>
      </c>
      <c r="F19" s="287" t="s">
        <v>51</v>
      </c>
      <c r="G19" s="287" t="s">
        <v>51</v>
      </c>
      <c r="H19" s="287" t="s">
        <v>51</v>
      </c>
      <c r="I19" s="287" t="s">
        <v>51</v>
      </c>
      <c r="J19" s="287" t="s">
        <v>51</v>
      </c>
      <c r="K19" s="287" t="s">
        <v>51</v>
      </c>
      <c r="L19" s="287" t="s">
        <v>51</v>
      </c>
      <c r="M19" s="323">
        <v>100</v>
      </c>
      <c r="N19" s="324">
        <v>95.981441595229171</v>
      </c>
      <c r="O19" s="324">
        <v>96.504036734726682</v>
      </c>
      <c r="P19" s="324">
        <v>96.627187806222153</v>
      </c>
      <c r="Q19" s="324">
        <v>96.80122088504298</v>
      </c>
      <c r="R19" s="324">
        <v>97.946245411139785</v>
      </c>
      <c r="S19" s="324">
        <v>96.961443532902962</v>
      </c>
      <c r="T19" s="324">
        <v>94.480707346041555</v>
      </c>
      <c r="U19" s="324">
        <v>91.793801061085503</v>
      </c>
      <c r="V19" s="324">
        <v>91.530984454297993</v>
      </c>
      <c r="W19" s="324">
        <v>97.041499116142532</v>
      </c>
      <c r="X19" s="324">
        <v>93.117817279924708</v>
      </c>
      <c r="Y19" s="324">
        <v>91.80399445058876</v>
      </c>
      <c r="Z19" s="327" t="s">
        <v>211</v>
      </c>
      <c r="AA19" s="187">
        <v>15</v>
      </c>
      <c r="AD19" s="230"/>
    </row>
    <row r="20" spans="1:30" ht="15" customHeight="1">
      <c r="A20" s="184">
        <v>16</v>
      </c>
      <c r="B20" s="322" t="s">
        <v>246</v>
      </c>
      <c r="C20" s="184" t="s">
        <v>42</v>
      </c>
      <c r="D20" s="287" t="s">
        <v>51</v>
      </c>
      <c r="E20" s="287" t="s">
        <v>51</v>
      </c>
      <c r="F20" s="287" t="s">
        <v>51</v>
      </c>
      <c r="G20" s="287" t="s">
        <v>51</v>
      </c>
      <c r="H20" s="287" t="s">
        <v>51</v>
      </c>
      <c r="I20" s="287" t="s">
        <v>51</v>
      </c>
      <c r="J20" s="287" t="s">
        <v>51</v>
      </c>
      <c r="K20" s="287" t="s">
        <v>51</v>
      </c>
      <c r="L20" s="287" t="s">
        <v>51</v>
      </c>
      <c r="M20" s="324">
        <v>16.512577940227906</v>
      </c>
      <c r="N20" s="324">
        <v>17.175493250259606</v>
      </c>
      <c r="O20" s="324">
        <v>16.639276910435498</v>
      </c>
      <c r="P20" s="324">
        <v>16.55777868517762</v>
      </c>
      <c r="Q20" s="324">
        <v>16.505042668735452</v>
      </c>
      <c r="R20" s="324">
        <v>16.856199559794572</v>
      </c>
      <c r="S20" s="324">
        <v>17.20779220779221</v>
      </c>
      <c r="T20" s="324">
        <v>17.939312657166806</v>
      </c>
      <c r="U20" s="324">
        <v>18.409090909090907</v>
      </c>
      <c r="V20" s="324">
        <v>18.498400511836209</v>
      </c>
      <c r="W20" s="324">
        <v>17.186939361320416</v>
      </c>
      <c r="X20" s="324">
        <v>17.806173249253234</v>
      </c>
      <c r="Y20" s="324">
        <v>18.224223902203633</v>
      </c>
      <c r="Z20" s="327" t="s">
        <v>211</v>
      </c>
      <c r="AA20" s="187">
        <v>16</v>
      </c>
      <c r="AD20" s="230"/>
    </row>
    <row r="21" spans="1:30" ht="15" customHeight="1">
      <c r="A21" s="184">
        <v>17</v>
      </c>
      <c r="B21" s="322" t="s">
        <v>530</v>
      </c>
      <c r="C21" s="184" t="s">
        <v>42</v>
      </c>
      <c r="D21" s="287" t="s">
        <v>51</v>
      </c>
      <c r="E21" s="287" t="s">
        <v>51</v>
      </c>
      <c r="F21" s="287" t="s">
        <v>51</v>
      </c>
      <c r="G21" s="287" t="s">
        <v>51</v>
      </c>
      <c r="H21" s="287" t="s">
        <v>51</v>
      </c>
      <c r="I21" s="287" t="s">
        <v>51</v>
      </c>
      <c r="J21" s="287" t="s">
        <v>51</v>
      </c>
      <c r="K21" s="287" t="s">
        <v>51</v>
      </c>
      <c r="L21" s="287" t="s">
        <v>51</v>
      </c>
      <c r="M21" s="324">
        <v>13.480971834014191</v>
      </c>
      <c r="N21" s="324">
        <v>13.811007268951196</v>
      </c>
      <c r="O21" s="324">
        <v>13.311421528348397</v>
      </c>
      <c r="P21" s="324">
        <v>13.107390771743569</v>
      </c>
      <c r="Q21" s="324">
        <v>11.287820015515903</v>
      </c>
      <c r="R21" s="324">
        <v>11.683785766691122</v>
      </c>
      <c r="S21" s="324">
        <v>11.562049062049061</v>
      </c>
      <c r="T21" s="324">
        <v>10.725096395641241</v>
      </c>
      <c r="U21" s="324">
        <v>10.394474783167361</v>
      </c>
      <c r="V21" s="324">
        <v>10.246641074856043</v>
      </c>
      <c r="W21" s="324">
        <v>9.9569429494079653</v>
      </c>
      <c r="X21" s="324">
        <v>10.338533023564553</v>
      </c>
      <c r="Y21" s="324">
        <v>8.846710632137686</v>
      </c>
      <c r="Z21" s="327" t="s">
        <v>211</v>
      </c>
      <c r="AA21" s="187">
        <v>17</v>
      </c>
      <c r="AD21" s="230"/>
    </row>
    <row r="22" spans="1:30" ht="15" customHeight="1">
      <c r="A22" s="184">
        <v>18</v>
      </c>
      <c r="B22" s="322" t="s">
        <v>247</v>
      </c>
      <c r="C22" s="184" t="s">
        <v>309</v>
      </c>
      <c r="D22" s="327" t="s">
        <v>51</v>
      </c>
      <c r="E22" s="287">
        <v>129.85999999999999</v>
      </c>
      <c r="F22" s="287">
        <v>118.69666666666666</v>
      </c>
      <c r="G22" s="287">
        <v>114.71666666666665</v>
      </c>
      <c r="H22" s="287">
        <v>114.48333333333333</v>
      </c>
      <c r="I22" s="287">
        <v>113.78666666666668</v>
      </c>
      <c r="J22" s="287">
        <v>112.39999999999999</v>
      </c>
      <c r="K22" s="287">
        <v>110.25333333333333</v>
      </c>
      <c r="L22" s="287">
        <v>110.64</v>
      </c>
      <c r="M22" s="287">
        <v>114.48666666666666</v>
      </c>
      <c r="N22" s="287">
        <v>112.34666666666665</v>
      </c>
      <c r="O22" s="287">
        <v>111.05333333333333</v>
      </c>
      <c r="P22" s="287">
        <v>107.97333333333331</v>
      </c>
      <c r="Q22" s="287">
        <v>106.33666666666666</v>
      </c>
      <c r="R22" s="287">
        <v>105.18</v>
      </c>
      <c r="S22" s="287">
        <v>104.92333333333333</v>
      </c>
      <c r="T22" s="287">
        <v>105.76</v>
      </c>
      <c r="U22" s="287">
        <v>105.42333333333333</v>
      </c>
      <c r="V22" s="287">
        <v>97.036666666666676</v>
      </c>
      <c r="W22" s="287">
        <v>94.623333333333335</v>
      </c>
      <c r="X22" s="287">
        <v>97.030000000000015</v>
      </c>
      <c r="Y22" s="327" t="s">
        <v>211</v>
      </c>
      <c r="Z22" s="327" t="s">
        <v>211</v>
      </c>
      <c r="AA22" s="187">
        <v>18</v>
      </c>
      <c r="AD22" s="230"/>
    </row>
    <row r="23" spans="1:30" ht="15" customHeight="1">
      <c r="A23" s="184">
        <v>19</v>
      </c>
      <c r="B23" s="322" t="s">
        <v>248</v>
      </c>
      <c r="C23" s="184" t="s">
        <v>42</v>
      </c>
      <c r="D23" s="287" t="s">
        <v>51</v>
      </c>
      <c r="E23" s="287" t="s">
        <v>51</v>
      </c>
      <c r="F23" s="287" t="s">
        <v>51</v>
      </c>
      <c r="G23" s="287" t="s">
        <v>51</v>
      </c>
      <c r="H23" s="324">
        <v>1.6</v>
      </c>
      <c r="I23" s="324">
        <v>1.8</v>
      </c>
      <c r="J23" s="324">
        <v>2.1</v>
      </c>
      <c r="K23" s="324">
        <v>2.2999999999999998</v>
      </c>
      <c r="L23" s="324">
        <v>2.4</v>
      </c>
      <c r="M23" s="324">
        <v>2.6</v>
      </c>
      <c r="N23" s="324">
        <v>3.2</v>
      </c>
      <c r="O23" s="324">
        <v>3.7</v>
      </c>
      <c r="P23" s="324">
        <v>4.0999999999999996</v>
      </c>
      <c r="Q23" s="324">
        <v>4.3</v>
      </c>
      <c r="R23" s="324">
        <v>4.5</v>
      </c>
      <c r="S23" s="324">
        <v>4.7</v>
      </c>
      <c r="T23" s="324">
        <v>4.9000000000000004</v>
      </c>
      <c r="U23" s="324">
        <v>5.0999999999999996</v>
      </c>
      <c r="V23" s="324">
        <v>5.4</v>
      </c>
      <c r="W23" s="324">
        <v>5.6</v>
      </c>
      <c r="X23" s="324">
        <v>5.9</v>
      </c>
      <c r="Y23" s="324">
        <v>6.1</v>
      </c>
      <c r="Z23" s="324">
        <v>6.2</v>
      </c>
      <c r="AA23" s="187">
        <v>19</v>
      </c>
      <c r="AD23" s="230"/>
    </row>
    <row r="24" spans="1:30" ht="15" customHeight="1">
      <c r="A24" s="184">
        <v>20</v>
      </c>
      <c r="B24" s="322" t="s">
        <v>249</v>
      </c>
      <c r="C24" s="184" t="s">
        <v>45</v>
      </c>
      <c r="D24" s="323">
        <v>100</v>
      </c>
      <c r="E24" s="324">
        <v>85.070010613113709</v>
      </c>
      <c r="F24" s="324">
        <v>78.335263913973961</v>
      </c>
      <c r="G24" s="324">
        <v>74.688188975892558</v>
      </c>
      <c r="H24" s="324">
        <v>66.803540239598576</v>
      </c>
      <c r="I24" s="324">
        <v>62.879660859520556</v>
      </c>
      <c r="J24" s="324">
        <v>60.701860278813577</v>
      </c>
      <c r="K24" s="324">
        <v>58.52732320596516</v>
      </c>
      <c r="L24" s="324">
        <v>57.084614310643467</v>
      </c>
      <c r="M24" s="324">
        <v>54.854883314837551</v>
      </c>
      <c r="N24" s="324">
        <v>52.477670102780728</v>
      </c>
      <c r="O24" s="324">
        <v>51.152775634179314</v>
      </c>
      <c r="P24" s="324">
        <v>49.18605961719463</v>
      </c>
      <c r="Q24" s="324">
        <v>47.862285911488151</v>
      </c>
      <c r="R24" s="324">
        <v>46.880473380080268</v>
      </c>
      <c r="S24" s="324">
        <v>45.584212844878977</v>
      </c>
      <c r="T24" s="324">
        <v>45.232157918641164</v>
      </c>
      <c r="U24" s="324">
        <v>43.869410926839919</v>
      </c>
      <c r="V24" s="324">
        <v>42.767704603175687</v>
      </c>
      <c r="W24" s="324">
        <v>41.227960950601428</v>
      </c>
      <c r="X24" s="324">
        <v>41.60531003478112</v>
      </c>
      <c r="Y24" s="324">
        <v>41.270665517626711</v>
      </c>
      <c r="Z24" s="327" t="s">
        <v>211</v>
      </c>
      <c r="AA24" s="187">
        <v>20</v>
      </c>
      <c r="AD24" s="230"/>
    </row>
    <row r="25" spans="1:30">
      <c r="B25" s="328" t="s">
        <v>250</v>
      </c>
    </row>
    <row r="26" spans="1:30">
      <c r="B26" s="214" t="s">
        <v>251</v>
      </c>
    </row>
    <row r="27" spans="1:30">
      <c r="B27" s="214" t="s">
        <v>263</v>
      </c>
    </row>
    <row r="28" spans="1:30">
      <c r="B28" s="214" t="s">
        <v>308</v>
      </c>
    </row>
    <row r="29" spans="1:30">
      <c r="B29" s="214" t="s">
        <v>310</v>
      </c>
    </row>
    <row r="31" spans="1:30">
      <c r="B31" s="321"/>
    </row>
  </sheetData>
  <pageMargins left="0.59055118110236227" right="0.39370078740157483" top="0.59055118110236227" bottom="0.59055118110236227" header="0.11811023622047245" footer="0.11811023622047245"/>
  <pageSetup paperSize="9" scale="80" orientation="portrait" r:id="rId1"/>
  <headerFooter alignWithMargins="0">
    <oddHeader>&amp;R&amp;"MetaNormalLF-Roman,Standard"Teil 1</oddHeader>
    <oddFooter>&amp;L&amp;"MetaNormalLF-Roman,Standard"Statistisches Bundesamt, Umweltnutzung und Wirtschaft, Tabellenband, 2013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/>
  </sheetViews>
  <sheetFormatPr baseColWidth="10" defaultRowHeight="12.75"/>
  <cols>
    <col min="1" max="2" width="11.42578125" style="3"/>
    <col min="3" max="3" width="79.28515625" style="2" customWidth="1"/>
    <col min="4" max="4" width="11.42578125" style="11"/>
    <col min="5" max="16384" width="11.42578125" style="2"/>
  </cols>
  <sheetData>
    <row r="1" spans="1:4" ht="18">
      <c r="A1" s="111" t="s">
        <v>4</v>
      </c>
      <c r="B1" s="111"/>
      <c r="C1" s="111"/>
      <c r="D1" s="1"/>
    </row>
    <row r="2" spans="1:4" ht="12.75" customHeight="1">
      <c r="C2" s="4"/>
      <c r="D2" s="5"/>
    </row>
    <row r="3" spans="1:4" ht="12.75" customHeight="1">
      <c r="C3" s="4"/>
      <c r="D3" s="5"/>
    </row>
    <row r="4" spans="1:4" ht="15.75">
      <c r="A4" s="9" t="s">
        <v>5</v>
      </c>
      <c r="B4" s="6"/>
      <c r="C4" s="108" t="s">
        <v>700</v>
      </c>
      <c r="D4" s="5"/>
    </row>
    <row r="5" spans="1:4" ht="15.75">
      <c r="A5" s="9"/>
      <c r="B5" s="6"/>
      <c r="C5" s="108" t="s">
        <v>701</v>
      </c>
      <c r="D5" s="5"/>
    </row>
    <row r="6" spans="1:4" ht="15.75">
      <c r="A6" s="9"/>
      <c r="B6" s="6"/>
      <c r="C6" s="7"/>
      <c r="D6" s="5"/>
    </row>
    <row r="7" spans="1:4" ht="14.25">
      <c r="B7" s="167" t="s">
        <v>549</v>
      </c>
      <c r="C7" s="168" t="s">
        <v>6</v>
      </c>
      <c r="D7" s="5"/>
    </row>
    <row r="8" spans="1:4">
      <c r="C8" s="8"/>
      <c r="D8" s="5"/>
    </row>
    <row r="9" spans="1:4">
      <c r="D9" s="5"/>
    </row>
    <row r="10" spans="1:4">
      <c r="C10" s="8"/>
      <c r="D10" s="5"/>
    </row>
    <row r="11" spans="1:4">
      <c r="B11" s="330" t="s">
        <v>130</v>
      </c>
      <c r="C11" s="108" t="s">
        <v>20</v>
      </c>
      <c r="D11" s="5"/>
    </row>
    <row r="12" spans="1:4">
      <c r="B12" s="330" t="s">
        <v>131</v>
      </c>
      <c r="C12" s="108" t="s">
        <v>21</v>
      </c>
      <c r="D12" s="5"/>
    </row>
    <row r="13" spans="1:4">
      <c r="B13" s="330" t="s">
        <v>132</v>
      </c>
      <c r="C13" s="108" t="s">
        <v>180</v>
      </c>
      <c r="D13" s="5"/>
    </row>
    <row r="14" spans="1:4">
      <c r="B14" s="330" t="s">
        <v>133</v>
      </c>
      <c r="C14" s="331" t="s">
        <v>141</v>
      </c>
      <c r="D14" s="5"/>
    </row>
    <row r="15" spans="1:4">
      <c r="B15" s="330" t="s">
        <v>134</v>
      </c>
      <c r="C15" s="331" t="s">
        <v>142</v>
      </c>
      <c r="D15" s="5"/>
    </row>
    <row r="16" spans="1:4">
      <c r="B16" s="330" t="s">
        <v>135</v>
      </c>
      <c r="C16" s="331" t="s">
        <v>271</v>
      </c>
      <c r="D16" s="5"/>
    </row>
    <row r="17" spans="1:8" ht="13.5" customHeight="1">
      <c r="B17" s="2"/>
      <c r="C17" s="36"/>
      <c r="D17" s="5"/>
    </row>
    <row r="18" spans="1:8" ht="15">
      <c r="A18" s="6"/>
      <c r="B18" s="167" t="s">
        <v>550</v>
      </c>
      <c r="C18" s="168" t="s">
        <v>220</v>
      </c>
      <c r="D18" s="5"/>
    </row>
    <row r="19" spans="1:8" ht="13.5" customHeight="1">
      <c r="B19" s="6"/>
      <c r="C19" s="10"/>
      <c r="D19" s="5"/>
    </row>
    <row r="20" spans="1:8" ht="13.5" customHeight="1">
      <c r="B20" s="6"/>
      <c r="C20" s="108" t="s">
        <v>551</v>
      </c>
      <c r="D20" s="5"/>
    </row>
    <row r="21" spans="1:8" ht="13.5" customHeight="1">
      <c r="B21" s="6"/>
      <c r="C21" s="108" t="s">
        <v>552</v>
      </c>
      <c r="D21" s="5"/>
    </row>
    <row r="22" spans="1:8" ht="13.5" customHeight="1">
      <c r="B22" s="6"/>
      <c r="C22" s="108"/>
      <c r="D22" s="5"/>
    </row>
    <row r="23" spans="1:8" ht="13.5" customHeight="1">
      <c r="B23" s="6"/>
      <c r="C23" s="10"/>
      <c r="D23" s="5"/>
    </row>
    <row r="24" spans="1:8">
      <c r="A24" s="165" t="s">
        <v>7</v>
      </c>
      <c r="B24" s="165" t="s">
        <v>553</v>
      </c>
      <c r="C24" s="166" t="s">
        <v>12</v>
      </c>
      <c r="D24" s="5"/>
    </row>
    <row r="25" spans="1:8" ht="12.75" customHeight="1">
      <c r="B25" s="165"/>
      <c r="C25" s="3"/>
      <c r="D25" s="5"/>
    </row>
    <row r="26" spans="1:8" ht="13.5" customHeight="1">
      <c r="A26" s="165" t="s">
        <v>8</v>
      </c>
      <c r="B26" s="165" t="s">
        <v>554</v>
      </c>
      <c r="C26" s="166" t="s">
        <v>334</v>
      </c>
      <c r="D26" s="6"/>
      <c r="E26" s="6"/>
      <c r="F26" s="6"/>
      <c r="G26" s="6"/>
      <c r="H26" s="6"/>
    </row>
    <row r="27" spans="1:8" ht="13.5" customHeight="1">
      <c r="A27" s="165"/>
      <c r="C27" s="165"/>
      <c r="D27" s="6"/>
      <c r="E27" s="6"/>
      <c r="F27" s="6"/>
      <c r="G27" s="6"/>
      <c r="H27" s="6"/>
    </row>
    <row r="28" spans="1:8" ht="13.5" customHeight="1">
      <c r="A28" s="165" t="s">
        <v>9</v>
      </c>
      <c r="B28" s="165" t="s">
        <v>555</v>
      </c>
      <c r="C28" s="165" t="s">
        <v>10</v>
      </c>
      <c r="D28" s="6"/>
      <c r="E28" s="6"/>
      <c r="F28" s="6"/>
      <c r="G28" s="6"/>
      <c r="H28" s="6"/>
    </row>
    <row r="29" spans="1:8" ht="13.5" customHeight="1">
      <c r="A29" s="165"/>
      <c r="C29" s="165"/>
      <c r="D29" s="6"/>
      <c r="E29" s="6"/>
      <c r="F29" s="6"/>
      <c r="G29" s="6"/>
      <c r="H29" s="6"/>
    </row>
    <row r="30" spans="1:8" ht="13.5" customHeight="1">
      <c r="A30" s="165"/>
      <c r="B30" s="165" t="s">
        <v>556</v>
      </c>
      <c r="C30" s="165" t="s">
        <v>3</v>
      </c>
      <c r="D30" s="6"/>
      <c r="E30" s="6"/>
      <c r="F30" s="6"/>
      <c r="G30" s="6"/>
      <c r="H30" s="6"/>
    </row>
    <row r="31" spans="1:8" ht="13.5" customHeight="1">
      <c r="A31" s="165"/>
      <c r="B31" s="165"/>
      <c r="C31" s="165"/>
      <c r="D31" s="6"/>
      <c r="E31" s="6"/>
      <c r="F31" s="6"/>
      <c r="G31" s="6"/>
      <c r="H31" s="6"/>
    </row>
    <row r="32" spans="1:8" ht="13.5" customHeight="1">
      <c r="A32" s="165"/>
      <c r="B32" s="165" t="s">
        <v>557</v>
      </c>
      <c r="C32" s="165" t="s">
        <v>15</v>
      </c>
      <c r="D32" s="6"/>
      <c r="E32" s="6"/>
      <c r="F32" s="6"/>
      <c r="G32" s="6"/>
      <c r="H32" s="6"/>
    </row>
    <row r="33" spans="1:8" ht="13.5" customHeight="1">
      <c r="A33" s="165"/>
      <c r="B33" s="165"/>
      <c r="C33" s="165"/>
      <c r="D33" s="6"/>
      <c r="E33" s="6"/>
      <c r="F33" s="6"/>
      <c r="G33" s="6"/>
      <c r="H33" s="6"/>
    </row>
    <row r="34" spans="1:8" ht="15">
      <c r="A34" s="165"/>
      <c r="B34" s="165" t="s">
        <v>558</v>
      </c>
      <c r="C34" s="165" t="s">
        <v>16</v>
      </c>
      <c r="D34" s="6"/>
      <c r="E34" s="6"/>
      <c r="F34" s="6"/>
      <c r="G34" s="6"/>
      <c r="H34" s="6"/>
    </row>
    <row r="35" spans="1:8" ht="15">
      <c r="A35" s="165"/>
      <c r="B35" s="165"/>
      <c r="C35" s="165"/>
      <c r="D35" s="6"/>
      <c r="E35" s="6"/>
      <c r="F35" s="6"/>
      <c r="G35" s="6"/>
      <c r="H35" s="6"/>
    </row>
    <row r="36" spans="1:8" ht="15">
      <c r="A36" s="165" t="s">
        <v>11</v>
      </c>
      <c r="B36" s="165" t="s">
        <v>559</v>
      </c>
      <c r="C36" s="165" t="s">
        <v>136</v>
      </c>
      <c r="D36" s="6"/>
      <c r="E36" s="6"/>
      <c r="F36" s="6"/>
      <c r="G36" s="6"/>
      <c r="H36" s="6"/>
    </row>
    <row r="37" spans="1:8" ht="15">
      <c r="A37" s="165"/>
      <c r="B37" s="165"/>
      <c r="C37" s="165"/>
      <c r="D37" s="6"/>
      <c r="E37" s="6"/>
      <c r="F37" s="6"/>
      <c r="G37" s="6"/>
      <c r="H37" s="6"/>
    </row>
    <row r="38" spans="1:8" ht="15">
      <c r="A38" s="165"/>
      <c r="B38" s="165" t="s">
        <v>560</v>
      </c>
      <c r="C38" s="165" t="s">
        <v>17</v>
      </c>
      <c r="D38" s="6"/>
      <c r="E38" s="6"/>
      <c r="F38" s="6"/>
      <c r="G38" s="6"/>
      <c r="H38" s="6"/>
    </row>
    <row r="39" spans="1:8" ht="15">
      <c r="A39" s="2"/>
      <c r="B39" s="165"/>
      <c r="C39" s="165"/>
      <c r="D39" s="6"/>
      <c r="E39" s="6"/>
      <c r="F39" s="6"/>
      <c r="G39" s="6"/>
      <c r="H39" s="6"/>
    </row>
    <row r="40" spans="1:8" ht="15">
      <c r="A40" s="165" t="s">
        <v>13</v>
      </c>
      <c r="B40" s="165" t="s">
        <v>561</v>
      </c>
      <c r="C40" s="165" t="s">
        <v>18</v>
      </c>
      <c r="D40" s="6"/>
      <c r="E40" s="6"/>
      <c r="F40" s="6"/>
      <c r="G40" s="6"/>
      <c r="H40" s="6"/>
    </row>
    <row r="41" spans="1:8" ht="15">
      <c r="A41" s="165"/>
      <c r="B41" s="165"/>
      <c r="C41" s="165"/>
      <c r="D41" s="6"/>
      <c r="E41" s="6"/>
      <c r="F41" s="6"/>
      <c r="G41" s="6"/>
      <c r="H41" s="6"/>
    </row>
    <row r="42" spans="1:8" ht="15">
      <c r="A42" s="165"/>
      <c r="B42" s="165" t="s">
        <v>562</v>
      </c>
      <c r="C42" s="165" t="s">
        <v>232</v>
      </c>
      <c r="D42" s="6"/>
      <c r="E42" s="6"/>
      <c r="F42" s="6"/>
      <c r="G42" s="6"/>
      <c r="H42" s="6"/>
    </row>
    <row r="43" spans="1:8" ht="15">
      <c r="A43" s="165"/>
      <c r="B43" s="2"/>
      <c r="C43" s="165"/>
      <c r="D43" s="6"/>
      <c r="E43" s="6"/>
      <c r="F43" s="6"/>
      <c r="G43" s="6"/>
      <c r="H43" s="6"/>
    </row>
    <row r="44" spans="1:8" ht="15">
      <c r="A44" s="165"/>
      <c r="B44" s="165" t="s">
        <v>563</v>
      </c>
      <c r="C44" s="165" t="s">
        <v>221</v>
      </c>
      <c r="D44" s="6"/>
      <c r="E44" s="6"/>
      <c r="F44" s="6"/>
      <c r="G44" s="6"/>
      <c r="H44" s="6"/>
    </row>
    <row r="45" spans="1:8" ht="15">
      <c r="A45" s="6"/>
      <c r="B45" s="6"/>
      <c r="C45" s="6"/>
      <c r="D45" s="6"/>
      <c r="E45" s="6"/>
      <c r="F45" s="6"/>
      <c r="G45" s="6"/>
      <c r="H45" s="6"/>
    </row>
    <row r="46" spans="1:8" ht="15">
      <c r="A46" s="6"/>
      <c r="B46" s="6"/>
      <c r="C46" s="6"/>
      <c r="D46" s="6"/>
      <c r="E46" s="6"/>
      <c r="F46" s="6"/>
      <c r="G46" s="6"/>
      <c r="H46" s="6"/>
    </row>
    <row r="47" spans="1:8" ht="15">
      <c r="A47" s="6"/>
      <c r="B47" s="6"/>
      <c r="C47" s="6"/>
      <c r="D47" s="6"/>
      <c r="E47" s="6"/>
      <c r="F47" s="6"/>
      <c r="G47" s="6"/>
      <c r="H47" s="6"/>
    </row>
    <row r="48" spans="1:8" ht="15">
      <c r="B48" s="6"/>
    </row>
    <row r="49" spans="2:2" ht="15">
      <c r="B49" s="6"/>
    </row>
    <row r="50" spans="2:2" ht="15">
      <c r="B50" s="6"/>
    </row>
    <row r="51" spans="2:2" ht="15">
      <c r="B51" s="6"/>
    </row>
  </sheetData>
  <phoneticPr fontId="0" type="noConversion"/>
  <hyperlinks>
    <hyperlink ref="C11" location="'1.1'!A1" display="Bevölkerung und Wirtschaft "/>
    <hyperlink ref="C12" location="'1.2'!A1" display="Einsatz von Umweltfaktoren für wirtschaftliche Zwecke "/>
    <hyperlink ref="C13" location="'1.4'!A1" display="Bevölkerung, Konsumausgaben und direkter Einsatz von Umweltfaktoren der privaten Haushalte"/>
    <hyperlink ref="C14" location="'1.4'!A1" display="Entnahmen von Material nach Materialarten (Mill. Tonnen)"/>
    <hyperlink ref="C15" location="'1.5'!A1" display="Abgaben von Material nach Materialarten (Mill. Tonnen)"/>
    <hyperlink ref="C16" location="'1.6'!A1" display="Indikatoren der deutschen Nachhaltigkeitsstrategie zu Umwelt und Ökonomie"/>
    <hyperlink ref="B11" location="'1.1'!A1" display=" 1.1"/>
    <hyperlink ref="B12" location="'1.2'!A1" display=" 1.2"/>
    <hyperlink ref="B13" location="'1.3'!A1" display=" 1.3"/>
    <hyperlink ref="B14" location="'1.4'!A1" display=" 1.4"/>
    <hyperlink ref="B15" location="'1.5'!A1" display=" 1.5"/>
    <hyperlink ref="B16" location="'1.6'!A1" display=" 1.6"/>
    <hyperlink ref="C4" location="Einführung!A1" display="Einführung und Erläuterungen zu den Tabellen"/>
    <hyperlink ref="C5" location="Glossar!A1" display="Glossar"/>
  </hyperlinks>
  <pageMargins left="0.78740157480314965" right="0.59055118110236227" top="0.78740157480314965" bottom="0.78740157480314965" header="0.11811023622047245" footer="0.11811023622047245"/>
  <pageSetup paperSize="9" scale="85" orientation="portrait" horizontalDpi="96" r:id="rId1"/>
  <headerFooter alignWithMargins="0">
    <oddHeader>&amp;R&amp;"MetaNormalLF-Roman,Standard"Teil 1</oddHeader>
    <oddFooter>&amp;L&amp;"MetaNormalLF-Roman,Standard"Statistisches Bundesamt, Umweltnutzung und Wirtschaft, Tabellenband, 2013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4"/>
  <sheetViews>
    <sheetView workbookViewId="0"/>
  </sheetViews>
  <sheetFormatPr baseColWidth="10" defaultRowHeight="12.75"/>
  <cols>
    <col min="1" max="1" width="16.28515625" style="144" customWidth="1"/>
    <col min="2" max="2" width="11.42578125" style="144"/>
    <col min="3" max="3" width="2.7109375" style="144" customWidth="1"/>
    <col min="4" max="256" width="11.42578125" style="144"/>
    <col min="257" max="257" width="16.28515625" style="144" customWidth="1"/>
    <col min="258" max="258" width="11.42578125" style="144"/>
    <col min="259" max="259" width="2.7109375" style="144" customWidth="1"/>
    <col min="260" max="512" width="11.42578125" style="144"/>
    <col min="513" max="513" width="16.28515625" style="144" customWidth="1"/>
    <col min="514" max="514" width="11.42578125" style="144"/>
    <col min="515" max="515" width="2.7109375" style="144" customWidth="1"/>
    <col min="516" max="768" width="11.42578125" style="144"/>
    <col min="769" max="769" width="16.28515625" style="144" customWidth="1"/>
    <col min="770" max="770" width="11.42578125" style="144"/>
    <col min="771" max="771" width="2.7109375" style="144" customWidth="1"/>
    <col min="772" max="1024" width="11.42578125" style="144"/>
    <col min="1025" max="1025" width="16.28515625" style="144" customWidth="1"/>
    <col min="1026" max="1026" width="11.42578125" style="144"/>
    <col min="1027" max="1027" width="2.7109375" style="144" customWidth="1"/>
    <col min="1028" max="1280" width="11.42578125" style="144"/>
    <col min="1281" max="1281" width="16.28515625" style="144" customWidth="1"/>
    <col min="1282" max="1282" width="11.42578125" style="144"/>
    <col min="1283" max="1283" width="2.7109375" style="144" customWidth="1"/>
    <col min="1284" max="1536" width="11.42578125" style="144"/>
    <col min="1537" max="1537" width="16.28515625" style="144" customWidth="1"/>
    <col min="1538" max="1538" width="11.42578125" style="144"/>
    <col min="1539" max="1539" width="2.7109375" style="144" customWidth="1"/>
    <col min="1540" max="1792" width="11.42578125" style="144"/>
    <col min="1793" max="1793" width="16.28515625" style="144" customWidth="1"/>
    <col min="1794" max="1794" width="11.42578125" style="144"/>
    <col min="1795" max="1795" width="2.7109375" style="144" customWidth="1"/>
    <col min="1796" max="2048" width="11.42578125" style="144"/>
    <col min="2049" max="2049" width="16.28515625" style="144" customWidth="1"/>
    <col min="2050" max="2050" width="11.42578125" style="144"/>
    <col min="2051" max="2051" width="2.7109375" style="144" customWidth="1"/>
    <col min="2052" max="2304" width="11.42578125" style="144"/>
    <col min="2305" max="2305" width="16.28515625" style="144" customWidth="1"/>
    <col min="2306" max="2306" width="11.42578125" style="144"/>
    <col min="2307" max="2307" width="2.7109375" style="144" customWidth="1"/>
    <col min="2308" max="2560" width="11.42578125" style="144"/>
    <col min="2561" max="2561" width="16.28515625" style="144" customWidth="1"/>
    <col min="2562" max="2562" width="11.42578125" style="144"/>
    <col min="2563" max="2563" width="2.7109375" style="144" customWidth="1"/>
    <col min="2564" max="2816" width="11.42578125" style="144"/>
    <col min="2817" max="2817" width="16.28515625" style="144" customWidth="1"/>
    <col min="2818" max="2818" width="11.42578125" style="144"/>
    <col min="2819" max="2819" width="2.7109375" style="144" customWidth="1"/>
    <col min="2820" max="3072" width="11.42578125" style="144"/>
    <col min="3073" max="3073" width="16.28515625" style="144" customWidth="1"/>
    <col min="3074" max="3074" width="11.42578125" style="144"/>
    <col min="3075" max="3075" width="2.7109375" style="144" customWidth="1"/>
    <col min="3076" max="3328" width="11.42578125" style="144"/>
    <col min="3329" max="3329" width="16.28515625" style="144" customWidth="1"/>
    <col min="3330" max="3330" width="11.42578125" style="144"/>
    <col min="3331" max="3331" width="2.7109375" style="144" customWidth="1"/>
    <col min="3332" max="3584" width="11.42578125" style="144"/>
    <col min="3585" max="3585" width="16.28515625" style="144" customWidth="1"/>
    <col min="3586" max="3586" width="11.42578125" style="144"/>
    <col min="3587" max="3587" width="2.7109375" style="144" customWidth="1"/>
    <col min="3588" max="3840" width="11.42578125" style="144"/>
    <col min="3841" max="3841" width="16.28515625" style="144" customWidth="1"/>
    <col min="3842" max="3842" width="11.42578125" style="144"/>
    <col min="3843" max="3843" width="2.7109375" style="144" customWidth="1"/>
    <col min="3844" max="4096" width="11.42578125" style="144"/>
    <col min="4097" max="4097" width="16.28515625" style="144" customWidth="1"/>
    <col min="4098" max="4098" width="11.42578125" style="144"/>
    <col min="4099" max="4099" width="2.7109375" style="144" customWidth="1"/>
    <col min="4100" max="4352" width="11.42578125" style="144"/>
    <col min="4353" max="4353" width="16.28515625" style="144" customWidth="1"/>
    <col min="4354" max="4354" width="11.42578125" style="144"/>
    <col min="4355" max="4355" width="2.7109375" style="144" customWidth="1"/>
    <col min="4356" max="4608" width="11.42578125" style="144"/>
    <col min="4609" max="4609" width="16.28515625" style="144" customWidth="1"/>
    <col min="4610" max="4610" width="11.42578125" style="144"/>
    <col min="4611" max="4611" width="2.7109375" style="144" customWidth="1"/>
    <col min="4612" max="4864" width="11.42578125" style="144"/>
    <col min="4865" max="4865" width="16.28515625" style="144" customWidth="1"/>
    <col min="4866" max="4866" width="11.42578125" style="144"/>
    <col min="4867" max="4867" width="2.7109375" style="144" customWidth="1"/>
    <col min="4868" max="5120" width="11.42578125" style="144"/>
    <col min="5121" max="5121" width="16.28515625" style="144" customWidth="1"/>
    <col min="5122" max="5122" width="11.42578125" style="144"/>
    <col min="5123" max="5123" width="2.7109375" style="144" customWidth="1"/>
    <col min="5124" max="5376" width="11.42578125" style="144"/>
    <col min="5377" max="5377" width="16.28515625" style="144" customWidth="1"/>
    <col min="5378" max="5378" width="11.42578125" style="144"/>
    <col min="5379" max="5379" width="2.7109375" style="144" customWidth="1"/>
    <col min="5380" max="5632" width="11.42578125" style="144"/>
    <col min="5633" max="5633" width="16.28515625" style="144" customWidth="1"/>
    <col min="5634" max="5634" width="11.42578125" style="144"/>
    <col min="5635" max="5635" width="2.7109375" style="144" customWidth="1"/>
    <col min="5636" max="5888" width="11.42578125" style="144"/>
    <col min="5889" max="5889" width="16.28515625" style="144" customWidth="1"/>
    <col min="5890" max="5890" width="11.42578125" style="144"/>
    <col min="5891" max="5891" width="2.7109375" style="144" customWidth="1"/>
    <col min="5892" max="6144" width="11.42578125" style="144"/>
    <col min="6145" max="6145" width="16.28515625" style="144" customWidth="1"/>
    <col min="6146" max="6146" width="11.42578125" style="144"/>
    <col min="6147" max="6147" width="2.7109375" style="144" customWidth="1"/>
    <col min="6148" max="6400" width="11.42578125" style="144"/>
    <col min="6401" max="6401" width="16.28515625" style="144" customWidth="1"/>
    <col min="6402" max="6402" width="11.42578125" style="144"/>
    <col min="6403" max="6403" width="2.7109375" style="144" customWidth="1"/>
    <col min="6404" max="6656" width="11.42578125" style="144"/>
    <col min="6657" max="6657" width="16.28515625" style="144" customWidth="1"/>
    <col min="6658" max="6658" width="11.42578125" style="144"/>
    <col min="6659" max="6659" width="2.7109375" style="144" customWidth="1"/>
    <col min="6660" max="6912" width="11.42578125" style="144"/>
    <col min="6913" max="6913" width="16.28515625" style="144" customWidth="1"/>
    <col min="6914" max="6914" width="11.42578125" style="144"/>
    <col min="6915" max="6915" width="2.7109375" style="144" customWidth="1"/>
    <col min="6916" max="7168" width="11.42578125" style="144"/>
    <col min="7169" max="7169" width="16.28515625" style="144" customWidth="1"/>
    <col min="7170" max="7170" width="11.42578125" style="144"/>
    <col min="7171" max="7171" width="2.7109375" style="144" customWidth="1"/>
    <col min="7172" max="7424" width="11.42578125" style="144"/>
    <col min="7425" max="7425" width="16.28515625" style="144" customWidth="1"/>
    <col min="7426" max="7426" width="11.42578125" style="144"/>
    <col min="7427" max="7427" width="2.7109375" style="144" customWidth="1"/>
    <col min="7428" max="7680" width="11.42578125" style="144"/>
    <col min="7681" max="7681" width="16.28515625" style="144" customWidth="1"/>
    <col min="7682" max="7682" width="11.42578125" style="144"/>
    <col min="7683" max="7683" width="2.7109375" style="144" customWidth="1"/>
    <col min="7684" max="7936" width="11.42578125" style="144"/>
    <col min="7937" max="7937" width="16.28515625" style="144" customWidth="1"/>
    <col min="7938" max="7938" width="11.42578125" style="144"/>
    <col min="7939" max="7939" width="2.7109375" style="144" customWidth="1"/>
    <col min="7940" max="8192" width="11.42578125" style="144"/>
    <col min="8193" max="8193" width="16.28515625" style="144" customWidth="1"/>
    <col min="8194" max="8194" width="11.42578125" style="144"/>
    <col min="8195" max="8195" width="2.7109375" style="144" customWidth="1"/>
    <col min="8196" max="8448" width="11.42578125" style="144"/>
    <col min="8449" max="8449" width="16.28515625" style="144" customWidth="1"/>
    <col min="8450" max="8450" width="11.42578125" style="144"/>
    <col min="8451" max="8451" width="2.7109375" style="144" customWidth="1"/>
    <col min="8452" max="8704" width="11.42578125" style="144"/>
    <col min="8705" max="8705" width="16.28515625" style="144" customWidth="1"/>
    <col min="8706" max="8706" width="11.42578125" style="144"/>
    <col min="8707" max="8707" width="2.7109375" style="144" customWidth="1"/>
    <col min="8708" max="8960" width="11.42578125" style="144"/>
    <col min="8961" max="8961" width="16.28515625" style="144" customWidth="1"/>
    <col min="8962" max="8962" width="11.42578125" style="144"/>
    <col min="8963" max="8963" width="2.7109375" style="144" customWidth="1"/>
    <col min="8964" max="9216" width="11.42578125" style="144"/>
    <col min="9217" max="9217" width="16.28515625" style="144" customWidth="1"/>
    <col min="9218" max="9218" width="11.42578125" style="144"/>
    <col min="9219" max="9219" width="2.7109375" style="144" customWidth="1"/>
    <col min="9220" max="9472" width="11.42578125" style="144"/>
    <col min="9473" max="9473" width="16.28515625" style="144" customWidth="1"/>
    <col min="9474" max="9474" width="11.42578125" style="144"/>
    <col min="9475" max="9475" width="2.7109375" style="144" customWidth="1"/>
    <col min="9476" max="9728" width="11.42578125" style="144"/>
    <col min="9729" max="9729" width="16.28515625" style="144" customWidth="1"/>
    <col min="9730" max="9730" width="11.42578125" style="144"/>
    <col min="9731" max="9731" width="2.7109375" style="144" customWidth="1"/>
    <col min="9732" max="9984" width="11.42578125" style="144"/>
    <col min="9985" max="9985" width="16.28515625" style="144" customWidth="1"/>
    <col min="9986" max="9986" width="11.42578125" style="144"/>
    <col min="9987" max="9987" width="2.7109375" style="144" customWidth="1"/>
    <col min="9988" max="10240" width="11.42578125" style="144"/>
    <col min="10241" max="10241" width="16.28515625" style="144" customWidth="1"/>
    <col min="10242" max="10242" width="11.42578125" style="144"/>
    <col min="10243" max="10243" width="2.7109375" style="144" customWidth="1"/>
    <col min="10244" max="10496" width="11.42578125" style="144"/>
    <col min="10497" max="10497" width="16.28515625" style="144" customWidth="1"/>
    <col min="10498" max="10498" width="11.42578125" style="144"/>
    <col min="10499" max="10499" width="2.7109375" style="144" customWidth="1"/>
    <col min="10500" max="10752" width="11.42578125" style="144"/>
    <col min="10753" max="10753" width="16.28515625" style="144" customWidth="1"/>
    <col min="10754" max="10754" width="11.42578125" style="144"/>
    <col min="10755" max="10755" width="2.7109375" style="144" customWidth="1"/>
    <col min="10756" max="11008" width="11.42578125" style="144"/>
    <col min="11009" max="11009" width="16.28515625" style="144" customWidth="1"/>
    <col min="11010" max="11010" width="11.42578125" style="144"/>
    <col min="11011" max="11011" width="2.7109375" style="144" customWidth="1"/>
    <col min="11012" max="11264" width="11.42578125" style="144"/>
    <col min="11265" max="11265" width="16.28515625" style="144" customWidth="1"/>
    <col min="11266" max="11266" width="11.42578125" style="144"/>
    <col min="11267" max="11267" width="2.7109375" style="144" customWidth="1"/>
    <col min="11268" max="11520" width="11.42578125" style="144"/>
    <col min="11521" max="11521" width="16.28515625" style="144" customWidth="1"/>
    <col min="11522" max="11522" width="11.42578125" style="144"/>
    <col min="11523" max="11523" width="2.7109375" style="144" customWidth="1"/>
    <col min="11524" max="11776" width="11.42578125" style="144"/>
    <col min="11777" max="11777" width="16.28515625" style="144" customWidth="1"/>
    <col min="11778" max="11778" width="11.42578125" style="144"/>
    <col min="11779" max="11779" width="2.7109375" style="144" customWidth="1"/>
    <col min="11780" max="12032" width="11.42578125" style="144"/>
    <col min="12033" max="12033" width="16.28515625" style="144" customWidth="1"/>
    <col min="12034" max="12034" width="11.42578125" style="144"/>
    <col min="12035" max="12035" width="2.7109375" style="144" customWidth="1"/>
    <col min="12036" max="12288" width="11.42578125" style="144"/>
    <col min="12289" max="12289" width="16.28515625" style="144" customWidth="1"/>
    <col min="12290" max="12290" width="11.42578125" style="144"/>
    <col min="12291" max="12291" width="2.7109375" style="144" customWidth="1"/>
    <col min="12292" max="12544" width="11.42578125" style="144"/>
    <col min="12545" max="12545" width="16.28515625" style="144" customWidth="1"/>
    <col min="12546" max="12546" width="11.42578125" style="144"/>
    <col min="12547" max="12547" width="2.7109375" style="144" customWidth="1"/>
    <col min="12548" max="12800" width="11.42578125" style="144"/>
    <col min="12801" max="12801" width="16.28515625" style="144" customWidth="1"/>
    <col min="12802" max="12802" width="11.42578125" style="144"/>
    <col min="12803" max="12803" width="2.7109375" style="144" customWidth="1"/>
    <col min="12804" max="13056" width="11.42578125" style="144"/>
    <col min="13057" max="13057" width="16.28515625" style="144" customWidth="1"/>
    <col min="13058" max="13058" width="11.42578125" style="144"/>
    <col min="13059" max="13059" width="2.7109375" style="144" customWidth="1"/>
    <col min="13060" max="13312" width="11.42578125" style="144"/>
    <col min="13313" max="13313" width="16.28515625" style="144" customWidth="1"/>
    <col min="13314" max="13314" width="11.42578125" style="144"/>
    <col min="13315" max="13315" width="2.7109375" style="144" customWidth="1"/>
    <col min="13316" max="13568" width="11.42578125" style="144"/>
    <col min="13569" max="13569" width="16.28515625" style="144" customWidth="1"/>
    <col min="13570" max="13570" width="11.42578125" style="144"/>
    <col min="13571" max="13571" width="2.7109375" style="144" customWidth="1"/>
    <col min="13572" max="13824" width="11.42578125" style="144"/>
    <col min="13825" max="13825" width="16.28515625" style="144" customWidth="1"/>
    <col min="13826" max="13826" width="11.42578125" style="144"/>
    <col min="13827" max="13827" width="2.7109375" style="144" customWidth="1"/>
    <col min="13828" max="14080" width="11.42578125" style="144"/>
    <col min="14081" max="14081" width="16.28515625" style="144" customWidth="1"/>
    <col min="14082" max="14082" width="11.42578125" style="144"/>
    <col min="14083" max="14083" width="2.7109375" style="144" customWidth="1"/>
    <col min="14084" max="14336" width="11.42578125" style="144"/>
    <col min="14337" max="14337" width="16.28515625" style="144" customWidth="1"/>
    <col min="14338" max="14338" width="11.42578125" style="144"/>
    <col min="14339" max="14339" width="2.7109375" style="144" customWidth="1"/>
    <col min="14340" max="14592" width="11.42578125" style="144"/>
    <col min="14593" max="14593" width="16.28515625" style="144" customWidth="1"/>
    <col min="14594" max="14594" width="11.42578125" style="144"/>
    <col min="14595" max="14595" width="2.7109375" style="144" customWidth="1"/>
    <col min="14596" max="14848" width="11.42578125" style="144"/>
    <col min="14849" max="14849" width="16.28515625" style="144" customWidth="1"/>
    <col min="14850" max="14850" width="11.42578125" style="144"/>
    <col min="14851" max="14851" width="2.7109375" style="144" customWidth="1"/>
    <col min="14852" max="15104" width="11.42578125" style="144"/>
    <col min="15105" max="15105" width="16.28515625" style="144" customWidth="1"/>
    <col min="15106" max="15106" width="11.42578125" style="144"/>
    <col min="15107" max="15107" width="2.7109375" style="144" customWidth="1"/>
    <col min="15108" max="15360" width="11.42578125" style="144"/>
    <col min="15361" max="15361" width="16.28515625" style="144" customWidth="1"/>
    <col min="15362" max="15362" width="11.42578125" style="144"/>
    <col min="15363" max="15363" width="2.7109375" style="144" customWidth="1"/>
    <col min="15364" max="15616" width="11.42578125" style="144"/>
    <col min="15617" max="15617" width="16.28515625" style="144" customWidth="1"/>
    <col min="15618" max="15618" width="11.42578125" style="144"/>
    <col min="15619" max="15619" width="2.7109375" style="144" customWidth="1"/>
    <col min="15620" max="15872" width="11.42578125" style="144"/>
    <col min="15873" max="15873" width="16.28515625" style="144" customWidth="1"/>
    <col min="15874" max="15874" width="11.42578125" style="144"/>
    <col min="15875" max="15875" width="2.7109375" style="144" customWidth="1"/>
    <col min="15876" max="16128" width="11.42578125" style="144"/>
    <col min="16129" max="16129" width="16.28515625" style="144" customWidth="1"/>
    <col min="16130" max="16130" width="11.42578125" style="144"/>
    <col min="16131" max="16131" width="2.7109375" style="144" customWidth="1"/>
    <col min="16132" max="16384" width="11.42578125" style="144"/>
  </cols>
  <sheetData>
    <row r="1" spans="1:8" ht="15">
      <c r="A1" s="329" t="s">
        <v>538</v>
      </c>
      <c r="B1" s="143"/>
      <c r="C1" s="143"/>
      <c r="D1" s="143"/>
      <c r="E1" s="143"/>
      <c r="F1" s="143"/>
      <c r="G1" s="143"/>
      <c r="H1" s="143"/>
    </row>
    <row r="2" spans="1:8" ht="17.100000000000001" customHeight="1">
      <c r="A2" s="143" t="s">
        <v>564</v>
      </c>
      <c r="B2" s="143"/>
      <c r="C2" s="143"/>
      <c r="D2" s="143"/>
      <c r="E2" s="143"/>
      <c r="F2" s="143"/>
      <c r="G2" s="143"/>
      <c r="H2" s="143"/>
    </row>
    <row r="3" spans="1:8">
      <c r="A3" s="143" t="s">
        <v>565</v>
      </c>
      <c r="B3" s="143"/>
      <c r="C3" s="143"/>
      <c r="D3" s="143"/>
      <c r="E3" s="143"/>
      <c r="F3" s="143"/>
      <c r="G3" s="143"/>
      <c r="H3" s="143"/>
    </row>
    <row r="4" spans="1:8">
      <c r="A4" s="143" t="s">
        <v>710</v>
      </c>
      <c r="B4" s="143"/>
      <c r="C4" s="143"/>
      <c r="D4" s="143"/>
      <c r="E4" s="143"/>
      <c r="F4" s="143"/>
      <c r="G4" s="143"/>
      <c r="H4" s="143"/>
    </row>
    <row r="5" spans="1:8">
      <c r="A5" s="143"/>
      <c r="B5" s="143"/>
      <c r="C5" s="143"/>
      <c r="D5" s="143"/>
      <c r="E5" s="143"/>
      <c r="F5" s="143"/>
      <c r="G5" s="143"/>
      <c r="H5" s="143"/>
    </row>
    <row r="6" spans="1:8">
      <c r="A6" s="143"/>
      <c r="B6" s="143"/>
      <c r="C6" s="143"/>
      <c r="D6" s="143"/>
      <c r="E6" s="143"/>
      <c r="F6" s="143"/>
      <c r="G6" s="143"/>
      <c r="H6" s="143"/>
    </row>
    <row r="7" spans="1:8">
      <c r="A7" s="143"/>
      <c r="B7" s="143"/>
      <c r="C7" s="143"/>
      <c r="D7" s="143"/>
      <c r="E7" s="143"/>
      <c r="F7" s="143"/>
      <c r="G7" s="143"/>
      <c r="H7" s="143"/>
    </row>
    <row r="8" spans="1:8">
      <c r="A8" s="143"/>
      <c r="B8" s="143"/>
      <c r="C8" s="143"/>
      <c r="D8" s="143"/>
      <c r="E8" s="143"/>
      <c r="F8" s="143"/>
      <c r="G8" s="143"/>
      <c r="H8" s="143"/>
    </row>
    <row r="9" spans="1:8">
      <c r="A9" s="143"/>
      <c r="B9" s="143"/>
      <c r="C9" s="143"/>
      <c r="D9" s="143"/>
      <c r="E9" s="143"/>
      <c r="F9" s="143"/>
      <c r="G9" s="143"/>
      <c r="H9" s="143"/>
    </row>
    <row r="10" spans="1:8">
      <c r="A10" s="143"/>
      <c r="B10" s="143"/>
      <c r="C10" s="143"/>
      <c r="D10" s="143"/>
      <c r="E10" s="143"/>
      <c r="F10" s="143"/>
      <c r="G10" s="143"/>
      <c r="H10" s="143"/>
    </row>
    <row r="11" spans="1:8">
      <c r="A11" s="143"/>
      <c r="B11" s="143"/>
      <c r="C11" s="143"/>
      <c r="D11" s="143"/>
      <c r="E11" s="143"/>
      <c r="F11" s="143"/>
      <c r="G11" s="143"/>
      <c r="H11" s="143"/>
    </row>
    <row r="12" spans="1:8">
      <c r="A12" s="143"/>
      <c r="B12" s="143"/>
      <c r="C12" s="143"/>
      <c r="D12" s="143"/>
      <c r="E12" s="143"/>
      <c r="F12" s="143"/>
      <c r="G12" s="143"/>
      <c r="H12" s="143"/>
    </row>
    <row r="13" spans="1:8">
      <c r="A13" s="143"/>
      <c r="B13" s="143"/>
      <c r="C13" s="143"/>
      <c r="D13" s="143"/>
      <c r="E13" s="143"/>
      <c r="F13" s="143"/>
      <c r="G13" s="143"/>
      <c r="H13" s="143"/>
    </row>
    <row r="14" spans="1:8" ht="15">
      <c r="A14" s="329" t="s">
        <v>566</v>
      </c>
      <c r="B14" s="143"/>
      <c r="C14" s="143"/>
      <c r="D14" s="143"/>
      <c r="E14" s="143"/>
      <c r="F14" s="143"/>
      <c r="G14" s="143"/>
      <c r="H14" s="143"/>
    </row>
    <row r="15" spans="1:8">
      <c r="A15" s="142"/>
      <c r="B15" s="143"/>
      <c r="C15" s="143"/>
      <c r="D15" s="143"/>
      <c r="E15" s="143"/>
      <c r="F15" s="143"/>
      <c r="G15" s="143"/>
      <c r="H15" s="143"/>
    </row>
    <row r="16" spans="1:8">
      <c r="A16" s="145" t="s">
        <v>6</v>
      </c>
      <c r="B16" s="142"/>
      <c r="C16" s="143"/>
      <c r="D16" s="143"/>
      <c r="E16" s="143"/>
      <c r="F16" s="143"/>
      <c r="G16" s="143"/>
      <c r="H16" s="143"/>
    </row>
    <row r="17" spans="1:8" ht="17.100000000000001" customHeight="1">
      <c r="A17" s="143" t="s">
        <v>567</v>
      </c>
      <c r="B17" s="143"/>
      <c r="C17" s="143"/>
      <c r="D17" s="143"/>
      <c r="E17" s="143"/>
      <c r="F17" s="143"/>
      <c r="G17" s="143"/>
      <c r="H17" s="143"/>
    </row>
    <row r="18" spans="1:8">
      <c r="A18" s="143" t="s">
        <v>568</v>
      </c>
      <c r="B18" s="143"/>
      <c r="C18" s="143"/>
      <c r="D18" s="143"/>
      <c r="E18" s="143"/>
      <c r="F18" s="143"/>
      <c r="G18" s="143"/>
      <c r="H18" s="143"/>
    </row>
    <row r="19" spans="1:8">
      <c r="A19" s="143" t="s">
        <v>569</v>
      </c>
      <c r="B19" s="143"/>
      <c r="C19" s="143"/>
      <c r="D19" s="143"/>
      <c r="E19" s="143"/>
      <c r="F19" s="143"/>
      <c r="G19" s="143"/>
      <c r="H19" s="143"/>
    </row>
    <row r="20" spans="1:8">
      <c r="A20" s="143" t="s">
        <v>570</v>
      </c>
      <c r="B20" s="143"/>
      <c r="C20" s="143"/>
      <c r="D20" s="143"/>
      <c r="E20" s="143"/>
      <c r="F20" s="143"/>
      <c r="G20" s="143"/>
      <c r="H20" s="143"/>
    </row>
    <row r="21" spans="1:8">
      <c r="A21" s="143"/>
      <c r="B21" s="143"/>
      <c r="C21" s="143"/>
      <c r="D21" s="143"/>
      <c r="E21" s="143"/>
      <c r="F21" s="143"/>
      <c r="G21" s="143"/>
      <c r="H21" s="143"/>
    </row>
    <row r="22" spans="1:8">
      <c r="A22" s="143" t="s">
        <v>676</v>
      </c>
      <c r="B22" s="143"/>
      <c r="C22" s="143"/>
      <c r="D22" s="143"/>
      <c r="E22" s="143"/>
      <c r="F22" s="143"/>
      <c r="G22" s="143"/>
      <c r="H22" s="143"/>
    </row>
    <row r="23" spans="1:8">
      <c r="A23" s="143" t="s">
        <v>675</v>
      </c>
      <c r="B23" s="143"/>
      <c r="C23" s="143"/>
      <c r="D23" s="143"/>
      <c r="E23" s="143"/>
      <c r="F23" s="143"/>
      <c r="G23" s="143"/>
      <c r="H23" s="143"/>
    </row>
    <row r="24" spans="1:8">
      <c r="A24" s="143" t="s">
        <v>571</v>
      </c>
      <c r="B24" s="143"/>
      <c r="C24" s="143"/>
      <c r="D24" s="143"/>
      <c r="E24" s="143"/>
      <c r="F24" s="143"/>
      <c r="G24" s="143"/>
      <c r="H24" s="143"/>
    </row>
    <row r="25" spans="1:8">
      <c r="A25" s="143" t="s">
        <v>572</v>
      </c>
      <c r="B25" s="143"/>
      <c r="C25" s="143"/>
      <c r="D25" s="143"/>
      <c r="E25" s="143"/>
      <c r="F25" s="143"/>
      <c r="G25" s="143"/>
      <c r="H25" s="143"/>
    </row>
    <row r="26" spans="1:8">
      <c r="A26" s="143" t="s">
        <v>573</v>
      </c>
      <c r="B26" s="143"/>
      <c r="C26" s="143"/>
      <c r="D26" s="143"/>
      <c r="E26" s="143"/>
      <c r="F26" s="143"/>
      <c r="G26" s="143"/>
      <c r="H26" s="143"/>
    </row>
    <row r="27" spans="1:8">
      <c r="A27" s="143" t="s">
        <v>574</v>
      </c>
      <c r="B27" s="143"/>
      <c r="C27" s="143"/>
      <c r="D27" s="143"/>
      <c r="E27" s="143"/>
      <c r="F27" s="143"/>
      <c r="G27" s="143"/>
      <c r="H27" s="143"/>
    </row>
    <row r="28" spans="1:8">
      <c r="A28" s="143" t="s">
        <v>575</v>
      </c>
      <c r="B28" s="143"/>
      <c r="C28" s="143"/>
      <c r="D28" s="143"/>
      <c r="E28" s="143"/>
      <c r="F28" s="143"/>
      <c r="G28" s="143"/>
      <c r="H28" s="143"/>
    </row>
    <row r="29" spans="1:8">
      <c r="A29" s="143" t="s">
        <v>576</v>
      </c>
      <c r="B29" s="143"/>
      <c r="C29" s="143"/>
      <c r="D29" s="143"/>
      <c r="E29" s="143"/>
      <c r="F29" s="143"/>
      <c r="G29" s="143"/>
      <c r="H29" s="143"/>
    </row>
    <row r="30" spans="1:8">
      <c r="A30" s="143" t="s">
        <v>577</v>
      </c>
      <c r="B30" s="143"/>
      <c r="C30" s="143"/>
      <c r="D30" s="143"/>
      <c r="E30" s="143"/>
      <c r="F30" s="143"/>
      <c r="G30" s="143"/>
      <c r="H30" s="143"/>
    </row>
    <row r="31" spans="1:8">
      <c r="A31" s="143" t="s">
        <v>578</v>
      </c>
      <c r="B31" s="143"/>
      <c r="C31" s="143"/>
      <c r="D31" s="143"/>
      <c r="E31" s="143"/>
      <c r="F31" s="143"/>
      <c r="G31" s="143"/>
      <c r="H31" s="143"/>
    </row>
    <row r="32" spans="1:8">
      <c r="A32" s="143" t="s">
        <v>579</v>
      </c>
      <c r="B32" s="143"/>
      <c r="C32" s="143"/>
      <c r="D32" s="143"/>
      <c r="E32" s="143"/>
      <c r="F32" s="143"/>
      <c r="G32" s="143"/>
      <c r="H32" s="143"/>
    </row>
    <row r="33" spans="1:8">
      <c r="A33" s="143" t="s">
        <v>580</v>
      </c>
      <c r="B33" s="143"/>
      <c r="C33" s="143"/>
      <c r="D33" s="143"/>
      <c r="E33" s="143"/>
      <c r="F33" s="143"/>
      <c r="G33" s="143"/>
      <c r="H33" s="143"/>
    </row>
    <row r="34" spans="1:8">
      <c r="A34" s="143" t="s">
        <v>581</v>
      </c>
      <c r="B34" s="143"/>
      <c r="C34" s="143"/>
      <c r="D34" s="143"/>
      <c r="E34" s="143"/>
      <c r="F34" s="143"/>
      <c r="G34" s="143"/>
      <c r="H34" s="143"/>
    </row>
    <row r="35" spans="1:8">
      <c r="A35" s="143"/>
      <c r="B35" s="143"/>
      <c r="C35" s="143"/>
      <c r="D35" s="143"/>
      <c r="E35" s="143"/>
      <c r="F35" s="143"/>
      <c r="G35" s="143"/>
      <c r="H35" s="143"/>
    </row>
    <row r="36" spans="1:8">
      <c r="A36" s="143" t="s">
        <v>582</v>
      </c>
      <c r="B36" s="143"/>
      <c r="C36" s="143"/>
      <c r="D36" s="143"/>
      <c r="E36" s="143"/>
      <c r="F36" s="143"/>
      <c r="G36" s="143"/>
      <c r="H36" s="143"/>
    </row>
    <row r="37" spans="1:8">
      <c r="A37" s="143" t="s">
        <v>583</v>
      </c>
      <c r="B37" s="143"/>
      <c r="C37" s="143"/>
      <c r="D37" s="143"/>
      <c r="E37" s="143"/>
      <c r="F37" s="143"/>
      <c r="G37" s="143"/>
      <c r="H37" s="143"/>
    </row>
    <row r="38" spans="1:8">
      <c r="A38" s="143"/>
      <c r="B38" s="143"/>
      <c r="C38" s="143"/>
      <c r="D38" s="143"/>
      <c r="E38" s="143"/>
      <c r="F38" s="143"/>
      <c r="G38" s="143"/>
      <c r="H38" s="143"/>
    </row>
    <row r="39" spans="1:8">
      <c r="A39" s="146" t="s">
        <v>584</v>
      </c>
      <c r="B39" s="143"/>
      <c r="C39" s="143"/>
      <c r="D39" s="143"/>
      <c r="E39" s="143"/>
      <c r="F39" s="143"/>
      <c r="G39" s="143"/>
      <c r="H39" s="143"/>
    </row>
    <row r="40" spans="1:8" ht="17.100000000000001" customHeight="1">
      <c r="A40" s="147" t="s">
        <v>12</v>
      </c>
      <c r="B40" s="143" t="s">
        <v>677</v>
      </c>
      <c r="C40" s="143"/>
      <c r="D40" s="143"/>
      <c r="E40" s="143"/>
      <c r="F40" s="143"/>
      <c r="G40" s="143"/>
      <c r="H40" s="143"/>
    </row>
    <row r="41" spans="1:8" ht="17.100000000000001" customHeight="1">
      <c r="A41" s="143" t="s">
        <v>10</v>
      </c>
      <c r="B41" s="143" t="s">
        <v>585</v>
      </c>
      <c r="C41" s="143"/>
      <c r="D41" s="143"/>
      <c r="E41" s="143"/>
      <c r="F41" s="143"/>
      <c r="G41" s="143"/>
      <c r="H41" s="143"/>
    </row>
    <row r="42" spans="1:8">
      <c r="A42" s="143"/>
      <c r="B42" s="143" t="s">
        <v>586</v>
      </c>
      <c r="C42" s="143"/>
      <c r="D42" s="143"/>
      <c r="E42" s="143"/>
      <c r="F42" s="143"/>
      <c r="G42" s="143"/>
      <c r="H42" s="143"/>
    </row>
    <row r="43" spans="1:8" ht="17.100000000000001" customHeight="1">
      <c r="A43" s="143" t="s">
        <v>587</v>
      </c>
      <c r="B43" s="143" t="s">
        <v>588</v>
      </c>
      <c r="C43" s="143"/>
      <c r="D43" s="143"/>
      <c r="E43" s="143"/>
      <c r="F43" s="143"/>
      <c r="G43" s="143"/>
      <c r="H43" s="143"/>
    </row>
    <row r="44" spans="1:8">
      <c r="A44" s="143"/>
      <c r="B44" s="143"/>
      <c r="C44" s="143"/>
      <c r="D44" s="143"/>
      <c r="E44" s="143"/>
      <c r="F44" s="143"/>
      <c r="G44" s="143"/>
      <c r="H44" s="143"/>
    </row>
    <row r="45" spans="1:8">
      <c r="A45" s="146" t="s">
        <v>589</v>
      </c>
      <c r="B45" s="143"/>
      <c r="C45" s="143"/>
      <c r="D45" s="143"/>
      <c r="E45" s="143"/>
      <c r="F45" s="143"/>
      <c r="G45" s="143"/>
      <c r="H45" s="143"/>
    </row>
    <row r="46" spans="1:8" ht="17.100000000000001" customHeight="1">
      <c r="A46" s="143" t="s">
        <v>590</v>
      </c>
      <c r="B46" s="143" t="s">
        <v>591</v>
      </c>
      <c r="C46" s="143"/>
      <c r="D46" s="143"/>
      <c r="E46" s="143"/>
      <c r="F46" s="143"/>
      <c r="G46" s="143"/>
      <c r="H46" s="143"/>
    </row>
    <row r="47" spans="1:8" ht="14.25">
      <c r="A47" s="143"/>
      <c r="B47" s="143" t="s">
        <v>592</v>
      </c>
      <c r="C47" s="143"/>
      <c r="D47" s="143"/>
      <c r="E47" s="143"/>
      <c r="F47" s="143"/>
      <c r="G47" s="143"/>
      <c r="H47" s="143"/>
    </row>
    <row r="48" spans="1:8" ht="14.25">
      <c r="A48" s="143"/>
      <c r="B48" s="143" t="s">
        <v>593</v>
      </c>
      <c r="C48" s="143"/>
      <c r="D48" s="143"/>
      <c r="E48" s="143"/>
      <c r="F48" s="143"/>
      <c r="G48" s="143"/>
      <c r="H48" s="143"/>
    </row>
    <row r="49" spans="1:8" ht="14.25">
      <c r="A49" s="143"/>
      <c r="B49" s="143" t="s">
        <v>678</v>
      </c>
      <c r="C49" s="143"/>
      <c r="D49" s="143"/>
      <c r="E49" s="143"/>
      <c r="F49" s="143"/>
      <c r="G49" s="143"/>
      <c r="H49" s="143"/>
    </row>
    <row r="50" spans="1:8" ht="17.100000000000001" customHeight="1">
      <c r="A50" s="143" t="s">
        <v>14</v>
      </c>
      <c r="B50" s="143" t="s">
        <v>594</v>
      </c>
      <c r="C50" s="143"/>
      <c r="D50" s="143"/>
      <c r="E50" s="143"/>
      <c r="F50" s="143"/>
      <c r="G50" s="143"/>
      <c r="H50" s="143"/>
    </row>
    <row r="51" spans="1:8" ht="14.25">
      <c r="A51" s="143"/>
      <c r="B51" s="143" t="s">
        <v>595</v>
      </c>
      <c r="C51" s="143"/>
      <c r="D51" s="143"/>
      <c r="E51" s="143"/>
      <c r="F51" s="143"/>
      <c r="G51" s="143"/>
      <c r="H51" s="143"/>
    </row>
    <row r="52" spans="1:8">
      <c r="A52" s="143"/>
      <c r="B52" s="143" t="s">
        <v>596</v>
      </c>
      <c r="C52" s="143"/>
      <c r="D52" s="143"/>
      <c r="E52" s="143"/>
      <c r="F52" s="143"/>
      <c r="G52" s="143"/>
      <c r="H52" s="143"/>
    </row>
    <row r="53" spans="1:8" ht="17.100000000000001" customHeight="1">
      <c r="A53" s="143" t="s">
        <v>597</v>
      </c>
      <c r="B53" s="143" t="s">
        <v>598</v>
      </c>
      <c r="C53" s="143"/>
      <c r="D53" s="143"/>
      <c r="E53" s="143"/>
      <c r="F53" s="143"/>
      <c r="G53" s="143"/>
      <c r="H53" s="143"/>
    </row>
    <row r="54" spans="1:8" ht="17.100000000000001" customHeight="1">
      <c r="A54" s="143" t="s">
        <v>16</v>
      </c>
      <c r="B54" s="143" t="s">
        <v>599</v>
      </c>
      <c r="C54" s="143"/>
      <c r="D54" s="143"/>
      <c r="E54" s="143"/>
      <c r="F54" s="143"/>
      <c r="G54" s="143"/>
      <c r="H54" s="143"/>
    </row>
    <row r="55" spans="1:8">
      <c r="A55" s="143"/>
      <c r="B55" s="143"/>
      <c r="C55" s="143"/>
      <c r="D55" s="143"/>
      <c r="E55" s="143"/>
      <c r="F55" s="143"/>
      <c r="G55" s="143"/>
      <c r="H55" s="143"/>
    </row>
    <row r="56" spans="1:8">
      <c r="A56" s="146" t="s">
        <v>600</v>
      </c>
      <c r="B56" s="143"/>
      <c r="C56" s="143"/>
      <c r="D56" s="143"/>
      <c r="E56" s="143"/>
      <c r="F56" s="143"/>
      <c r="G56" s="143"/>
      <c r="H56" s="143"/>
    </row>
    <row r="57" spans="1:8" ht="14.25">
      <c r="A57" s="143" t="s">
        <v>601</v>
      </c>
      <c r="B57" s="143" t="s">
        <v>602</v>
      </c>
      <c r="C57" s="143"/>
      <c r="D57" s="143"/>
      <c r="E57" s="143"/>
      <c r="F57" s="143"/>
      <c r="G57" s="143"/>
      <c r="H57" s="143"/>
    </row>
    <row r="58" spans="1:8">
      <c r="A58" s="143"/>
      <c r="B58" s="143"/>
      <c r="C58" s="143"/>
      <c r="D58" s="143"/>
      <c r="E58" s="143"/>
      <c r="F58" s="143"/>
      <c r="G58" s="143"/>
      <c r="H58" s="143"/>
    </row>
    <row r="59" spans="1:8">
      <c r="A59" s="146" t="s">
        <v>603</v>
      </c>
      <c r="B59" s="143"/>
      <c r="C59" s="143"/>
      <c r="D59" s="143"/>
      <c r="E59" s="143"/>
      <c r="F59" s="143"/>
      <c r="G59" s="143"/>
      <c r="H59" s="143"/>
    </row>
    <row r="60" spans="1:8">
      <c r="A60" s="143" t="s">
        <v>604</v>
      </c>
      <c r="B60" s="143" t="s">
        <v>605</v>
      </c>
      <c r="C60" s="143"/>
      <c r="D60" s="143"/>
      <c r="E60" s="143"/>
      <c r="F60" s="143"/>
      <c r="G60" s="143"/>
      <c r="H60" s="143"/>
    </row>
    <row r="61" spans="1:8">
      <c r="A61" s="143" t="s">
        <v>606</v>
      </c>
      <c r="B61" s="143" t="s">
        <v>679</v>
      </c>
      <c r="C61" s="143"/>
      <c r="D61" s="143"/>
      <c r="E61" s="143"/>
      <c r="F61" s="143"/>
      <c r="G61" s="143"/>
      <c r="H61" s="143"/>
    </row>
    <row r="62" spans="1:8">
      <c r="A62" s="143"/>
      <c r="B62" s="143"/>
      <c r="C62" s="143"/>
      <c r="D62" s="143"/>
      <c r="E62" s="143"/>
      <c r="F62" s="143"/>
      <c r="G62" s="143"/>
      <c r="H62" s="143"/>
    </row>
    <row r="63" spans="1:8">
      <c r="A63" s="143" t="s">
        <v>681</v>
      </c>
      <c r="B63" s="143"/>
      <c r="C63" s="143"/>
      <c r="D63" s="143"/>
      <c r="E63" s="143"/>
      <c r="F63" s="143"/>
      <c r="G63" s="143"/>
      <c r="H63" s="143"/>
    </row>
    <row r="64" spans="1:8">
      <c r="A64" s="143" t="s">
        <v>680</v>
      </c>
      <c r="B64" s="143"/>
      <c r="C64" s="143"/>
      <c r="D64" s="143"/>
      <c r="E64" s="143"/>
      <c r="F64" s="143"/>
      <c r="G64" s="143"/>
      <c r="H64" s="143"/>
    </row>
    <row r="65" spans="1:8">
      <c r="A65" s="143" t="s">
        <v>682</v>
      </c>
      <c r="B65" s="143"/>
      <c r="C65" s="143"/>
      <c r="D65" s="143"/>
      <c r="E65" s="143"/>
      <c r="F65" s="143"/>
      <c r="G65" s="143"/>
      <c r="H65" s="143"/>
    </row>
    <row r="66" spans="1:8">
      <c r="A66" s="143" t="s">
        <v>683</v>
      </c>
      <c r="B66" s="143"/>
      <c r="C66" s="143"/>
      <c r="D66" s="143"/>
      <c r="E66" s="143"/>
      <c r="F66" s="143"/>
      <c r="G66" s="143"/>
      <c r="H66" s="143"/>
    </row>
    <row r="67" spans="1:8">
      <c r="A67" s="143" t="s">
        <v>684</v>
      </c>
      <c r="B67" s="143"/>
      <c r="C67" s="143"/>
      <c r="D67" s="143"/>
      <c r="E67" s="143"/>
      <c r="F67" s="143"/>
      <c r="G67" s="143"/>
      <c r="H67" s="143"/>
    </row>
    <row r="68" spans="1:8">
      <c r="A68" s="143" t="s">
        <v>607</v>
      </c>
      <c r="B68" s="143"/>
      <c r="C68" s="143"/>
      <c r="D68" s="143"/>
      <c r="E68" s="143"/>
      <c r="F68" s="143"/>
      <c r="G68" s="143"/>
      <c r="H68" s="143"/>
    </row>
    <row r="69" spans="1:8">
      <c r="A69" s="143" t="s">
        <v>685</v>
      </c>
      <c r="B69" s="143"/>
      <c r="C69" s="143"/>
      <c r="D69" s="143"/>
      <c r="E69" s="143"/>
      <c r="F69" s="143"/>
      <c r="G69" s="143"/>
      <c r="H69" s="143"/>
    </row>
    <row r="70" spans="1:8">
      <c r="A70" s="143" t="s">
        <v>608</v>
      </c>
      <c r="B70" s="143"/>
      <c r="C70" s="143"/>
      <c r="D70" s="143"/>
      <c r="E70" s="143"/>
      <c r="F70" s="143"/>
      <c r="G70" s="143"/>
      <c r="H70" s="143"/>
    </row>
    <row r="71" spans="1:8">
      <c r="A71" s="143" t="s">
        <v>609</v>
      </c>
      <c r="B71" s="143"/>
      <c r="C71" s="143"/>
      <c r="D71" s="143"/>
      <c r="E71" s="143"/>
      <c r="F71" s="143"/>
      <c r="G71" s="143"/>
      <c r="H71" s="143"/>
    </row>
    <row r="72" spans="1:8">
      <c r="A72" s="143"/>
      <c r="B72" s="143"/>
      <c r="C72" s="143"/>
      <c r="D72" s="143"/>
      <c r="E72" s="143"/>
      <c r="F72" s="143"/>
      <c r="G72" s="143"/>
      <c r="H72" s="143"/>
    </row>
    <row r="73" spans="1:8" ht="17.100000000000001" customHeight="1">
      <c r="A73" s="148" t="s">
        <v>686</v>
      </c>
      <c r="B73" s="149"/>
      <c r="C73" s="149"/>
      <c r="D73" s="149"/>
      <c r="E73" s="149"/>
      <c r="F73" s="149"/>
      <c r="G73" s="149"/>
      <c r="H73" s="150"/>
    </row>
    <row r="74" spans="1:8">
      <c r="A74" s="151" t="s">
        <v>610</v>
      </c>
      <c r="B74" s="152"/>
      <c r="C74" s="152"/>
      <c r="D74" s="152"/>
      <c r="E74" s="152"/>
      <c r="F74" s="152"/>
      <c r="G74" s="152"/>
      <c r="H74" s="153"/>
    </row>
    <row r="75" spans="1:8">
      <c r="A75" s="151" t="s">
        <v>611</v>
      </c>
      <c r="B75" s="152"/>
      <c r="C75" s="152"/>
      <c r="D75" s="152"/>
      <c r="E75" s="152"/>
      <c r="F75" s="152"/>
      <c r="G75" s="152"/>
      <c r="H75" s="153"/>
    </row>
    <row r="76" spans="1:8">
      <c r="A76" s="151"/>
      <c r="B76" s="152"/>
      <c r="C76" s="152"/>
      <c r="D76" s="152"/>
      <c r="E76" s="152"/>
      <c r="F76" s="152"/>
      <c r="G76" s="152"/>
      <c r="H76" s="153"/>
    </row>
    <row r="77" spans="1:8" ht="14.25">
      <c r="A77" s="151"/>
      <c r="B77" s="339" t="s">
        <v>612</v>
      </c>
      <c r="C77" s="340" t="s">
        <v>613</v>
      </c>
      <c r="D77" s="341" t="s">
        <v>614</v>
      </c>
      <c r="E77" s="341"/>
      <c r="F77" s="341"/>
      <c r="G77" s="152"/>
      <c r="H77" s="153"/>
    </row>
    <row r="78" spans="1:8" ht="14.25">
      <c r="A78" s="151"/>
      <c r="B78" s="339"/>
      <c r="C78" s="340"/>
      <c r="D78" s="342" t="s">
        <v>615</v>
      </c>
      <c r="E78" s="342"/>
      <c r="F78" s="342"/>
      <c r="G78" s="152"/>
      <c r="H78" s="153"/>
    </row>
    <row r="79" spans="1:8">
      <c r="A79" s="151"/>
      <c r="B79" s="152"/>
      <c r="C79" s="152"/>
      <c r="D79" s="152"/>
      <c r="E79" s="152"/>
      <c r="F79" s="152"/>
      <c r="G79" s="152"/>
      <c r="H79" s="153"/>
    </row>
    <row r="80" spans="1:8">
      <c r="A80" s="151" t="s">
        <v>616</v>
      </c>
      <c r="B80" s="152"/>
      <c r="C80" s="152"/>
      <c r="D80" s="152"/>
      <c r="E80" s="152"/>
      <c r="F80" s="152"/>
      <c r="G80" s="152"/>
      <c r="H80" s="153"/>
    </row>
    <row r="81" spans="1:8">
      <c r="A81" s="151" t="s">
        <v>617</v>
      </c>
      <c r="B81" s="152"/>
      <c r="C81" s="152"/>
      <c r="D81" s="152"/>
      <c r="E81" s="152"/>
      <c r="F81" s="152"/>
      <c r="G81" s="152"/>
      <c r="H81" s="153"/>
    </row>
    <row r="82" spans="1:8">
      <c r="A82" s="151" t="s">
        <v>618</v>
      </c>
      <c r="B82" s="152"/>
      <c r="C82" s="152"/>
      <c r="D82" s="152"/>
      <c r="E82" s="152"/>
      <c r="F82" s="152"/>
      <c r="G82" s="152"/>
      <c r="H82" s="153"/>
    </row>
    <row r="83" spans="1:8">
      <c r="A83" s="151" t="s">
        <v>619</v>
      </c>
      <c r="B83" s="152"/>
      <c r="C83" s="152"/>
      <c r="D83" s="152"/>
      <c r="E83" s="152"/>
      <c r="F83" s="152"/>
      <c r="G83" s="152"/>
      <c r="H83" s="153"/>
    </row>
    <row r="84" spans="1:8">
      <c r="A84" s="151" t="s">
        <v>620</v>
      </c>
      <c r="B84" s="152"/>
      <c r="C84" s="152"/>
      <c r="D84" s="152"/>
      <c r="E84" s="152"/>
      <c r="F84" s="152"/>
      <c r="G84" s="152"/>
      <c r="H84" s="153"/>
    </row>
    <row r="85" spans="1:8">
      <c r="A85" s="151"/>
      <c r="B85" s="152"/>
      <c r="C85" s="152"/>
      <c r="D85" s="152"/>
      <c r="E85" s="152"/>
      <c r="F85" s="152"/>
      <c r="G85" s="152"/>
      <c r="H85" s="153"/>
    </row>
    <row r="86" spans="1:8">
      <c r="A86" s="151" t="s">
        <v>621</v>
      </c>
      <c r="B86" s="152"/>
      <c r="C86" s="152"/>
      <c r="D86" s="152"/>
      <c r="E86" s="152"/>
      <c r="F86" s="152"/>
      <c r="G86" s="152"/>
      <c r="H86" s="153"/>
    </row>
    <row r="87" spans="1:8">
      <c r="A87" s="151" t="s">
        <v>622</v>
      </c>
      <c r="B87" s="152"/>
      <c r="C87" s="152"/>
      <c r="D87" s="152"/>
      <c r="E87" s="152"/>
      <c r="F87" s="152"/>
      <c r="G87" s="152"/>
      <c r="H87" s="153"/>
    </row>
    <row r="88" spans="1:8">
      <c r="A88" s="151" t="s">
        <v>623</v>
      </c>
      <c r="B88" s="152"/>
      <c r="C88" s="152"/>
      <c r="D88" s="152"/>
      <c r="E88" s="152"/>
      <c r="F88" s="152"/>
      <c r="G88" s="152"/>
      <c r="H88" s="153"/>
    </row>
    <row r="89" spans="1:8" ht="17.100000000000001" customHeight="1">
      <c r="A89" s="154" t="s">
        <v>624</v>
      </c>
      <c r="B89" s="152"/>
      <c r="C89" s="152"/>
      <c r="D89" s="152"/>
      <c r="E89" s="152"/>
      <c r="F89" s="152"/>
      <c r="G89" s="152"/>
      <c r="H89" s="153"/>
    </row>
    <row r="90" spans="1:8">
      <c r="A90" s="151"/>
      <c r="B90" s="152"/>
      <c r="C90" s="152"/>
      <c r="D90" s="152"/>
      <c r="E90" s="152"/>
      <c r="F90" s="152"/>
      <c r="G90" s="152"/>
      <c r="H90" s="153"/>
    </row>
    <row r="91" spans="1:8">
      <c r="A91" s="151" t="s">
        <v>625</v>
      </c>
      <c r="B91" s="152"/>
      <c r="C91" s="152"/>
      <c r="D91" s="152"/>
      <c r="E91" s="152"/>
      <c r="F91" s="152"/>
      <c r="G91" s="152"/>
      <c r="H91" s="153"/>
    </row>
    <row r="92" spans="1:8">
      <c r="A92" s="151" t="s">
        <v>626</v>
      </c>
      <c r="B92" s="152"/>
      <c r="C92" s="152"/>
      <c r="D92" s="152"/>
      <c r="E92" s="152"/>
      <c r="F92" s="152"/>
      <c r="G92" s="152"/>
      <c r="H92" s="153"/>
    </row>
    <row r="93" spans="1:8">
      <c r="A93" s="151" t="s">
        <v>627</v>
      </c>
      <c r="B93" s="152"/>
      <c r="C93" s="152"/>
      <c r="D93" s="152"/>
      <c r="E93" s="152"/>
      <c r="F93" s="152"/>
      <c r="G93" s="152"/>
      <c r="H93" s="153"/>
    </row>
    <row r="94" spans="1:8" ht="12.75" customHeight="1">
      <c r="A94" s="151" t="s">
        <v>628</v>
      </c>
      <c r="B94" s="152"/>
      <c r="C94" s="152"/>
      <c r="D94" s="152"/>
      <c r="E94" s="152"/>
      <c r="F94" s="152"/>
      <c r="G94" s="152"/>
      <c r="H94" s="153"/>
    </row>
    <row r="95" spans="1:8">
      <c r="A95" s="151" t="s">
        <v>629</v>
      </c>
      <c r="B95" s="152"/>
      <c r="C95" s="152"/>
      <c r="D95" s="152"/>
      <c r="E95" s="152"/>
      <c r="F95" s="152"/>
      <c r="G95" s="152"/>
      <c r="H95" s="153"/>
    </row>
    <row r="96" spans="1:8">
      <c r="A96" s="151" t="s">
        <v>630</v>
      </c>
      <c r="B96" s="152"/>
      <c r="C96" s="152"/>
      <c r="D96" s="152"/>
      <c r="E96" s="152"/>
      <c r="F96" s="152"/>
      <c r="G96" s="152"/>
      <c r="H96" s="153"/>
    </row>
    <row r="97" spans="1:8">
      <c r="A97" s="151"/>
      <c r="B97" s="152"/>
      <c r="C97" s="152"/>
      <c r="D97" s="152"/>
      <c r="E97" s="152"/>
      <c r="F97" s="152"/>
      <c r="G97" s="152"/>
      <c r="H97" s="153"/>
    </row>
    <row r="98" spans="1:8">
      <c r="A98" s="151" t="s">
        <v>631</v>
      </c>
      <c r="B98" s="152"/>
      <c r="C98" s="152"/>
      <c r="D98" s="152"/>
      <c r="E98" s="152"/>
      <c r="F98" s="152"/>
      <c r="G98" s="152"/>
      <c r="H98" s="153"/>
    </row>
    <row r="99" spans="1:8">
      <c r="A99" s="151" t="s">
        <v>632</v>
      </c>
      <c r="B99" s="152"/>
      <c r="C99" s="152"/>
      <c r="D99" s="152"/>
      <c r="E99" s="152"/>
      <c r="F99" s="152"/>
      <c r="G99" s="152"/>
      <c r="H99" s="153"/>
    </row>
    <row r="100" spans="1:8">
      <c r="A100" s="151" t="s">
        <v>633</v>
      </c>
      <c r="B100" s="152"/>
      <c r="C100" s="152"/>
      <c r="D100" s="152"/>
      <c r="E100" s="152"/>
      <c r="F100" s="152"/>
      <c r="G100" s="152"/>
      <c r="H100" s="153"/>
    </row>
    <row r="101" spans="1:8">
      <c r="A101" s="151" t="s">
        <v>634</v>
      </c>
      <c r="B101" s="152"/>
      <c r="C101" s="152"/>
      <c r="D101" s="152"/>
      <c r="E101" s="152"/>
      <c r="F101" s="152"/>
      <c r="G101" s="152"/>
      <c r="H101" s="153"/>
    </row>
    <row r="102" spans="1:8">
      <c r="A102" s="151" t="s">
        <v>635</v>
      </c>
      <c r="B102" s="152"/>
      <c r="C102" s="152"/>
      <c r="D102" s="152"/>
      <c r="E102" s="152"/>
      <c r="F102" s="152"/>
      <c r="G102" s="152"/>
      <c r="H102" s="153"/>
    </row>
    <row r="103" spans="1:8">
      <c r="A103" s="151" t="s">
        <v>636</v>
      </c>
      <c r="B103" s="152"/>
      <c r="C103" s="152"/>
      <c r="D103" s="152"/>
      <c r="E103" s="152"/>
      <c r="F103" s="152"/>
      <c r="G103" s="152"/>
      <c r="H103" s="153"/>
    </row>
    <row r="104" spans="1:8">
      <c r="A104" s="151" t="s">
        <v>687</v>
      </c>
      <c r="B104" s="152"/>
      <c r="C104" s="152"/>
      <c r="D104" s="152"/>
      <c r="E104" s="152"/>
      <c r="F104" s="152"/>
      <c r="G104" s="152"/>
      <c r="H104" s="153"/>
    </row>
    <row r="105" spans="1:8">
      <c r="A105" s="155" t="s">
        <v>637</v>
      </c>
      <c r="B105" s="156"/>
      <c r="C105" s="156"/>
      <c r="D105" s="156"/>
      <c r="E105" s="156"/>
      <c r="F105" s="156"/>
      <c r="G105" s="156"/>
      <c r="H105" s="157"/>
    </row>
    <row r="106" spans="1:8">
      <c r="A106" s="143"/>
      <c r="B106" s="143"/>
      <c r="C106" s="143"/>
      <c r="D106" s="143"/>
      <c r="E106" s="143"/>
      <c r="F106" s="143"/>
      <c r="G106" s="143"/>
      <c r="H106" s="143"/>
    </row>
    <row r="107" spans="1:8">
      <c r="A107" s="143" t="s">
        <v>638</v>
      </c>
      <c r="B107" s="143"/>
      <c r="C107" s="143"/>
      <c r="D107" s="143"/>
      <c r="E107" s="143"/>
      <c r="F107" s="143"/>
      <c r="G107" s="143"/>
      <c r="H107" s="143"/>
    </row>
    <row r="108" spans="1:8">
      <c r="A108" s="143" t="s">
        <v>639</v>
      </c>
      <c r="B108" s="143"/>
      <c r="C108" s="143"/>
      <c r="D108" s="143"/>
      <c r="E108" s="143"/>
      <c r="F108" s="143"/>
      <c r="G108" s="143"/>
      <c r="H108" s="143"/>
    </row>
    <row r="109" spans="1:8">
      <c r="A109" s="143" t="s">
        <v>640</v>
      </c>
      <c r="B109" s="143"/>
      <c r="C109" s="143"/>
      <c r="D109" s="143"/>
      <c r="E109" s="143"/>
      <c r="F109" s="143"/>
      <c r="G109" s="143"/>
      <c r="H109" s="143"/>
    </row>
    <row r="110" spans="1:8">
      <c r="A110" s="143" t="s">
        <v>641</v>
      </c>
      <c r="B110" s="143"/>
      <c r="C110" s="143"/>
      <c r="D110" s="143"/>
      <c r="E110" s="143"/>
      <c r="F110" s="143"/>
      <c r="G110" s="143"/>
      <c r="H110" s="143"/>
    </row>
    <row r="111" spans="1:8">
      <c r="A111" s="143" t="s">
        <v>642</v>
      </c>
      <c r="B111" s="143"/>
      <c r="C111" s="143"/>
      <c r="D111" s="143"/>
      <c r="E111" s="143"/>
      <c r="F111" s="143"/>
      <c r="G111" s="143"/>
      <c r="H111" s="143"/>
    </row>
    <row r="112" spans="1:8">
      <c r="A112" s="143"/>
      <c r="B112" s="143"/>
      <c r="C112" s="143"/>
      <c r="D112" s="143"/>
      <c r="E112" s="143"/>
      <c r="F112" s="143"/>
      <c r="G112" s="143"/>
      <c r="H112" s="143"/>
    </row>
    <row r="113" spans="1:8">
      <c r="A113" s="143" t="s">
        <v>713</v>
      </c>
      <c r="B113" s="143"/>
      <c r="C113" s="143"/>
      <c r="D113" s="143"/>
      <c r="E113" s="143"/>
      <c r="F113" s="143"/>
      <c r="G113" s="143"/>
      <c r="H113" s="143"/>
    </row>
    <row r="114" spans="1:8">
      <c r="A114" s="143" t="s">
        <v>688</v>
      </c>
      <c r="B114" s="143"/>
      <c r="C114" s="143"/>
      <c r="D114" s="143"/>
      <c r="E114" s="143"/>
      <c r="F114" s="143"/>
      <c r="G114" s="143"/>
      <c r="H114" s="143"/>
    </row>
    <row r="115" spans="1:8">
      <c r="A115" s="143" t="s">
        <v>689</v>
      </c>
      <c r="B115" s="143"/>
      <c r="C115" s="143"/>
      <c r="D115" s="143"/>
      <c r="E115" s="143"/>
      <c r="F115" s="143"/>
      <c r="G115" s="143"/>
      <c r="H115" s="143"/>
    </row>
    <row r="116" spans="1:8">
      <c r="A116" s="143" t="s">
        <v>690</v>
      </c>
      <c r="B116" s="143"/>
      <c r="C116" s="143"/>
      <c r="D116" s="143"/>
      <c r="E116" s="143"/>
      <c r="F116" s="143"/>
      <c r="G116" s="143"/>
      <c r="H116" s="143"/>
    </row>
    <row r="117" spans="1:8">
      <c r="A117" s="143" t="s">
        <v>691</v>
      </c>
      <c r="B117" s="143"/>
      <c r="C117" s="143"/>
      <c r="D117" s="143"/>
      <c r="E117" s="143"/>
      <c r="F117" s="143"/>
      <c r="G117" s="143"/>
      <c r="H117" s="143"/>
    </row>
    <row r="118" spans="1:8">
      <c r="A118" s="143" t="s">
        <v>692</v>
      </c>
      <c r="B118" s="143"/>
      <c r="C118" s="143"/>
      <c r="D118" s="143"/>
      <c r="E118" s="143"/>
      <c r="F118" s="143"/>
      <c r="G118" s="143"/>
      <c r="H118" s="143"/>
    </row>
    <row r="119" spans="1:8">
      <c r="A119" s="143" t="s">
        <v>693</v>
      </c>
      <c r="B119" s="143"/>
      <c r="C119" s="143"/>
      <c r="D119" s="143"/>
      <c r="E119" s="143"/>
      <c r="F119" s="143"/>
      <c r="G119" s="143"/>
      <c r="H119" s="143"/>
    </row>
    <row r="120" spans="1:8">
      <c r="A120" s="143" t="s">
        <v>694</v>
      </c>
      <c r="B120" s="143"/>
      <c r="C120" s="143"/>
      <c r="D120" s="143"/>
      <c r="E120" s="143"/>
      <c r="F120" s="143"/>
      <c r="G120" s="143"/>
      <c r="H120" s="143"/>
    </row>
    <row r="121" spans="1:8">
      <c r="A121" s="143"/>
      <c r="B121" s="143"/>
      <c r="C121" s="143"/>
      <c r="D121" s="143"/>
      <c r="E121" s="143"/>
      <c r="F121" s="143"/>
      <c r="G121" s="143"/>
      <c r="H121" s="143"/>
    </row>
    <row r="122" spans="1:8">
      <c r="A122" s="143" t="s">
        <v>643</v>
      </c>
      <c r="B122" s="143"/>
      <c r="C122" s="143"/>
      <c r="D122" s="143"/>
      <c r="E122" s="143"/>
      <c r="F122" s="143"/>
      <c r="G122" s="143"/>
      <c r="H122" s="143"/>
    </row>
    <row r="123" spans="1:8">
      <c r="A123" s="143" t="s">
        <v>644</v>
      </c>
      <c r="B123" s="143"/>
      <c r="C123" s="143"/>
      <c r="D123" s="143"/>
      <c r="E123" s="143"/>
      <c r="F123" s="143"/>
      <c r="G123" s="143"/>
      <c r="H123" s="143"/>
    </row>
    <row r="124" spans="1:8">
      <c r="A124" s="143"/>
      <c r="B124" s="143"/>
      <c r="C124" s="143"/>
      <c r="D124" s="143"/>
      <c r="E124" s="143"/>
      <c r="F124" s="143"/>
      <c r="G124" s="143"/>
      <c r="H124" s="143"/>
    </row>
    <row r="125" spans="1:8">
      <c r="A125" s="143" t="s">
        <v>695</v>
      </c>
      <c r="B125" s="143"/>
      <c r="C125" s="143"/>
      <c r="D125" s="143"/>
      <c r="E125" s="143"/>
      <c r="F125" s="143"/>
      <c r="G125" s="143"/>
      <c r="H125" s="143"/>
    </row>
    <row r="126" spans="1:8">
      <c r="A126" s="143"/>
      <c r="B126" s="143"/>
      <c r="C126" s="143"/>
      <c r="D126" s="143"/>
      <c r="E126" s="143"/>
      <c r="F126" s="143"/>
      <c r="G126" s="143"/>
      <c r="H126" s="143"/>
    </row>
    <row r="127" spans="1:8">
      <c r="A127" s="143" t="s">
        <v>645</v>
      </c>
      <c r="B127" s="143"/>
      <c r="C127" s="143"/>
      <c r="D127" s="143"/>
      <c r="E127" s="143"/>
      <c r="F127" s="143"/>
      <c r="G127" s="143"/>
      <c r="H127" s="143"/>
    </row>
    <row r="128" spans="1:8">
      <c r="A128" s="143" t="s">
        <v>646</v>
      </c>
      <c r="B128" s="143"/>
      <c r="C128" s="143"/>
      <c r="D128" s="143"/>
      <c r="E128" s="143"/>
      <c r="F128" s="143"/>
      <c r="G128" s="143"/>
      <c r="H128" s="143"/>
    </row>
    <row r="129" spans="1:8">
      <c r="A129" s="143" t="s">
        <v>647</v>
      </c>
      <c r="B129" s="143"/>
      <c r="C129" s="143"/>
      <c r="D129" s="143"/>
      <c r="E129" s="143"/>
      <c r="F129" s="143"/>
      <c r="G129" s="143"/>
      <c r="H129" s="143"/>
    </row>
    <row r="130" spans="1:8">
      <c r="A130" s="143" t="s">
        <v>648</v>
      </c>
      <c r="B130" s="143"/>
      <c r="C130" s="143"/>
      <c r="D130" s="143"/>
      <c r="E130" s="143"/>
      <c r="F130" s="143"/>
      <c r="G130" s="143"/>
      <c r="H130" s="143"/>
    </row>
    <row r="131" spans="1:8">
      <c r="A131" s="143" t="s">
        <v>649</v>
      </c>
      <c r="B131" s="143"/>
      <c r="C131" s="143"/>
      <c r="D131" s="143"/>
      <c r="E131" s="143"/>
      <c r="F131" s="143"/>
      <c r="G131" s="143"/>
      <c r="H131" s="143"/>
    </row>
    <row r="132" spans="1:8">
      <c r="A132" s="143" t="s">
        <v>650</v>
      </c>
      <c r="B132" s="143"/>
      <c r="C132" s="143"/>
      <c r="D132" s="143"/>
      <c r="E132" s="143"/>
      <c r="F132" s="143"/>
      <c r="G132" s="143"/>
      <c r="H132" s="143"/>
    </row>
    <row r="133" spans="1:8">
      <c r="A133" s="143" t="s">
        <v>651</v>
      </c>
      <c r="B133" s="143"/>
      <c r="C133" s="143"/>
      <c r="D133" s="143"/>
      <c r="E133" s="143"/>
      <c r="F133" s="143"/>
      <c r="G133" s="143"/>
      <c r="H133" s="143"/>
    </row>
    <row r="134" spans="1:8">
      <c r="A134" s="143" t="s">
        <v>652</v>
      </c>
      <c r="B134" s="143"/>
      <c r="C134" s="143"/>
      <c r="D134" s="143"/>
      <c r="E134" s="143"/>
      <c r="F134" s="143"/>
      <c r="G134" s="143"/>
      <c r="H134" s="143"/>
    </row>
    <row r="135" spans="1:8">
      <c r="A135" s="143" t="s">
        <v>653</v>
      </c>
      <c r="B135" s="143"/>
      <c r="C135" s="143"/>
      <c r="D135" s="143"/>
      <c r="E135" s="143"/>
      <c r="F135" s="143"/>
      <c r="G135" s="143"/>
      <c r="H135" s="143"/>
    </row>
    <row r="136" spans="1:8">
      <c r="A136" s="143" t="s">
        <v>654</v>
      </c>
      <c r="B136" s="143"/>
      <c r="C136" s="143"/>
      <c r="D136" s="143"/>
      <c r="E136" s="143"/>
      <c r="F136" s="143"/>
      <c r="G136" s="143"/>
      <c r="H136" s="143"/>
    </row>
    <row r="137" spans="1:8">
      <c r="A137" s="143" t="s">
        <v>655</v>
      </c>
      <c r="B137" s="143"/>
      <c r="C137" s="143"/>
      <c r="D137" s="143"/>
      <c r="E137" s="143"/>
      <c r="F137" s="143"/>
      <c r="G137" s="143"/>
      <c r="H137" s="143"/>
    </row>
    <row r="138" spans="1:8">
      <c r="A138" s="143" t="s">
        <v>656</v>
      </c>
      <c r="B138" s="143"/>
      <c r="C138" s="143"/>
      <c r="D138" s="143"/>
      <c r="E138" s="143"/>
      <c r="F138" s="143"/>
      <c r="G138" s="143"/>
      <c r="H138" s="143"/>
    </row>
    <row r="139" spans="1:8">
      <c r="A139" s="143" t="s">
        <v>657</v>
      </c>
      <c r="B139" s="143"/>
      <c r="C139" s="143"/>
      <c r="D139" s="143"/>
      <c r="E139" s="143"/>
      <c r="F139" s="143"/>
      <c r="G139" s="143"/>
      <c r="H139" s="143"/>
    </row>
    <row r="140" spans="1:8">
      <c r="A140" s="143"/>
      <c r="B140" s="143"/>
      <c r="C140" s="143"/>
      <c r="D140" s="143"/>
      <c r="E140" s="143"/>
      <c r="F140" s="143"/>
      <c r="G140" s="143"/>
      <c r="H140" s="143"/>
    </row>
    <row r="141" spans="1:8">
      <c r="A141" s="143" t="s">
        <v>658</v>
      </c>
      <c r="B141" s="143"/>
      <c r="C141" s="143"/>
      <c r="D141" s="143"/>
      <c r="E141" s="143"/>
      <c r="F141" s="143"/>
      <c r="G141" s="143"/>
      <c r="H141" s="143"/>
    </row>
    <row r="142" spans="1:8">
      <c r="A142" s="143" t="s">
        <v>659</v>
      </c>
      <c r="B142" s="143"/>
      <c r="C142" s="143"/>
      <c r="D142" s="143"/>
      <c r="E142" s="143"/>
      <c r="F142" s="143"/>
      <c r="G142" s="143"/>
      <c r="H142" s="143"/>
    </row>
    <row r="143" spans="1:8">
      <c r="A143" s="143" t="s">
        <v>660</v>
      </c>
      <c r="B143" s="143"/>
      <c r="C143" s="143"/>
      <c r="D143" s="143"/>
      <c r="E143" s="143"/>
      <c r="F143" s="143"/>
      <c r="G143" s="143"/>
      <c r="H143" s="143"/>
    </row>
    <row r="144" spans="1:8">
      <c r="A144" s="143" t="s">
        <v>661</v>
      </c>
      <c r="B144" s="143"/>
      <c r="C144" s="143"/>
      <c r="D144" s="143"/>
      <c r="E144" s="143"/>
      <c r="F144" s="143"/>
      <c r="G144" s="143"/>
      <c r="H144" s="143"/>
    </row>
    <row r="145" spans="1:8">
      <c r="A145" s="143" t="s">
        <v>662</v>
      </c>
      <c r="B145" s="143"/>
      <c r="C145" s="143"/>
      <c r="D145" s="143"/>
      <c r="E145" s="143"/>
      <c r="F145" s="143"/>
      <c r="G145" s="143"/>
      <c r="H145" s="143"/>
    </row>
    <row r="146" spans="1:8">
      <c r="A146" s="143" t="s">
        <v>663</v>
      </c>
      <c r="B146" s="143"/>
      <c r="C146" s="143"/>
      <c r="D146" s="143"/>
      <c r="E146" s="143"/>
      <c r="F146" s="143"/>
      <c r="G146" s="143"/>
      <c r="H146" s="143"/>
    </row>
    <row r="147" spans="1:8">
      <c r="A147" s="143"/>
      <c r="B147" s="143"/>
      <c r="C147" s="143"/>
      <c r="D147" s="143"/>
      <c r="E147" s="143"/>
      <c r="F147" s="143"/>
      <c r="G147" s="143"/>
      <c r="H147" s="143"/>
    </row>
    <row r="148" spans="1:8">
      <c r="A148" s="143" t="s">
        <v>664</v>
      </c>
      <c r="B148" s="143"/>
      <c r="C148" s="143"/>
      <c r="D148" s="143"/>
      <c r="E148" s="143"/>
      <c r="F148" s="143"/>
      <c r="G148" s="143"/>
      <c r="H148" s="143"/>
    </row>
    <row r="149" spans="1:8">
      <c r="A149" s="143" t="s">
        <v>665</v>
      </c>
      <c r="B149" s="143"/>
      <c r="C149" s="143"/>
      <c r="D149" s="143"/>
      <c r="E149" s="143"/>
      <c r="F149" s="143"/>
      <c r="G149" s="143"/>
      <c r="H149" s="143"/>
    </row>
    <row r="150" spans="1:8">
      <c r="A150" s="143" t="s">
        <v>666</v>
      </c>
      <c r="B150" s="143"/>
      <c r="C150" s="143"/>
      <c r="D150" s="143"/>
      <c r="E150" s="143"/>
      <c r="F150" s="143"/>
      <c r="G150" s="143"/>
      <c r="H150" s="143"/>
    </row>
    <row r="151" spans="1:8">
      <c r="A151" s="143" t="s">
        <v>667</v>
      </c>
      <c r="B151" s="143"/>
      <c r="C151" s="143"/>
      <c r="D151" s="143"/>
      <c r="E151" s="143"/>
      <c r="F151" s="143"/>
      <c r="G151" s="143"/>
      <c r="H151" s="143"/>
    </row>
    <row r="152" spans="1:8">
      <c r="A152" s="143" t="s">
        <v>668</v>
      </c>
      <c r="B152" s="143"/>
      <c r="C152" s="143"/>
      <c r="D152" s="143"/>
      <c r="E152" s="143"/>
      <c r="F152" s="143"/>
      <c r="G152" s="143"/>
      <c r="H152" s="143"/>
    </row>
    <row r="153" spans="1:8">
      <c r="A153" s="143" t="s">
        <v>669</v>
      </c>
      <c r="B153" s="143"/>
      <c r="C153" s="143"/>
      <c r="D153" s="143"/>
      <c r="E153" s="143"/>
      <c r="F153" s="143"/>
      <c r="G153" s="143"/>
      <c r="H153" s="143"/>
    </row>
    <row r="154" spans="1:8">
      <c r="A154" s="143"/>
      <c r="B154" s="143"/>
      <c r="C154" s="143"/>
      <c r="D154" s="143"/>
      <c r="E154" s="143"/>
      <c r="F154" s="143"/>
      <c r="G154" s="143"/>
      <c r="H154" s="143"/>
    </row>
    <row r="155" spans="1:8">
      <c r="A155" s="143" t="s">
        <v>670</v>
      </c>
      <c r="B155" s="143"/>
      <c r="C155" s="143"/>
      <c r="D155" s="143"/>
      <c r="E155" s="143"/>
      <c r="F155" s="143"/>
      <c r="G155" s="143"/>
      <c r="H155" s="143"/>
    </row>
    <row r="156" spans="1:8">
      <c r="A156" s="143" t="s">
        <v>671</v>
      </c>
      <c r="B156" s="143"/>
      <c r="C156" s="143"/>
      <c r="D156" s="143"/>
      <c r="E156" s="143"/>
      <c r="F156" s="143"/>
      <c r="G156" s="143"/>
      <c r="H156" s="143"/>
    </row>
    <row r="157" spans="1:8">
      <c r="A157" s="143" t="s">
        <v>672</v>
      </c>
      <c r="B157" s="143"/>
      <c r="C157" s="143"/>
      <c r="D157" s="143"/>
      <c r="E157" s="143"/>
      <c r="F157" s="143"/>
      <c r="G157" s="143"/>
      <c r="H157" s="143"/>
    </row>
    <row r="158" spans="1:8">
      <c r="A158" s="143" t="s">
        <v>673</v>
      </c>
      <c r="B158" s="143"/>
      <c r="C158" s="143"/>
      <c r="D158" s="143"/>
      <c r="E158" s="143"/>
      <c r="F158" s="143"/>
      <c r="G158" s="143"/>
      <c r="H158" s="143"/>
    </row>
    <row r="159" spans="1:8">
      <c r="A159" s="143" t="s">
        <v>674</v>
      </c>
      <c r="B159" s="143"/>
      <c r="C159" s="143"/>
      <c r="D159" s="143"/>
      <c r="E159" s="143"/>
      <c r="F159" s="143"/>
      <c r="G159" s="143"/>
      <c r="H159" s="143"/>
    </row>
    <row r="160" spans="1:8">
      <c r="A160" s="143"/>
      <c r="B160" s="143"/>
      <c r="C160" s="143"/>
      <c r="D160" s="143"/>
      <c r="E160" s="143"/>
      <c r="F160" s="143"/>
      <c r="G160" s="143"/>
      <c r="H160" s="143"/>
    </row>
    <row r="161" spans="1:8">
      <c r="A161" s="143"/>
      <c r="B161" s="143"/>
      <c r="C161" s="143"/>
      <c r="D161" s="143"/>
      <c r="E161" s="143"/>
      <c r="F161" s="143"/>
      <c r="G161" s="143"/>
      <c r="H161" s="143"/>
    </row>
    <row r="162" spans="1:8" ht="17.100000000000001" customHeight="1">
      <c r="A162" s="142" t="s">
        <v>548</v>
      </c>
      <c r="B162" s="143"/>
      <c r="C162" s="143"/>
      <c r="D162" s="143"/>
      <c r="E162" s="143"/>
      <c r="F162" s="143"/>
      <c r="G162" s="143"/>
      <c r="H162" s="143"/>
    </row>
    <row r="163" spans="1:8" ht="17.100000000000001" customHeight="1">
      <c r="A163" s="108" t="s">
        <v>711</v>
      </c>
      <c r="B163" s="143"/>
      <c r="C163" s="143"/>
      <c r="D163" s="143"/>
      <c r="E163" s="143"/>
      <c r="F163" s="143"/>
      <c r="G163" s="143"/>
      <c r="H163" s="143"/>
    </row>
    <row r="164" spans="1:8">
      <c r="A164" s="108" t="s">
        <v>712</v>
      </c>
      <c r="B164" s="143"/>
      <c r="C164" s="143"/>
      <c r="D164" s="143"/>
      <c r="E164" s="143"/>
      <c r="F164" s="143"/>
      <c r="G164" s="143"/>
      <c r="H164" s="143"/>
    </row>
    <row r="165" spans="1:8">
      <c r="A165" s="143"/>
      <c r="B165" s="143"/>
      <c r="C165" s="143"/>
      <c r="D165" s="143"/>
      <c r="E165" s="143"/>
      <c r="F165" s="143"/>
      <c r="G165" s="143"/>
      <c r="H165" s="143"/>
    </row>
    <row r="166" spans="1:8">
      <c r="A166" s="143"/>
      <c r="B166" s="143"/>
      <c r="C166" s="143"/>
      <c r="D166" s="143"/>
      <c r="E166" s="143"/>
      <c r="F166" s="143"/>
      <c r="G166" s="143"/>
      <c r="H166" s="143"/>
    </row>
    <row r="167" spans="1:8">
      <c r="A167" s="143"/>
      <c r="B167" s="143"/>
      <c r="C167" s="143"/>
      <c r="D167" s="143"/>
      <c r="E167" s="143"/>
      <c r="F167" s="143"/>
      <c r="G167" s="143"/>
      <c r="H167" s="143"/>
    </row>
    <row r="168" spans="1:8">
      <c r="A168" s="143"/>
      <c r="B168" s="143"/>
      <c r="C168" s="143"/>
      <c r="D168" s="143"/>
      <c r="E168" s="143"/>
      <c r="F168" s="143"/>
      <c r="G168" s="143"/>
      <c r="H168" s="143"/>
    </row>
    <row r="169" spans="1:8">
      <c r="A169" s="143"/>
      <c r="B169" s="143"/>
      <c r="C169" s="143"/>
      <c r="D169" s="143"/>
      <c r="E169" s="143"/>
      <c r="F169" s="143"/>
      <c r="G169" s="143"/>
      <c r="H169" s="143"/>
    </row>
    <row r="170" spans="1:8">
      <c r="A170" s="143"/>
      <c r="B170" s="143"/>
      <c r="C170" s="143"/>
      <c r="D170" s="143"/>
      <c r="E170" s="143"/>
      <c r="F170" s="143"/>
      <c r="G170" s="143"/>
      <c r="H170" s="143"/>
    </row>
    <row r="171" spans="1:8">
      <c r="B171" s="147"/>
      <c r="C171" s="147"/>
      <c r="D171" s="147"/>
      <c r="E171" s="147"/>
      <c r="F171" s="147"/>
      <c r="G171" s="147"/>
      <c r="H171" s="147"/>
    </row>
    <row r="172" spans="1:8">
      <c r="A172" s="147"/>
      <c r="B172" s="147"/>
      <c r="C172" s="147"/>
      <c r="D172" s="147"/>
      <c r="E172" s="147"/>
      <c r="F172" s="147"/>
      <c r="G172" s="147"/>
      <c r="H172" s="147"/>
    </row>
    <row r="173" spans="1:8">
      <c r="A173" s="147"/>
      <c r="B173" s="147"/>
      <c r="C173" s="147"/>
      <c r="D173" s="147"/>
      <c r="E173" s="147"/>
      <c r="F173" s="147"/>
      <c r="G173" s="147"/>
      <c r="H173" s="147"/>
    </row>
    <row r="174" spans="1:8">
      <c r="A174" s="147"/>
      <c r="B174" s="147"/>
      <c r="C174" s="147"/>
      <c r="D174" s="147"/>
      <c r="E174" s="147"/>
      <c r="F174" s="147"/>
      <c r="G174" s="147"/>
      <c r="H174" s="147"/>
    </row>
    <row r="175" spans="1:8">
      <c r="A175" s="147"/>
      <c r="B175" s="147"/>
      <c r="C175" s="147"/>
      <c r="D175" s="147"/>
      <c r="E175" s="147"/>
      <c r="F175" s="147"/>
      <c r="G175" s="147"/>
      <c r="H175" s="147"/>
    </row>
    <row r="176" spans="1:8">
      <c r="A176" s="147"/>
      <c r="B176" s="147"/>
      <c r="C176" s="147"/>
      <c r="D176" s="147"/>
      <c r="E176" s="147"/>
      <c r="F176" s="147"/>
      <c r="G176" s="147"/>
      <c r="H176" s="147"/>
    </row>
    <row r="177" spans="1:8">
      <c r="A177" s="147"/>
      <c r="B177" s="147"/>
      <c r="C177" s="147"/>
      <c r="D177" s="147"/>
      <c r="E177" s="147"/>
      <c r="F177" s="147"/>
      <c r="G177" s="147"/>
      <c r="H177" s="147"/>
    </row>
    <row r="178" spans="1:8">
      <c r="A178" s="147"/>
      <c r="B178" s="147"/>
      <c r="C178" s="147"/>
      <c r="D178" s="147"/>
      <c r="E178" s="147"/>
      <c r="F178" s="147"/>
      <c r="G178" s="147"/>
      <c r="H178" s="147"/>
    </row>
    <row r="179" spans="1:8">
      <c r="A179" s="147"/>
      <c r="B179" s="147"/>
      <c r="C179" s="147"/>
      <c r="D179" s="147"/>
      <c r="E179" s="147"/>
      <c r="F179" s="147"/>
      <c r="G179" s="147"/>
      <c r="H179" s="147"/>
    </row>
    <row r="180" spans="1:8">
      <c r="A180" s="147"/>
      <c r="B180" s="147"/>
      <c r="C180" s="147"/>
      <c r="D180" s="147"/>
      <c r="E180" s="147"/>
      <c r="F180" s="147"/>
      <c r="G180" s="147"/>
      <c r="H180" s="147"/>
    </row>
    <row r="181" spans="1:8">
      <c r="A181" s="147"/>
      <c r="B181" s="147"/>
      <c r="C181" s="147"/>
      <c r="D181" s="147"/>
      <c r="E181" s="147"/>
      <c r="F181" s="147"/>
      <c r="G181" s="147"/>
      <c r="H181" s="147"/>
    </row>
    <row r="182" spans="1:8">
      <c r="A182" s="147"/>
      <c r="B182" s="147"/>
      <c r="C182" s="147"/>
      <c r="D182" s="147"/>
      <c r="E182" s="147"/>
      <c r="F182" s="147"/>
      <c r="G182" s="147"/>
      <c r="H182" s="147"/>
    </row>
    <row r="183" spans="1:8">
      <c r="A183" s="147"/>
      <c r="B183" s="147"/>
      <c r="C183" s="147"/>
      <c r="D183" s="147"/>
      <c r="E183" s="147"/>
      <c r="F183" s="147"/>
      <c r="G183" s="147"/>
      <c r="H183" s="147"/>
    </row>
    <row r="184" spans="1:8">
      <c r="A184" s="147"/>
      <c r="B184" s="147"/>
      <c r="C184" s="147"/>
      <c r="D184" s="147"/>
      <c r="E184" s="147"/>
      <c r="F184" s="147"/>
      <c r="G184" s="147"/>
      <c r="H184" s="147"/>
    </row>
    <row r="185" spans="1:8">
      <c r="A185" s="147"/>
      <c r="B185" s="147"/>
      <c r="C185" s="147"/>
      <c r="D185" s="147"/>
      <c r="E185" s="147"/>
      <c r="F185" s="147"/>
      <c r="G185" s="147"/>
      <c r="H185" s="147"/>
    </row>
    <row r="186" spans="1:8">
      <c r="A186" s="147"/>
      <c r="B186" s="147"/>
      <c r="C186" s="147"/>
      <c r="D186" s="147"/>
      <c r="E186" s="147"/>
      <c r="F186" s="147"/>
      <c r="G186" s="147"/>
      <c r="H186" s="147"/>
    </row>
    <row r="187" spans="1:8">
      <c r="A187" s="147"/>
      <c r="B187" s="147"/>
      <c r="C187" s="147"/>
      <c r="D187" s="147"/>
      <c r="E187" s="147"/>
      <c r="F187" s="147"/>
      <c r="G187" s="147"/>
      <c r="H187" s="147"/>
    </row>
    <row r="188" spans="1:8">
      <c r="A188" s="147"/>
      <c r="B188" s="147"/>
      <c r="C188" s="147"/>
      <c r="D188" s="147"/>
      <c r="E188" s="147"/>
      <c r="F188" s="147"/>
      <c r="G188" s="147"/>
      <c r="H188" s="147"/>
    </row>
    <row r="189" spans="1:8">
      <c r="A189" s="147"/>
      <c r="B189" s="147"/>
      <c r="C189" s="147"/>
      <c r="D189" s="147"/>
      <c r="E189" s="147"/>
      <c r="F189" s="147"/>
      <c r="G189" s="147"/>
      <c r="H189" s="147"/>
    </row>
    <row r="190" spans="1:8">
      <c r="A190" s="147"/>
      <c r="B190" s="147"/>
      <c r="C190" s="147"/>
      <c r="D190" s="147"/>
      <c r="E190" s="147"/>
      <c r="F190" s="147"/>
      <c r="G190" s="147"/>
      <c r="H190" s="147"/>
    </row>
    <row r="191" spans="1:8">
      <c r="A191" s="147"/>
      <c r="B191" s="147"/>
      <c r="C191" s="147"/>
      <c r="D191" s="147"/>
      <c r="E191" s="147"/>
      <c r="F191" s="147"/>
      <c r="G191" s="147"/>
      <c r="H191" s="147"/>
    </row>
    <row r="192" spans="1:8">
      <c r="A192" s="147"/>
      <c r="B192" s="147"/>
      <c r="C192" s="147"/>
      <c r="D192" s="147"/>
      <c r="E192" s="147"/>
      <c r="F192" s="147"/>
      <c r="G192" s="147"/>
      <c r="H192" s="147"/>
    </row>
    <row r="193" spans="1:8">
      <c r="A193" s="147"/>
      <c r="B193" s="147"/>
      <c r="C193" s="147"/>
      <c r="D193" s="147"/>
      <c r="E193" s="147"/>
      <c r="F193" s="147"/>
      <c r="G193" s="147"/>
      <c r="H193" s="147"/>
    </row>
    <row r="194" spans="1:8">
      <c r="A194" s="147"/>
      <c r="B194" s="147"/>
      <c r="C194" s="147"/>
      <c r="D194" s="147"/>
      <c r="E194" s="147"/>
      <c r="F194" s="147"/>
      <c r="G194" s="147"/>
      <c r="H194" s="147"/>
    </row>
    <row r="195" spans="1:8">
      <c r="A195" s="147"/>
      <c r="B195" s="147"/>
      <c r="C195" s="147"/>
      <c r="D195" s="147"/>
      <c r="E195" s="147"/>
      <c r="F195" s="147"/>
      <c r="G195" s="147"/>
      <c r="H195" s="147"/>
    </row>
    <row r="196" spans="1:8">
      <c r="A196" s="147"/>
      <c r="B196" s="147"/>
      <c r="C196" s="147"/>
      <c r="D196" s="147"/>
      <c r="E196" s="147"/>
      <c r="F196" s="147"/>
      <c r="G196" s="147"/>
      <c r="H196" s="147"/>
    </row>
    <row r="197" spans="1:8">
      <c r="A197" s="147"/>
      <c r="B197" s="147"/>
      <c r="C197" s="147"/>
      <c r="D197" s="147"/>
      <c r="E197" s="147"/>
      <c r="F197" s="147"/>
      <c r="G197" s="147"/>
      <c r="H197" s="147"/>
    </row>
    <row r="198" spans="1:8">
      <c r="A198" s="147"/>
      <c r="B198" s="147"/>
      <c r="C198" s="147"/>
      <c r="D198" s="147"/>
      <c r="E198" s="147"/>
      <c r="F198" s="147"/>
      <c r="G198" s="147"/>
      <c r="H198" s="147"/>
    </row>
    <row r="199" spans="1:8">
      <c r="A199" s="147"/>
      <c r="B199" s="147"/>
      <c r="C199" s="147"/>
      <c r="D199" s="147"/>
      <c r="E199" s="147"/>
      <c r="F199" s="147"/>
      <c r="G199" s="147"/>
      <c r="H199" s="147"/>
    </row>
    <row r="200" spans="1:8">
      <c r="A200" s="147"/>
      <c r="B200" s="147"/>
      <c r="C200" s="147"/>
      <c r="D200" s="147"/>
      <c r="E200" s="147"/>
      <c r="F200" s="147"/>
      <c r="G200" s="147"/>
      <c r="H200" s="147"/>
    </row>
    <row r="201" spans="1:8">
      <c r="A201" s="147"/>
      <c r="B201" s="147"/>
      <c r="C201" s="147"/>
      <c r="D201" s="147"/>
      <c r="E201" s="147"/>
      <c r="F201" s="147"/>
      <c r="G201" s="147"/>
      <c r="H201" s="147"/>
    </row>
    <row r="202" spans="1:8">
      <c r="A202" s="147"/>
      <c r="B202" s="147"/>
      <c r="C202" s="147"/>
      <c r="D202" s="147"/>
      <c r="E202" s="147"/>
      <c r="F202" s="147"/>
      <c r="G202" s="147"/>
      <c r="H202" s="147"/>
    </row>
    <row r="203" spans="1:8">
      <c r="A203" s="147"/>
      <c r="B203" s="147"/>
      <c r="C203" s="147"/>
      <c r="D203" s="147"/>
      <c r="E203" s="147"/>
      <c r="F203" s="147"/>
      <c r="G203" s="147"/>
      <c r="H203" s="147"/>
    </row>
    <row r="204" spans="1:8">
      <c r="A204" s="147"/>
    </row>
  </sheetData>
  <mergeCells count="4">
    <mergeCell ref="B77:B78"/>
    <mergeCell ref="C77:C78"/>
    <mergeCell ref="D77:F77"/>
    <mergeCell ref="D78:F78"/>
  </mergeCells>
  <printOptions horizontalCentered="1"/>
  <pageMargins left="0.78740157480314965" right="0.39370078740157483" top="0.78740157480314965" bottom="0.78740157480314965" header="0.11811023622047245" footer="0.11811023622047245"/>
  <pageSetup paperSize="9" orientation="portrait" horizontalDpi="1200" verticalDpi="1200" r:id="rId1"/>
  <headerFooter alignWithMargins="0">
    <oddHeader>&amp;R&amp;"MetaNormalLF-Roman,Standard"&amp;8Teil 1</oddHeader>
    <oddFooter>&amp;L&amp;"MetaNormalLF-Roman,Standard"&amp;8Statistisches Bundesamt, Umweltnutzung und Wirtschaft, Tabellenband, 2013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17409" r:id="rId4">
          <objectPr defaultSize="0" autoPict="0" r:id="rId5">
            <anchor moveWithCells="1">
              <from>
                <xdr:col>1</xdr:col>
                <xdr:colOff>762000</xdr:colOff>
                <xdr:row>6</xdr:row>
                <xdr:rowOff>0</xdr:rowOff>
              </from>
              <to>
                <xdr:col>4</xdr:col>
                <xdr:colOff>571500</xdr:colOff>
                <xdr:row>10</xdr:row>
                <xdr:rowOff>38100</xdr:rowOff>
              </to>
            </anchor>
          </objectPr>
        </oleObject>
      </mc:Choice>
      <mc:Fallback>
        <oleObject progId="AcroExch.Document.7" dvAspect="DVASPECT_ICON" shapeId="1740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192"/>
  <sheetViews>
    <sheetView workbookViewId="0"/>
  </sheetViews>
  <sheetFormatPr baseColWidth="10" defaultRowHeight="12.75"/>
  <cols>
    <col min="1" max="1" width="25.7109375" style="2" customWidth="1"/>
    <col min="2" max="2" width="70.7109375" style="2" customWidth="1"/>
    <col min="3" max="16384" width="11.42578125" style="2"/>
  </cols>
  <sheetData>
    <row r="1" spans="1:2" ht="18">
      <c r="A1" s="112" t="s">
        <v>523</v>
      </c>
    </row>
    <row r="4" spans="1:2">
      <c r="A4" s="2" t="s">
        <v>16</v>
      </c>
      <c r="B4" s="2" t="s">
        <v>335</v>
      </c>
    </row>
    <row r="5" spans="1:2">
      <c r="B5" s="2" t="s">
        <v>336</v>
      </c>
    </row>
    <row r="7" spans="1:2">
      <c r="A7" s="2" t="s">
        <v>337</v>
      </c>
      <c r="B7" s="2" t="s">
        <v>338</v>
      </c>
    </row>
    <row r="8" spans="1:2">
      <c r="B8" s="2" t="s">
        <v>339</v>
      </c>
    </row>
    <row r="10" spans="1:2">
      <c r="A10" s="2" t="s">
        <v>15</v>
      </c>
      <c r="B10" s="2" t="s">
        <v>340</v>
      </c>
    </row>
    <row r="11" spans="1:2">
      <c r="B11" s="2" t="s">
        <v>341</v>
      </c>
    </row>
    <row r="12" spans="1:2">
      <c r="B12" s="2" t="s">
        <v>342</v>
      </c>
    </row>
    <row r="14" spans="1:2">
      <c r="A14" s="2" t="s">
        <v>343</v>
      </c>
      <c r="B14" s="2" t="s">
        <v>344</v>
      </c>
    </row>
    <row r="15" spans="1:2">
      <c r="A15" s="2" t="s">
        <v>345</v>
      </c>
      <c r="B15" s="2" t="s">
        <v>346</v>
      </c>
    </row>
    <row r="16" spans="1:2">
      <c r="B16" s="2" t="s">
        <v>347</v>
      </c>
    </row>
    <row r="17" spans="1:2">
      <c r="B17" s="2" t="s">
        <v>348</v>
      </c>
    </row>
    <row r="18" spans="1:2">
      <c r="B18" s="2" t="s">
        <v>349</v>
      </c>
    </row>
    <row r="19" spans="1:2">
      <c r="B19" s="2" t="s">
        <v>350</v>
      </c>
    </row>
    <row r="20" spans="1:2">
      <c r="B20" s="2" t="s">
        <v>351</v>
      </c>
    </row>
    <row r="21" spans="1:2">
      <c r="B21" s="2" t="s">
        <v>352</v>
      </c>
    </row>
    <row r="22" spans="1:2">
      <c r="B22" s="2" t="s">
        <v>353</v>
      </c>
    </row>
    <row r="23" spans="1:2">
      <c r="B23" s="2" t="s">
        <v>354</v>
      </c>
    </row>
    <row r="24" spans="1:2">
      <c r="B24" s="2" t="s">
        <v>355</v>
      </c>
    </row>
    <row r="26" spans="1:2">
      <c r="A26" s="2" t="s">
        <v>356</v>
      </c>
      <c r="B26" s="2" t="s">
        <v>357</v>
      </c>
    </row>
    <row r="27" spans="1:2">
      <c r="B27" s="2" t="s">
        <v>358</v>
      </c>
    </row>
    <row r="29" spans="1:2">
      <c r="A29" s="2" t="s">
        <v>359</v>
      </c>
      <c r="B29" s="2" t="s">
        <v>360</v>
      </c>
    </row>
    <row r="30" spans="1:2">
      <c r="B30" s="2" t="s">
        <v>361</v>
      </c>
    </row>
    <row r="31" spans="1:2">
      <c r="B31" s="2" t="s">
        <v>362</v>
      </c>
    </row>
    <row r="32" spans="1:2">
      <c r="B32" s="2" t="s">
        <v>363</v>
      </c>
    </row>
    <row r="33" spans="1:2">
      <c r="B33" s="2" t="s">
        <v>364</v>
      </c>
    </row>
    <row r="35" spans="1:2">
      <c r="A35" s="2" t="s">
        <v>365</v>
      </c>
      <c r="B35" s="2" t="s">
        <v>366</v>
      </c>
    </row>
    <row r="36" spans="1:2">
      <c r="B36" s="2" t="s">
        <v>367</v>
      </c>
    </row>
    <row r="38" spans="1:2">
      <c r="A38" s="2" t="s">
        <v>368</v>
      </c>
      <c r="B38" s="2" t="s">
        <v>369</v>
      </c>
    </row>
    <row r="39" spans="1:2">
      <c r="B39" s="2" t="s">
        <v>370</v>
      </c>
    </row>
    <row r="40" spans="1:2">
      <c r="B40" s="2" t="s">
        <v>371</v>
      </c>
    </row>
    <row r="42" spans="1:2">
      <c r="A42" s="2" t="s">
        <v>372</v>
      </c>
      <c r="B42" s="2" t="s">
        <v>373</v>
      </c>
    </row>
    <row r="43" spans="1:2">
      <c r="B43" s="2" t="s">
        <v>374</v>
      </c>
    </row>
    <row r="45" spans="1:2">
      <c r="A45" s="2" t="s">
        <v>67</v>
      </c>
      <c r="B45" s="2" t="s">
        <v>375</v>
      </c>
    </row>
    <row r="46" spans="1:2">
      <c r="B46" s="2" t="s">
        <v>376</v>
      </c>
    </row>
    <row r="47" spans="1:2">
      <c r="B47" s="2" t="s">
        <v>377</v>
      </c>
    </row>
    <row r="48" spans="1:2">
      <c r="B48" s="2" t="s">
        <v>378</v>
      </c>
    </row>
    <row r="49" spans="1:2">
      <c r="B49" s="2" t="s">
        <v>379</v>
      </c>
    </row>
    <row r="50" spans="1:2">
      <c r="B50" s="2" t="s">
        <v>380</v>
      </c>
    </row>
    <row r="52" spans="1:2">
      <c r="A52" s="2" t="s">
        <v>381</v>
      </c>
      <c r="B52" s="2" t="s">
        <v>382</v>
      </c>
    </row>
    <row r="53" spans="1:2">
      <c r="B53" s="2" t="s">
        <v>383</v>
      </c>
    </row>
    <row r="54" spans="1:2">
      <c r="B54" s="2" t="s">
        <v>384</v>
      </c>
    </row>
    <row r="55" spans="1:2">
      <c r="A55" s="109"/>
      <c r="B55" s="123" t="s">
        <v>515</v>
      </c>
    </row>
    <row r="56" spans="1:2">
      <c r="B56" s="3" t="s">
        <v>385</v>
      </c>
    </row>
    <row r="57" spans="1:2">
      <c r="B57" s="3" t="s">
        <v>386</v>
      </c>
    </row>
    <row r="58" spans="1:2">
      <c r="B58" s="123" t="s">
        <v>387</v>
      </c>
    </row>
    <row r="59" spans="1:2">
      <c r="B59" s="3" t="s">
        <v>388</v>
      </c>
    </row>
    <row r="60" spans="1:2">
      <c r="B60" s="3" t="s">
        <v>389</v>
      </c>
    </row>
    <row r="62" spans="1:2">
      <c r="A62" s="2" t="s">
        <v>390</v>
      </c>
      <c r="B62" s="2" t="s">
        <v>391</v>
      </c>
    </row>
    <row r="63" spans="1:2">
      <c r="B63" s="2" t="s">
        <v>392</v>
      </c>
    </row>
    <row r="64" spans="1:2">
      <c r="B64" s="2" t="s">
        <v>393</v>
      </c>
    </row>
    <row r="66" spans="1:2">
      <c r="A66" s="2" t="s">
        <v>53</v>
      </c>
      <c r="B66" s="2" t="s">
        <v>394</v>
      </c>
    </row>
    <row r="68" spans="1:2">
      <c r="A68" s="2" t="s">
        <v>395</v>
      </c>
      <c r="B68" s="2" t="s">
        <v>396</v>
      </c>
    </row>
    <row r="69" spans="1:2">
      <c r="B69" s="2" t="s">
        <v>397</v>
      </c>
    </row>
    <row r="70" spans="1:2">
      <c r="B70" s="2" t="s">
        <v>398</v>
      </c>
    </row>
    <row r="72" spans="1:2">
      <c r="A72" s="2" t="s">
        <v>399</v>
      </c>
      <c r="B72" s="2" t="s">
        <v>400</v>
      </c>
    </row>
    <row r="73" spans="1:2">
      <c r="B73" s="2" t="s">
        <v>401</v>
      </c>
    </row>
    <row r="75" spans="1:2">
      <c r="A75" s="2" t="s">
        <v>402</v>
      </c>
      <c r="B75" s="2" t="s">
        <v>403</v>
      </c>
    </row>
    <row r="76" spans="1:2">
      <c r="B76" s="2" t="s">
        <v>404</v>
      </c>
    </row>
    <row r="77" spans="1:2">
      <c r="B77" s="2" t="s">
        <v>405</v>
      </c>
    </row>
    <row r="78" spans="1:2">
      <c r="B78" s="2" t="s">
        <v>406</v>
      </c>
    </row>
    <row r="80" spans="1:2">
      <c r="A80" s="2" t="s">
        <v>407</v>
      </c>
      <c r="B80" s="2" t="s">
        <v>408</v>
      </c>
    </row>
    <row r="81" spans="1:2">
      <c r="B81" s="2" t="s">
        <v>409</v>
      </c>
    </row>
    <row r="83" spans="1:2">
      <c r="A83" s="2" t="s">
        <v>410</v>
      </c>
      <c r="B83" s="2" t="s">
        <v>411</v>
      </c>
    </row>
    <row r="84" spans="1:2">
      <c r="B84" s="2" t="s">
        <v>412</v>
      </c>
    </row>
    <row r="85" spans="1:2">
      <c r="B85" s="2" t="s">
        <v>413</v>
      </c>
    </row>
    <row r="87" spans="1:2">
      <c r="A87" s="2" t="s">
        <v>414</v>
      </c>
      <c r="B87" s="2" t="s">
        <v>415</v>
      </c>
    </row>
    <row r="88" spans="1:2">
      <c r="A88" s="2" t="s">
        <v>416</v>
      </c>
      <c r="B88" s="2" t="s">
        <v>417</v>
      </c>
    </row>
    <row r="89" spans="1:2">
      <c r="B89" s="2" t="s">
        <v>418</v>
      </c>
    </row>
    <row r="90" spans="1:2">
      <c r="B90" s="2" t="s">
        <v>419</v>
      </c>
    </row>
    <row r="92" spans="1:2">
      <c r="A92" s="2" t="s">
        <v>420</v>
      </c>
      <c r="B92" s="2" t="s">
        <v>421</v>
      </c>
    </row>
    <row r="93" spans="1:2">
      <c r="B93" s="2" t="s">
        <v>422</v>
      </c>
    </row>
    <row r="94" spans="1:2">
      <c r="B94" s="2" t="s">
        <v>423</v>
      </c>
    </row>
    <row r="95" spans="1:2">
      <c r="B95" s="2" t="s">
        <v>424</v>
      </c>
    </row>
    <row r="96" spans="1:2">
      <c r="B96" s="2" t="s">
        <v>425</v>
      </c>
    </row>
    <row r="97" spans="1:2">
      <c r="B97" s="2" t="s">
        <v>426</v>
      </c>
    </row>
    <row r="99" spans="1:2">
      <c r="A99" s="2" t="s">
        <v>427</v>
      </c>
      <c r="B99" s="2" t="s">
        <v>428</v>
      </c>
    </row>
    <row r="100" spans="1:2">
      <c r="B100" s="2" t="s">
        <v>429</v>
      </c>
    </row>
    <row r="101" spans="1:2">
      <c r="B101" s="2" t="s">
        <v>430</v>
      </c>
    </row>
    <row r="102" spans="1:2">
      <c r="B102" s="2" t="s">
        <v>431</v>
      </c>
    </row>
    <row r="104" spans="1:2">
      <c r="A104" s="2" t="s">
        <v>432</v>
      </c>
      <c r="B104" s="2" t="s">
        <v>433</v>
      </c>
    </row>
    <row r="105" spans="1:2">
      <c r="B105" s="2" t="s">
        <v>434</v>
      </c>
    </row>
    <row r="106" spans="1:2">
      <c r="B106" s="2" t="s">
        <v>435</v>
      </c>
    </row>
    <row r="107" spans="1:2">
      <c r="B107" s="2" t="s">
        <v>436</v>
      </c>
    </row>
    <row r="108" spans="1:2">
      <c r="B108" s="2" t="s">
        <v>437</v>
      </c>
    </row>
    <row r="109" spans="1:2">
      <c r="B109" s="2" t="s">
        <v>438</v>
      </c>
    </row>
    <row r="110" spans="1:2">
      <c r="B110" s="2" t="s">
        <v>439</v>
      </c>
    </row>
    <row r="111" spans="1:2">
      <c r="B111" s="2" t="s">
        <v>440</v>
      </c>
    </row>
    <row r="113" spans="1:2">
      <c r="A113" s="2" t="s">
        <v>10</v>
      </c>
      <c r="B113" s="2" t="s">
        <v>441</v>
      </c>
    </row>
    <row r="114" spans="1:2">
      <c r="B114" s="2" t="s">
        <v>442</v>
      </c>
    </row>
    <row r="115" spans="1:2">
      <c r="B115" s="2" t="s">
        <v>443</v>
      </c>
    </row>
    <row r="116" spans="1:2">
      <c r="B116" s="2" t="s">
        <v>444</v>
      </c>
    </row>
    <row r="118" spans="1:2">
      <c r="A118" s="2" t="s">
        <v>445</v>
      </c>
      <c r="B118" s="2" t="s">
        <v>446</v>
      </c>
    </row>
    <row r="119" spans="1:2">
      <c r="B119" s="2" t="s">
        <v>447</v>
      </c>
    </row>
    <row r="120" spans="1:2">
      <c r="B120" s="2" t="s">
        <v>448</v>
      </c>
    </row>
    <row r="121" spans="1:2">
      <c r="B121" s="2" t="s">
        <v>449</v>
      </c>
    </row>
    <row r="122" spans="1:2">
      <c r="B122" s="2" t="s">
        <v>450</v>
      </c>
    </row>
    <row r="124" spans="1:2">
      <c r="A124" s="2" t="s">
        <v>451</v>
      </c>
      <c r="B124" s="2" t="s">
        <v>452</v>
      </c>
    </row>
    <row r="125" spans="1:2" ht="14.25">
      <c r="B125" s="2" t="s">
        <v>516</v>
      </c>
    </row>
    <row r="126" spans="1:2">
      <c r="B126" s="2" t="s">
        <v>453</v>
      </c>
    </row>
    <row r="128" spans="1:2">
      <c r="A128" s="2" t="s">
        <v>454</v>
      </c>
      <c r="B128" s="2" t="s">
        <v>455</v>
      </c>
    </row>
    <row r="129" spans="1:2">
      <c r="A129" s="2" t="s">
        <v>456</v>
      </c>
      <c r="B129" s="2" t="s">
        <v>457</v>
      </c>
    </row>
    <row r="130" spans="1:2">
      <c r="B130" s="2" t="s">
        <v>458</v>
      </c>
    </row>
    <row r="132" spans="1:2">
      <c r="A132" s="2" t="s">
        <v>459</v>
      </c>
      <c r="B132" s="2" t="s">
        <v>460</v>
      </c>
    </row>
    <row r="133" spans="1:2">
      <c r="B133" s="2" t="s">
        <v>461</v>
      </c>
    </row>
    <row r="135" spans="1:2">
      <c r="A135" s="2" t="s">
        <v>462</v>
      </c>
      <c r="B135" s="2" t="s">
        <v>463</v>
      </c>
    </row>
    <row r="136" spans="1:2">
      <c r="B136" s="2" t="s">
        <v>464</v>
      </c>
    </row>
    <row r="137" spans="1:2">
      <c r="B137" s="2" t="s">
        <v>465</v>
      </c>
    </row>
    <row r="138" spans="1:2">
      <c r="B138" s="2" t="s">
        <v>466</v>
      </c>
    </row>
    <row r="140" spans="1:2">
      <c r="A140" s="3" t="s">
        <v>467</v>
      </c>
      <c r="B140" s="3" t="s">
        <v>468</v>
      </c>
    </row>
    <row r="141" spans="1:2">
      <c r="A141" s="2" t="s">
        <v>469</v>
      </c>
      <c r="B141" s="3" t="s">
        <v>470</v>
      </c>
    </row>
    <row r="142" spans="1:2">
      <c r="B142" s="3" t="s">
        <v>471</v>
      </c>
    </row>
    <row r="143" spans="1:2">
      <c r="B143" s="3" t="s">
        <v>472</v>
      </c>
    </row>
    <row r="144" spans="1:2">
      <c r="B144" s="3" t="s">
        <v>473</v>
      </c>
    </row>
    <row r="145" spans="1:2">
      <c r="B145" s="3" t="s">
        <v>474</v>
      </c>
    </row>
    <row r="146" spans="1:2">
      <c r="B146" s="3" t="s">
        <v>475</v>
      </c>
    </row>
    <row r="147" spans="1:2">
      <c r="B147" s="3" t="s">
        <v>476</v>
      </c>
    </row>
    <row r="148" spans="1:2">
      <c r="B148" s="109"/>
    </row>
    <row r="149" spans="1:2">
      <c r="A149" s="2" t="s">
        <v>477</v>
      </c>
      <c r="B149" s="3" t="s">
        <v>478</v>
      </c>
    </row>
    <row r="150" spans="1:2">
      <c r="B150" s="3" t="s">
        <v>479</v>
      </c>
    </row>
    <row r="151" spans="1:2">
      <c r="B151" s="3" t="s">
        <v>480</v>
      </c>
    </row>
    <row r="152" spans="1:2">
      <c r="B152" s="3" t="s">
        <v>481</v>
      </c>
    </row>
    <row r="153" spans="1:2">
      <c r="B153" s="3" t="s">
        <v>482</v>
      </c>
    </row>
    <row r="154" spans="1:2">
      <c r="B154" s="3"/>
    </row>
    <row r="155" spans="1:2">
      <c r="A155" s="2" t="s">
        <v>483</v>
      </c>
      <c r="B155" s="3" t="s">
        <v>484</v>
      </c>
    </row>
    <row r="156" spans="1:2">
      <c r="B156" s="3" t="s">
        <v>485</v>
      </c>
    </row>
    <row r="157" spans="1:2">
      <c r="B157" s="3" t="s">
        <v>486</v>
      </c>
    </row>
    <row r="158" spans="1:2">
      <c r="B158" s="3" t="s">
        <v>487</v>
      </c>
    </row>
    <row r="159" spans="1:2">
      <c r="B159" s="3" t="s">
        <v>488</v>
      </c>
    </row>
    <row r="160" spans="1:2">
      <c r="B160" s="3" t="s">
        <v>517</v>
      </c>
    </row>
    <row r="161" spans="1:2">
      <c r="B161" s="3" t="s">
        <v>518</v>
      </c>
    </row>
    <row r="162" spans="1:2">
      <c r="B162" s="3" t="s">
        <v>489</v>
      </c>
    </row>
    <row r="163" spans="1:2">
      <c r="B163" s="3" t="s">
        <v>490</v>
      </c>
    </row>
    <row r="164" spans="1:2">
      <c r="B164" s="3"/>
    </row>
    <row r="165" spans="1:2">
      <c r="A165" s="2" t="s">
        <v>491</v>
      </c>
      <c r="B165" s="3" t="s">
        <v>492</v>
      </c>
    </row>
    <row r="166" spans="1:2">
      <c r="B166" s="3" t="s">
        <v>493</v>
      </c>
    </row>
    <row r="167" spans="1:2">
      <c r="B167" s="3" t="s">
        <v>494</v>
      </c>
    </row>
    <row r="168" spans="1:2">
      <c r="B168" s="3" t="s">
        <v>495</v>
      </c>
    </row>
    <row r="169" spans="1:2">
      <c r="B169" s="3" t="s">
        <v>496</v>
      </c>
    </row>
    <row r="171" spans="1:2">
      <c r="A171" s="2" t="s">
        <v>497</v>
      </c>
      <c r="B171" s="2" t="s">
        <v>498</v>
      </c>
    </row>
    <row r="173" spans="1:2">
      <c r="A173" s="2" t="s">
        <v>499</v>
      </c>
      <c r="B173" s="2" t="s">
        <v>500</v>
      </c>
    </row>
    <row r="174" spans="1:2" ht="14.25">
      <c r="B174" s="2" t="s">
        <v>519</v>
      </c>
    </row>
    <row r="175" spans="1:2" ht="14.25">
      <c r="B175" s="2" t="s">
        <v>520</v>
      </c>
    </row>
    <row r="176" spans="1:2" ht="14.25">
      <c r="B176" s="2" t="s">
        <v>521</v>
      </c>
    </row>
    <row r="177" spans="1:2" ht="14.25">
      <c r="B177" s="2" t="s">
        <v>522</v>
      </c>
    </row>
    <row r="178" spans="1:2">
      <c r="B178" s="2" t="s">
        <v>501</v>
      </c>
    </row>
    <row r="179" spans="1:2">
      <c r="B179" s="2" t="s">
        <v>502</v>
      </c>
    </row>
    <row r="181" spans="1:2">
      <c r="A181" s="2" t="s">
        <v>503</v>
      </c>
      <c r="B181" s="2" t="s">
        <v>504</v>
      </c>
    </row>
    <row r="182" spans="1:2">
      <c r="B182" s="2" t="s">
        <v>505</v>
      </c>
    </row>
    <row r="183" spans="1:2">
      <c r="B183" s="2" t="s">
        <v>506</v>
      </c>
    </row>
    <row r="184" spans="1:2">
      <c r="B184" s="2" t="s">
        <v>507</v>
      </c>
    </row>
    <row r="185" spans="1:2">
      <c r="B185" s="2" t="s">
        <v>508</v>
      </c>
    </row>
    <row r="186" spans="1:2">
      <c r="B186" s="2" t="s">
        <v>509</v>
      </c>
    </row>
    <row r="187" spans="1:2">
      <c r="B187" s="2" t="s">
        <v>510</v>
      </c>
    </row>
    <row r="189" spans="1:2">
      <c r="A189" s="2" t="s">
        <v>79</v>
      </c>
      <c r="B189" s="2" t="s">
        <v>511</v>
      </c>
    </row>
    <row r="190" spans="1:2">
      <c r="B190" s="2" t="s">
        <v>512</v>
      </c>
    </row>
    <row r="191" spans="1:2">
      <c r="B191" s="2" t="s">
        <v>513</v>
      </c>
    </row>
    <row r="192" spans="1:2">
      <c r="B192" s="2" t="s">
        <v>514</v>
      </c>
    </row>
  </sheetData>
  <phoneticPr fontId="6" type="noConversion"/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7"/>
  <sheetViews>
    <sheetView workbookViewId="0"/>
  </sheetViews>
  <sheetFormatPr baseColWidth="10" defaultRowHeight="12.75"/>
  <cols>
    <col min="1" max="1" width="4.28515625" style="171" customWidth="1"/>
    <col min="2" max="2" width="57.28515625" style="171" customWidth="1"/>
    <col min="3" max="3" width="14.28515625" style="171" customWidth="1"/>
    <col min="4" max="10" width="8.7109375" style="171" customWidth="1"/>
    <col min="11" max="12" width="8.7109375" style="203" customWidth="1"/>
    <col min="13" max="15" width="8.7109375" style="171" customWidth="1"/>
    <col min="16" max="25" width="8.7109375" style="203" customWidth="1"/>
    <col min="26" max="26" width="4.28515625" style="171" customWidth="1"/>
    <col min="27" max="16384" width="11.42578125" style="171"/>
  </cols>
  <sheetData>
    <row r="1" spans="1:26" s="207" customFormat="1" ht="23.25" customHeight="1">
      <c r="A1" s="204" t="s">
        <v>703</v>
      </c>
      <c r="B1" s="205"/>
      <c r="C1" s="206"/>
      <c r="D1" s="206"/>
      <c r="E1" s="206"/>
      <c r="F1" s="206"/>
      <c r="J1" s="206"/>
      <c r="K1" s="208"/>
      <c r="L1" s="205"/>
      <c r="M1" s="204"/>
      <c r="N1" s="206"/>
      <c r="P1" s="209"/>
      <c r="Q1" s="209"/>
      <c r="R1" s="209"/>
      <c r="S1" s="209"/>
      <c r="T1" s="209"/>
      <c r="U1" s="209"/>
      <c r="V1" s="209"/>
      <c r="W1" s="209"/>
      <c r="X1" s="209"/>
      <c r="Y1" s="209"/>
    </row>
    <row r="2" spans="1:26" s="207" customFormat="1" ht="16.5" customHeight="1">
      <c r="A2" s="210"/>
      <c r="B2" s="206"/>
      <c r="C2" s="206"/>
      <c r="D2" s="206"/>
      <c r="E2" s="206"/>
      <c r="F2" s="206"/>
      <c r="G2" s="206"/>
      <c r="H2" s="206"/>
      <c r="I2" s="206"/>
      <c r="J2" s="206"/>
      <c r="K2" s="205"/>
      <c r="L2" s="205"/>
      <c r="M2" s="206"/>
      <c r="N2" s="206"/>
      <c r="P2" s="209"/>
      <c r="Q2" s="209"/>
      <c r="R2" s="209"/>
      <c r="S2" s="209"/>
      <c r="T2" s="209"/>
      <c r="U2" s="209"/>
      <c r="V2" s="209"/>
      <c r="W2" s="209"/>
      <c r="X2" s="209"/>
      <c r="Y2" s="209"/>
    </row>
    <row r="3" spans="1:26" s="207" customFormat="1" ht="12" customHeight="1">
      <c r="B3" s="206"/>
      <c r="C3" s="206"/>
      <c r="D3" s="206"/>
      <c r="E3" s="206"/>
      <c r="F3" s="206"/>
      <c r="G3" s="211"/>
      <c r="H3" s="211"/>
      <c r="I3" s="206"/>
      <c r="J3" s="206"/>
      <c r="K3" s="205"/>
      <c r="L3" s="205"/>
      <c r="M3" s="206"/>
      <c r="N3" s="206"/>
      <c r="P3" s="209"/>
      <c r="Q3" s="209"/>
      <c r="R3" s="209"/>
      <c r="S3" s="212"/>
      <c r="T3" s="209"/>
      <c r="U3" s="209"/>
      <c r="V3" s="209"/>
      <c r="W3" s="209"/>
      <c r="X3" s="209"/>
      <c r="Y3" s="209"/>
    </row>
    <row r="4" spans="1:26" s="213" customFormat="1" ht="27" customHeight="1">
      <c r="A4" s="172" t="s">
        <v>82</v>
      </c>
      <c r="B4" s="56" t="s">
        <v>22</v>
      </c>
      <c r="C4" s="56" t="s">
        <v>23</v>
      </c>
      <c r="D4" s="56">
        <v>1991</v>
      </c>
      <c r="E4" s="56">
        <v>1992</v>
      </c>
      <c r="F4" s="56">
        <v>1993</v>
      </c>
      <c r="G4" s="56">
        <v>1994</v>
      </c>
      <c r="H4" s="56">
        <v>1995</v>
      </c>
      <c r="I4" s="96">
        <v>1996</v>
      </c>
      <c r="J4" s="56">
        <v>1997</v>
      </c>
      <c r="K4" s="86">
        <v>1998</v>
      </c>
      <c r="L4" s="56">
        <v>1999</v>
      </c>
      <c r="M4" s="83">
        <v>2000</v>
      </c>
      <c r="N4" s="56">
        <v>2001</v>
      </c>
      <c r="O4" s="56">
        <v>2002</v>
      </c>
      <c r="P4" s="56">
        <v>2003</v>
      </c>
      <c r="Q4" s="56">
        <v>2004</v>
      </c>
      <c r="R4" s="56">
        <v>2005</v>
      </c>
      <c r="S4" s="56">
        <v>2006</v>
      </c>
      <c r="T4" s="56">
        <v>2007</v>
      </c>
      <c r="U4" s="86">
        <v>2008</v>
      </c>
      <c r="V4" s="86">
        <v>2009</v>
      </c>
      <c r="W4" s="86">
        <v>2010</v>
      </c>
      <c r="X4" s="86">
        <v>2011</v>
      </c>
      <c r="Y4" s="86">
        <v>2012</v>
      </c>
      <c r="Z4" s="173" t="s">
        <v>82</v>
      </c>
    </row>
    <row r="5" spans="1:26" s="214" customFormat="1" ht="35.1" customHeight="1">
      <c r="A5" s="174">
        <v>1</v>
      </c>
      <c r="B5" s="59" t="s">
        <v>527</v>
      </c>
      <c r="C5" s="57" t="s">
        <v>52</v>
      </c>
      <c r="D5" s="122">
        <v>79.983999999999995</v>
      </c>
      <c r="E5" s="122">
        <v>80.593999999999994</v>
      </c>
      <c r="F5" s="122">
        <v>81.179000000000002</v>
      </c>
      <c r="G5" s="122">
        <v>81.421999999999997</v>
      </c>
      <c r="H5" s="122">
        <v>81.661000000000001</v>
      </c>
      <c r="I5" s="122">
        <v>81.896000000000001</v>
      </c>
      <c r="J5" s="122">
        <v>82.052000000000007</v>
      </c>
      <c r="K5" s="122">
        <v>82.028999999999996</v>
      </c>
      <c r="L5" s="122">
        <v>82.087000000000003</v>
      </c>
      <c r="M5" s="122">
        <v>82.188000000000002</v>
      </c>
      <c r="N5" s="122">
        <v>82.34</v>
      </c>
      <c r="O5" s="122">
        <v>82.481999999999999</v>
      </c>
      <c r="P5" s="122">
        <v>82.52</v>
      </c>
      <c r="Q5" s="122">
        <v>82.501000000000005</v>
      </c>
      <c r="R5" s="122">
        <v>82.463999999999999</v>
      </c>
      <c r="S5" s="122">
        <v>82.366</v>
      </c>
      <c r="T5" s="122">
        <v>82.263000000000005</v>
      </c>
      <c r="U5" s="122">
        <v>82.12</v>
      </c>
      <c r="V5" s="122">
        <v>81.875</v>
      </c>
      <c r="W5" s="122">
        <v>81.757000000000005</v>
      </c>
      <c r="X5" s="122">
        <v>81.778999999999996</v>
      </c>
      <c r="Y5" s="122">
        <v>81.917000000000002</v>
      </c>
      <c r="Z5" s="175">
        <v>1</v>
      </c>
    </row>
    <row r="6" spans="1:26" s="214" customFormat="1" ht="15" customHeight="1">
      <c r="A6" s="176">
        <v>2</v>
      </c>
      <c r="B6" s="65" t="s">
        <v>53</v>
      </c>
      <c r="C6" s="70" t="s">
        <v>52</v>
      </c>
      <c r="D6" s="73">
        <v>40.932000000000002</v>
      </c>
      <c r="E6" s="73">
        <v>40.74</v>
      </c>
      <c r="F6" s="73">
        <v>40.752000000000002</v>
      </c>
      <c r="G6" s="73">
        <v>40.972000000000001</v>
      </c>
      <c r="H6" s="73">
        <v>40.957000000000001</v>
      </c>
      <c r="I6" s="73">
        <v>41.198</v>
      </c>
      <c r="J6" s="73">
        <v>41.438000000000002</v>
      </c>
      <c r="K6" s="73">
        <v>41.787999999999997</v>
      </c>
      <c r="L6" s="73">
        <v>42.02</v>
      </c>
      <c r="M6" s="73">
        <v>42.393999999999998</v>
      </c>
      <c r="N6" s="73">
        <v>42.536000000000001</v>
      </c>
      <c r="O6" s="73">
        <v>42.648000000000003</v>
      </c>
      <c r="P6" s="73">
        <v>42.710999999999999</v>
      </c>
      <c r="Q6" s="73">
        <v>43.075000000000003</v>
      </c>
      <c r="R6" s="73">
        <v>43.441000000000003</v>
      </c>
      <c r="S6" s="73">
        <v>43.360999999999997</v>
      </c>
      <c r="T6" s="73">
        <v>43.392000000000003</v>
      </c>
      <c r="U6" s="73">
        <v>43.433</v>
      </c>
      <c r="V6" s="73">
        <v>43.552</v>
      </c>
      <c r="W6" s="73">
        <v>43.493000000000002</v>
      </c>
      <c r="X6" s="73">
        <v>43.603000000000002</v>
      </c>
      <c r="Y6" s="73">
        <v>43.860999999999997</v>
      </c>
      <c r="Z6" s="177">
        <v>2</v>
      </c>
    </row>
    <row r="7" spans="1:26" s="214" customFormat="1" ht="15" customHeight="1">
      <c r="A7" s="176">
        <v>3</v>
      </c>
      <c r="B7" s="65" t="s">
        <v>54</v>
      </c>
      <c r="C7" s="70" t="s">
        <v>52</v>
      </c>
      <c r="D7" s="73">
        <v>38.773000000000003</v>
      </c>
      <c r="E7" s="73">
        <v>38.206000000000003</v>
      </c>
      <c r="F7" s="73">
        <v>37.695</v>
      </c>
      <c r="G7" s="73">
        <v>37.649000000000001</v>
      </c>
      <c r="H7" s="73">
        <v>37.728999999999999</v>
      </c>
      <c r="I7" s="73">
        <v>37.692999999999998</v>
      </c>
      <c r="J7" s="73">
        <v>37.630000000000003</v>
      </c>
      <c r="K7" s="73">
        <v>38.055999999999997</v>
      </c>
      <c r="L7" s="73">
        <v>38.616999999999997</v>
      </c>
      <c r="M7" s="73">
        <v>39.256999999999998</v>
      </c>
      <c r="N7" s="73">
        <v>39.343000000000004</v>
      </c>
      <c r="O7" s="73">
        <v>39.125</v>
      </c>
      <c r="P7" s="73">
        <v>38.792999999999999</v>
      </c>
      <c r="Q7" s="73">
        <v>38.914999999999999</v>
      </c>
      <c r="R7" s="73">
        <v>38.869999999999997</v>
      </c>
      <c r="S7" s="73">
        <v>39.116</v>
      </c>
      <c r="T7" s="73">
        <v>39.790999999999997</v>
      </c>
      <c r="U7" s="73">
        <v>40.296999999999997</v>
      </c>
      <c r="V7" s="73">
        <v>40.323999999999998</v>
      </c>
      <c r="W7" s="73">
        <v>40.546999999999997</v>
      </c>
      <c r="X7" s="73">
        <v>41.100999999999999</v>
      </c>
      <c r="Y7" s="73">
        <v>41.545000000000002</v>
      </c>
      <c r="Z7" s="177">
        <v>3</v>
      </c>
    </row>
    <row r="8" spans="1:26" s="214" customFormat="1" ht="15" customHeight="1">
      <c r="A8" s="176">
        <v>4</v>
      </c>
      <c r="B8" s="65" t="s">
        <v>139</v>
      </c>
      <c r="C8" s="70" t="s">
        <v>52</v>
      </c>
      <c r="D8" s="73">
        <v>2.1589999999999998</v>
      </c>
      <c r="E8" s="73">
        <v>2.5339999999999998</v>
      </c>
      <c r="F8" s="73">
        <v>3.0569999999999999</v>
      </c>
      <c r="G8" s="73">
        <v>3.323</v>
      </c>
      <c r="H8" s="73">
        <v>3.2280000000000002</v>
      </c>
      <c r="I8" s="73">
        <v>3.5049999999999999</v>
      </c>
      <c r="J8" s="73">
        <v>3.8079999999999998</v>
      </c>
      <c r="K8" s="73">
        <v>3.7320000000000002</v>
      </c>
      <c r="L8" s="73">
        <v>3.403</v>
      </c>
      <c r="M8" s="73">
        <v>3.137</v>
      </c>
      <c r="N8" s="73">
        <v>3.1930000000000001</v>
      </c>
      <c r="O8" s="73">
        <v>3.5230000000000001</v>
      </c>
      <c r="P8" s="73">
        <v>3.9180000000000001</v>
      </c>
      <c r="Q8" s="73">
        <v>4.16</v>
      </c>
      <c r="R8" s="73">
        <v>4.5709999999999997</v>
      </c>
      <c r="S8" s="73">
        <v>4.2450000000000001</v>
      </c>
      <c r="T8" s="73">
        <v>3.601</v>
      </c>
      <c r="U8" s="73">
        <v>3.1360000000000001</v>
      </c>
      <c r="V8" s="73">
        <v>3.2280000000000002</v>
      </c>
      <c r="W8" s="73">
        <v>2.9460000000000002</v>
      </c>
      <c r="X8" s="73">
        <v>2.5019999999999998</v>
      </c>
      <c r="Y8" s="73">
        <v>2.3159999999999998</v>
      </c>
      <c r="Z8" s="177">
        <v>4</v>
      </c>
    </row>
    <row r="9" spans="1:26" s="214" customFormat="1" ht="15" customHeight="1">
      <c r="A9" s="176">
        <v>5</v>
      </c>
      <c r="B9" s="66" t="s">
        <v>55</v>
      </c>
      <c r="C9" s="70" t="s">
        <v>42</v>
      </c>
      <c r="D9" s="97">
        <v>5.3</v>
      </c>
      <c r="E9" s="97">
        <v>6.2</v>
      </c>
      <c r="F9" s="97">
        <v>7.5</v>
      </c>
      <c r="G9" s="97">
        <v>8.1</v>
      </c>
      <c r="H9" s="97">
        <v>7.9</v>
      </c>
      <c r="I9" s="97">
        <v>8.5</v>
      </c>
      <c r="J9" s="97">
        <v>9.1999999999999993</v>
      </c>
      <c r="K9" s="97">
        <v>8.9</v>
      </c>
      <c r="L9" s="97">
        <v>8.1</v>
      </c>
      <c r="M9" s="97">
        <v>7.4</v>
      </c>
      <c r="N9" s="97">
        <v>7.5</v>
      </c>
      <c r="O9" s="97">
        <v>8.3000000000000007</v>
      </c>
      <c r="P9" s="97">
        <v>9.1999999999999993</v>
      </c>
      <c r="Q9" s="97">
        <v>9.6999999999999993</v>
      </c>
      <c r="R9" s="97">
        <v>10.5</v>
      </c>
      <c r="S9" s="97">
        <v>9.8000000000000007</v>
      </c>
      <c r="T9" s="97">
        <v>8.3000000000000007</v>
      </c>
      <c r="U9" s="97">
        <v>7.2</v>
      </c>
      <c r="V9" s="97">
        <v>7.4</v>
      </c>
      <c r="W9" s="97">
        <v>6.8</v>
      </c>
      <c r="X9" s="97">
        <v>5.7</v>
      </c>
      <c r="Y9" s="97">
        <v>5.3</v>
      </c>
      <c r="Z9" s="177">
        <v>5</v>
      </c>
    </row>
    <row r="10" spans="1:26" s="214" customFormat="1" ht="15" customHeight="1">
      <c r="A10" s="176">
        <v>6</v>
      </c>
      <c r="B10" s="65" t="s">
        <v>138</v>
      </c>
      <c r="C10" s="70" t="s">
        <v>40</v>
      </c>
      <c r="D10" s="332">
        <v>849.85</v>
      </c>
      <c r="E10" s="332">
        <v>910.09</v>
      </c>
      <c r="F10" s="332">
        <v>945.11</v>
      </c>
      <c r="G10" s="332">
        <v>982.27</v>
      </c>
      <c r="H10" s="332">
        <v>1012.77</v>
      </c>
      <c r="I10" s="332">
        <v>1036.3800000000001</v>
      </c>
      <c r="J10" s="332">
        <v>1056.72</v>
      </c>
      <c r="K10" s="332">
        <v>1074.18</v>
      </c>
      <c r="L10" s="332">
        <v>1101.02</v>
      </c>
      <c r="M10" s="332">
        <v>1130.8499999999999</v>
      </c>
      <c r="N10" s="332">
        <v>1167.71</v>
      </c>
      <c r="O10" s="332">
        <v>1173.24</v>
      </c>
      <c r="P10" s="332">
        <v>1192.67</v>
      </c>
      <c r="Q10" s="332">
        <v>1213.6600000000001</v>
      </c>
      <c r="R10" s="332">
        <v>1238.17</v>
      </c>
      <c r="S10" s="332">
        <v>1272.27</v>
      </c>
      <c r="T10" s="332">
        <v>1287.3800000000001</v>
      </c>
      <c r="U10" s="332">
        <v>1317.31</v>
      </c>
      <c r="V10" s="332">
        <v>1320.24</v>
      </c>
      <c r="W10" s="332">
        <v>1361.52</v>
      </c>
      <c r="X10" s="332">
        <v>1420.57</v>
      </c>
      <c r="Y10" s="332">
        <v>1451.96</v>
      </c>
      <c r="Z10" s="177">
        <v>6</v>
      </c>
    </row>
    <row r="11" spans="1:26" s="214" customFormat="1" ht="15" customHeight="1">
      <c r="A11" s="176">
        <v>7</v>
      </c>
      <c r="B11" s="65" t="s">
        <v>181</v>
      </c>
      <c r="C11" s="70" t="s">
        <v>311</v>
      </c>
      <c r="D11" s="97">
        <v>86.74</v>
      </c>
      <c r="E11" s="97">
        <v>88.91</v>
      </c>
      <c r="F11" s="97">
        <v>88.9</v>
      </c>
      <c r="G11" s="97">
        <v>90.01</v>
      </c>
      <c r="H11" s="97">
        <v>91.39</v>
      </c>
      <c r="I11" s="97">
        <v>92.7</v>
      </c>
      <c r="J11" s="97">
        <v>93.47</v>
      </c>
      <c r="K11" s="97">
        <v>94.61</v>
      </c>
      <c r="L11" s="97">
        <v>96.7</v>
      </c>
      <c r="M11" s="97">
        <v>98.62</v>
      </c>
      <c r="N11" s="97">
        <v>100.08</v>
      </c>
      <c r="O11" s="97">
        <v>99.34</v>
      </c>
      <c r="P11" s="97">
        <v>99.23</v>
      </c>
      <c r="Q11" s="97">
        <v>99.57</v>
      </c>
      <c r="R11" s="97">
        <v>100</v>
      </c>
      <c r="S11" s="97">
        <v>101.75</v>
      </c>
      <c r="T11" s="97">
        <v>101.4</v>
      </c>
      <c r="U11" s="97">
        <v>102.08</v>
      </c>
      <c r="V11" s="97">
        <v>102.36</v>
      </c>
      <c r="W11" s="97">
        <v>103.66</v>
      </c>
      <c r="X11" s="97">
        <v>106.02</v>
      </c>
      <c r="Y11" s="97">
        <v>106.75</v>
      </c>
      <c r="Z11" s="177">
        <v>7</v>
      </c>
    </row>
    <row r="12" spans="1:26" s="202" customFormat="1" ht="15" customHeight="1">
      <c r="A12" s="178">
        <v>8</v>
      </c>
      <c r="B12" s="67" t="s">
        <v>140</v>
      </c>
      <c r="C12" s="70" t="s">
        <v>39</v>
      </c>
      <c r="D12" s="73">
        <v>60.082000000000001</v>
      </c>
      <c r="E12" s="73">
        <v>59.734999999999999</v>
      </c>
      <c r="F12" s="73">
        <v>58.317999999999998</v>
      </c>
      <c r="G12" s="73">
        <v>58.188000000000002</v>
      </c>
      <c r="H12" s="73">
        <v>57.780999999999999</v>
      </c>
      <c r="I12" s="73">
        <v>57.073999999999998</v>
      </c>
      <c r="J12" s="73">
        <v>56.77</v>
      </c>
      <c r="K12" s="73">
        <v>57.189</v>
      </c>
      <c r="L12" s="73">
        <v>57.744999999999997</v>
      </c>
      <c r="M12" s="73">
        <v>57.921999999999997</v>
      </c>
      <c r="N12" s="73">
        <v>57.375999999999998</v>
      </c>
      <c r="O12" s="73">
        <v>56.585000000000001</v>
      </c>
      <c r="P12" s="73">
        <v>55.884</v>
      </c>
      <c r="Q12" s="73">
        <v>56.061999999999998</v>
      </c>
      <c r="R12" s="73">
        <v>55.774999999999999</v>
      </c>
      <c r="S12" s="73">
        <v>55.808</v>
      </c>
      <c r="T12" s="73">
        <v>56.679000000000002</v>
      </c>
      <c r="U12" s="73">
        <v>57.362000000000002</v>
      </c>
      <c r="V12" s="73">
        <v>55.786999999999999</v>
      </c>
      <c r="W12" s="73">
        <v>57.003999999999998</v>
      </c>
      <c r="X12" s="73">
        <v>57.835000000000001</v>
      </c>
      <c r="Y12" s="73">
        <v>57.972999999999999</v>
      </c>
      <c r="Z12" s="177">
        <v>8</v>
      </c>
    </row>
    <row r="13" spans="1:26" s="202" customFormat="1" ht="15" customHeight="1">
      <c r="A13" s="178">
        <v>9</v>
      </c>
      <c r="B13" s="68" t="s">
        <v>56</v>
      </c>
      <c r="C13" s="70" t="s">
        <v>57</v>
      </c>
      <c r="D13" s="332">
        <v>1552</v>
      </c>
      <c r="E13" s="332">
        <v>1564.4</v>
      </c>
      <c r="F13" s="332">
        <v>1547.1</v>
      </c>
      <c r="G13" s="332">
        <v>1544.8</v>
      </c>
      <c r="H13" s="332">
        <v>1528.5</v>
      </c>
      <c r="I13" s="332">
        <v>1511</v>
      </c>
      <c r="J13" s="332">
        <v>1505.2</v>
      </c>
      <c r="K13" s="332">
        <v>1499.1</v>
      </c>
      <c r="L13" s="332">
        <v>1491.3</v>
      </c>
      <c r="M13" s="332">
        <v>1470.8</v>
      </c>
      <c r="N13" s="332">
        <v>1453.1</v>
      </c>
      <c r="O13" s="332">
        <v>1441.4</v>
      </c>
      <c r="P13" s="332">
        <v>1435.9</v>
      </c>
      <c r="Q13" s="332">
        <v>1436.2</v>
      </c>
      <c r="R13" s="332">
        <v>1431</v>
      </c>
      <c r="S13" s="332">
        <v>1424</v>
      </c>
      <c r="T13" s="332">
        <v>1422</v>
      </c>
      <c r="U13" s="332">
        <v>1421.7</v>
      </c>
      <c r="V13" s="332">
        <v>1381.8</v>
      </c>
      <c r="W13" s="332">
        <v>1404.5</v>
      </c>
      <c r="X13" s="332">
        <v>1405.4</v>
      </c>
      <c r="Y13" s="332">
        <v>1393.3</v>
      </c>
      <c r="Z13" s="177">
        <v>9</v>
      </c>
    </row>
    <row r="14" spans="1:26" s="202" customFormat="1" ht="15" customHeight="1">
      <c r="A14" s="178">
        <v>10</v>
      </c>
      <c r="B14" s="67" t="s">
        <v>137</v>
      </c>
      <c r="C14" s="70" t="s">
        <v>40</v>
      </c>
      <c r="D14" s="73">
        <v>211.07</v>
      </c>
      <c r="E14" s="73">
        <v>229.56</v>
      </c>
      <c r="F14" s="73">
        <v>244.24</v>
      </c>
      <c r="G14" s="73">
        <v>254.11</v>
      </c>
      <c r="H14" s="73">
        <v>263.20999999999998</v>
      </c>
      <c r="I14" s="73">
        <v>269.2</v>
      </c>
      <c r="J14" s="73">
        <v>275.83999999999997</v>
      </c>
      <c r="K14" s="73">
        <v>282.32</v>
      </c>
      <c r="L14" s="73">
        <v>289.08999999999997</v>
      </c>
      <c r="M14" s="73">
        <v>301.33999999999997</v>
      </c>
      <c r="N14" s="73">
        <v>310.66000000000003</v>
      </c>
      <c r="O14" s="73">
        <v>316.12</v>
      </c>
      <c r="P14" s="73">
        <v>317.85000000000002</v>
      </c>
      <c r="Q14" s="73">
        <v>322.93</v>
      </c>
      <c r="R14" s="73">
        <v>327.96</v>
      </c>
      <c r="S14" s="73">
        <v>335.83</v>
      </c>
      <c r="T14" s="73">
        <v>352.33</v>
      </c>
      <c r="U14" s="73">
        <v>366.5</v>
      </c>
      <c r="V14" s="73">
        <v>374.83000000000004</v>
      </c>
      <c r="W14" s="73">
        <v>380.18</v>
      </c>
      <c r="X14" s="73">
        <v>391.07000000000005</v>
      </c>
      <c r="Y14" s="73">
        <v>402.12</v>
      </c>
      <c r="Z14" s="177">
        <v>10</v>
      </c>
    </row>
    <row r="15" spans="1:26" s="202" customFormat="1" ht="15" customHeight="1">
      <c r="A15" s="178">
        <v>11</v>
      </c>
      <c r="B15" s="67" t="s">
        <v>337</v>
      </c>
      <c r="C15" s="70" t="s">
        <v>311</v>
      </c>
      <c r="D15" s="215">
        <v>65</v>
      </c>
      <c r="E15" s="215">
        <v>68.42</v>
      </c>
      <c r="F15" s="215">
        <v>71.27</v>
      </c>
      <c r="G15" s="215">
        <v>73.650000000000006</v>
      </c>
      <c r="H15" s="215">
        <v>75.95</v>
      </c>
      <c r="I15" s="215">
        <v>78.23</v>
      </c>
      <c r="J15" s="215">
        <v>80.489999999999995</v>
      </c>
      <c r="K15" s="215">
        <v>83.06</v>
      </c>
      <c r="L15" s="215">
        <v>86.04</v>
      </c>
      <c r="M15" s="215">
        <v>89.36</v>
      </c>
      <c r="N15" s="215">
        <v>92.66</v>
      </c>
      <c r="O15" s="215">
        <v>95.2</v>
      </c>
      <c r="P15" s="215">
        <v>97.01</v>
      </c>
      <c r="Q15" s="215">
        <v>98.48</v>
      </c>
      <c r="R15" s="215">
        <v>100</v>
      </c>
      <c r="S15" s="215">
        <v>101.86</v>
      </c>
      <c r="T15" s="215">
        <v>104.31</v>
      </c>
      <c r="U15" s="215">
        <v>106.96</v>
      </c>
      <c r="V15" s="215">
        <v>108.54</v>
      </c>
      <c r="W15" s="215">
        <v>109.39</v>
      </c>
      <c r="X15" s="215">
        <v>110.65</v>
      </c>
      <c r="Y15" s="215">
        <v>112.04</v>
      </c>
      <c r="Z15" s="177">
        <v>11</v>
      </c>
    </row>
    <row r="16" spans="1:26" s="214" customFormat="1" ht="30.75" customHeight="1">
      <c r="A16" s="184">
        <v>12</v>
      </c>
      <c r="B16" s="60" t="s">
        <v>167</v>
      </c>
      <c r="C16" s="58" t="s">
        <v>311</v>
      </c>
      <c r="D16" s="98">
        <v>84.21</v>
      </c>
      <c r="E16" s="98">
        <v>85.82</v>
      </c>
      <c r="F16" s="98">
        <v>84.96</v>
      </c>
      <c r="G16" s="98">
        <v>87.06</v>
      </c>
      <c r="H16" s="98">
        <v>88.52</v>
      </c>
      <c r="I16" s="98">
        <v>89.22</v>
      </c>
      <c r="J16" s="98">
        <v>90.77</v>
      </c>
      <c r="K16" s="98">
        <v>92.46</v>
      </c>
      <c r="L16" s="98">
        <v>94.19</v>
      </c>
      <c r="M16" s="98">
        <v>97.07</v>
      </c>
      <c r="N16" s="98">
        <v>98.54</v>
      </c>
      <c r="O16" s="98">
        <v>98.55</v>
      </c>
      <c r="P16" s="98">
        <v>98.18</v>
      </c>
      <c r="Q16" s="98">
        <v>99.32</v>
      </c>
      <c r="R16" s="98">
        <v>100</v>
      </c>
      <c r="S16" s="98">
        <v>103.7</v>
      </c>
      <c r="T16" s="98">
        <v>107.09</v>
      </c>
      <c r="U16" s="98">
        <v>108.25</v>
      </c>
      <c r="V16" s="98">
        <v>102.68</v>
      </c>
      <c r="W16" s="98">
        <v>106.8</v>
      </c>
      <c r="X16" s="98">
        <v>110.36</v>
      </c>
      <c r="Y16" s="98">
        <v>111.12</v>
      </c>
      <c r="Z16" s="187">
        <v>12</v>
      </c>
    </row>
    <row r="17" spans="1:27" s="214" customFormat="1" ht="15" customHeight="1">
      <c r="A17" s="176">
        <v>13</v>
      </c>
      <c r="B17" s="66" t="s">
        <v>56</v>
      </c>
      <c r="C17" s="70" t="s">
        <v>311</v>
      </c>
      <c r="D17" s="97">
        <v>84.79</v>
      </c>
      <c r="E17" s="97">
        <v>87.6</v>
      </c>
      <c r="F17" s="97">
        <v>87.85</v>
      </c>
      <c r="G17" s="97">
        <v>90.09</v>
      </c>
      <c r="H17" s="97">
        <v>91.27</v>
      </c>
      <c r="I17" s="97">
        <v>92.06</v>
      </c>
      <c r="J17" s="97">
        <v>93.8</v>
      </c>
      <c r="K17" s="97">
        <v>94.46</v>
      </c>
      <c r="L17" s="97">
        <v>94.81</v>
      </c>
      <c r="M17" s="99">
        <v>96.07</v>
      </c>
      <c r="N17" s="97">
        <v>97.27</v>
      </c>
      <c r="O17" s="97">
        <v>97.85</v>
      </c>
      <c r="P17" s="97">
        <v>98.33</v>
      </c>
      <c r="Q17" s="97">
        <v>99.17</v>
      </c>
      <c r="R17" s="97">
        <v>100</v>
      </c>
      <c r="S17" s="97">
        <v>103.13</v>
      </c>
      <c r="T17" s="97">
        <v>104.72</v>
      </c>
      <c r="U17" s="97">
        <v>104.57</v>
      </c>
      <c r="V17" s="97">
        <v>99.13</v>
      </c>
      <c r="W17" s="97">
        <v>102.56</v>
      </c>
      <c r="X17" s="97">
        <v>104.53</v>
      </c>
      <c r="Y17" s="97">
        <v>104.09</v>
      </c>
      <c r="Z17" s="177">
        <v>13</v>
      </c>
    </row>
    <row r="18" spans="1:27" s="214" customFormat="1" ht="15" customHeight="1">
      <c r="A18" s="176">
        <v>14</v>
      </c>
      <c r="B18" s="66" t="s">
        <v>182</v>
      </c>
      <c r="C18" s="70" t="s">
        <v>311</v>
      </c>
      <c r="D18" s="97">
        <v>78.17</v>
      </c>
      <c r="E18" s="97">
        <v>80.13</v>
      </c>
      <c r="F18" s="97">
        <v>81.25</v>
      </c>
      <c r="G18" s="97">
        <v>83.45</v>
      </c>
      <c r="H18" s="97">
        <v>85.44</v>
      </c>
      <c r="I18" s="97">
        <v>87.19</v>
      </c>
      <c r="J18" s="97">
        <v>89.18</v>
      </c>
      <c r="K18" s="97">
        <v>90.17</v>
      </c>
      <c r="L18" s="97">
        <v>90.98</v>
      </c>
      <c r="M18" s="99">
        <v>93.47</v>
      </c>
      <c r="N18" s="97">
        <v>95.79</v>
      </c>
      <c r="O18" s="97">
        <v>97.14</v>
      </c>
      <c r="P18" s="97">
        <v>97.98</v>
      </c>
      <c r="Q18" s="97">
        <v>98.82</v>
      </c>
      <c r="R18" s="97">
        <v>100</v>
      </c>
      <c r="S18" s="97">
        <v>103.64</v>
      </c>
      <c r="T18" s="97">
        <v>105.38</v>
      </c>
      <c r="U18" s="97">
        <v>105.25</v>
      </c>
      <c r="V18" s="97">
        <v>102.66</v>
      </c>
      <c r="W18" s="97">
        <v>104.5</v>
      </c>
      <c r="X18" s="97">
        <v>106.43</v>
      </c>
      <c r="Y18" s="97">
        <v>106.91</v>
      </c>
      <c r="Z18" s="177">
        <v>14</v>
      </c>
    </row>
    <row r="19" spans="1:27" s="214" customFormat="1" ht="15" customHeight="1">
      <c r="A19" s="176">
        <v>15</v>
      </c>
      <c r="B19" s="66" t="s">
        <v>168</v>
      </c>
      <c r="C19" s="70" t="s">
        <v>311</v>
      </c>
      <c r="D19" s="97">
        <v>86.82</v>
      </c>
      <c r="E19" s="97">
        <v>87.81</v>
      </c>
      <c r="F19" s="97">
        <v>86.31</v>
      </c>
      <c r="G19" s="97">
        <v>88.17</v>
      </c>
      <c r="H19" s="97">
        <v>89.39</v>
      </c>
      <c r="I19" s="97">
        <v>89.84</v>
      </c>
      <c r="J19" s="97">
        <v>91.23</v>
      </c>
      <c r="K19" s="97">
        <v>92.95</v>
      </c>
      <c r="L19" s="97">
        <v>94.63</v>
      </c>
      <c r="M19" s="99">
        <v>97.39</v>
      </c>
      <c r="N19" s="97">
        <v>98.69</v>
      </c>
      <c r="O19" s="97">
        <v>98.53</v>
      </c>
      <c r="P19" s="97">
        <v>98.11</v>
      </c>
      <c r="Q19" s="97">
        <v>99.28</v>
      </c>
      <c r="R19" s="97">
        <v>100</v>
      </c>
      <c r="S19" s="97">
        <v>103.82</v>
      </c>
      <c r="T19" s="97">
        <v>107.35</v>
      </c>
      <c r="U19" s="97">
        <v>108.71</v>
      </c>
      <c r="V19" s="97">
        <v>103.41</v>
      </c>
      <c r="W19" s="97">
        <v>107.73</v>
      </c>
      <c r="X19" s="97">
        <v>111.28</v>
      </c>
      <c r="Y19" s="97">
        <v>111.86</v>
      </c>
      <c r="Z19" s="177">
        <v>15</v>
      </c>
    </row>
    <row r="20" spans="1:27" s="214" customFormat="1" ht="15" customHeight="1">
      <c r="A20" s="216"/>
      <c r="B20" s="69" t="s">
        <v>1</v>
      </c>
      <c r="C20" s="70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177"/>
    </row>
    <row r="21" spans="1:27" s="214" customFormat="1" ht="15" customHeight="1">
      <c r="A21" s="176">
        <v>16</v>
      </c>
      <c r="B21" s="65" t="s">
        <v>19</v>
      </c>
      <c r="C21" s="70" t="s">
        <v>58</v>
      </c>
      <c r="D21" s="73">
        <v>38.712000000000003</v>
      </c>
      <c r="E21" s="73">
        <v>38.183</v>
      </c>
      <c r="F21" s="73">
        <v>37.695</v>
      </c>
      <c r="G21" s="73">
        <v>37.667000000000002</v>
      </c>
      <c r="H21" s="73">
        <v>37.802</v>
      </c>
      <c r="I21" s="73">
        <v>37.771999999999998</v>
      </c>
      <c r="J21" s="73">
        <v>37.716000000000001</v>
      </c>
      <c r="K21" s="73">
        <v>38.148000000000003</v>
      </c>
      <c r="L21" s="73">
        <v>38.720999999999997</v>
      </c>
      <c r="M21" s="73">
        <v>39.381999999999998</v>
      </c>
      <c r="N21" s="73">
        <v>39.484999999999999</v>
      </c>
      <c r="O21" s="73">
        <v>39.256999999999998</v>
      </c>
      <c r="P21" s="73">
        <v>38.917999999999999</v>
      </c>
      <c r="Q21" s="73">
        <v>39.033999999999999</v>
      </c>
      <c r="R21" s="73">
        <v>38.975999999999999</v>
      </c>
      <c r="S21" s="73">
        <v>39.192</v>
      </c>
      <c r="T21" s="73">
        <v>39.856999999999999</v>
      </c>
      <c r="U21" s="73">
        <v>40.347999999999999</v>
      </c>
      <c r="V21" s="73">
        <v>40.372</v>
      </c>
      <c r="W21" s="73">
        <v>40.587000000000003</v>
      </c>
      <c r="X21" s="73">
        <v>41.152000000000001</v>
      </c>
      <c r="Y21" s="73">
        <v>41.607999999999997</v>
      </c>
      <c r="Z21" s="177">
        <v>16</v>
      </c>
    </row>
    <row r="22" spans="1:27" s="214" customFormat="1" ht="15" customHeight="1">
      <c r="A22" s="217" t="s">
        <v>313</v>
      </c>
      <c r="B22" s="218"/>
      <c r="C22" s="219"/>
      <c r="D22" s="219"/>
      <c r="E22" s="219"/>
      <c r="F22" s="219"/>
      <c r="G22" s="219"/>
      <c r="H22" s="219"/>
      <c r="I22" s="219"/>
      <c r="J22" s="219"/>
      <c r="K22" s="220"/>
      <c r="L22" s="220"/>
      <c r="M22" s="219"/>
      <c r="N22" s="219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21"/>
    </row>
    <row r="23" spans="1:27" s="214" customFormat="1" ht="12" customHeight="1">
      <c r="A23" s="222" t="s">
        <v>288</v>
      </c>
      <c r="C23" s="219"/>
      <c r="D23" s="219"/>
      <c r="E23" s="219"/>
      <c r="F23" s="219"/>
      <c r="G23" s="219"/>
      <c r="H23" s="219"/>
      <c r="I23" s="219"/>
      <c r="J23" s="219"/>
      <c r="K23" s="220"/>
      <c r="L23" s="220"/>
      <c r="M23" s="219"/>
      <c r="N23" s="219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21"/>
    </row>
    <row r="24" spans="1:27" s="214" customFormat="1" ht="12" customHeight="1">
      <c r="A24" s="214" t="s">
        <v>528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20"/>
      <c r="L24" s="220"/>
      <c r="M24" s="219"/>
      <c r="N24" s="219"/>
      <c r="P24" s="202"/>
      <c r="Q24" s="202"/>
      <c r="R24" s="202"/>
      <c r="S24" s="202"/>
      <c r="T24" s="202"/>
      <c r="U24" s="202"/>
      <c r="V24" s="202"/>
      <c r="W24" s="202"/>
      <c r="X24" s="202"/>
      <c r="Y24" s="202"/>
    </row>
    <row r="25" spans="1:27" s="214" customFormat="1" ht="12" customHeight="1">
      <c r="A25" s="221"/>
      <c r="B25" s="219"/>
      <c r="C25" s="219"/>
      <c r="D25" s="219"/>
      <c r="E25" s="219"/>
      <c r="F25" s="219"/>
      <c r="G25" s="219"/>
      <c r="H25" s="219"/>
      <c r="I25" s="219"/>
      <c r="J25" s="219"/>
      <c r="K25" s="220"/>
      <c r="L25" s="220"/>
      <c r="M25" s="219"/>
      <c r="N25" s="219"/>
      <c r="P25" s="202"/>
      <c r="Q25" s="202"/>
      <c r="R25" s="202"/>
      <c r="S25" s="202"/>
      <c r="T25" s="202"/>
      <c r="U25" s="202"/>
      <c r="V25" s="202"/>
      <c r="W25" s="202"/>
      <c r="X25" s="202"/>
      <c r="Y25" s="202"/>
    </row>
    <row r="26" spans="1:27" s="214" customFormat="1" ht="12" customHeight="1">
      <c r="A26" s="223"/>
      <c r="B26" s="219"/>
      <c r="C26" s="219"/>
      <c r="D26" s="219"/>
      <c r="E26" s="219"/>
      <c r="F26" s="219"/>
      <c r="G26" s="219"/>
      <c r="H26" s="219"/>
      <c r="I26" s="219"/>
      <c r="J26" s="219"/>
      <c r="K26" s="220"/>
      <c r="L26" s="220"/>
      <c r="M26" s="219"/>
      <c r="N26" s="219"/>
      <c r="P26" s="202"/>
      <c r="Q26" s="202"/>
      <c r="R26" s="202"/>
      <c r="S26" s="202"/>
      <c r="T26" s="202"/>
      <c r="U26" s="202"/>
      <c r="V26" s="202"/>
      <c r="W26" s="202"/>
      <c r="X26" s="202"/>
      <c r="Y26" s="202"/>
    </row>
    <row r="27" spans="1:27" s="221" customFormat="1" ht="12" customHeight="1">
      <c r="B27" s="219"/>
      <c r="C27" s="219"/>
      <c r="D27" s="219"/>
      <c r="E27" s="219"/>
      <c r="F27" s="219"/>
      <c r="G27" s="219"/>
      <c r="H27" s="219"/>
      <c r="I27" s="219"/>
      <c r="J27" s="219"/>
      <c r="K27" s="220"/>
      <c r="L27" s="220"/>
      <c r="M27" s="219"/>
      <c r="N27" s="219"/>
      <c r="O27" s="224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4"/>
      <c r="AA27" s="224"/>
    </row>
    <row r="28" spans="1:27" s="221" customFormat="1" ht="12" customHeight="1">
      <c r="B28" s="219"/>
      <c r="C28" s="219"/>
      <c r="D28" s="219"/>
      <c r="E28" s="219"/>
      <c r="F28" s="219"/>
      <c r="G28" s="219"/>
      <c r="H28" s="219"/>
      <c r="I28" s="219"/>
      <c r="J28" s="219"/>
      <c r="K28" s="220"/>
      <c r="L28" s="220"/>
      <c r="M28" s="219"/>
      <c r="N28" s="219"/>
      <c r="P28" s="226"/>
      <c r="Q28" s="226"/>
      <c r="R28" s="226"/>
      <c r="S28" s="226"/>
      <c r="T28" s="226"/>
      <c r="U28" s="226"/>
      <c r="V28" s="226"/>
      <c r="W28" s="226"/>
      <c r="X28" s="226"/>
      <c r="Y28" s="226"/>
    </row>
    <row r="29" spans="1:27" s="221" customFormat="1" ht="12" customHeight="1">
      <c r="B29" s="219"/>
      <c r="C29" s="219"/>
      <c r="D29" s="219"/>
      <c r="E29" s="219"/>
      <c r="F29" s="219"/>
      <c r="G29" s="227"/>
      <c r="H29" s="227"/>
      <c r="I29" s="227"/>
      <c r="J29" s="227"/>
      <c r="K29" s="228"/>
      <c r="L29" s="228"/>
      <c r="M29" s="227"/>
      <c r="P29" s="226"/>
      <c r="Q29" s="226"/>
      <c r="R29" s="226"/>
      <c r="S29" s="226"/>
      <c r="T29" s="226"/>
      <c r="U29" s="226"/>
      <c r="V29" s="226"/>
      <c r="W29" s="226"/>
      <c r="X29" s="226"/>
      <c r="Y29" s="226"/>
    </row>
    <row r="30" spans="1:27" s="221" customFormat="1" ht="12" customHeight="1">
      <c r="A30" s="171"/>
      <c r="B30" s="219"/>
      <c r="C30" s="219"/>
      <c r="D30" s="219"/>
      <c r="E30" s="219"/>
      <c r="F30" s="219"/>
      <c r="G30" s="227"/>
      <c r="H30" s="227"/>
      <c r="I30" s="227"/>
      <c r="J30" s="227"/>
      <c r="K30" s="228"/>
      <c r="L30" s="228"/>
      <c r="M30" s="227"/>
      <c r="P30" s="226"/>
      <c r="Q30" s="226"/>
      <c r="R30" s="226"/>
      <c r="S30" s="226"/>
      <c r="T30" s="226"/>
      <c r="U30" s="226"/>
      <c r="V30" s="226"/>
      <c r="W30" s="226"/>
      <c r="X30" s="226"/>
      <c r="Y30" s="226"/>
    </row>
    <row r="31" spans="1:27" s="221" customFormat="1" ht="12" customHeight="1">
      <c r="A31" s="171"/>
      <c r="B31" s="229"/>
      <c r="C31" s="229"/>
    </row>
    <row r="32" spans="1:27" ht="12" customHeight="1">
      <c r="B32" s="219"/>
      <c r="C32" s="219"/>
      <c r="D32" s="219"/>
      <c r="E32" s="219"/>
      <c r="F32" s="219"/>
      <c r="G32" s="230"/>
      <c r="H32" s="230"/>
      <c r="I32" s="230"/>
      <c r="J32" s="230"/>
      <c r="K32" s="231"/>
      <c r="L32" s="231"/>
    </row>
    <row r="33" spans="2:13" ht="12" customHeight="1">
      <c r="B33" s="229"/>
      <c r="C33" s="207"/>
      <c r="D33" s="232"/>
      <c r="E33" s="232"/>
      <c r="F33" s="232"/>
      <c r="G33" s="232"/>
      <c r="H33" s="232"/>
      <c r="I33" s="232"/>
      <c r="J33" s="232"/>
      <c r="K33" s="233"/>
      <c r="L33" s="233"/>
      <c r="M33" s="232"/>
    </row>
    <row r="34" spans="2:13" ht="12" customHeight="1">
      <c r="B34" s="229"/>
      <c r="C34" s="207"/>
      <c r="D34" s="232"/>
      <c r="E34" s="232"/>
      <c r="F34" s="232"/>
      <c r="G34" s="232"/>
      <c r="H34" s="232"/>
      <c r="I34" s="232"/>
      <c r="J34" s="232"/>
      <c r="K34" s="233"/>
      <c r="L34" s="233"/>
      <c r="M34" s="232"/>
    </row>
    <row r="35" spans="2:13" ht="12" customHeight="1">
      <c r="B35" s="229"/>
      <c r="C35" s="207"/>
      <c r="D35" s="232"/>
      <c r="E35" s="232"/>
      <c r="F35" s="232"/>
      <c r="G35" s="232"/>
      <c r="H35" s="232"/>
      <c r="I35" s="232"/>
      <c r="J35" s="232"/>
      <c r="K35" s="233"/>
      <c r="L35" s="233"/>
      <c r="M35" s="232"/>
    </row>
    <row r="36" spans="2:13" ht="12" customHeight="1">
      <c r="B36" s="229"/>
      <c r="C36" s="207"/>
    </row>
    <row r="37" spans="2:13" ht="12" customHeight="1">
      <c r="B37" s="229"/>
      <c r="C37" s="207"/>
    </row>
    <row r="38" spans="2:13" ht="12" customHeight="1">
      <c r="B38" s="229"/>
      <c r="C38" s="207"/>
    </row>
    <row r="39" spans="2:13" ht="12" customHeight="1">
      <c r="B39" s="229"/>
      <c r="C39" s="207"/>
    </row>
    <row r="40" spans="2:13" ht="12" customHeight="1">
      <c r="B40" s="229"/>
      <c r="C40" s="207"/>
    </row>
    <row r="41" spans="2:13" ht="12" customHeight="1">
      <c r="B41" s="229"/>
      <c r="C41" s="207"/>
    </row>
    <row r="42" spans="2:13" ht="12" customHeight="1">
      <c r="B42" s="229"/>
      <c r="C42" s="207"/>
    </row>
    <row r="43" spans="2:13" ht="12" customHeight="1">
      <c r="B43" s="229"/>
      <c r="C43" s="207"/>
    </row>
    <row r="44" spans="2:13" ht="12" customHeight="1">
      <c r="B44" s="229"/>
      <c r="C44" s="207"/>
    </row>
    <row r="45" spans="2:13" ht="12" customHeight="1">
      <c r="B45" s="229"/>
      <c r="C45" s="207"/>
    </row>
    <row r="46" spans="2:13" ht="12" customHeight="1">
      <c r="B46" s="229"/>
      <c r="C46" s="207"/>
    </row>
    <row r="47" spans="2:13" ht="12" customHeight="1">
      <c r="B47" s="229"/>
      <c r="C47" s="207"/>
    </row>
    <row r="48" spans="2:13" ht="12" customHeight="1">
      <c r="B48" s="229"/>
      <c r="C48" s="207"/>
    </row>
    <row r="49" spans="2:3" ht="12" customHeight="1">
      <c r="B49" s="229"/>
      <c r="C49" s="207"/>
    </row>
    <row r="50" spans="2:3" ht="12" customHeight="1">
      <c r="B50" s="229"/>
      <c r="C50" s="207"/>
    </row>
    <row r="51" spans="2:3" ht="12" customHeight="1">
      <c r="B51" s="229"/>
      <c r="C51" s="207"/>
    </row>
    <row r="52" spans="2:3" ht="12" customHeight="1">
      <c r="B52" s="229"/>
      <c r="C52" s="207"/>
    </row>
    <row r="53" spans="2:3" ht="12" customHeight="1">
      <c r="B53" s="229"/>
      <c r="C53" s="207"/>
    </row>
    <row r="54" spans="2:3" ht="12" customHeight="1">
      <c r="B54" s="229"/>
      <c r="C54" s="207"/>
    </row>
    <row r="55" spans="2:3" ht="12" customHeight="1">
      <c r="B55" s="229"/>
      <c r="C55" s="207"/>
    </row>
    <row r="56" spans="2:3" ht="12" customHeight="1">
      <c r="B56" s="229"/>
      <c r="C56" s="207"/>
    </row>
    <row r="57" spans="2:3" ht="12" customHeight="1">
      <c r="B57" s="229"/>
      <c r="C57" s="207"/>
    </row>
    <row r="58" spans="2:3" ht="12" customHeight="1">
      <c r="B58" s="229"/>
      <c r="C58" s="207"/>
    </row>
    <row r="59" spans="2:3" ht="12" customHeight="1">
      <c r="B59" s="229"/>
      <c r="C59" s="207"/>
    </row>
    <row r="60" spans="2:3" ht="12" customHeight="1">
      <c r="B60" s="229"/>
      <c r="C60" s="207"/>
    </row>
    <row r="61" spans="2:3" ht="12" customHeight="1">
      <c r="B61" s="229"/>
      <c r="C61" s="207"/>
    </row>
    <row r="62" spans="2:3" ht="12" customHeight="1">
      <c r="B62" s="229"/>
      <c r="C62" s="207"/>
    </row>
    <row r="63" spans="2:3" ht="12" customHeight="1">
      <c r="B63" s="229"/>
      <c r="C63" s="207"/>
    </row>
    <row r="64" spans="2:3" ht="12" customHeight="1">
      <c r="B64" s="229"/>
      <c r="C64" s="207"/>
    </row>
    <row r="65" spans="2:3" ht="12" customHeight="1">
      <c r="B65" s="229"/>
      <c r="C65" s="207"/>
    </row>
    <row r="66" spans="2:3" ht="12" customHeight="1">
      <c r="B66" s="229"/>
      <c r="C66" s="207"/>
    </row>
    <row r="67" spans="2:3" ht="12" customHeight="1">
      <c r="B67" s="229"/>
      <c r="C67" s="207"/>
    </row>
    <row r="68" spans="2:3" ht="12" customHeight="1">
      <c r="B68" s="229"/>
      <c r="C68" s="207"/>
    </row>
    <row r="69" spans="2:3" ht="12" customHeight="1">
      <c r="B69" s="229"/>
      <c r="C69" s="207"/>
    </row>
    <row r="70" spans="2:3" ht="12" customHeight="1">
      <c r="B70" s="229"/>
      <c r="C70" s="207"/>
    </row>
    <row r="71" spans="2:3" ht="12" customHeight="1">
      <c r="B71" s="229"/>
      <c r="C71" s="207"/>
    </row>
    <row r="72" spans="2:3" ht="12" customHeight="1">
      <c r="B72" s="229"/>
      <c r="C72" s="207"/>
    </row>
    <row r="73" spans="2:3" ht="12" customHeight="1">
      <c r="B73" s="229"/>
      <c r="C73" s="207"/>
    </row>
    <row r="74" spans="2:3" ht="12" customHeight="1">
      <c r="B74" s="229"/>
      <c r="C74" s="207"/>
    </row>
    <row r="75" spans="2:3" ht="12" customHeight="1">
      <c r="B75" s="229"/>
      <c r="C75" s="207"/>
    </row>
    <row r="76" spans="2:3" ht="12" customHeight="1">
      <c r="B76" s="229"/>
      <c r="C76" s="207"/>
    </row>
    <row r="77" spans="2:3" ht="12" customHeight="1">
      <c r="B77" s="229"/>
      <c r="C77" s="207"/>
    </row>
    <row r="78" spans="2:3" ht="12" customHeight="1">
      <c r="B78" s="229"/>
      <c r="C78" s="207"/>
    </row>
    <row r="79" spans="2:3" ht="12" customHeight="1">
      <c r="B79" s="229"/>
      <c r="C79" s="207"/>
    </row>
    <row r="80" spans="2:3" ht="12" customHeight="1">
      <c r="B80" s="229"/>
      <c r="C80" s="207"/>
    </row>
    <row r="81" spans="2:3" ht="12" customHeight="1">
      <c r="B81" s="229"/>
      <c r="C81" s="207"/>
    </row>
    <row r="82" spans="2:3" ht="12" customHeight="1">
      <c r="B82" s="229"/>
      <c r="C82" s="207"/>
    </row>
    <row r="83" spans="2:3" ht="12" customHeight="1">
      <c r="B83" s="229"/>
      <c r="C83" s="207"/>
    </row>
    <row r="84" spans="2:3" ht="12" customHeight="1">
      <c r="B84" s="229"/>
      <c r="C84" s="207"/>
    </row>
    <row r="85" spans="2:3" ht="12" customHeight="1">
      <c r="B85" s="229"/>
      <c r="C85" s="207"/>
    </row>
    <row r="86" spans="2:3" ht="12" customHeight="1">
      <c r="B86" s="229"/>
      <c r="C86" s="207"/>
    </row>
    <row r="87" spans="2:3" ht="12" customHeight="1">
      <c r="B87" s="229"/>
      <c r="C87" s="207"/>
    </row>
    <row r="88" spans="2:3" ht="12" customHeight="1">
      <c r="B88" s="229"/>
      <c r="C88" s="207"/>
    </row>
    <row r="89" spans="2:3" ht="12" customHeight="1">
      <c r="B89" s="229"/>
      <c r="C89" s="207"/>
    </row>
    <row r="90" spans="2:3" ht="12" customHeight="1">
      <c r="B90" s="229"/>
      <c r="C90" s="207"/>
    </row>
    <row r="91" spans="2:3" ht="12" customHeight="1">
      <c r="B91" s="229"/>
      <c r="C91" s="207"/>
    </row>
    <row r="92" spans="2:3" ht="12" customHeight="1">
      <c r="B92" s="229"/>
      <c r="C92" s="207"/>
    </row>
    <row r="93" spans="2:3" ht="12" customHeight="1">
      <c r="B93" s="229"/>
      <c r="C93" s="207"/>
    </row>
    <row r="94" spans="2:3" ht="12" customHeight="1">
      <c r="B94" s="229"/>
      <c r="C94" s="207"/>
    </row>
    <row r="95" spans="2:3" ht="12" customHeight="1">
      <c r="B95" s="229"/>
      <c r="C95" s="207"/>
    </row>
    <row r="96" spans="2:3" ht="12" customHeight="1">
      <c r="B96" s="229"/>
      <c r="C96" s="207"/>
    </row>
    <row r="97" spans="2:3" ht="12" customHeight="1">
      <c r="B97" s="229"/>
      <c r="C97" s="207"/>
    </row>
    <row r="98" spans="2:3" ht="12" customHeight="1">
      <c r="B98" s="229"/>
      <c r="C98" s="207"/>
    </row>
    <row r="99" spans="2:3" ht="12" customHeight="1">
      <c r="B99" s="229"/>
      <c r="C99" s="207"/>
    </row>
    <row r="100" spans="2:3" ht="12" customHeight="1">
      <c r="B100" s="229"/>
      <c r="C100" s="207"/>
    </row>
    <row r="101" spans="2:3" ht="12" customHeight="1">
      <c r="B101" s="229"/>
      <c r="C101" s="207"/>
    </row>
    <row r="102" spans="2:3" ht="12" customHeight="1">
      <c r="B102" s="229"/>
      <c r="C102" s="207"/>
    </row>
    <row r="103" spans="2:3" ht="12" customHeight="1">
      <c r="B103" s="229"/>
      <c r="C103" s="207"/>
    </row>
    <row r="104" spans="2:3" ht="12" customHeight="1">
      <c r="B104" s="229"/>
      <c r="C104" s="207"/>
    </row>
    <row r="105" spans="2:3" ht="12" customHeight="1">
      <c r="B105" s="229"/>
      <c r="C105" s="207"/>
    </row>
    <row r="106" spans="2:3" ht="12" customHeight="1">
      <c r="B106" s="229"/>
      <c r="C106" s="207"/>
    </row>
    <row r="107" spans="2:3" ht="12" customHeight="1">
      <c r="B107" s="229"/>
      <c r="C107" s="207"/>
    </row>
    <row r="108" spans="2:3" ht="12" customHeight="1">
      <c r="B108" s="229"/>
      <c r="C108" s="207"/>
    </row>
    <row r="109" spans="2:3" ht="12" customHeight="1">
      <c r="B109" s="229"/>
      <c r="C109" s="207"/>
    </row>
    <row r="110" spans="2:3" ht="12" customHeight="1">
      <c r="B110" s="229"/>
      <c r="C110" s="207"/>
    </row>
    <row r="111" spans="2:3" ht="12" customHeight="1">
      <c r="B111" s="229"/>
      <c r="C111" s="207"/>
    </row>
    <row r="112" spans="2:3" ht="12" customHeight="1">
      <c r="B112" s="229"/>
      <c r="C112" s="207"/>
    </row>
    <row r="113" spans="2:3" ht="12" customHeight="1">
      <c r="B113" s="229"/>
      <c r="C113" s="207"/>
    </row>
    <row r="114" spans="2:3" ht="12" customHeight="1">
      <c r="B114" s="229"/>
      <c r="C114" s="207"/>
    </row>
    <row r="115" spans="2:3" ht="12" customHeight="1">
      <c r="B115" s="229"/>
      <c r="C115" s="207"/>
    </row>
    <row r="116" spans="2:3" ht="12" customHeight="1">
      <c r="B116" s="229"/>
      <c r="C116" s="207"/>
    </row>
    <row r="117" spans="2:3" ht="12" customHeight="1">
      <c r="B117" s="229"/>
      <c r="C117" s="207"/>
    </row>
    <row r="118" spans="2:3" ht="12" customHeight="1">
      <c r="B118" s="229"/>
      <c r="C118" s="207"/>
    </row>
    <row r="119" spans="2:3" ht="12" customHeight="1">
      <c r="B119" s="229"/>
      <c r="C119" s="207"/>
    </row>
    <row r="120" spans="2:3" ht="12" customHeight="1">
      <c r="B120" s="229"/>
      <c r="C120" s="207"/>
    </row>
    <row r="121" spans="2:3" ht="12" customHeight="1">
      <c r="B121" s="229"/>
      <c r="C121" s="207"/>
    </row>
    <row r="122" spans="2:3" ht="12" customHeight="1">
      <c r="B122" s="229"/>
      <c r="C122" s="207"/>
    </row>
    <row r="123" spans="2:3" ht="12" customHeight="1">
      <c r="B123" s="229"/>
      <c r="C123" s="207"/>
    </row>
    <row r="124" spans="2:3" ht="12" customHeight="1">
      <c r="B124" s="229"/>
      <c r="C124" s="207"/>
    </row>
    <row r="125" spans="2:3" ht="12" customHeight="1">
      <c r="B125" s="229"/>
      <c r="C125" s="207"/>
    </row>
    <row r="126" spans="2:3" ht="12" customHeight="1">
      <c r="B126" s="229"/>
      <c r="C126" s="207"/>
    </row>
    <row r="127" spans="2:3" ht="12" customHeight="1">
      <c r="B127" s="229"/>
      <c r="C127" s="207"/>
    </row>
    <row r="128" spans="2:3" ht="12" customHeight="1">
      <c r="B128" s="229"/>
      <c r="C128" s="207"/>
    </row>
    <row r="129" spans="2:3" ht="12" customHeight="1">
      <c r="B129" s="229"/>
      <c r="C129" s="207"/>
    </row>
    <row r="130" spans="2:3" ht="12" customHeight="1">
      <c r="B130" s="229"/>
      <c r="C130" s="207"/>
    </row>
    <row r="131" spans="2:3" ht="12" customHeight="1">
      <c r="B131" s="229"/>
      <c r="C131" s="207"/>
    </row>
    <row r="132" spans="2:3" ht="12" customHeight="1">
      <c r="B132" s="229"/>
      <c r="C132" s="207"/>
    </row>
    <row r="133" spans="2:3" ht="12" customHeight="1">
      <c r="B133" s="229"/>
      <c r="C133" s="207"/>
    </row>
    <row r="134" spans="2:3" ht="12" customHeight="1">
      <c r="B134" s="229"/>
      <c r="C134" s="207"/>
    </row>
    <row r="135" spans="2:3" ht="12" customHeight="1">
      <c r="B135" s="229"/>
      <c r="C135" s="207"/>
    </row>
    <row r="136" spans="2:3" ht="12" customHeight="1">
      <c r="B136" s="229"/>
      <c r="C136" s="207"/>
    </row>
    <row r="137" spans="2:3" ht="12" customHeight="1">
      <c r="B137" s="229"/>
      <c r="C137" s="207"/>
    </row>
    <row r="138" spans="2:3" ht="12" customHeight="1">
      <c r="B138" s="229"/>
      <c r="C138" s="207"/>
    </row>
    <row r="139" spans="2:3" ht="12" customHeight="1">
      <c r="B139" s="229"/>
      <c r="C139" s="207"/>
    </row>
    <row r="140" spans="2:3" ht="12" customHeight="1">
      <c r="B140" s="229"/>
      <c r="C140" s="207"/>
    </row>
    <row r="141" spans="2:3" ht="12" customHeight="1">
      <c r="B141" s="229"/>
      <c r="C141" s="207"/>
    </row>
    <row r="142" spans="2:3" ht="12" customHeight="1">
      <c r="B142" s="229"/>
      <c r="C142" s="207"/>
    </row>
    <row r="143" spans="2:3" ht="12" customHeight="1">
      <c r="B143" s="229"/>
      <c r="C143" s="207"/>
    </row>
    <row r="144" spans="2:3" ht="12" customHeight="1">
      <c r="B144" s="229"/>
      <c r="C144" s="207"/>
    </row>
    <row r="145" spans="2:3" ht="12" customHeight="1">
      <c r="B145" s="229"/>
      <c r="C145" s="207"/>
    </row>
    <row r="146" spans="2:3" ht="12" customHeight="1">
      <c r="B146" s="229"/>
      <c r="C146" s="207"/>
    </row>
    <row r="147" spans="2:3" ht="12" customHeight="1">
      <c r="B147" s="229"/>
      <c r="C147" s="207"/>
    </row>
    <row r="148" spans="2:3" ht="12" customHeight="1">
      <c r="B148" s="229"/>
      <c r="C148" s="207"/>
    </row>
    <row r="149" spans="2:3" ht="12" customHeight="1">
      <c r="B149" s="229"/>
      <c r="C149" s="207"/>
    </row>
    <row r="150" spans="2:3" ht="12" customHeight="1">
      <c r="B150" s="229"/>
      <c r="C150" s="207"/>
    </row>
    <row r="151" spans="2:3" ht="12" customHeight="1">
      <c r="B151" s="229"/>
      <c r="C151" s="207"/>
    </row>
    <row r="152" spans="2:3" ht="12" customHeight="1">
      <c r="B152" s="229"/>
      <c r="C152" s="207"/>
    </row>
    <row r="153" spans="2:3" ht="12" customHeight="1">
      <c r="B153" s="229"/>
      <c r="C153" s="207"/>
    </row>
    <row r="154" spans="2:3" ht="12" customHeight="1">
      <c r="B154" s="229"/>
      <c r="C154" s="207"/>
    </row>
    <row r="155" spans="2:3" ht="12" customHeight="1">
      <c r="B155" s="229"/>
      <c r="C155" s="207"/>
    </row>
    <row r="156" spans="2:3" ht="12" customHeight="1">
      <c r="B156" s="229"/>
      <c r="C156" s="207"/>
    </row>
    <row r="157" spans="2:3" ht="12" customHeight="1">
      <c r="B157" s="229"/>
      <c r="C157" s="207"/>
    </row>
    <row r="158" spans="2:3" ht="12" customHeight="1">
      <c r="B158" s="229"/>
      <c r="C158" s="207"/>
    </row>
    <row r="159" spans="2:3" ht="12" customHeight="1">
      <c r="C159" s="207"/>
    </row>
    <row r="160" spans="2:3" ht="12" customHeight="1">
      <c r="C160" s="207"/>
    </row>
    <row r="161" spans="3:3" ht="12" customHeight="1">
      <c r="C161" s="207"/>
    </row>
    <row r="162" spans="3:3" ht="12" customHeight="1">
      <c r="C162" s="207"/>
    </row>
    <row r="163" spans="3:3" ht="12" customHeight="1">
      <c r="C163" s="207"/>
    </row>
    <row r="164" spans="3:3" ht="12" customHeight="1">
      <c r="C164" s="207"/>
    </row>
    <row r="165" spans="3:3" ht="12" customHeight="1">
      <c r="C165" s="207"/>
    </row>
    <row r="166" spans="3:3" ht="12" customHeight="1">
      <c r="C166" s="207"/>
    </row>
    <row r="167" spans="3:3" ht="12" customHeight="1">
      <c r="C167" s="207"/>
    </row>
    <row r="168" spans="3:3" ht="12" customHeight="1">
      <c r="C168" s="207"/>
    </row>
    <row r="169" spans="3:3" ht="12" customHeight="1">
      <c r="C169" s="207"/>
    </row>
    <row r="170" spans="3:3" ht="12" customHeight="1">
      <c r="C170" s="207"/>
    </row>
    <row r="171" spans="3:3" ht="12" customHeight="1">
      <c r="C171" s="207"/>
    </row>
    <row r="172" spans="3:3" ht="12" customHeight="1">
      <c r="C172" s="207"/>
    </row>
    <row r="173" spans="3:3" ht="12" customHeight="1">
      <c r="C173" s="207"/>
    </row>
    <row r="174" spans="3:3" ht="12" customHeight="1">
      <c r="C174" s="207"/>
    </row>
    <row r="175" spans="3:3" ht="12" customHeight="1">
      <c r="C175" s="207"/>
    </row>
    <row r="176" spans="3:3" ht="12" customHeight="1">
      <c r="C176" s="207"/>
    </row>
    <row r="177" spans="3:3" ht="12" customHeight="1">
      <c r="C177" s="207"/>
    </row>
    <row r="178" spans="3:3" ht="12" customHeight="1">
      <c r="C178" s="207"/>
    </row>
    <row r="179" spans="3:3" ht="12" customHeight="1">
      <c r="C179" s="207"/>
    </row>
    <row r="180" spans="3:3" ht="12" customHeight="1">
      <c r="C180" s="207"/>
    </row>
    <row r="181" spans="3:3" ht="12" customHeight="1">
      <c r="C181" s="207"/>
    </row>
    <row r="182" spans="3:3" ht="12" customHeight="1">
      <c r="C182" s="207"/>
    </row>
    <row r="183" spans="3:3" ht="12" customHeight="1">
      <c r="C183" s="207"/>
    </row>
    <row r="184" spans="3:3" ht="12" customHeight="1">
      <c r="C184" s="207"/>
    </row>
    <row r="185" spans="3:3" ht="12" customHeight="1">
      <c r="C185" s="207"/>
    </row>
    <row r="186" spans="3:3" ht="12" customHeight="1">
      <c r="C186" s="207"/>
    </row>
    <row r="187" spans="3:3" ht="12" customHeight="1">
      <c r="C187" s="207"/>
    </row>
    <row r="188" spans="3:3" ht="12" customHeight="1">
      <c r="C188" s="207"/>
    </row>
    <row r="189" spans="3:3" ht="12" customHeight="1">
      <c r="C189" s="207"/>
    </row>
    <row r="190" spans="3:3" ht="12" customHeight="1">
      <c r="C190" s="207"/>
    </row>
    <row r="191" spans="3:3" ht="12" customHeight="1">
      <c r="C191" s="207"/>
    </row>
    <row r="192" spans="3:3" ht="12" customHeight="1">
      <c r="C192" s="207"/>
    </row>
    <row r="193" spans="3:3" ht="12" customHeight="1">
      <c r="C193" s="207"/>
    </row>
    <row r="194" spans="3:3" ht="12" customHeight="1">
      <c r="C194" s="207"/>
    </row>
    <row r="195" spans="3:3" ht="12" customHeight="1">
      <c r="C195" s="207"/>
    </row>
    <row r="196" spans="3:3" ht="12" customHeight="1">
      <c r="C196" s="207"/>
    </row>
    <row r="197" spans="3:3" ht="12" customHeight="1">
      <c r="C197" s="207"/>
    </row>
    <row r="198" spans="3:3" ht="12" customHeight="1">
      <c r="C198" s="207"/>
    </row>
    <row r="199" spans="3:3" ht="12" customHeight="1">
      <c r="C199" s="207"/>
    </row>
    <row r="200" spans="3:3" ht="12" customHeight="1">
      <c r="C200" s="207"/>
    </row>
    <row r="201" spans="3:3" ht="12" customHeight="1">
      <c r="C201" s="207"/>
    </row>
    <row r="202" spans="3:3" ht="12" customHeight="1"/>
    <row r="203" spans="3:3" ht="12" customHeight="1"/>
    <row r="204" spans="3:3" ht="12" customHeight="1"/>
    <row r="205" spans="3:3" ht="12" customHeight="1"/>
    <row r="206" spans="3:3" ht="12" customHeight="1"/>
    <row r="207" spans="3:3" ht="12" customHeight="1"/>
    <row r="208" spans="3:3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</sheetData>
  <printOptions horizontalCentered="1"/>
  <pageMargins left="0.59055118110236227" right="0.59055118110236227" top="0.59055118110236227" bottom="0.78740157480314965" header="0.11811023622047245" footer="0.11811023622047245"/>
  <pageSetup paperSize="9" scale="75" firstPageNumber="4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B137"/>
  <sheetViews>
    <sheetView workbookViewId="0"/>
  </sheetViews>
  <sheetFormatPr baseColWidth="10" defaultRowHeight="15"/>
  <cols>
    <col min="1" max="1" width="4.28515625" style="170" customWidth="1"/>
    <col min="2" max="2" width="18" style="26" hidden="1" customWidth="1"/>
    <col min="3" max="3" width="50.7109375" style="26" customWidth="1"/>
    <col min="4" max="4" width="13.7109375" style="26" customWidth="1"/>
    <col min="5" max="8" width="10.7109375" style="26" customWidth="1"/>
    <col min="9" max="9" width="10.7109375" style="19" customWidth="1"/>
    <col min="10" max="13" width="10.7109375" style="26" customWidth="1"/>
    <col min="14" max="18" width="10.7109375" style="171" customWidth="1"/>
    <col min="19" max="27" width="10.7109375" style="26" customWidth="1"/>
    <col min="28" max="28" width="4.28515625" style="170" customWidth="1"/>
    <col min="29" max="16384" width="11.42578125" style="26"/>
  </cols>
  <sheetData>
    <row r="1" spans="1:158" s="114" customFormat="1" ht="16.5" customHeight="1">
      <c r="A1" s="169" t="s">
        <v>179</v>
      </c>
      <c r="D1" s="115"/>
      <c r="E1" s="115"/>
      <c r="F1" s="116"/>
      <c r="G1" s="116"/>
      <c r="H1" s="116"/>
      <c r="I1" s="116"/>
      <c r="L1" s="115"/>
      <c r="M1" s="116"/>
      <c r="N1" s="115"/>
      <c r="O1" s="115"/>
      <c r="S1" s="169"/>
      <c r="AB1" s="115"/>
    </row>
    <row r="2" spans="1:158" s="13" customFormat="1" ht="16.5" customHeight="1">
      <c r="C2" s="114"/>
      <c r="D2" s="113"/>
      <c r="E2" s="113"/>
      <c r="F2" s="113"/>
      <c r="H2" s="113"/>
      <c r="I2" s="113"/>
      <c r="J2" s="117"/>
      <c r="K2" s="117"/>
      <c r="L2" s="117"/>
      <c r="M2" s="117"/>
      <c r="N2" s="117"/>
      <c r="O2" s="117"/>
      <c r="Y2" s="106"/>
      <c r="AB2" s="115"/>
    </row>
    <row r="3" spans="1:158" s="13" customFormat="1" ht="12" customHeight="1">
      <c r="A3" s="170"/>
      <c r="C3" s="88"/>
      <c r="D3" s="14"/>
      <c r="E3" s="14"/>
      <c r="F3" s="55"/>
      <c r="G3" s="15"/>
      <c r="H3" s="15"/>
      <c r="I3" s="16"/>
      <c r="J3" s="15"/>
      <c r="K3" s="15"/>
      <c r="L3" s="15"/>
      <c r="N3" s="171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0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</row>
    <row r="4" spans="1:158" s="118" customFormat="1" ht="27" customHeight="1">
      <c r="A4" s="172" t="s">
        <v>82</v>
      </c>
      <c r="C4" s="51" t="s">
        <v>22</v>
      </c>
      <c r="D4" s="51" t="s">
        <v>23</v>
      </c>
      <c r="E4" s="51">
        <v>1990</v>
      </c>
      <c r="F4" s="51">
        <v>1991</v>
      </c>
      <c r="G4" s="52">
        <v>1992</v>
      </c>
      <c r="H4" s="51">
        <v>1993</v>
      </c>
      <c r="I4" s="51">
        <v>1994</v>
      </c>
      <c r="J4" s="53">
        <v>1995</v>
      </c>
      <c r="K4" s="52">
        <v>1996</v>
      </c>
      <c r="L4" s="51">
        <v>1997</v>
      </c>
      <c r="M4" s="51">
        <v>1998</v>
      </c>
      <c r="N4" s="51">
        <v>1999</v>
      </c>
      <c r="O4" s="51">
        <v>2000</v>
      </c>
      <c r="P4" s="51">
        <v>2001</v>
      </c>
      <c r="Q4" s="53">
        <v>2002</v>
      </c>
      <c r="R4" s="51">
        <v>2003</v>
      </c>
      <c r="S4" s="158">
        <v>2004</v>
      </c>
      <c r="T4" s="51">
        <v>2005</v>
      </c>
      <c r="U4" s="53">
        <v>2006</v>
      </c>
      <c r="V4" s="53">
        <v>2007</v>
      </c>
      <c r="W4" s="53">
        <v>2008</v>
      </c>
      <c r="X4" s="53">
        <v>2009</v>
      </c>
      <c r="Y4" s="51" t="s">
        <v>306</v>
      </c>
      <c r="Z4" s="53" t="s">
        <v>317</v>
      </c>
      <c r="AA4" s="53" t="s">
        <v>333</v>
      </c>
      <c r="AB4" s="173" t="s">
        <v>82</v>
      </c>
      <c r="AC4" s="119"/>
      <c r="AD4" s="119"/>
      <c r="AE4" s="119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EU4" s="13"/>
      <c r="EV4" s="13"/>
      <c r="EW4" s="13"/>
      <c r="EX4" s="13"/>
      <c r="EY4" s="13"/>
      <c r="EZ4" s="13"/>
      <c r="FA4" s="13"/>
      <c r="FB4" s="13"/>
    </row>
    <row r="5" spans="1:158" s="38" customFormat="1" ht="21.75" customHeight="1">
      <c r="A5" s="174"/>
      <c r="B5" s="41"/>
      <c r="C5" s="42"/>
      <c r="D5" s="159"/>
      <c r="E5" s="344" t="s">
        <v>24</v>
      </c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 t="s">
        <v>696</v>
      </c>
      <c r="T5" s="344"/>
      <c r="U5" s="344"/>
      <c r="V5" s="344"/>
      <c r="W5" s="344"/>
      <c r="X5" s="344"/>
      <c r="Y5" s="344"/>
      <c r="Z5" s="344"/>
      <c r="AA5" s="345"/>
      <c r="AB5" s="175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</row>
    <row r="6" spans="1:158" s="40" customFormat="1" ht="15" customHeight="1">
      <c r="A6" s="176">
        <v>1</v>
      </c>
      <c r="B6" s="18" t="s">
        <v>25</v>
      </c>
      <c r="C6" s="77" t="s">
        <v>261</v>
      </c>
      <c r="D6" s="62" t="s">
        <v>27</v>
      </c>
      <c r="E6" s="102">
        <v>14905.236999999999</v>
      </c>
      <c r="F6" s="102">
        <v>14609.771000000001</v>
      </c>
      <c r="G6" s="102">
        <v>14319.456</v>
      </c>
      <c r="H6" s="102">
        <v>14309.02</v>
      </c>
      <c r="I6" s="102">
        <v>14185.249</v>
      </c>
      <c r="J6" s="102">
        <v>14268.972</v>
      </c>
      <c r="K6" s="102">
        <v>14745.937</v>
      </c>
      <c r="L6" s="102">
        <v>14613.92818852</v>
      </c>
      <c r="M6" s="102">
        <v>14520.569</v>
      </c>
      <c r="N6" s="102">
        <v>14323.277</v>
      </c>
      <c r="O6" s="102">
        <v>14400.802141999999</v>
      </c>
      <c r="P6" s="102">
        <v>14678.626196000001</v>
      </c>
      <c r="Q6" s="102">
        <v>14427.36</v>
      </c>
      <c r="R6" s="102">
        <v>14600.075852722526</v>
      </c>
      <c r="S6" s="102">
        <v>14591.341140094824</v>
      </c>
      <c r="T6" s="102">
        <v>14558.358320242451</v>
      </c>
      <c r="U6" s="102">
        <v>14836.793684916312</v>
      </c>
      <c r="V6" s="102">
        <v>14196.87369608583</v>
      </c>
      <c r="W6" s="102">
        <v>14379.686386625039</v>
      </c>
      <c r="X6" s="102">
        <v>13530.865939897401</v>
      </c>
      <c r="Y6" s="102">
        <v>14216.755999999999</v>
      </c>
      <c r="Z6" s="102">
        <v>13599.334000000001</v>
      </c>
      <c r="AA6" s="102">
        <v>13757.076999999999</v>
      </c>
      <c r="AB6" s="177">
        <v>1</v>
      </c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</row>
    <row r="7" spans="1:158" s="40" customFormat="1" ht="15" customHeight="1">
      <c r="A7" s="178">
        <v>2</v>
      </c>
      <c r="B7" s="45"/>
      <c r="C7" s="77" t="s">
        <v>145</v>
      </c>
      <c r="D7" s="62" t="s">
        <v>28</v>
      </c>
      <c r="E7" s="179" t="s">
        <v>29</v>
      </c>
      <c r="F7" s="63">
        <v>1434.9555553</v>
      </c>
      <c r="G7" s="63">
        <v>1451.0684403999999</v>
      </c>
      <c r="H7" s="63">
        <v>1387.1958872500002</v>
      </c>
      <c r="I7" s="63">
        <v>1500.4055778064694</v>
      </c>
      <c r="J7" s="63">
        <v>1444.3432026800961</v>
      </c>
      <c r="K7" s="63">
        <v>1418.6794165124431</v>
      </c>
      <c r="L7" s="63">
        <v>1405.6303677180981</v>
      </c>
      <c r="M7" s="63">
        <v>1383.5816083210013</v>
      </c>
      <c r="N7" s="63">
        <v>1409.4619028007644</v>
      </c>
      <c r="O7" s="63">
        <v>1399.5975580931561</v>
      </c>
      <c r="P7" s="63">
        <v>1329.5165431102807</v>
      </c>
      <c r="Q7" s="63">
        <v>1314.3453048919921</v>
      </c>
      <c r="R7" s="63">
        <v>1329.1496653905401</v>
      </c>
      <c r="S7" s="63">
        <v>1325.6924847639159</v>
      </c>
      <c r="T7" s="63">
        <v>1296.5412850765561</v>
      </c>
      <c r="U7" s="63">
        <v>1358.6084598165498</v>
      </c>
      <c r="V7" s="63">
        <v>1337.8308938736991</v>
      </c>
      <c r="W7" s="63">
        <v>1319.896372820737</v>
      </c>
      <c r="X7" s="63">
        <v>1205.7891393618734</v>
      </c>
      <c r="Y7" s="63">
        <v>1244.6143271101207</v>
      </c>
      <c r="Z7" s="63">
        <v>1325.7084966554564</v>
      </c>
      <c r="AA7" s="63">
        <v>1290.5685141081299</v>
      </c>
      <c r="AB7" s="177">
        <v>2</v>
      </c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</row>
    <row r="8" spans="1:158" s="40" customFormat="1" ht="15" customHeight="1">
      <c r="A8" s="178">
        <v>3</v>
      </c>
      <c r="B8" s="18"/>
      <c r="C8" s="77" t="s">
        <v>146</v>
      </c>
      <c r="D8" s="62" t="s">
        <v>143</v>
      </c>
      <c r="E8" s="179" t="s">
        <v>29</v>
      </c>
      <c r="F8" s="63">
        <v>51244.884172402286</v>
      </c>
      <c r="G8" s="63">
        <v>49948.487298958295</v>
      </c>
      <c r="H8" s="63">
        <v>49539.538978272984</v>
      </c>
      <c r="I8" s="63">
        <v>49199.923021629875</v>
      </c>
      <c r="J8" s="63">
        <v>48830.886153297426</v>
      </c>
      <c r="K8" s="63">
        <v>47765.155679624855</v>
      </c>
      <c r="L8" s="63">
        <v>47382.742840732652</v>
      </c>
      <c r="M8" s="63">
        <v>45806.735766410158</v>
      </c>
      <c r="N8" s="63">
        <v>45370.603846017031</v>
      </c>
      <c r="O8" s="63">
        <v>44929.278476446321</v>
      </c>
      <c r="P8" s="63">
        <v>43899.213293245193</v>
      </c>
      <c r="Q8" s="180" t="s">
        <v>702</v>
      </c>
      <c r="R8" s="180" t="s">
        <v>702</v>
      </c>
      <c r="S8" s="63">
        <v>40536.904529735148</v>
      </c>
      <c r="T8" s="180" t="s">
        <v>702</v>
      </c>
      <c r="U8" s="180" t="s">
        <v>702</v>
      </c>
      <c r="V8" s="63">
        <v>37747.156996052712</v>
      </c>
      <c r="W8" s="180" t="s">
        <v>702</v>
      </c>
      <c r="X8" s="180" t="s">
        <v>702</v>
      </c>
      <c r="Y8" s="63">
        <v>38103.774261573628</v>
      </c>
      <c r="Z8" s="180" t="s">
        <v>702</v>
      </c>
      <c r="AA8" s="180" t="s">
        <v>702</v>
      </c>
      <c r="AB8" s="181">
        <v>3</v>
      </c>
    </row>
    <row r="9" spans="1:158" s="40" customFormat="1" ht="15" customHeight="1">
      <c r="A9" s="176">
        <v>4</v>
      </c>
      <c r="B9" s="18" t="s">
        <v>25</v>
      </c>
      <c r="C9" s="77" t="s">
        <v>30</v>
      </c>
      <c r="D9" s="62" t="s">
        <v>320</v>
      </c>
      <c r="E9" s="179" t="s">
        <v>29</v>
      </c>
      <c r="F9" s="179" t="s">
        <v>29</v>
      </c>
      <c r="G9" s="63" t="s">
        <v>212</v>
      </c>
      <c r="H9" s="63" t="s">
        <v>212</v>
      </c>
      <c r="I9" s="63" t="s">
        <v>212</v>
      </c>
      <c r="J9" s="63">
        <v>1160647.4506465385</v>
      </c>
      <c r="K9" s="63">
        <v>1180424.0900149341</v>
      </c>
      <c r="L9" s="63">
        <v>1152200.8463327559</v>
      </c>
      <c r="M9" s="63">
        <v>1127085.422555841</v>
      </c>
      <c r="N9" s="63">
        <v>1097687.5005146314</v>
      </c>
      <c r="O9" s="63">
        <v>1097940.3595153601</v>
      </c>
      <c r="P9" s="63">
        <v>1120968.7505591889</v>
      </c>
      <c r="Q9" s="63">
        <v>1100699.892349517</v>
      </c>
      <c r="R9" s="63">
        <v>1110721.3509431691</v>
      </c>
      <c r="S9" s="63">
        <v>1104343.1538130124</v>
      </c>
      <c r="T9" s="63">
        <v>1094233.2511849732</v>
      </c>
      <c r="U9" s="63">
        <v>1109541.7751031092</v>
      </c>
      <c r="V9" s="63">
        <v>1094589.4768294422</v>
      </c>
      <c r="W9" s="63">
        <v>1098878.2388051886</v>
      </c>
      <c r="X9" s="63">
        <v>1038722.346792944</v>
      </c>
      <c r="Y9" s="63">
        <v>1086791.4171237468</v>
      </c>
      <c r="Z9" s="63">
        <v>1057723.4843258488</v>
      </c>
      <c r="AA9" s="182" t="s">
        <v>211</v>
      </c>
      <c r="AB9" s="87">
        <v>4</v>
      </c>
      <c r="AC9" s="54"/>
      <c r="AD9" s="90"/>
      <c r="AE9" s="90"/>
      <c r="AF9" s="90"/>
      <c r="AG9" s="90"/>
    </row>
    <row r="10" spans="1:158" s="40" customFormat="1" ht="15" customHeight="1">
      <c r="A10" s="176">
        <v>5</v>
      </c>
      <c r="B10" s="18" t="s">
        <v>25</v>
      </c>
      <c r="C10" s="77" t="s">
        <v>147</v>
      </c>
      <c r="D10" s="62" t="s">
        <v>318</v>
      </c>
      <c r="E10" s="179" t="s">
        <v>29</v>
      </c>
      <c r="F10" s="179" t="s">
        <v>29</v>
      </c>
      <c r="G10" s="63" t="s">
        <v>212</v>
      </c>
      <c r="H10" s="63" t="s">
        <v>212</v>
      </c>
      <c r="I10" s="63" t="s">
        <v>212</v>
      </c>
      <c r="J10" s="63">
        <v>972831.48078001034</v>
      </c>
      <c r="K10" s="63">
        <v>994654.74712857988</v>
      </c>
      <c r="L10" s="63">
        <v>973533.37999010005</v>
      </c>
      <c r="M10" s="63">
        <v>966464.87271294242</v>
      </c>
      <c r="N10" s="63">
        <v>943646.71959815721</v>
      </c>
      <c r="O10" s="63">
        <v>948459.34518540592</v>
      </c>
      <c r="P10" s="63">
        <v>972671.41525738779</v>
      </c>
      <c r="Q10" s="63">
        <v>956980.64256116329</v>
      </c>
      <c r="R10" s="63">
        <v>971241.82664486242</v>
      </c>
      <c r="S10" s="63">
        <v>965464.74048825598</v>
      </c>
      <c r="T10" s="110">
        <v>960646.35556283453</v>
      </c>
      <c r="U10" s="110">
        <v>979540.74770746403</v>
      </c>
      <c r="V10" s="110">
        <v>965643.15362529794</v>
      </c>
      <c r="W10" s="110">
        <v>969242.90190379671</v>
      </c>
      <c r="X10" s="110">
        <v>910753.64871781063</v>
      </c>
      <c r="Y10" s="110">
        <v>968925.36644577945</v>
      </c>
      <c r="Z10" s="110">
        <v>938872.70626355696</v>
      </c>
      <c r="AA10" s="183" t="s">
        <v>211</v>
      </c>
      <c r="AB10" s="177">
        <v>5</v>
      </c>
    </row>
    <row r="11" spans="1:158" s="40" customFormat="1" ht="15" customHeight="1">
      <c r="A11" s="176">
        <v>6</v>
      </c>
      <c r="B11" s="18" t="s">
        <v>31</v>
      </c>
      <c r="C11" s="79" t="s">
        <v>148</v>
      </c>
      <c r="D11" s="62" t="s">
        <v>319</v>
      </c>
      <c r="E11" s="179" t="s">
        <v>29</v>
      </c>
      <c r="F11" s="179" t="s">
        <v>29</v>
      </c>
      <c r="G11" s="63" t="s">
        <v>212</v>
      </c>
      <c r="H11" s="63" t="s">
        <v>212</v>
      </c>
      <c r="I11" s="63" t="s">
        <v>212</v>
      </c>
      <c r="J11" s="63">
        <v>79581.326651393974</v>
      </c>
      <c r="K11" s="63">
        <v>81133.828789861742</v>
      </c>
      <c r="L11" s="63">
        <v>78290.458311433656</v>
      </c>
      <c r="M11" s="63">
        <v>64987.298736422315</v>
      </c>
      <c r="N11" s="63">
        <v>61560.01493471249</v>
      </c>
      <c r="O11" s="63">
        <v>61672.570410361557</v>
      </c>
      <c r="P11" s="63">
        <v>62760.020503643973</v>
      </c>
      <c r="Q11" s="63">
        <v>61412.392241961708</v>
      </c>
      <c r="R11" s="63">
        <v>60391.590797121025</v>
      </c>
      <c r="S11" s="63">
        <v>63721.096635970294</v>
      </c>
      <c r="T11" s="110">
        <v>61258.22782710287</v>
      </c>
      <c r="U11" s="110">
        <v>60455.960060791316</v>
      </c>
      <c r="V11" s="110">
        <v>62134.132899599637</v>
      </c>
      <c r="W11" s="110">
        <v>63573.237627757386</v>
      </c>
      <c r="X11" s="110">
        <v>63591.92086545955</v>
      </c>
      <c r="Y11" s="110">
        <v>55008.029729354654</v>
      </c>
      <c r="Z11" s="110">
        <v>57254.441616457392</v>
      </c>
      <c r="AA11" s="183" t="s">
        <v>211</v>
      </c>
      <c r="AB11" s="177">
        <v>6</v>
      </c>
      <c r="AC11" s="46"/>
      <c r="AE11" s="46"/>
      <c r="AG11" s="46"/>
      <c r="AI11" s="46"/>
    </row>
    <row r="12" spans="1:158" s="40" customFormat="1" ht="15" customHeight="1">
      <c r="A12" s="176">
        <v>7</v>
      </c>
      <c r="B12" s="18" t="s">
        <v>31</v>
      </c>
      <c r="C12" s="79" t="s">
        <v>149</v>
      </c>
      <c r="D12" s="62" t="s">
        <v>319</v>
      </c>
      <c r="E12" s="179" t="s">
        <v>29</v>
      </c>
      <c r="F12" s="179" t="s">
        <v>29</v>
      </c>
      <c r="G12" s="63" t="s">
        <v>212</v>
      </c>
      <c r="H12" s="63" t="s">
        <v>212</v>
      </c>
      <c r="I12" s="63" t="s">
        <v>212</v>
      </c>
      <c r="J12" s="63">
        <v>92663.0334611328</v>
      </c>
      <c r="K12" s="63">
        <v>89738.086156999678</v>
      </c>
      <c r="L12" s="63">
        <v>85115.974751663132</v>
      </c>
      <c r="M12" s="63">
        <v>79786.445747586331</v>
      </c>
      <c r="N12" s="63">
        <v>78281.88172589599</v>
      </c>
      <c r="O12" s="63">
        <v>75124.090581148426</v>
      </c>
      <c r="P12" s="63">
        <v>72301.982975431019</v>
      </c>
      <c r="Q12" s="63">
        <v>69225.523466420782</v>
      </c>
      <c r="R12" s="63">
        <v>66648.810943728284</v>
      </c>
      <c r="S12" s="63">
        <v>62436.08445971692</v>
      </c>
      <c r="T12" s="110">
        <v>59514.17474603514</v>
      </c>
      <c r="U12" s="110">
        <v>56926.232413801044</v>
      </c>
      <c r="V12" s="110">
        <v>54251.815596339206</v>
      </c>
      <c r="W12" s="110">
        <v>53632.070041375264</v>
      </c>
      <c r="X12" s="110">
        <v>51531.345823463045</v>
      </c>
      <c r="Y12" s="110">
        <v>50415.583648372485</v>
      </c>
      <c r="Z12" s="110">
        <v>48874.384605719941</v>
      </c>
      <c r="AA12" s="183" t="s">
        <v>211</v>
      </c>
      <c r="AB12" s="177">
        <v>7</v>
      </c>
      <c r="AC12" s="46"/>
      <c r="AE12" s="46"/>
      <c r="AG12" s="46"/>
      <c r="AI12" s="46"/>
    </row>
    <row r="13" spans="1:158" s="40" customFormat="1" ht="15" customHeight="1">
      <c r="A13" s="178">
        <v>8</v>
      </c>
      <c r="B13" s="18" t="s">
        <v>31</v>
      </c>
      <c r="C13" s="79" t="s">
        <v>32</v>
      </c>
      <c r="D13" s="62" t="s">
        <v>319</v>
      </c>
      <c r="E13" s="179" t="s">
        <v>29</v>
      </c>
      <c r="F13" s="179" t="s">
        <v>29</v>
      </c>
      <c r="G13" s="103" t="s">
        <v>212</v>
      </c>
      <c r="H13" s="103" t="s">
        <v>212</v>
      </c>
      <c r="I13" s="103" t="s">
        <v>212</v>
      </c>
      <c r="J13" s="63">
        <v>7012.1778116305686</v>
      </c>
      <c r="K13" s="63">
        <v>6699.2956591016318</v>
      </c>
      <c r="L13" s="63">
        <v>7459.5489726816522</v>
      </c>
      <c r="M13" s="63">
        <v>8167.4476103773331</v>
      </c>
      <c r="N13" s="63">
        <v>8452.9851742498449</v>
      </c>
      <c r="O13" s="63">
        <v>7623.1989503243849</v>
      </c>
      <c r="P13" s="63">
        <v>8578.0878662609593</v>
      </c>
      <c r="Q13" s="63">
        <v>9055.977260468142</v>
      </c>
      <c r="R13" s="63">
        <v>8412.038942970441</v>
      </c>
      <c r="S13" s="63">
        <v>8506.8744242219182</v>
      </c>
      <c r="T13" s="63">
        <v>8639.9444043252261</v>
      </c>
      <c r="U13" s="63">
        <v>8707.9629675728029</v>
      </c>
      <c r="V13" s="63">
        <v>8742.2802831983172</v>
      </c>
      <c r="W13" s="63">
        <v>8843.0334296580841</v>
      </c>
      <c r="X13" s="63">
        <v>9442.6877552002788</v>
      </c>
      <c r="Y13" s="63">
        <v>8963.1324224292912</v>
      </c>
      <c r="Z13" s="63">
        <v>9176.6709940984638</v>
      </c>
      <c r="AA13" s="182" t="s">
        <v>211</v>
      </c>
      <c r="AB13" s="181">
        <v>8</v>
      </c>
      <c r="AC13" s="46"/>
      <c r="AE13" s="46"/>
      <c r="AG13" s="46"/>
      <c r="AI13" s="46"/>
    </row>
    <row r="14" spans="1:158" s="40" customFormat="1" ht="15" customHeight="1">
      <c r="A14" s="178">
        <v>9</v>
      </c>
      <c r="B14" s="18" t="s">
        <v>31</v>
      </c>
      <c r="C14" s="79" t="s">
        <v>33</v>
      </c>
      <c r="D14" s="62" t="s">
        <v>319</v>
      </c>
      <c r="E14" s="179" t="s">
        <v>29</v>
      </c>
      <c r="F14" s="179" t="s">
        <v>29</v>
      </c>
      <c r="G14" s="103" t="s">
        <v>212</v>
      </c>
      <c r="H14" s="103" t="s">
        <v>212</v>
      </c>
      <c r="I14" s="103" t="s">
        <v>212</v>
      </c>
      <c r="J14" s="63">
        <v>1780.270818207</v>
      </c>
      <c r="K14" s="63">
        <v>1738.3265285323457</v>
      </c>
      <c r="L14" s="63">
        <v>1397.9152530957847</v>
      </c>
      <c r="M14" s="63">
        <v>1506.3285677252218</v>
      </c>
      <c r="N14" s="63">
        <v>1249.1851639181659</v>
      </c>
      <c r="O14" s="63">
        <v>792.17644844261667</v>
      </c>
      <c r="P14" s="63">
        <v>724.45840592070317</v>
      </c>
      <c r="Q14" s="63">
        <v>789.38038539328738</v>
      </c>
      <c r="R14" s="63">
        <v>846.54112599727819</v>
      </c>
      <c r="S14" s="63">
        <v>814.31943781440043</v>
      </c>
      <c r="T14" s="63">
        <v>694.5130506972796</v>
      </c>
      <c r="U14" s="63">
        <v>550.40881443343687</v>
      </c>
      <c r="V14" s="63">
        <v>484.05146293181957</v>
      </c>
      <c r="W14" s="63">
        <v>472.4349958733502</v>
      </c>
      <c r="X14" s="63">
        <v>337.69538901136372</v>
      </c>
      <c r="Y14" s="63">
        <v>285.26161895920001</v>
      </c>
      <c r="Z14" s="63">
        <v>229.60138344060002</v>
      </c>
      <c r="AA14" s="182" t="s">
        <v>211</v>
      </c>
      <c r="AB14" s="181">
        <v>9</v>
      </c>
      <c r="AC14" s="46"/>
      <c r="AE14" s="46"/>
      <c r="AG14" s="46"/>
      <c r="AI14" s="46"/>
    </row>
    <row r="15" spans="1:158" s="40" customFormat="1" ht="15" customHeight="1">
      <c r="A15" s="178">
        <v>10</v>
      </c>
      <c r="B15" s="18" t="s">
        <v>31</v>
      </c>
      <c r="C15" s="79" t="s">
        <v>150</v>
      </c>
      <c r="D15" s="62" t="s">
        <v>319</v>
      </c>
      <c r="E15" s="179" t="s">
        <v>29</v>
      </c>
      <c r="F15" s="179" t="s">
        <v>29</v>
      </c>
      <c r="G15" s="103" t="s">
        <v>212</v>
      </c>
      <c r="H15" s="103" t="s">
        <v>212</v>
      </c>
      <c r="I15" s="103" t="s">
        <v>212</v>
      </c>
      <c r="J15" s="63">
        <v>6779.1611241639166</v>
      </c>
      <c r="K15" s="63">
        <v>6459.805751858602</v>
      </c>
      <c r="L15" s="63">
        <v>6403.5690537815199</v>
      </c>
      <c r="M15" s="63">
        <v>6173.0291807871872</v>
      </c>
      <c r="N15" s="63">
        <v>4496.7139176975334</v>
      </c>
      <c r="O15" s="63">
        <v>4268.9779396768836</v>
      </c>
      <c r="P15" s="63">
        <v>3932.7855505441894</v>
      </c>
      <c r="Q15" s="63">
        <v>3235.9764341100154</v>
      </c>
      <c r="R15" s="63">
        <v>3180.5424884894201</v>
      </c>
      <c r="S15" s="63">
        <v>3400.0383670329047</v>
      </c>
      <c r="T15" s="63">
        <v>3480.0355939783021</v>
      </c>
      <c r="U15" s="63">
        <v>3397.8890605025736</v>
      </c>
      <c r="V15" s="63">
        <v>3334.042962075046</v>
      </c>
      <c r="W15" s="63">
        <v>3114.5608067272265</v>
      </c>
      <c r="X15" s="63">
        <v>3065.0482419990267</v>
      </c>
      <c r="Y15" s="63">
        <v>3194.0432588515837</v>
      </c>
      <c r="Z15" s="63">
        <v>3315.6794625755874</v>
      </c>
      <c r="AA15" s="182" t="s">
        <v>211</v>
      </c>
      <c r="AB15" s="181">
        <v>10</v>
      </c>
      <c r="AC15" s="46"/>
      <c r="AE15" s="46"/>
      <c r="AG15" s="46"/>
      <c r="AI15" s="46"/>
    </row>
    <row r="16" spans="1:158" s="40" customFormat="1" ht="15" customHeight="1">
      <c r="A16" s="178">
        <v>11</v>
      </c>
      <c r="B16" s="18" t="s">
        <v>25</v>
      </c>
      <c r="C16" s="77" t="s">
        <v>14</v>
      </c>
      <c r="D16" s="62"/>
      <c r="E16" s="179"/>
      <c r="F16" s="37"/>
      <c r="G16" s="37"/>
      <c r="H16" s="37"/>
      <c r="I16" s="3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95"/>
      <c r="AA16" s="182"/>
      <c r="AB16" s="181">
        <v>11</v>
      </c>
    </row>
    <row r="17" spans="1:28" s="40" customFormat="1" ht="15" customHeight="1">
      <c r="A17" s="176">
        <v>12</v>
      </c>
      <c r="B17" s="18" t="s">
        <v>31</v>
      </c>
      <c r="C17" s="79" t="s">
        <v>151</v>
      </c>
      <c r="D17" s="74" t="s">
        <v>34</v>
      </c>
      <c r="E17" s="179" t="s">
        <v>29</v>
      </c>
      <c r="F17" s="179" t="s">
        <v>29</v>
      </c>
      <c r="G17" s="63" t="s">
        <v>212</v>
      </c>
      <c r="H17" s="63" t="s">
        <v>212</v>
      </c>
      <c r="I17" s="63" t="s">
        <v>212</v>
      </c>
      <c r="J17" s="110">
        <v>1795.6626395511112</v>
      </c>
      <c r="K17" s="110">
        <v>1515.023824596288</v>
      </c>
      <c r="L17" s="110">
        <v>1283.4591918527647</v>
      </c>
      <c r="M17" s="110">
        <v>1043.6425538329481</v>
      </c>
      <c r="N17" s="110">
        <v>872.16808235949441</v>
      </c>
      <c r="O17" s="110">
        <v>701.76616091142171</v>
      </c>
      <c r="P17" s="110">
        <v>679.93241720058199</v>
      </c>
      <c r="Q17" s="110">
        <v>614.60782754076899</v>
      </c>
      <c r="R17" s="110">
        <v>585.33319350046429</v>
      </c>
      <c r="S17" s="110">
        <v>538.45852579496841</v>
      </c>
      <c r="T17" s="110">
        <v>508.61017303888491</v>
      </c>
      <c r="U17" s="110">
        <v>530.55323706943261</v>
      </c>
      <c r="V17" s="110">
        <v>496.67667451798479</v>
      </c>
      <c r="W17" s="110">
        <v>500.05079452345842</v>
      </c>
      <c r="X17" s="110">
        <v>452.96052239948386</v>
      </c>
      <c r="Y17" s="110">
        <v>513.77525092322878</v>
      </c>
      <c r="Z17" s="110">
        <v>514.29752394812328</v>
      </c>
      <c r="AA17" s="183" t="s">
        <v>211</v>
      </c>
      <c r="AB17" s="177">
        <v>12</v>
      </c>
    </row>
    <row r="18" spans="1:28" s="40" customFormat="1" ht="15" customHeight="1">
      <c r="A18" s="176">
        <v>13</v>
      </c>
      <c r="B18" s="18" t="s">
        <v>31</v>
      </c>
      <c r="C18" s="79" t="s">
        <v>152</v>
      </c>
      <c r="D18" s="74" t="s">
        <v>34</v>
      </c>
      <c r="E18" s="179" t="s">
        <v>29</v>
      </c>
      <c r="F18" s="179" t="s">
        <v>29</v>
      </c>
      <c r="G18" s="63" t="s">
        <v>212</v>
      </c>
      <c r="H18" s="63" t="s">
        <v>212</v>
      </c>
      <c r="I18" s="63" t="s">
        <v>212</v>
      </c>
      <c r="J18" s="110">
        <v>2350.8136896692104</v>
      </c>
      <c r="K18" s="110">
        <v>2276.1412353704</v>
      </c>
      <c r="L18" s="110">
        <v>2210.8025211357508</v>
      </c>
      <c r="M18" s="110">
        <v>2162.3454403948213</v>
      </c>
      <c r="N18" s="110">
        <v>2157.2630634355205</v>
      </c>
      <c r="O18" s="110">
        <v>2066.9039337637228</v>
      </c>
      <c r="P18" s="110">
        <v>2033.4902099453802</v>
      </c>
      <c r="Q18" s="110">
        <v>1955.7582625014577</v>
      </c>
      <c r="R18" s="110">
        <v>1916.9802037666013</v>
      </c>
      <c r="S18" s="110">
        <v>1842.956517746414</v>
      </c>
      <c r="T18" s="110">
        <v>1778.4817748697214</v>
      </c>
      <c r="U18" s="110">
        <v>1785.2672004855308</v>
      </c>
      <c r="V18" s="110">
        <v>1685.023763059768</v>
      </c>
      <c r="W18" s="110">
        <v>1605.0731862897971</v>
      </c>
      <c r="X18" s="110">
        <v>1510.7609383468628</v>
      </c>
      <c r="Y18" s="110">
        <v>1583.6791508244812</v>
      </c>
      <c r="Z18" s="110">
        <v>1539.8211415853505</v>
      </c>
      <c r="AA18" s="183" t="s">
        <v>211</v>
      </c>
      <c r="AB18" s="177">
        <v>13</v>
      </c>
    </row>
    <row r="19" spans="1:28" s="40" customFormat="1" ht="15" customHeight="1">
      <c r="A19" s="176">
        <v>14</v>
      </c>
      <c r="B19" s="18" t="s">
        <v>31</v>
      </c>
      <c r="C19" s="79" t="s">
        <v>35</v>
      </c>
      <c r="D19" s="74" t="s">
        <v>34</v>
      </c>
      <c r="E19" s="179" t="s">
        <v>29</v>
      </c>
      <c r="F19" s="179" t="s">
        <v>29</v>
      </c>
      <c r="G19" s="63" t="s">
        <v>212</v>
      </c>
      <c r="H19" s="63" t="s">
        <v>212</v>
      </c>
      <c r="I19" s="63" t="s">
        <v>212</v>
      </c>
      <c r="J19" s="110">
        <v>1827.914150146177</v>
      </c>
      <c r="K19" s="110">
        <v>1758.0959408128238</v>
      </c>
      <c r="L19" s="110">
        <v>1734.1466969067174</v>
      </c>
      <c r="M19" s="110">
        <v>1692.5627294682715</v>
      </c>
      <c r="N19" s="110">
        <v>1553.4008334160687</v>
      </c>
      <c r="O19" s="110">
        <v>1408.9150414002343</v>
      </c>
      <c r="P19" s="110">
        <v>1312.7982319791677</v>
      </c>
      <c r="Q19" s="110">
        <v>1252.0056954874979</v>
      </c>
      <c r="R19" s="110">
        <v>1188.285059066453</v>
      </c>
      <c r="S19" s="110">
        <v>1200.2671491480662</v>
      </c>
      <c r="T19" s="110">
        <v>1169.4862046056744</v>
      </c>
      <c r="U19" s="110">
        <v>1158.3596599889393</v>
      </c>
      <c r="V19" s="110">
        <v>1092.2303588275945</v>
      </c>
      <c r="W19" s="110">
        <v>1037.3082154935219</v>
      </c>
      <c r="X19" s="110">
        <v>949.99637775668225</v>
      </c>
      <c r="Y19" s="110">
        <v>1077.9108551812694</v>
      </c>
      <c r="Z19" s="110">
        <v>1028.9518189224741</v>
      </c>
      <c r="AA19" s="183" t="s">
        <v>211</v>
      </c>
      <c r="AB19" s="177">
        <v>14</v>
      </c>
    </row>
    <row r="20" spans="1:28" s="40" customFormat="1" ht="15" customHeight="1">
      <c r="A20" s="176">
        <v>15</v>
      </c>
      <c r="B20" s="184">
        <v>15</v>
      </c>
      <c r="C20" s="79" t="s">
        <v>153</v>
      </c>
      <c r="D20" s="74" t="s">
        <v>34</v>
      </c>
      <c r="E20" s="179" t="s">
        <v>29</v>
      </c>
      <c r="F20" s="179" t="s">
        <v>29</v>
      </c>
      <c r="G20" s="63" t="s">
        <v>212</v>
      </c>
      <c r="H20" s="63" t="s">
        <v>212</v>
      </c>
      <c r="I20" s="63" t="s">
        <v>212</v>
      </c>
      <c r="J20" s="110">
        <v>607.04158592474153</v>
      </c>
      <c r="K20" s="110">
        <v>613.46558899375475</v>
      </c>
      <c r="L20" s="110">
        <v>605.77354613584339</v>
      </c>
      <c r="M20" s="110">
        <v>612.2262787395257</v>
      </c>
      <c r="N20" s="110">
        <v>611.19078160256936</v>
      </c>
      <c r="O20" s="110">
        <v>610.86452039482856</v>
      </c>
      <c r="P20" s="110">
        <v>618.42829631791233</v>
      </c>
      <c r="Q20" s="110">
        <v>604.88816329402903</v>
      </c>
      <c r="R20" s="110">
        <v>600.13315522214725</v>
      </c>
      <c r="S20" s="110">
        <v>591.56326214686965</v>
      </c>
      <c r="T20" s="110">
        <v>582.90800394869188</v>
      </c>
      <c r="U20" s="110">
        <v>578.30946988628853</v>
      </c>
      <c r="V20" s="110">
        <v>575.26060479279852</v>
      </c>
      <c r="W20" s="110">
        <v>575.40443246378527</v>
      </c>
      <c r="X20" s="110">
        <v>582.24780617038232</v>
      </c>
      <c r="Y20" s="110">
        <v>555.44097739016911</v>
      </c>
      <c r="Z20" s="110">
        <v>566.75829094131336</v>
      </c>
      <c r="AA20" s="183" t="s">
        <v>211</v>
      </c>
      <c r="AB20" s="177">
        <v>15</v>
      </c>
    </row>
    <row r="21" spans="1:28" s="40" customFormat="1" ht="15" customHeight="1">
      <c r="A21" s="178">
        <v>16</v>
      </c>
      <c r="B21" s="18"/>
      <c r="C21" s="77" t="s">
        <v>226</v>
      </c>
      <c r="D21" s="62" t="s">
        <v>143</v>
      </c>
      <c r="E21" s="179" t="s">
        <v>29</v>
      </c>
      <c r="F21" s="63">
        <v>51040.827840816652</v>
      </c>
      <c r="G21" s="63">
        <v>49755.274320970144</v>
      </c>
      <c r="H21" s="63">
        <v>49357.60158202194</v>
      </c>
      <c r="I21" s="63">
        <v>49007.557282216687</v>
      </c>
      <c r="J21" s="63">
        <v>48642.457685072935</v>
      </c>
      <c r="K21" s="63">
        <v>47589.264303803218</v>
      </c>
      <c r="L21" s="63">
        <v>47210.90590581188</v>
      </c>
      <c r="M21" s="63">
        <v>45635.072452052838</v>
      </c>
      <c r="N21" s="63">
        <v>45194.001525212523</v>
      </c>
      <c r="O21" s="63">
        <v>44765.81591358321</v>
      </c>
      <c r="P21" s="63">
        <v>43727.162186509711</v>
      </c>
      <c r="Q21" s="180" t="s">
        <v>702</v>
      </c>
      <c r="R21" s="180" t="s">
        <v>702</v>
      </c>
      <c r="S21" s="63">
        <v>40387.501263868093</v>
      </c>
      <c r="T21" s="180" t="s">
        <v>702</v>
      </c>
      <c r="U21" s="180" t="s">
        <v>702</v>
      </c>
      <c r="V21" s="63">
        <v>37625.629856181557</v>
      </c>
      <c r="W21" s="180" t="s">
        <v>702</v>
      </c>
      <c r="X21" s="180" t="s">
        <v>702</v>
      </c>
      <c r="Y21" s="63">
        <v>37984.025040219662</v>
      </c>
      <c r="Z21" s="180" t="s">
        <v>702</v>
      </c>
      <c r="AA21" s="180" t="s">
        <v>702</v>
      </c>
      <c r="AB21" s="181">
        <v>16</v>
      </c>
    </row>
    <row r="22" spans="1:28" s="40" customFormat="1" ht="15" customHeight="1">
      <c r="A22" s="178">
        <v>17</v>
      </c>
      <c r="B22" s="18"/>
      <c r="C22" s="77" t="s">
        <v>36</v>
      </c>
      <c r="D22" s="62" t="s">
        <v>143</v>
      </c>
      <c r="E22" s="179" t="s">
        <v>29</v>
      </c>
      <c r="F22" s="63">
        <v>43961.920120532559</v>
      </c>
      <c r="G22" s="63">
        <v>42380.109637991125</v>
      </c>
      <c r="H22" s="63">
        <v>41826.377536041902</v>
      </c>
      <c r="I22" s="63">
        <v>41305.437229986943</v>
      </c>
      <c r="J22" s="63">
        <v>40755.671118901264</v>
      </c>
      <c r="K22" s="63">
        <v>39916.79314447393</v>
      </c>
      <c r="L22" s="63">
        <v>39760.53321423693</v>
      </c>
      <c r="M22" s="63">
        <v>38684.49962976548</v>
      </c>
      <c r="N22" s="63">
        <v>37752.427521260695</v>
      </c>
      <c r="O22" s="63">
        <v>37355.675043735479</v>
      </c>
      <c r="P22" s="63">
        <v>36296.337991098109</v>
      </c>
      <c r="Q22" s="180" t="s">
        <v>702</v>
      </c>
      <c r="R22" s="180" t="s">
        <v>702</v>
      </c>
      <c r="S22" s="63">
        <v>33991.996955975825</v>
      </c>
      <c r="T22" s="180" t="s">
        <v>702</v>
      </c>
      <c r="U22" s="180" t="s">
        <v>702</v>
      </c>
      <c r="V22" s="63">
        <v>30473.196243461422</v>
      </c>
      <c r="W22" s="180" t="s">
        <v>702</v>
      </c>
      <c r="X22" s="180" t="s">
        <v>702</v>
      </c>
      <c r="Y22" s="63">
        <v>30740.745692176642</v>
      </c>
      <c r="Z22" s="180" t="s">
        <v>702</v>
      </c>
      <c r="AA22" s="180" t="s">
        <v>702</v>
      </c>
      <c r="AB22" s="181">
        <v>17</v>
      </c>
    </row>
    <row r="23" spans="1:28" s="40" customFormat="1" ht="15" customHeight="1">
      <c r="A23" s="176">
        <v>18</v>
      </c>
      <c r="B23" s="18"/>
      <c r="C23" s="77" t="s">
        <v>228</v>
      </c>
      <c r="D23" s="62" t="s">
        <v>34</v>
      </c>
      <c r="E23" s="179" t="s">
        <v>29</v>
      </c>
      <c r="F23" s="63">
        <v>354179</v>
      </c>
      <c r="G23" s="63">
        <v>371381</v>
      </c>
      <c r="H23" s="63">
        <v>363042</v>
      </c>
      <c r="I23" s="63">
        <v>379500</v>
      </c>
      <c r="J23" s="63">
        <v>365421</v>
      </c>
      <c r="K23" s="63">
        <v>385317.7</v>
      </c>
      <c r="L23" s="63">
        <v>394445.45099999994</v>
      </c>
      <c r="M23" s="63">
        <v>396080.56800000003</v>
      </c>
      <c r="N23" s="63">
        <v>405062.47400000005</v>
      </c>
      <c r="O23" s="63">
        <v>406662.74900000001</v>
      </c>
      <c r="P23" s="63">
        <v>395221.67560999998</v>
      </c>
      <c r="Q23" s="63">
        <v>381262.46899999998</v>
      </c>
      <c r="R23" s="63">
        <v>366412.10600000003</v>
      </c>
      <c r="S23" s="63">
        <v>339368.43099999998</v>
      </c>
      <c r="T23" s="63">
        <v>331875.74</v>
      </c>
      <c r="U23" s="63">
        <v>372906</v>
      </c>
      <c r="V23" s="63">
        <v>386946</v>
      </c>
      <c r="W23" s="63">
        <v>382818</v>
      </c>
      <c r="X23" s="63">
        <v>359387</v>
      </c>
      <c r="Y23" s="63">
        <v>373011</v>
      </c>
      <c r="Z23" s="63">
        <v>386690</v>
      </c>
      <c r="AA23" s="185" t="s">
        <v>211</v>
      </c>
      <c r="AB23" s="177">
        <v>18</v>
      </c>
    </row>
    <row r="24" spans="1:28" s="40" customFormat="1" ht="15" customHeight="1">
      <c r="A24" s="176">
        <v>19</v>
      </c>
      <c r="B24" s="18" t="s">
        <v>37</v>
      </c>
      <c r="C24" s="77" t="s">
        <v>230</v>
      </c>
      <c r="D24" s="62" t="s">
        <v>144</v>
      </c>
      <c r="E24" s="179" t="s">
        <v>29</v>
      </c>
      <c r="F24" s="179" t="s">
        <v>29</v>
      </c>
      <c r="G24" s="63">
        <v>40305.24</v>
      </c>
      <c r="H24" s="101" t="s">
        <v>29</v>
      </c>
      <c r="I24" s="101" t="s">
        <v>29</v>
      </c>
      <c r="J24" s="179" t="s">
        <v>29</v>
      </c>
      <c r="K24" s="63">
        <v>42052.159000000007</v>
      </c>
      <c r="L24" s="63">
        <v>42505.520300000004</v>
      </c>
      <c r="M24" s="63">
        <v>42982.293299999998</v>
      </c>
      <c r="N24" s="63">
        <v>43459.178600000007</v>
      </c>
      <c r="O24" s="63">
        <v>43938.9545</v>
      </c>
      <c r="P24" s="63">
        <v>44380.579066500002</v>
      </c>
      <c r="Q24" s="63">
        <v>44780.421027999997</v>
      </c>
      <c r="R24" s="63">
        <v>45140.964624205641</v>
      </c>
      <c r="S24" s="63">
        <v>45620.749813000002</v>
      </c>
      <c r="T24" s="63">
        <v>46050.427262000005</v>
      </c>
      <c r="U24" s="63">
        <v>46436.260214999988</v>
      </c>
      <c r="V24" s="63">
        <v>46789.074898000013</v>
      </c>
      <c r="W24" s="63">
        <v>47137.249952999999</v>
      </c>
      <c r="X24" s="63">
        <v>47421.875894999997</v>
      </c>
      <c r="Y24" s="63">
        <v>47702.137632999991</v>
      </c>
      <c r="Z24" s="63">
        <v>47970.834911693353</v>
      </c>
      <c r="AA24" s="63">
        <v>48224.669456749347</v>
      </c>
      <c r="AB24" s="177">
        <v>19</v>
      </c>
    </row>
    <row r="25" spans="1:28" s="40" customFormat="1" ht="15" customHeight="1">
      <c r="A25" s="176">
        <v>20</v>
      </c>
      <c r="B25" s="47"/>
      <c r="C25" s="77" t="s">
        <v>38</v>
      </c>
      <c r="D25" s="62" t="s">
        <v>39</v>
      </c>
      <c r="E25" s="179" t="s">
        <v>29</v>
      </c>
      <c r="F25" s="73">
        <v>60.082000000000001</v>
      </c>
      <c r="G25" s="73">
        <v>59.734999999999999</v>
      </c>
      <c r="H25" s="73">
        <v>58.317999999999998</v>
      </c>
      <c r="I25" s="73">
        <v>58.188000000000002</v>
      </c>
      <c r="J25" s="73">
        <v>57.780999999999999</v>
      </c>
      <c r="K25" s="73">
        <v>57.073999999999998</v>
      </c>
      <c r="L25" s="73">
        <v>56.77</v>
      </c>
      <c r="M25" s="73">
        <v>57.189</v>
      </c>
      <c r="N25" s="73">
        <v>57.744999999999997</v>
      </c>
      <c r="O25" s="73">
        <v>57.921999999999997</v>
      </c>
      <c r="P25" s="73">
        <v>57.375999999999998</v>
      </c>
      <c r="Q25" s="73">
        <v>56.585000000000001</v>
      </c>
      <c r="R25" s="73">
        <v>55.884</v>
      </c>
      <c r="S25" s="73">
        <v>56.061999999999998</v>
      </c>
      <c r="T25" s="73">
        <v>55.774999999999999</v>
      </c>
      <c r="U25" s="73">
        <v>55.808</v>
      </c>
      <c r="V25" s="73">
        <v>56.679000000000002</v>
      </c>
      <c r="W25" s="73">
        <v>57.362000000000002</v>
      </c>
      <c r="X25" s="73">
        <v>55.786999999999999</v>
      </c>
      <c r="Y25" s="73">
        <v>57.003999999999998</v>
      </c>
      <c r="Z25" s="73">
        <v>57.835000000000001</v>
      </c>
      <c r="AA25" s="73">
        <v>57.972999999999999</v>
      </c>
      <c r="AB25" s="177">
        <v>20</v>
      </c>
    </row>
    <row r="26" spans="1:28" s="40" customFormat="1" ht="15" customHeight="1">
      <c r="A26" s="176">
        <v>21</v>
      </c>
      <c r="B26" s="18" t="s">
        <v>25</v>
      </c>
      <c r="C26" s="77" t="s">
        <v>137</v>
      </c>
      <c r="D26" s="62" t="s">
        <v>40</v>
      </c>
      <c r="E26" s="179" t="s">
        <v>29</v>
      </c>
      <c r="F26" s="63">
        <v>211.07</v>
      </c>
      <c r="G26" s="63">
        <v>229.56</v>
      </c>
      <c r="H26" s="63">
        <v>244.24</v>
      </c>
      <c r="I26" s="63">
        <v>254.11</v>
      </c>
      <c r="J26" s="63">
        <v>263.20999999999998</v>
      </c>
      <c r="K26" s="63">
        <v>269.2</v>
      </c>
      <c r="L26" s="63">
        <v>275.83999999999997</v>
      </c>
      <c r="M26" s="63">
        <v>282.32</v>
      </c>
      <c r="N26" s="63">
        <v>289.08999999999997</v>
      </c>
      <c r="O26" s="63">
        <v>301.33999999999997</v>
      </c>
      <c r="P26" s="63">
        <v>310.66000000000003</v>
      </c>
      <c r="Q26" s="63">
        <v>316.12</v>
      </c>
      <c r="R26" s="63">
        <v>317.85000000000002</v>
      </c>
      <c r="S26" s="63">
        <v>322.93</v>
      </c>
      <c r="T26" s="63">
        <v>327.96</v>
      </c>
      <c r="U26" s="63">
        <v>335.83</v>
      </c>
      <c r="V26" s="63">
        <v>352.33</v>
      </c>
      <c r="W26" s="63">
        <v>366.5</v>
      </c>
      <c r="X26" s="63">
        <v>374.83000000000004</v>
      </c>
      <c r="Y26" s="63">
        <v>380.18</v>
      </c>
      <c r="Z26" s="63">
        <v>391.07000000000005</v>
      </c>
      <c r="AA26" s="63">
        <v>402.12</v>
      </c>
      <c r="AB26" s="177">
        <v>21</v>
      </c>
    </row>
    <row r="27" spans="1:28" s="40" customFormat="1" ht="15" customHeight="1">
      <c r="A27" s="176">
        <v>22</v>
      </c>
      <c r="B27" s="18"/>
      <c r="C27" s="77" t="s">
        <v>312</v>
      </c>
      <c r="D27" s="62" t="s">
        <v>40</v>
      </c>
      <c r="E27" s="179" t="s">
        <v>29</v>
      </c>
      <c r="F27" s="63">
        <v>213.17399999999998</v>
      </c>
      <c r="G27" s="63">
        <v>224.390232</v>
      </c>
      <c r="H27" s="63">
        <v>233.73709199999996</v>
      </c>
      <c r="I27" s="63">
        <v>241.54254</v>
      </c>
      <c r="J27" s="63">
        <v>249.08561999999998</v>
      </c>
      <c r="K27" s="63">
        <v>256.563108</v>
      </c>
      <c r="L27" s="63">
        <v>263.97500399999996</v>
      </c>
      <c r="M27" s="63">
        <v>272.40357599999999</v>
      </c>
      <c r="N27" s="63">
        <v>282.176784</v>
      </c>
      <c r="O27" s="63">
        <v>293.06505599999997</v>
      </c>
      <c r="P27" s="63">
        <v>303.88773599999996</v>
      </c>
      <c r="Q27" s="63">
        <v>312.21791999999999</v>
      </c>
      <c r="R27" s="63">
        <v>318.15399600000001</v>
      </c>
      <c r="S27" s="63">
        <v>322.975008</v>
      </c>
      <c r="T27" s="63">
        <v>327.96</v>
      </c>
      <c r="U27" s="63">
        <v>334.06005599999997</v>
      </c>
      <c r="V27" s="63">
        <v>342.09507599999995</v>
      </c>
      <c r="W27" s="63">
        <v>350.78601599999996</v>
      </c>
      <c r="X27" s="63">
        <v>355.96778400000005</v>
      </c>
      <c r="Y27" s="63">
        <v>358.75544400000001</v>
      </c>
      <c r="Z27" s="63">
        <v>362.88773999999995</v>
      </c>
      <c r="AA27" s="63">
        <v>367.44638399999997</v>
      </c>
      <c r="AB27" s="177">
        <v>22</v>
      </c>
    </row>
    <row r="28" spans="1:28" s="40" customFormat="1" ht="15" customHeight="1">
      <c r="A28" s="176"/>
      <c r="B28" s="18"/>
      <c r="C28" s="77" t="s">
        <v>41</v>
      </c>
      <c r="D28" s="62"/>
      <c r="E28" s="18"/>
      <c r="F28" s="18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186"/>
    </row>
    <row r="29" spans="1:28" s="40" customFormat="1" ht="15" customHeight="1">
      <c r="A29" s="176">
        <v>23</v>
      </c>
      <c r="B29" s="18"/>
      <c r="C29" s="81" t="s">
        <v>328</v>
      </c>
      <c r="D29" s="39" t="s">
        <v>42</v>
      </c>
      <c r="E29" s="73">
        <v>1.9</v>
      </c>
      <c r="F29" s="73">
        <v>1.9</v>
      </c>
      <c r="G29" s="73">
        <v>2.1</v>
      </c>
      <c r="H29" s="73">
        <v>2.1</v>
      </c>
      <c r="I29" s="73">
        <v>2.2000000000000002</v>
      </c>
      <c r="J29" s="73">
        <v>2.2000000000000002</v>
      </c>
      <c r="K29" s="73">
        <v>2.1</v>
      </c>
      <c r="L29" s="73">
        <v>2.8</v>
      </c>
      <c r="M29" s="73">
        <v>3.2</v>
      </c>
      <c r="N29" s="73">
        <v>3.4</v>
      </c>
      <c r="O29" s="73">
        <v>3.9</v>
      </c>
      <c r="P29" s="73">
        <v>4.0999999999999996</v>
      </c>
      <c r="Q29" s="73">
        <v>4.5</v>
      </c>
      <c r="R29" s="73">
        <v>5</v>
      </c>
      <c r="S29" s="73">
        <v>5.8</v>
      </c>
      <c r="T29" s="73">
        <v>6.8</v>
      </c>
      <c r="U29" s="73">
        <v>8</v>
      </c>
      <c r="V29" s="73">
        <v>9.5</v>
      </c>
      <c r="W29" s="73">
        <v>9.3000000000000007</v>
      </c>
      <c r="X29" s="73">
        <v>10.199999999999999</v>
      </c>
      <c r="Y29" s="73">
        <v>11.3</v>
      </c>
      <c r="Z29" s="73">
        <v>12.1</v>
      </c>
      <c r="AA29" s="73">
        <v>12.6</v>
      </c>
      <c r="AB29" s="177">
        <v>23</v>
      </c>
    </row>
    <row r="30" spans="1:28" s="40" customFormat="1" ht="15" customHeight="1">
      <c r="A30" s="176">
        <v>24</v>
      </c>
      <c r="B30" s="18"/>
      <c r="C30" s="82" t="s">
        <v>43</v>
      </c>
      <c r="D30" s="62" t="s">
        <v>42</v>
      </c>
      <c r="E30" s="73">
        <v>3.1</v>
      </c>
      <c r="F30" s="73">
        <v>3.1</v>
      </c>
      <c r="G30" s="73">
        <v>3.7</v>
      </c>
      <c r="H30" s="73">
        <v>3.9</v>
      </c>
      <c r="I30" s="73">
        <v>4.2</v>
      </c>
      <c r="J30" s="73">
        <v>4.5</v>
      </c>
      <c r="K30" s="73">
        <v>4.0999999999999996</v>
      </c>
      <c r="L30" s="73">
        <v>4.3</v>
      </c>
      <c r="M30" s="73">
        <v>4.7</v>
      </c>
      <c r="N30" s="73">
        <v>5.4</v>
      </c>
      <c r="O30" s="73">
        <v>6.8</v>
      </c>
      <c r="P30" s="73">
        <v>6.7</v>
      </c>
      <c r="Q30" s="73">
        <v>7.8</v>
      </c>
      <c r="R30" s="73">
        <v>7.5</v>
      </c>
      <c r="S30" s="73">
        <v>9.1999999999999993</v>
      </c>
      <c r="T30" s="73">
        <v>10.1</v>
      </c>
      <c r="U30" s="73">
        <v>11.6</v>
      </c>
      <c r="V30" s="73">
        <v>14.3</v>
      </c>
      <c r="W30" s="73">
        <v>15.1</v>
      </c>
      <c r="X30" s="73">
        <v>16.399999999999999</v>
      </c>
      <c r="Y30" s="73">
        <v>17.100000000000001</v>
      </c>
      <c r="Z30" s="73">
        <v>20.5</v>
      </c>
      <c r="AA30" s="73">
        <v>22.9</v>
      </c>
      <c r="AB30" s="177">
        <v>24</v>
      </c>
    </row>
    <row r="31" spans="1:28" s="40" customFormat="1" ht="15" customHeight="1">
      <c r="A31" s="176">
        <v>25</v>
      </c>
      <c r="B31" s="18" t="s">
        <v>25</v>
      </c>
      <c r="C31" s="78" t="s">
        <v>183</v>
      </c>
      <c r="D31" s="39" t="s">
        <v>40</v>
      </c>
      <c r="E31" s="179" t="s">
        <v>29</v>
      </c>
      <c r="F31" s="100">
        <v>1534.6</v>
      </c>
      <c r="G31" s="100">
        <v>1648.3999999999999</v>
      </c>
      <c r="H31" s="100">
        <v>1696.9</v>
      </c>
      <c r="I31" s="100">
        <v>1782.2</v>
      </c>
      <c r="J31" s="100">
        <v>1848.5</v>
      </c>
      <c r="K31" s="100">
        <v>1875</v>
      </c>
      <c r="L31" s="100">
        <v>1912.6</v>
      </c>
      <c r="M31" s="100">
        <v>1959.6999999999998</v>
      </c>
      <c r="N31" s="100">
        <v>2000.2</v>
      </c>
      <c r="O31" s="100">
        <v>2047.5</v>
      </c>
      <c r="P31" s="100">
        <v>2101.8999999999996</v>
      </c>
      <c r="Q31" s="100">
        <v>2132.1999999999998</v>
      </c>
      <c r="R31" s="100">
        <v>2147.5</v>
      </c>
      <c r="S31" s="100">
        <v>2195.6999999999998</v>
      </c>
      <c r="T31" s="100">
        <v>2224.3999999999996</v>
      </c>
      <c r="U31" s="100">
        <v>2313.9</v>
      </c>
      <c r="V31" s="100">
        <v>2428.5</v>
      </c>
      <c r="W31" s="100">
        <v>2473.8000000000002</v>
      </c>
      <c r="X31" s="100">
        <v>2374.1999999999998</v>
      </c>
      <c r="Y31" s="100">
        <v>2495</v>
      </c>
      <c r="Z31" s="100">
        <v>2609.9</v>
      </c>
      <c r="AA31" s="100">
        <v>2666.4</v>
      </c>
      <c r="AB31" s="177">
        <v>25</v>
      </c>
    </row>
    <row r="32" spans="1:28" s="40" customFormat="1" ht="15" customHeight="1">
      <c r="A32" s="176">
        <v>26</v>
      </c>
      <c r="B32" s="18"/>
      <c r="C32" s="104" t="s">
        <v>327</v>
      </c>
      <c r="D32" s="39" t="s">
        <v>311</v>
      </c>
      <c r="E32" s="179" t="s">
        <v>29</v>
      </c>
      <c r="F32" s="105">
        <v>84.21</v>
      </c>
      <c r="G32" s="105">
        <v>85.82</v>
      </c>
      <c r="H32" s="105">
        <v>84.96</v>
      </c>
      <c r="I32" s="105">
        <v>87.06</v>
      </c>
      <c r="J32" s="105">
        <v>88.52</v>
      </c>
      <c r="K32" s="105">
        <v>89.22</v>
      </c>
      <c r="L32" s="105">
        <v>90.77</v>
      </c>
      <c r="M32" s="105">
        <v>92.46</v>
      </c>
      <c r="N32" s="105">
        <v>94.19</v>
      </c>
      <c r="O32" s="105">
        <v>97.07</v>
      </c>
      <c r="P32" s="105">
        <v>98.54</v>
      </c>
      <c r="Q32" s="105">
        <v>98.55</v>
      </c>
      <c r="R32" s="105">
        <v>98.18</v>
      </c>
      <c r="S32" s="105">
        <v>99.32</v>
      </c>
      <c r="T32" s="105">
        <v>100</v>
      </c>
      <c r="U32" s="105">
        <v>103.7</v>
      </c>
      <c r="V32" s="105">
        <v>107.09</v>
      </c>
      <c r="W32" s="105">
        <v>108.25</v>
      </c>
      <c r="X32" s="105">
        <v>102.68</v>
      </c>
      <c r="Y32" s="105">
        <v>106.8</v>
      </c>
      <c r="Z32" s="105">
        <v>110.36</v>
      </c>
      <c r="AA32" s="105">
        <v>111.12</v>
      </c>
      <c r="AB32" s="177">
        <v>26</v>
      </c>
    </row>
    <row r="33" spans="1:28" s="49" customFormat="1" ht="22.5" customHeight="1">
      <c r="A33" s="184"/>
      <c r="B33" s="48"/>
      <c r="C33" s="43"/>
      <c r="D33" s="121"/>
      <c r="E33" s="346" t="s">
        <v>233</v>
      </c>
      <c r="F33" s="347"/>
      <c r="G33" s="347"/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 t="s">
        <v>233</v>
      </c>
      <c r="T33" s="347"/>
      <c r="U33" s="347"/>
      <c r="V33" s="347"/>
      <c r="W33" s="347"/>
      <c r="X33" s="347"/>
      <c r="Y33" s="347"/>
      <c r="Z33" s="347"/>
      <c r="AA33" s="348"/>
      <c r="AB33" s="187"/>
    </row>
    <row r="34" spans="1:28" s="40" customFormat="1" ht="15" customHeight="1">
      <c r="A34" s="176">
        <v>27</v>
      </c>
      <c r="B34" s="18"/>
      <c r="C34" s="77" t="s">
        <v>26</v>
      </c>
      <c r="D34" s="62" t="s">
        <v>45</v>
      </c>
      <c r="E34" s="97">
        <f>IF(AND(ISNUMBER(E6),($E6)&gt;0),E6/$E6*100,0)</f>
        <v>100</v>
      </c>
      <c r="F34" s="97">
        <f t="shared" ref="F34:AA34" si="0">IF(AND(ISNUMBER(F6),($E6)&gt;0),F6/$E6*100,0)</f>
        <v>98.017703442085505</v>
      </c>
      <c r="G34" s="97">
        <f t="shared" si="0"/>
        <v>96.069965207530757</v>
      </c>
      <c r="H34" s="97">
        <f t="shared" si="0"/>
        <v>95.999949547934065</v>
      </c>
      <c r="I34" s="97">
        <f t="shared" si="0"/>
        <v>95.16956355675525</v>
      </c>
      <c r="J34" s="97">
        <f t="shared" si="0"/>
        <v>95.731265460589455</v>
      </c>
      <c r="K34" s="97">
        <f t="shared" si="0"/>
        <v>98.931248124400852</v>
      </c>
      <c r="L34" s="97">
        <f t="shared" si="0"/>
        <v>98.045594233221522</v>
      </c>
      <c r="M34" s="97">
        <f t="shared" si="0"/>
        <v>97.419242646057896</v>
      </c>
      <c r="N34" s="97">
        <f t="shared" si="0"/>
        <v>96.095600492632229</v>
      </c>
      <c r="O34" s="97">
        <f>IF(AND(ISNUMBER(O6),($E6)&gt;0),O6/$E6*100,0)</f>
        <v>96.615720649057778</v>
      </c>
      <c r="P34" s="97">
        <f t="shared" si="0"/>
        <v>98.479656485837836</v>
      </c>
      <c r="Q34" s="97">
        <f t="shared" si="0"/>
        <v>96.793898681382942</v>
      </c>
      <c r="R34" s="97">
        <f t="shared" si="0"/>
        <v>97.952658201426303</v>
      </c>
      <c r="S34" s="97">
        <f t="shared" si="0"/>
        <v>97.894056566123879</v>
      </c>
      <c r="T34" s="97">
        <f t="shared" si="0"/>
        <v>97.672773134989072</v>
      </c>
      <c r="U34" s="97">
        <f t="shared" si="0"/>
        <v>99.540810286453777</v>
      </c>
      <c r="V34" s="97">
        <f t="shared" si="0"/>
        <v>95.24755423939807</v>
      </c>
      <c r="W34" s="97">
        <f t="shared" si="0"/>
        <v>96.474053962543778</v>
      </c>
      <c r="X34" s="97">
        <f t="shared" si="0"/>
        <v>90.779274022260779</v>
      </c>
      <c r="Y34" s="97">
        <f t="shared" si="0"/>
        <v>95.380945636758412</v>
      </c>
      <c r="Z34" s="97">
        <f t="shared" si="0"/>
        <v>91.238629751408865</v>
      </c>
      <c r="AA34" s="97">
        <f t="shared" si="0"/>
        <v>92.296935634099611</v>
      </c>
      <c r="AB34" s="177">
        <v>27</v>
      </c>
    </row>
    <row r="35" spans="1:28" s="40" customFormat="1" ht="15" customHeight="1">
      <c r="A35" s="176">
        <v>28</v>
      </c>
      <c r="B35" s="18"/>
      <c r="C35" s="78"/>
      <c r="D35" s="62" t="s">
        <v>524</v>
      </c>
      <c r="E35" s="97">
        <f>IF(AND(ISNUMBER(E6),($T6)&gt;0),E6/$T6*100,0)</f>
        <v>102.38267716817518</v>
      </c>
      <c r="F35" s="97">
        <f t="shared" ref="F35:AA35" si="1">IF(AND(ISNUMBER(F6),($T6)&gt;0),F6/$T6*100,0)</f>
        <v>100.35314888276974</v>
      </c>
      <c r="G35" s="97">
        <f t="shared" si="1"/>
        <v>98.35900233400443</v>
      </c>
      <c r="H35" s="97">
        <f t="shared" si="1"/>
        <v>98.287318427272382</v>
      </c>
      <c r="I35" s="97">
        <f t="shared" si="1"/>
        <v>97.437147018674025</v>
      </c>
      <c r="J35" s="97">
        <f t="shared" si="1"/>
        <v>98.012232465524093</v>
      </c>
      <c r="K35" s="97">
        <f t="shared" si="1"/>
        <v>101.28846038565167</v>
      </c>
      <c r="L35" s="97">
        <f t="shared" si="1"/>
        <v>100.38170422141816</v>
      </c>
      <c r="M35" s="97">
        <f t="shared" si="1"/>
        <v>99.740428697994702</v>
      </c>
      <c r="N35" s="97">
        <f t="shared" si="1"/>
        <v>98.385248425191008</v>
      </c>
      <c r="O35" s="97">
        <f t="shared" si="1"/>
        <v>98.917761365830785</v>
      </c>
      <c r="P35" s="97">
        <f t="shared" si="1"/>
        <v>100.82610877622325</v>
      </c>
      <c r="Q35" s="97">
        <f t="shared" si="1"/>
        <v>99.100184805450866</v>
      </c>
      <c r="R35" s="97">
        <f t="shared" si="1"/>
        <v>100.28655382401234</v>
      </c>
      <c r="S35" s="97">
        <f t="shared" si="1"/>
        <v>100.22655590092539</v>
      </c>
      <c r="T35" s="97">
        <f t="shared" si="1"/>
        <v>100</v>
      </c>
      <c r="U35" s="97">
        <f t="shared" si="1"/>
        <v>101.91254644616568</v>
      </c>
      <c r="V35" s="97">
        <f t="shared" si="1"/>
        <v>97.51699596750548</v>
      </c>
      <c r="W35" s="97">
        <f t="shared" si="1"/>
        <v>98.772719219522301</v>
      </c>
      <c r="X35" s="97">
        <f t="shared" si="1"/>
        <v>92.942251057824365</v>
      </c>
      <c r="Y35" s="97">
        <f t="shared" si="1"/>
        <v>97.653565651235027</v>
      </c>
      <c r="Z35" s="97">
        <f t="shared" si="1"/>
        <v>93.412551751051566</v>
      </c>
      <c r="AA35" s="97">
        <f t="shared" si="1"/>
        <v>94.496073646378647</v>
      </c>
      <c r="AB35" s="177">
        <v>28</v>
      </c>
    </row>
    <row r="36" spans="1:28" s="40" customFormat="1" ht="15" customHeight="1">
      <c r="A36" s="176">
        <v>29</v>
      </c>
      <c r="B36" s="18"/>
      <c r="C36" s="77" t="s">
        <v>154</v>
      </c>
      <c r="D36" s="62" t="s">
        <v>48</v>
      </c>
      <c r="E36" s="188">
        <f>IF(AND(ISNUMBER(E7),($I7)&gt;0),E7/$I7*100,0)</f>
        <v>0</v>
      </c>
      <c r="F36" s="189">
        <f t="shared" ref="F36:V36" si="2">IF(AND(ISNUMBER(F7),($I7)&gt;0),F7/$I7*100,0)</f>
        <v>95.637844628506741</v>
      </c>
      <c r="G36" s="189">
        <f t="shared" si="2"/>
        <v>96.711746601302409</v>
      </c>
      <c r="H36" s="189">
        <f t="shared" si="2"/>
        <v>92.454727426301815</v>
      </c>
      <c r="I36" s="189">
        <f t="shared" si="2"/>
        <v>100</v>
      </c>
      <c r="J36" s="189">
        <f t="shared" si="2"/>
        <v>96.263518614191355</v>
      </c>
      <c r="K36" s="189">
        <f t="shared" si="2"/>
        <v>94.553062018503923</v>
      </c>
      <c r="L36" s="189">
        <f t="shared" si="2"/>
        <v>93.683360586613603</v>
      </c>
      <c r="M36" s="189">
        <f t="shared" si="2"/>
        <v>92.21384062992756</v>
      </c>
      <c r="N36" s="189">
        <f t="shared" si="2"/>
        <v>93.93872721143434</v>
      </c>
      <c r="O36" s="189">
        <f>IF(AND(ISNUMBER(O7),($I7)&gt;0),O7/$I7*100,0)</f>
        <v>93.281281994386447</v>
      </c>
      <c r="P36" s="189">
        <f t="shared" si="2"/>
        <v>88.610477245357799</v>
      </c>
      <c r="Q36" s="189">
        <f t="shared" si="2"/>
        <v>87.599334762105471</v>
      </c>
      <c r="R36" s="189">
        <f t="shared" si="2"/>
        <v>88.586025342141269</v>
      </c>
      <c r="S36" s="189">
        <f t="shared" si="2"/>
        <v>88.355608934887016</v>
      </c>
      <c r="T36" s="189">
        <f t="shared" si="2"/>
        <v>86.412720950560953</v>
      </c>
      <c r="U36" s="189">
        <f t="shared" si="2"/>
        <v>90.549414099271672</v>
      </c>
      <c r="V36" s="189">
        <f t="shared" si="2"/>
        <v>89.164617464935873</v>
      </c>
      <c r="W36" s="189">
        <f>IF(AND(ISNUMBER(W7),($I7)&gt;0),W7/$I7*100,0)</f>
        <v>87.969305922627314</v>
      </c>
      <c r="X36" s="189">
        <f>IF(AND(ISNUMBER(X7),($I7)&gt;0),X7/$I7*100,0)</f>
        <v>80.364213329884237</v>
      </c>
      <c r="Y36" s="189">
        <f>IF(AND(ISNUMBER(Y7),($I7)&gt;0),Y7/$I7*100,0)</f>
        <v>82.951859518524003</v>
      </c>
      <c r="Z36" s="189">
        <f>IF(AND(ISNUMBER(Z7),($I7)&gt;0),Z7/$I7*100,0)</f>
        <v>88.356676105775819</v>
      </c>
      <c r="AA36" s="189">
        <f>IF(AND(ISNUMBER(AA7),($I7)&gt;0),AA7/$I7*100,0)</f>
        <v>86.014643853489758</v>
      </c>
      <c r="AB36" s="177">
        <v>29</v>
      </c>
    </row>
    <row r="37" spans="1:28" s="40" customFormat="1" ht="15" customHeight="1">
      <c r="A37" s="176">
        <v>30</v>
      </c>
      <c r="B37" s="18"/>
      <c r="C37" s="77"/>
      <c r="D37" s="62" t="s">
        <v>524</v>
      </c>
      <c r="E37" s="188">
        <f>IF(AND(ISNUMBER(E7),($O7)&gt;0),E7/$O7*100,0)</f>
        <v>0</v>
      </c>
      <c r="F37" s="189">
        <f>IF(AND(ISNUMBER(F7),($T7)&gt;0),F7/$T7*100,0)</f>
        <v>110.67565466804791</v>
      </c>
      <c r="G37" s="189">
        <f t="shared" ref="G37:AA37" si="3">IF(AND(ISNUMBER(G7),($T7)&gt;0),G7/$T7*100,0)</f>
        <v>111.91841379075866</v>
      </c>
      <c r="H37" s="189">
        <f t="shared" si="3"/>
        <v>106.99203359097748</v>
      </c>
      <c r="I37" s="189">
        <f t="shared" si="3"/>
        <v>115.72370236693818</v>
      </c>
      <c r="J37" s="189">
        <f t="shared" si="3"/>
        <v>111.39970776902895</v>
      </c>
      <c r="K37" s="189">
        <f t="shared" si="3"/>
        <v>109.42030406911995</v>
      </c>
      <c r="L37" s="189">
        <f t="shared" si="3"/>
        <v>108.41385337259821</v>
      </c>
      <c r="M37" s="189">
        <f t="shared" si="3"/>
        <v>106.7132704717001</v>
      </c>
      <c r="N37" s="189">
        <f t="shared" si="3"/>
        <v>108.70937308545025</v>
      </c>
      <c r="O37" s="189">
        <f t="shared" si="3"/>
        <v>107.94855313924808</v>
      </c>
      <c r="P37" s="189">
        <f t="shared" si="3"/>
        <v>102.54332495334135</v>
      </c>
      <c r="Q37" s="189">
        <f t="shared" si="3"/>
        <v>101.37319343551677</v>
      </c>
      <c r="R37" s="189">
        <f t="shared" si="3"/>
        <v>102.51502830564002</v>
      </c>
      <c r="S37" s="189">
        <f t="shared" si="3"/>
        <v>102.24838190830449</v>
      </c>
      <c r="T37" s="189">
        <f t="shared" si="3"/>
        <v>100</v>
      </c>
      <c r="U37" s="189">
        <f t="shared" si="3"/>
        <v>104.78713446724753</v>
      </c>
      <c r="V37" s="189">
        <f t="shared" si="3"/>
        <v>103.18459653174136</v>
      </c>
      <c r="W37" s="189">
        <f t="shared" si="3"/>
        <v>101.80133776016255</v>
      </c>
      <c r="X37" s="189">
        <f t="shared" si="3"/>
        <v>93.000443043406506</v>
      </c>
      <c r="Y37" s="189">
        <f t="shared" si="3"/>
        <v>95.994963017057401</v>
      </c>
      <c r="Z37" s="189">
        <f t="shared" si="3"/>
        <v>102.24961687796761</v>
      </c>
      <c r="AA37" s="189">
        <f t="shared" si="3"/>
        <v>99.539330444994391</v>
      </c>
      <c r="AB37" s="177">
        <v>30</v>
      </c>
    </row>
    <row r="38" spans="1:28" s="40" customFormat="1" ht="15" customHeight="1">
      <c r="A38" s="176">
        <v>31</v>
      </c>
      <c r="B38" s="18"/>
      <c r="C38" s="77" t="s">
        <v>155</v>
      </c>
      <c r="D38" s="62" t="s">
        <v>321</v>
      </c>
      <c r="E38" s="190">
        <f>IF(AND(ISNUMBER(E8),($O8)&gt;0),E8/$O8*100,0)</f>
        <v>0</v>
      </c>
      <c r="F38" s="97">
        <f t="shared" ref="F38:N38" si="4">IF(AND(ISNUMBER(F8),($O8)&gt;0),F8/$O8*100,0)</f>
        <v>114.05677079650157</v>
      </c>
      <c r="G38" s="97">
        <f t="shared" si="4"/>
        <v>111.17135416528721</v>
      </c>
      <c r="H38" s="97">
        <f t="shared" si="4"/>
        <v>110.26114965154301</v>
      </c>
      <c r="I38" s="97">
        <f t="shared" si="4"/>
        <v>109.50525957683115</v>
      </c>
      <c r="J38" s="97">
        <f t="shared" si="4"/>
        <v>108.68388678642253</v>
      </c>
      <c r="K38" s="97">
        <f t="shared" si="4"/>
        <v>106.31186900689984</v>
      </c>
      <c r="L38" s="97">
        <f t="shared" si="4"/>
        <v>105.46072504941857</v>
      </c>
      <c r="M38" s="97">
        <f t="shared" si="4"/>
        <v>101.95297436263935</v>
      </c>
      <c r="N38" s="97">
        <f t="shared" si="4"/>
        <v>100.9822667635361</v>
      </c>
      <c r="O38" s="97">
        <f>IF(AND(ISNUMBER(O8),($O8)&gt;0),O8/$O8*100,0)</f>
        <v>100</v>
      </c>
      <c r="P38" s="97">
        <f>IF(AND(ISNUMBER(P8),($O8)&gt;0),P8/$O8*100,0)</f>
        <v>97.707363175793873</v>
      </c>
      <c r="Q38" s="180" t="s">
        <v>702</v>
      </c>
      <c r="R38" s="180" t="s">
        <v>702</v>
      </c>
      <c r="S38" s="160">
        <f>IF(AND(ISNUMBER(S8),($O8)&gt;0),S8/$O8*100,0)</f>
        <v>90.223804842506368</v>
      </c>
      <c r="T38" s="180" t="s">
        <v>702</v>
      </c>
      <c r="U38" s="180" t="s">
        <v>702</v>
      </c>
      <c r="V38" s="160">
        <f>IF(AND(ISNUMBER(V8),($O8)&gt;0),V8/$O8*100,0)</f>
        <v>84.014607570075356</v>
      </c>
      <c r="W38" s="180" t="s">
        <v>702</v>
      </c>
      <c r="X38" s="180" t="s">
        <v>702</v>
      </c>
      <c r="Y38" s="160">
        <f>IF(AND(ISNUMBER(Y8),($O8)&gt;0),Y8/$O8*100,0)</f>
        <v>84.808337800370225</v>
      </c>
      <c r="Z38" s="180" t="s">
        <v>702</v>
      </c>
      <c r="AA38" s="180" t="s">
        <v>702</v>
      </c>
      <c r="AB38" s="177">
        <v>31</v>
      </c>
    </row>
    <row r="39" spans="1:28" s="40" customFormat="1" ht="15" customHeight="1">
      <c r="A39" s="176">
        <v>32</v>
      </c>
      <c r="B39" s="47"/>
      <c r="C39" s="77" t="s">
        <v>30</v>
      </c>
      <c r="D39" s="62" t="s">
        <v>329</v>
      </c>
      <c r="E39" s="190">
        <f t="shared" ref="E39:F52" si="5">IF(AND(ISNUMBER(E9),($O9)&gt;0),E9/$O9*100,0)</f>
        <v>0</v>
      </c>
      <c r="F39" s="190">
        <f t="shared" si="5"/>
        <v>0</v>
      </c>
      <c r="G39" s="97">
        <f>IF(AND(ISNUMBER(G9),($E9)&gt;0),G9/$E9*100,0)</f>
        <v>0</v>
      </c>
      <c r="H39" s="97">
        <f>IF(AND(ISNUMBER(H9),($E9)&gt;0),H9/$E9*100,0)</f>
        <v>0</v>
      </c>
      <c r="I39" s="97">
        <f>IF(AND(ISNUMBER(I9),($E9)&gt;0),I9/$E9*100,0)</f>
        <v>0</v>
      </c>
      <c r="J39" s="97">
        <f>IF(AND(ISNUMBER(J9),($J9)&gt;0),J9/$J9*100,0)</f>
        <v>100</v>
      </c>
      <c r="K39" s="97">
        <f t="shared" ref="K39:Y39" si="6">IF(AND(ISNUMBER(K9),($J9)&gt;0),K9/$J9*100,0)</f>
        <v>101.70393165964214</v>
      </c>
      <c r="L39" s="97">
        <f t="shared" si="6"/>
        <v>99.27225064690596</v>
      </c>
      <c r="M39" s="97">
        <f t="shared" si="6"/>
        <v>97.108335690394028</v>
      </c>
      <c r="N39" s="97">
        <f t="shared" si="6"/>
        <v>94.575445791326615</v>
      </c>
      <c r="O39" s="97">
        <f t="shared" si="6"/>
        <v>94.597231821234999</v>
      </c>
      <c r="P39" s="97">
        <f t="shared" si="6"/>
        <v>96.581330526746385</v>
      </c>
      <c r="Q39" s="97">
        <f t="shared" si="6"/>
        <v>94.834989878827741</v>
      </c>
      <c r="R39" s="97">
        <f t="shared" si="6"/>
        <v>95.698426798287613</v>
      </c>
      <c r="S39" s="97">
        <f t="shared" si="6"/>
        <v>95.148888941068037</v>
      </c>
      <c r="T39" s="97">
        <f t="shared" si="6"/>
        <v>94.277831789095885</v>
      </c>
      <c r="U39" s="97">
        <f t="shared" si="6"/>
        <v>95.596795950832359</v>
      </c>
      <c r="V39" s="97">
        <f t="shared" si="6"/>
        <v>94.30852376573965</v>
      </c>
      <c r="W39" s="97">
        <f t="shared" si="6"/>
        <v>94.678038382202843</v>
      </c>
      <c r="X39" s="97">
        <f t="shared" si="6"/>
        <v>89.495078476614395</v>
      </c>
      <c r="Y39" s="97">
        <f t="shared" si="6"/>
        <v>93.63665224253495</v>
      </c>
      <c r="Z39" s="97">
        <f>IF(AND(ISNUMBER(Z9),($J9)&gt;0),Z9/$J9*100,0)</f>
        <v>91.132193823080726</v>
      </c>
      <c r="AA39" s="185" t="s">
        <v>211</v>
      </c>
      <c r="AB39" s="177">
        <v>32</v>
      </c>
    </row>
    <row r="40" spans="1:28" s="40" customFormat="1" ht="15" customHeight="1">
      <c r="A40" s="176">
        <v>34</v>
      </c>
      <c r="B40" s="47"/>
      <c r="C40" s="78"/>
      <c r="D40" s="62" t="s">
        <v>524</v>
      </c>
      <c r="E40" s="190">
        <f t="shared" si="5"/>
        <v>0</v>
      </c>
      <c r="F40" s="190">
        <f t="shared" si="5"/>
        <v>0</v>
      </c>
      <c r="G40" s="191">
        <f>IF(AND(ISNUMBER(G9),($O$9)&gt;0),G9/$O$9*100,0)</f>
        <v>0</v>
      </c>
      <c r="H40" s="191">
        <f>IF(AND(ISNUMBER(H9),($O$9)&gt;0),H9/$O$9*100,0)</f>
        <v>0</v>
      </c>
      <c r="I40" s="191">
        <f>IF(AND(ISNUMBER(I9),($O$9)&gt;0),I9/$O$9*100,0)</f>
        <v>0</v>
      </c>
      <c r="J40" s="191">
        <f>IF(AND(ISNUMBER(J9),($T$9)&gt;0),J9/$T$9*100,0)</f>
        <v>106.06947370587064</v>
      </c>
      <c r="K40" s="191">
        <f t="shared" ref="K40:Y40" si="7">IF(AND(ISNUMBER(K9),($T$9)&gt;0),K9/$T$9*100,0)</f>
        <v>107.87682504956075</v>
      </c>
      <c r="L40" s="191">
        <f t="shared" si="7"/>
        <v>105.29755379714591</v>
      </c>
      <c r="M40" s="191">
        <f t="shared" si="7"/>
        <v>103.00230059133109</v>
      </c>
      <c r="N40" s="191">
        <f t="shared" si="7"/>
        <v>100.31567760584113</v>
      </c>
      <c r="O40" s="191">
        <f t="shared" si="7"/>
        <v>100.33878593310635</v>
      </c>
      <c r="P40" s="191">
        <f t="shared" si="7"/>
        <v>102.44330898784726</v>
      </c>
      <c r="Q40" s="191">
        <f t="shared" si="7"/>
        <v>100.59097465348827</v>
      </c>
      <c r="R40" s="191">
        <f t="shared" si="7"/>
        <v>101.50681764974155</v>
      </c>
      <c r="S40" s="191">
        <f t="shared" si="7"/>
        <v>100.92392573677422</v>
      </c>
      <c r="T40" s="191">
        <f t="shared" si="7"/>
        <v>100</v>
      </c>
      <c r="U40" s="191">
        <f t="shared" si="7"/>
        <v>101.39901834472293</v>
      </c>
      <c r="V40" s="191">
        <f t="shared" si="7"/>
        <v>100.03255481809599</v>
      </c>
      <c r="W40" s="191">
        <f t="shared" si="7"/>
        <v>100.42449702704477</v>
      </c>
      <c r="X40" s="191">
        <f t="shared" si="7"/>
        <v>94.926958732800799</v>
      </c>
      <c r="Y40" s="191">
        <f t="shared" si="7"/>
        <v>99.319904229453144</v>
      </c>
      <c r="Z40" s="191">
        <f>IF(AND(ISNUMBER(Z9),($T$9)&gt;0),Z9/$T$9*100,0)</f>
        <v>96.663438364755677</v>
      </c>
      <c r="AA40" s="185" t="s">
        <v>211</v>
      </c>
      <c r="AB40" s="177">
        <v>34</v>
      </c>
    </row>
    <row r="41" spans="1:28" s="40" customFormat="1" ht="15" customHeight="1">
      <c r="A41" s="176">
        <v>35</v>
      </c>
      <c r="B41" s="18"/>
      <c r="C41" s="77" t="s">
        <v>156</v>
      </c>
      <c r="D41" s="62" t="s">
        <v>329</v>
      </c>
      <c r="E41" s="190">
        <f t="shared" si="5"/>
        <v>0</v>
      </c>
      <c r="F41" s="190">
        <f t="shared" si="5"/>
        <v>0</v>
      </c>
      <c r="G41" s="97">
        <f>IF(AND(ISNUMBER(G10),($E10)&gt;0),G10/$E10*100,0)</f>
        <v>0</v>
      </c>
      <c r="H41" s="97">
        <f>IF(AND(ISNUMBER(H10),($E10)&gt;0),H10/$E10*100,0)</f>
        <v>0</v>
      </c>
      <c r="I41" s="97">
        <f>IF(AND(ISNUMBER(I10),($E10)&gt;0),I10/$E10*100,0)</f>
        <v>0</v>
      </c>
      <c r="J41" s="97">
        <f>IF(AND(ISNUMBER(J10),($J10)&gt;0),J10/$J10*100,0)</f>
        <v>100</v>
      </c>
      <c r="K41" s="97">
        <f t="shared" ref="K41:Y41" si="8">IF(AND(ISNUMBER(K10),($J10)&gt;0),K10/$J10*100,0)</f>
        <v>102.24327304160343</v>
      </c>
      <c r="L41" s="97">
        <f t="shared" si="8"/>
        <v>100.07215013329204</v>
      </c>
      <c r="M41" s="97">
        <f t="shared" si="8"/>
        <v>99.345559000417708</v>
      </c>
      <c r="N41" s="97">
        <f t="shared" si="8"/>
        <v>97.000018835898189</v>
      </c>
      <c r="O41" s="97">
        <f t="shared" si="8"/>
        <v>97.494721739980804</v>
      </c>
      <c r="P41" s="97">
        <f t="shared" si="8"/>
        <v>99.983546428566001</v>
      </c>
      <c r="Q41" s="97">
        <f t="shared" si="8"/>
        <v>98.370649127623011</v>
      </c>
      <c r="R41" s="97">
        <f t="shared" si="8"/>
        <v>99.836595117802588</v>
      </c>
      <c r="S41" s="97">
        <f t="shared" si="8"/>
        <v>99.242752682525463</v>
      </c>
      <c r="T41" s="97">
        <f t="shared" si="8"/>
        <v>98.747457760371219</v>
      </c>
      <c r="U41" s="97">
        <f t="shared" si="8"/>
        <v>100.68966383798295</v>
      </c>
      <c r="V41" s="97">
        <f t="shared" si="8"/>
        <v>99.261092255264103</v>
      </c>
      <c r="W41" s="97">
        <f t="shared" si="8"/>
        <v>99.631120194287263</v>
      </c>
      <c r="X41" s="97">
        <f t="shared" si="8"/>
        <v>93.618850408456552</v>
      </c>
      <c r="Y41" s="97">
        <f t="shared" si="8"/>
        <v>99.598479858906401</v>
      </c>
      <c r="Z41" s="97">
        <f>IF(AND(ISNUMBER(Z10),($J10)&gt;0),Z10/$J10*100,0)</f>
        <v>96.509284990528315</v>
      </c>
      <c r="AA41" s="185" t="s">
        <v>211</v>
      </c>
      <c r="AB41" s="177">
        <v>35</v>
      </c>
    </row>
    <row r="42" spans="1:28" s="40" customFormat="1" ht="15" customHeight="1">
      <c r="A42" s="176">
        <v>36</v>
      </c>
      <c r="B42" s="18"/>
      <c r="C42" s="78"/>
      <c r="D42" s="62" t="s">
        <v>524</v>
      </c>
      <c r="E42" s="190">
        <f t="shared" si="5"/>
        <v>0</v>
      </c>
      <c r="F42" s="190">
        <f t="shared" si="5"/>
        <v>0</v>
      </c>
      <c r="G42" s="191">
        <f>IF(AND(ISNUMBER(G10),($O$10)&gt;0),G10/$O$10*100,0)</f>
        <v>0</v>
      </c>
      <c r="H42" s="191">
        <f>IF(AND(ISNUMBER(H10),($O$10)&gt;0),H10/$O$10*100,0)</f>
        <v>0</v>
      </c>
      <c r="I42" s="191">
        <f>IF(AND(ISNUMBER(I10),($O$10)&gt;0),I10/$O$10*100,0)</f>
        <v>0</v>
      </c>
      <c r="J42" s="191">
        <f>IF(AND(ISNUMBER(J10),($T$10)&gt;0),J10/$T$10*100,0)</f>
        <v>101.26842985939781</v>
      </c>
      <c r="K42" s="191">
        <f t="shared" ref="K42:Z42" si="9">IF(AND(ISNUMBER(K10),($T$10)&gt;0),K10/$T$10*100,0)</f>
        <v>103.54015724608875</v>
      </c>
      <c r="L42" s="191">
        <f t="shared" si="9"/>
        <v>101.34149516652411</v>
      </c>
      <c r="M42" s="191">
        <f t="shared" si="9"/>
        <v>100.60568773476466</v>
      </c>
      <c r="N42" s="191">
        <f t="shared" si="9"/>
        <v>98.230396038434208</v>
      </c>
      <c r="O42" s="191">
        <f t="shared" si="9"/>
        <v>98.731373901867528</v>
      </c>
      <c r="P42" s="191">
        <f t="shared" si="9"/>
        <v>101.2517675859508</v>
      </c>
      <c r="Q42" s="191">
        <f t="shared" si="9"/>
        <v>99.618411814041224</v>
      </c>
      <c r="R42" s="191">
        <f t="shared" si="9"/>
        <v>101.10295230088289</v>
      </c>
      <c r="S42" s="191">
        <f t="shared" si="9"/>
        <v>100.50157739083893</v>
      </c>
      <c r="T42" s="191">
        <f t="shared" si="9"/>
        <v>100</v>
      </c>
      <c r="U42" s="191">
        <f t="shared" si="9"/>
        <v>101.96684159943119</v>
      </c>
      <c r="V42" s="191">
        <f t="shared" si="9"/>
        <v>100.52014958819429</v>
      </c>
      <c r="W42" s="191">
        <f t="shared" si="9"/>
        <v>100.89487107208413</v>
      </c>
      <c r="X42" s="191">
        <f t="shared" si="9"/>
        <v>94.806339861062384</v>
      </c>
      <c r="Y42" s="191">
        <f t="shared" si="9"/>
        <v>100.86181671694308</v>
      </c>
      <c r="Z42" s="191">
        <f t="shared" si="9"/>
        <v>97.733437578439506</v>
      </c>
      <c r="AA42" s="185" t="s">
        <v>211</v>
      </c>
      <c r="AB42" s="177">
        <v>36</v>
      </c>
    </row>
    <row r="43" spans="1:28" s="40" customFormat="1" ht="15" customHeight="1">
      <c r="A43" s="176">
        <v>37</v>
      </c>
      <c r="B43" s="18"/>
      <c r="C43" s="79" t="s">
        <v>157</v>
      </c>
      <c r="D43" s="62" t="s">
        <v>329</v>
      </c>
      <c r="E43" s="190">
        <f t="shared" si="5"/>
        <v>0</v>
      </c>
      <c r="F43" s="190">
        <f t="shared" si="5"/>
        <v>0</v>
      </c>
      <c r="G43" s="97">
        <f>IF(AND(ISNUMBER(G11),($E11)&gt;0),G11/$E11*100,0)</f>
        <v>0</v>
      </c>
      <c r="H43" s="97">
        <f>IF(AND(ISNUMBER(H11),($E11)&gt;0),H11/$E11*100,0)</f>
        <v>0</v>
      </c>
      <c r="I43" s="97">
        <f>IF(AND(ISNUMBER(I11),($E11)&gt;0),I11/$E11*100,0)</f>
        <v>0</v>
      </c>
      <c r="J43" s="97">
        <f>IF(AND(ISNUMBER(J11),($J11)&gt;0),J11/$J11*100,0)</f>
        <v>100</v>
      </c>
      <c r="K43" s="97">
        <f t="shared" ref="K43:Y43" si="10">IF(AND(ISNUMBER(K11),($J11)&gt;0),K11/$J11*100,0)</f>
        <v>101.95083721746498</v>
      </c>
      <c r="L43" s="97">
        <f t="shared" si="10"/>
        <v>98.377925583453802</v>
      </c>
      <c r="M43" s="97">
        <f t="shared" si="10"/>
        <v>81.661492049635214</v>
      </c>
      <c r="N43" s="97">
        <f t="shared" si="10"/>
        <v>77.354848838316244</v>
      </c>
      <c r="O43" s="97">
        <f t="shared" si="10"/>
        <v>77.496283368733316</v>
      </c>
      <c r="P43" s="97">
        <f t="shared" si="10"/>
        <v>78.862747260502786</v>
      </c>
      <c r="Q43" s="97">
        <f t="shared" si="10"/>
        <v>77.169349677944822</v>
      </c>
      <c r="R43" s="97">
        <f t="shared" si="10"/>
        <v>75.88663489070295</v>
      </c>
      <c r="S43" s="97">
        <f t="shared" si="10"/>
        <v>80.070412642277972</v>
      </c>
      <c r="T43" s="97">
        <f t="shared" si="10"/>
        <v>76.975630345350439</v>
      </c>
      <c r="U43" s="97">
        <f t="shared" si="10"/>
        <v>75.967519774605748</v>
      </c>
      <c r="V43" s="97">
        <f t="shared" si="10"/>
        <v>78.076271801522267</v>
      </c>
      <c r="W43" s="97">
        <f t="shared" si="10"/>
        <v>79.884616533524223</v>
      </c>
      <c r="X43" s="97">
        <f t="shared" si="10"/>
        <v>79.908093445116819</v>
      </c>
      <c r="Y43" s="97">
        <f t="shared" si="10"/>
        <v>69.121780251688108</v>
      </c>
      <c r="Z43" s="97">
        <f>IF(AND(ISNUMBER(Z11),($J11)&gt;0),Z11/$J11*100,0)</f>
        <v>71.944567935214863</v>
      </c>
      <c r="AA43" s="185" t="s">
        <v>211</v>
      </c>
      <c r="AB43" s="177">
        <v>37</v>
      </c>
    </row>
    <row r="44" spans="1:28" s="40" customFormat="1" ht="15" customHeight="1">
      <c r="A44" s="176">
        <v>38</v>
      </c>
      <c r="B44" s="18"/>
      <c r="C44" s="80"/>
      <c r="D44" s="62" t="s">
        <v>524</v>
      </c>
      <c r="E44" s="190">
        <f t="shared" si="5"/>
        <v>0</v>
      </c>
      <c r="F44" s="190">
        <f t="shared" si="5"/>
        <v>0</v>
      </c>
      <c r="G44" s="97">
        <f>IF(AND(ISNUMBER(G11),($O$11)&gt;0),G11/$O$11*100,0)</f>
        <v>0</v>
      </c>
      <c r="H44" s="97">
        <f>IF(AND(ISNUMBER(H11),($O$11)&gt;0),H11/$O$11*100,0)</f>
        <v>0</v>
      </c>
      <c r="I44" s="97">
        <f>IF(AND(ISNUMBER(I11),($O$11)&gt;0),I11/$O$11*100,0)</f>
        <v>0</v>
      </c>
      <c r="J44" s="97">
        <f>IF(AND(ISNUMBER(J11),($T$11)&gt;0),J11/$T$11*100,0)</f>
        <v>129.91124535304351</v>
      </c>
      <c r="K44" s="97">
        <f t="shared" ref="K44:Z44" si="11">IF(AND(ISNUMBER(K11),($T$11)&gt;0),K11/$T$11*100,0)</f>
        <v>132.4456022770629</v>
      </c>
      <c r="L44" s="97">
        <f t="shared" si="11"/>
        <v>127.80398827795523</v>
      </c>
      <c r="M44" s="97">
        <f t="shared" si="11"/>
        <v>106.0874612955577</v>
      </c>
      <c r="N44" s="97">
        <f t="shared" si="11"/>
        <v>100.49264746682094</v>
      </c>
      <c r="O44" s="97">
        <f t="shared" si="11"/>
        <v>100.67638682664497</v>
      </c>
      <c r="P44" s="97">
        <f t="shared" si="11"/>
        <v>102.45157708574236</v>
      </c>
      <c r="Q44" s="97">
        <f t="shared" si="11"/>
        <v>100.25166319746297</v>
      </c>
      <c r="R44" s="97">
        <f t="shared" si="11"/>
        <v>98.58527244302941</v>
      </c>
      <c r="S44" s="97">
        <f t="shared" si="11"/>
        <v>104.02047022290411</v>
      </c>
      <c r="T44" s="97">
        <f t="shared" si="11"/>
        <v>100</v>
      </c>
      <c r="U44" s="97">
        <f t="shared" si="11"/>
        <v>98.690351003009908</v>
      </c>
      <c r="V44" s="97">
        <f t="shared" si="11"/>
        <v>101.42985702258471</v>
      </c>
      <c r="W44" s="97">
        <f t="shared" si="11"/>
        <v>103.77910018420459</v>
      </c>
      <c r="X44" s="97">
        <f t="shared" si="11"/>
        <v>103.80959933242497</v>
      </c>
      <c r="Y44" s="97">
        <f t="shared" si="11"/>
        <v>89.796965535162116</v>
      </c>
      <c r="Z44" s="97">
        <f t="shared" si="11"/>
        <v>93.464084168504044</v>
      </c>
      <c r="AA44" s="185" t="s">
        <v>211</v>
      </c>
      <c r="AB44" s="177">
        <v>38</v>
      </c>
    </row>
    <row r="45" spans="1:28" s="40" customFormat="1" ht="15" customHeight="1">
      <c r="A45" s="176">
        <v>39</v>
      </c>
      <c r="B45" s="18"/>
      <c r="C45" s="79" t="s">
        <v>149</v>
      </c>
      <c r="D45" s="62" t="s">
        <v>329</v>
      </c>
      <c r="E45" s="190">
        <f t="shared" si="5"/>
        <v>0</v>
      </c>
      <c r="F45" s="190">
        <f t="shared" si="5"/>
        <v>0</v>
      </c>
      <c r="G45" s="97">
        <f>IF(AND(ISNUMBER(G12),($E12)&gt;0),G12/$E12*100,0)</f>
        <v>0</v>
      </c>
      <c r="H45" s="97">
        <f>IF(AND(ISNUMBER(H12),($E12)&gt;0),H12/$E12*100,0)</f>
        <v>0</v>
      </c>
      <c r="I45" s="97">
        <f>IF(AND(ISNUMBER(I12),($E12)&gt;0),I12/$E12*100,0)</f>
        <v>0</v>
      </c>
      <c r="J45" s="97">
        <f>IF(AND(ISNUMBER(J12),($J12)&gt;0),J12/$J12*100,0)</f>
        <v>100</v>
      </c>
      <c r="K45" s="97">
        <f t="shared" ref="K45:Y45" si="12">IF(AND(ISNUMBER(K12),($J12)&gt;0),K12/$J12*100,0)</f>
        <v>96.843458286566914</v>
      </c>
      <c r="L45" s="97">
        <f t="shared" si="12"/>
        <v>91.855372711670128</v>
      </c>
      <c r="M45" s="97">
        <f t="shared" si="12"/>
        <v>86.103856918360535</v>
      </c>
      <c r="N45" s="97">
        <f t="shared" si="12"/>
        <v>84.480163018547259</v>
      </c>
      <c r="O45" s="97">
        <f t="shared" si="12"/>
        <v>81.072341121509879</v>
      </c>
      <c r="P45" s="97">
        <f t="shared" si="12"/>
        <v>78.026781851209137</v>
      </c>
      <c r="Q45" s="97">
        <f t="shared" si="12"/>
        <v>74.706731347681597</v>
      </c>
      <c r="R45" s="97">
        <f t="shared" si="12"/>
        <v>71.925997298247211</v>
      </c>
      <c r="S45" s="97">
        <f t="shared" si="12"/>
        <v>67.379711334299813</v>
      </c>
      <c r="T45" s="97">
        <f t="shared" si="12"/>
        <v>64.226447724699369</v>
      </c>
      <c r="U45" s="97">
        <f t="shared" si="12"/>
        <v>61.433594700607941</v>
      </c>
      <c r="V45" s="97">
        <f t="shared" si="12"/>
        <v>58.547420227824666</v>
      </c>
      <c r="W45" s="97">
        <f t="shared" si="12"/>
        <v>57.878603838143349</v>
      </c>
      <c r="X45" s="97">
        <f t="shared" si="12"/>
        <v>55.611546372564732</v>
      </c>
      <c r="Y45" s="97">
        <f t="shared" si="12"/>
        <v>54.407439261654581</v>
      </c>
      <c r="Z45" s="97">
        <f>IF(AND(ISNUMBER(Z12),($J12)&gt;0),Z12/$J12*100,0)</f>
        <v>52.74420961647035</v>
      </c>
      <c r="AA45" s="185" t="s">
        <v>211</v>
      </c>
      <c r="AB45" s="177">
        <v>39</v>
      </c>
    </row>
    <row r="46" spans="1:28" s="40" customFormat="1" ht="15" customHeight="1">
      <c r="A46" s="176">
        <v>40</v>
      </c>
      <c r="B46" s="18"/>
      <c r="C46" s="80"/>
      <c r="D46" s="62" t="s">
        <v>524</v>
      </c>
      <c r="E46" s="190">
        <f t="shared" si="5"/>
        <v>0</v>
      </c>
      <c r="F46" s="190">
        <f t="shared" si="5"/>
        <v>0</v>
      </c>
      <c r="G46" s="97">
        <f>IF(AND(ISNUMBER(G12),($O$12)&gt;0),G12/$O$12*100,0)</f>
        <v>0</v>
      </c>
      <c r="H46" s="97">
        <f>IF(AND(ISNUMBER(H12),($O$12)&gt;0),H12/$O$12*100,0)</f>
        <v>0</v>
      </c>
      <c r="I46" s="97">
        <f>IF(AND(ISNUMBER(I12),($O$12)&gt;0),I12/$O$12*100,0)</f>
        <v>0</v>
      </c>
      <c r="J46" s="97">
        <f>IF(AND(ISNUMBER(J12),($T$12)&gt;0),J12/$T$12*100,0)</f>
        <v>155.69909833506691</v>
      </c>
      <c r="K46" s="97">
        <f t="shared" ref="K46:Z46" si="13">IF(AND(ISNUMBER(K12),($T$12)&gt;0),K12/$T$12*100,0)</f>
        <v>150.78439134868128</v>
      </c>
      <c r="L46" s="97">
        <f t="shared" si="13"/>
        <v>143.01798708438548</v>
      </c>
      <c r="M46" s="97">
        <f t="shared" si="13"/>
        <v>134.06292885360347</v>
      </c>
      <c r="N46" s="97">
        <f t="shared" si="13"/>
        <v>131.53485209187272</v>
      </c>
      <c r="O46" s="97">
        <f t="shared" si="13"/>
        <v>126.22890412532055</v>
      </c>
      <c r="P46" s="97">
        <f t="shared" si="13"/>
        <v>121.48699580220223</v>
      </c>
      <c r="Q46" s="97">
        <f t="shared" si="13"/>
        <v>116.317707103941</v>
      </c>
      <c r="R46" s="97">
        <f t="shared" si="13"/>
        <v>111.98812926187547</v>
      </c>
      <c r="S46" s="97">
        <f t="shared" si="13"/>
        <v>104.90960300827568</v>
      </c>
      <c r="T46" s="97">
        <f t="shared" si="13"/>
        <v>100</v>
      </c>
      <c r="U46" s="97">
        <f t="shared" si="13"/>
        <v>95.651553023665997</v>
      </c>
      <c r="V46" s="97">
        <f t="shared" si="13"/>
        <v>91.157805393165575</v>
      </c>
      <c r="W46" s="97">
        <f t="shared" si="13"/>
        <v>90.116464304914615</v>
      </c>
      <c r="X46" s="97">
        <f t="shared" si="13"/>
        <v>86.586676272270893</v>
      </c>
      <c r="Y46" s="97">
        <f t="shared" si="13"/>
        <v>84.71189235759536</v>
      </c>
      <c r="Z46" s="97">
        <f t="shared" si="13"/>
        <v>82.122258796801972</v>
      </c>
      <c r="AA46" s="185" t="s">
        <v>211</v>
      </c>
      <c r="AB46" s="177">
        <v>40</v>
      </c>
    </row>
    <row r="47" spans="1:28" s="40" customFormat="1" ht="15" customHeight="1">
      <c r="A47" s="176">
        <v>41</v>
      </c>
      <c r="B47" s="18"/>
      <c r="C47" s="79" t="s">
        <v>32</v>
      </c>
      <c r="D47" s="62" t="s">
        <v>329</v>
      </c>
      <c r="E47" s="190">
        <f t="shared" si="5"/>
        <v>0</v>
      </c>
      <c r="F47" s="190">
        <f t="shared" si="5"/>
        <v>0</v>
      </c>
      <c r="G47" s="97">
        <f>IF(AND(ISNUMBER(G13),($E13)&gt;0),G13/$E13*100,0)</f>
        <v>0</v>
      </c>
      <c r="H47" s="97">
        <f>IF(AND(ISNUMBER(H13),($E13)&gt;0),H13/$E13*100,0)</f>
        <v>0</v>
      </c>
      <c r="I47" s="97">
        <f>IF(AND(ISNUMBER(I13),($E13)&gt;0),I13/$E13*100,0)</f>
        <v>0</v>
      </c>
      <c r="J47" s="97">
        <f>IF(AND(ISNUMBER(J13),($J13)&gt;0),J13/$J13*100,0)</f>
        <v>100</v>
      </c>
      <c r="K47" s="97">
        <f t="shared" ref="K47:Y47" si="14">IF(AND(ISNUMBER(K13),($J13)&gt;0),K13/$J13*100,0)</f>
        <v>95.538017418640138</v>
      </c>
      <c r="L47" s="97">
        <f t="shared" si="14"/>
        <v>106.37991752446811</v>
      </c>
      <c r="M47" s="97">
        <f t="shared" si="14"/>
        <v>116.47519258326003</v>
      </c>
      <c r="N47" s="97">
        <f t="shared" si="14"/>
        <v>120.54721658982346</v>
      </c>
      <c r="O47" s="97">
        <f t="shared" si="14"/>
        <v>108.71371427119776</v>
      </c>
      <c r="P47" s="97">
        <f t="shared" si="14"/>
        <v>122.33129416702945</v>
      </c>
      <c r="Q47" s="97">
        <f t="shared" si="14"/>
        <v>129.14642930827677</v>
      </c>
      <c r="R47" s="97">
        <f t="shared" si="14"/>
        <v>119.96328628486901</v>
      </c>
      <c r="S47" s="97">
        <f t="shared" si="14"/>
        <v>121.31572605178678</v>
      </c>
      <c r="T47" s="97">
        <f t="shared" si="14"/>
        <v>123.21342436574845</v>
      </c>
      <c r="U47" s="97">
        <f t="shared" si="14"/>
        <v>124.18343061879527</v>
      </c>
      <c r="V47" s="97">
        <f t="shared" si="14"/>
        <v>124.6728265888831</v>
      </c>
      <c r="W47" s="97">
        <f t="shared" si="14"/>
        <v>126.1096576157954</v>
      </c>
      <c r="X47" s="97">
        <f t="shared" si="14"/>
        <v>134.66127084710268</v>
      </c>
      <c r="Y47" s="97">
        <f t="shared" si="14"/>
        <v>127.82237791464475</v>
      </c>
      <c r="Z47" s="97">
        <f>IF(AND(ISNUMBER(Z13),($J13)&gt;0),Z13/$J13*100,0)</f>
        <v>130.86763114988062</v>
      </c>
      <c r="AA47" s="185" t="s">
        <v>211</v>
      </c>
      <c r="AB47" s="177">
        <v>41</v>
      </c>
    </row>
    <row r="48" spans="1:28" s="40" customFormat="1" ht="15" customHeight="1">
      <c r="A48" s="176">
        <v>42</v>
      </c>
      <c r="B48" s="18"/>
      <c r="C48" s="80"/>
      <c r="D48" s="62" t="s">
        <v>524</v>
      </c>
      <c r="E48" s="190">
        <f t="shared" si="5"/>
        <v>0</v>
      </c>
      <c r="F48" s="190">
        <f t="shared" si="5"/>
        <v>0</v>
      </c>
      <c r="G48" s="97">
        <f>IF(AND(ISNUMBER(G13),($O$13)&gt;0),G13/$O$13*100,0)</f>
        <v>0</v>
      </c>
      <c r="H48" s="97">
        <f>IF(AND(ISNUMBER(H13),($O$13)&gt;0),H13/$O$13*100,0)</f>
        <v>0</v>
      </c>
      <c r="I48" s="97">
        <f>IF(AND(ISNUMBER(I13),($O$13)&gt;0),I13/$O$13*100,0)</f>
        <v>0</v>
      </c>
      <c r="J48" s="97">
        <f>IF(AND(ISNUMBER(J13),($T$13)&gt;0),J13/$T$13*100,0)</f>
        <v>81.159987651311923</v>
      </c>
      <c r="K48" s="97">
        <f t="shared" ref="K48:Y48" si="15">IF(AND(ISNUMBER(K13),($T$13)&gt;0),K13/$T$13*100,0)</f>
        <v>77.538643139276573</v>
      </c>
      <c r="L48" s="97">
        <f t="shared" si="15"/>
        <v>86.337927926334118</v>
      </c>
      <c r="M48" s="97">
        <f t="shared" si="15"/>
        <v>94.531251917415617</v>
      </c>
      <c r="N48" s="97">
        <f t="shared" si="15"/>
        <v>97.836106098300959</v>
      </c>
      <c r="O48" s="97">
        <f t="shared" si="15"/>
        <v>88.232037077786629</v>
      </c>
      <c r="P48" s="97">
        <f t="shared" si="15"/>
        <v>99.284063239651161</v>
      </c>
      <c r="Q48" s="97">
        <f t="shared" si="15"/>
        <v>104.8152260787077</v>
      </c>
      <c r="R48" s="97">
        <f t="shared" si="15"/>
        <v>97.362188334907643</v>
      </c>
      <c r="S48" s="97">
        <f t="shared" si="15"/>
        <v>98.459828282729561</v>
      </c>
      <c r="T48" s="97">
        <f t="shared" si="15"/>
        <v>100</v>
      </c>
      <c r="U48" s="97">
        <f t="shared" si="15"/>
        <v>100.78725695518973</v>
      </c>
      <c r="V48" s="97">
        <f t="shared" si="15"/>
        <v>101.18445066407907</v>
      </c>
      <c r="W48" s="97">
        <f t="shared" si="15"/>
        <v>102.35058254809128</v>
      </c>
      <c r="X48" s="97">
        <f t="shared" si="15"/>
        <v>109.29107079060825</v>
      </c>
      <c r="Y48" s="97">
        <f t="shared" si="15"/>
        <v>103.74062613113892</v>
      </c>
      <c r="Z48" s="97">
        <f>IF(AND(ISNUMBER(Z13),($T$13)&gt;0),Z13/$T$13*100,0)</f>
        <v>106.21215328080756</v>
      </c>
      <c r="AA48" s="185" t="s">
        <v>211</v>
      </c>
      <c r="AB48" s="177">
        <v>42</v>
      </c>
    </row>
    <row r="49" spans="1:28" s="40" customFormat="1" ht="15" customHeight="1">
      <c r="A49" s="176">
        <v>43</v>
      </c>
      <c r="B49" s="18"/>
      <c r="C49" s="79" t="s">
        <v>33</v>
      </c>
      <c r="D49" s="62" t="s">
        <v>329</v>
      </c>
      <c r="E49" s="190">
        <f t="shared" si="5"/>
        <v>0</v>
      </c>
      <c r="F49" s="190">
        <f t="shared" si="5"/>
        <v>0</v>
      </c>
      <c r="G49" s="97">
        <f>IF(AND(ISNUMBER(G14),($E14)&gt;0),G14/$E14*100,0)</f>
        <v>0</v>
      </c>
      <c r="H49" s="97">
        <f>IF(AND(ISNUMBER(H14),($E14)&gt;0),H14/$E14*100,0)</f>
        <v>0</v>
      </c>
      <c r="I49" s="97">
        <f>IF(AND(ISNUMBER(I14),($E14)&gt;0),I14/$E14*100,0)</f>
        <v>0</v>
      </c>
      <c r="J49" s="97">
        <f>IF(AND(ISNUMBER(J14),($J14)&gt;0),J14/$J14*100,0)</f>
        <v>100</v>
      </c>
      <c r="K49" s="97">
        <f t="shared" ref="K49:Y49" si="16">IF(AND(ISNUMBER(K14),($J14)&gt;0),K14/$J14*100,0)</f>
        <v>97.643937695002009</v>
      </c>
      <c r="L49" s="97">
        <f t="shared" si="16"/>
        <v>78.522617952233546</v>
      </c>
      <c r="M49" s="97">
        <f t="shared" si="16"/>
        <v>84.612327086410417</v>
      </c>
      <c r="N49" s="97">
        <f t="shared" si="16"/>
        <v>70.168266038101038</v>
      </c>
      <c r="O49" s="97">
        <f t="shared" si="16"/>
        <v>44.497524777744616</v>
      </c>
      <c r="P49" s="97">
        <f t="shared" si="16"/>
        <v>40.693719096645168</v>
      </c>
      <c r="Q49" s="97">
        <f t="shared" si="16"/>
        <v>44.340466479606285</v>
      </c>
      <c r="R49" s="97">
        <f t="shared" si="16"/>
        <v>47.551255535934253</v>
      </c>
      <c r="S49" s="97">
        <f t="shared" si="16"/>
        <v>45.741323706835928</v>
      </c>
      <c r="T49" s="97">
        <f t="shared" si="16"/>
        <v>39.011651687733583</v>
      </c>
      <c r="U49" s="97">
        <f t="shared" si="16"/>
        <v>30.917139617430855</v>
      </c>
      <c r="V49" s="97">
        <f t="shared" si="16"/>
        <v>27.189765623374768</v>
      </c>
      <c r="W49" s="97">
        <f t="shared" si="16"/>
        <v>26.537254390832693</v>
      </c>
      <c r="X49" s="97">
        <f t="shared" si="16"/>
        <v>18.9687650641532</v>
      </c>
      <c r="Y49" s="97">
        <f t="shared" si="16"/>
        <v>16.023495753668605</v>
      </c>
      <c r="Z49" s="97">
        <f>IF(AND(ISNUMBER(Z14),($J14)&gt;0),Z14/$J14*100,0)</f>
        <v>12.896991912266644</v>
      </c>
      <c r="AA49" s="185" t="s">
        <v>211</v>
      </c>
      <c r="AB49" s="177">
        <v>43</v>
      </c>
    </row>
    <row r="50" spans="1:28" s="40" customFormat="1" ht="15" customHeight="1">
      <c r="A50" s="176">
        <v>44</v>
      </c>
      <c r="B50" s="18"/>
      <c r="C50" s="80"/>
      <c r="D50" s="62" t="s">
        <v>524</v>
      </c>
      <c r="E50" s="190">
        <f t="shared" si="5"/>
        <v>0</v>
      </c>
      <c r="F50" s="190">
        <f t="shared" si="5"/>
        <v>0</v>
      </c>
      <c r="G50" s="97">
        <f>IF(AND(ISNUMBER(G14),($O14)&gt;0),G14/$O14*100,0)</f>
        <v>0</v>
      </c>
      <c r="H50" s="97">
        <f>IF(AND(ISNUMBER(H14),($O14)&gt;0),H14/$O14*100,0)</f>
        <v>0</v>
      </c>
      <c r="I50" s="97">
        <f>IF(AND(ISNUMBER(I14),($O14)&gt;0),I14/$O14*100,0)</f>
        <v>0</v>
      </c>
      <c r="J50" s="97">
        <f>IF(AND(ISNUMBER(J14),($T14)&gt;0),J14/$T14*100,0)</f>
        <v>256.33367384812101</v>
      </c>
      <c r="K50" s="97">
        <f t="shared" ref="K50:Y50" si="17">IF(AND(ISNUMBER(K14),($T14)&gt;0),K14/$T14*100,0)</f>
        <v>250.29429278356895</v>
      </c>
      <c r="L50" s="97">
        <f t="shared" si="17"/>
        <v>201.27991139868442</v>
      </c>
      <c r="M50" s="97">
        <f t="shared" si="17"/>
        <v>216.88988654898463</v>
      </c>
      <c r="N50" s="97">
        <f t="shared" si="17"/>
        <v>179.86489421098779</v>
      </c>
      <c r="O50" s="97">
        <f t="shared" si="17"/>
        <v>114.06214003427073</v>
      </c>
      <c r="P50" s="97">
        <f t="shared" si="17"/>
        <v>104.31170518586497</v>
      </c>
      <c r="Q50" s="97">
        <f t="shared" si="17"/>
        <v>113.6595467285694</v>
      </c>
      <c r="R50" s="97">
        <f t="shared" si="17"/>
        <v>121.88988027616831</v>
      </c>
      <c r="S50" s="97">
        <f t="shared" si="17"/>
        <v>117.25041552449407</v>
      </c>
      <c r="T50" s="97">
        <f t="shared" si="17"/>
        <v>100</v>
      </c>
      <c r="U50" s="97">
        <f t="shared" si="17"/>
        <v>79.251039830113427</v>
      </c>
      <c r="V50" s="97">
        <f t="shared" si="17"/>
        <v>69.696525133090006</v>
      </c>
      <c r="W50" s="97">
        <f t="shared" si="17"/>
        <v>68.023919118443246</v>
      </c>
      <c r="X50" s="97">
        <f t="shared" si="17"/>
        <v>48.623332372562786</v>
      </c>
      <c r="Y50" s="97">
        <f t="shared" si="17"/>
        <v>41.073615344276405</v>
      </c>
      <c r="Z50" s="97">
        <f>IF(AND(ISNUMBER(Z14),($T14)&gt;0),Z14/$T14*100,0)</f>
        <v>33.059333184608128</v>
      </c>
      <c r="AA50" s="185" t="s">
        <v>211</v>
      </c>
      <c r="AB50" s="177">
        <v>44</v>
      </c>
    </row>
    <row r="51" spans="1:28" s="40" customFormat="1" ht="15" customHeight="1">
      <c r="A51" s="176">
        <v>45</v>
      </c>
      <c r="B51" s="18"/>
      <c r="C51" s="79" t="s">
        <v>158</v>
      </c>
      <c r="D51" s="62" t="s">
        <v>329</v>
      </c>
      <c r="E51" s="190">
        <f t="shared" si="5"/>
        <v>0</v>
      </c>
      <c r="F51" s="192" t="s">
        <v>212</v>
      </c>
      <c r="G51" s="97">
        <f>IF(AND(ISNUMBER(G15),($E15)&gt;0),G15/$E15*100,0)</f>
        <v>0</v>
      </c>
      <c r="H51" s="97">
        <f>IF(AND(ISNUMBER(H15),($E15)&gt;0),H15/$E15*100,0)</f>
        <v>0</v>
      </c>
      <c r="I51" s="97">
        <f>IF(AND(ISNUMBER(I15),($E15)&gt;0),I15/$E15*100,0)</f>
        <v>0</v>
      </c>
      <c r="J51" s="97">
        <f>IF(AND(ISNUMBER(J15),($J15)&gt;0),J15/$J15*100,0)</f>
        <v>100</v>
      </c>
      <c r="K51" s="97">
        <f t="shared" ref="K51:Y51" si="18">IF(AND(ISNUMBER(K15),($J15)&gt;0),K15/$J15*100,0)</f>
        <v>95.289160908611663</v>
      </c>
      <c r="L51" s="97">
        <f t="shared" si="18"/>
        <v>94.459608445599258</v>
      </c>
      <c r="M51" s="97">
        <f t="shared" si="18"/>
        <v>91.058894570064012</v>
      </c>
      <c r="N51" s="97">
        <f t="shared" si="18"/>
        <v>66.33142117937372</v>
      </c>
      <c r="O51" s="97">
        <f t="shared" si="18"/>
        <v>62.972067804383137</v>
      </c>
      <c r="P51" s="97">
        <f t="shared" si="18"/>
        <v>58.012864401850685</v>
      </c>
      <c r="Q51" s="97">
        <f t="shared" si="18"/>
        <v>47.734172043434256</v>
      </c>
      <c r="R51" s="97">
        <f t="shared" si="18"/>
        <v>46.916461052276297</v>
      </c>
      <c r="S51" s="97">
        <f t="shared" si="18"/>
        <v>50.154263997556725</v>
      </c>
      <c r="T51" s="97">
        <f t="shared" si="18"/>
        <v>51.334310104740275</v>
      </c>
      <c r="U51" s="97">
        <f t="shared" si="18"/>
        <v>50.122559388520806</v>
      </c>
      <c r="V51" s="97">
        <f t="shared" si="18"/>
        <v>49.180759993903202</v>
      </c>
      <c r="W51" s="97">
        <f t="shared" si="18"/>
        <v>45.943159480685004</v>
      </c>
      <c r="X51" s="97">
        <f t="shared" si="18"/>
        <v>45.212795298135703</v>
      </c>
      <c r="Y51" s="97">
        <f t="shared" si="18"/>
        <v>47.115612099358522</v>
      </c>
      <c r="Z51" s="97">
        <f>IF(AND(ISNUMBER(Z15),($J15)&gt;0),Z15/$J15*100,0)</f>
        <v>48.90987840305263</v>
      </c>
      <c r="AA51" s="185" t="s">
        <v>211</v>
      </c>
      <c r="AB51" s="177">
        <v>45</v>
      </c>
    </row>
    <row r="52" spans="1:28" s="40" customFormat="1" ht="15" customHeight="1">
      <c r="A52" s="176">
        <v>46</v>
      </c>
      <c r="B52" s="18"/>
      <c r="C52" s="78"/>
      <c r="D52" s="62" t="s">
        <v>524</v>
      </c>
      <c r="E52" s="190">
        <f t="shared" si="5"/>
        <v>0</v>
      </c>
      <c r="F52" s="192" t="s">
        <v>212</v>
      </c>
      <c r="G52" s="97">
        <f>IF(AND(ISNUMBER(G15),($O$15)&gt;0),G15/$O$15*100,0)</f>
        <v>0</v>
      </c>
      <c r="H52" s="97">
        <f>IF(AND(ISNUMBER(H15),($O$15)&gt;0),H15/$O$15*100,0)</f>
        <v>0</v>
      </c>
      <c r="I52" s="97">
        <f>IF(AND(ISNUMBER(I15),($O$15)&gt;0),I15/$O$15*100,0)</f>
        <v>0</v>
      </c>
      <c r="J52" s="97">
        <f>IF(AND(ISNUMBER(J15),($T$15)&gt;0),J15/$T$15*100,0)</f>
        <v>194.80148811966961</v>
      </c>
      <c r="K52" s="97">
        <f t="shared" ref="K52:Y52" si="19">IF(AND(ISNUMBER(K15),($T$15)&gt;0),K15/$T$15*100,0)</f>
        <v>185.62470346672205</v>
      </c>
      <c r="L52" s="97">
        <f t="shared" si="19"/>
        <v>184.00872292404046</v>
      </c>
      <c r="M52" s="97">
        <f t="shared" si="19"/>
        <v>177.38408168780575</v>
      </c>
      <c r="N52" s="97">
        <f t="shared" si="19"/>
        <v>129.2145955483457</v>
      </c>
      <c r="O52" s="97">
        <f t="shared" si="19"/>
        <v>122.67052518266573</v>
      </c>
      <c r="P52" s="97">
        <f t="shared" si="19"/>
        <v>113.00992315565122</v>
      </c>
      <c r="Q52" s="97">
        <f t="shared" si="19"/>
        <v>92.986877482213231</v>
      </c>
      <c r="R52" s="97">
        <f t="shared" si="19"/>
        <v>91.393964302919443</v>
      </c>
      <c r="S52" s="97">
        <f t="shared" si="19"/>
        <v>97.701252622708196</v>
      </c>
      <c r="T52" s="97">
        <f t="shared" si="19"/>
        <v>100</v>
      </c>
      <c r="U52" s="97">
        <f t="shared" si="19"/>
        <v>97.639491572503701</v>
      </c>
      <c r="V52" s="97">
        <f t="shared" si="19"/>
        <v>95.804852336686579</v>
      </c>
      <c r="W52" s="97">
        <f t="shared" si="19"/>
        <v>89.49795835756747</v>
      </c>
      <c r="X52" s="97">
        <f t="shared" si="19"/>
        <v>88.075198061268367</v>
      </c>
      <c r="Y52" s="97">
        <f t="shared" si="19"/>
        <v>91.781913506241523</v>
      </c>
      <c r="Z52" s="97">
        <f>IF(AND(ISNUMBER(Z15),($T$15)&gt;0),Z15/$T$15*100,0)</f>
        <v>95.277170966667441</v>
      </c>
      <c r="AA52" s="185" t="s">
        <v>211</v>
      </c>
      <c r="AB52" s="177">
        <v>46</v>
      </c>
    </row>
    <row r="53" spans="1:28" s="40" customFormat="1" ht="15" customHeight="1">
      <c r="A53" s="176">
        <v>47</v>
      </c>
      <c r="B53" s="18"/>
      <c r="C53" s="77" t="s">
        <v>224</v>
      </c>
      <c r="D53" s="62"/>
      <c r="E53" s="190"/>
      <c r="F53" s="192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193"/>
      <c r="T53" s="193"/>
      <c r="U53" s="193"/>
      <c r="V53" s="193"/>
      <c r="W53" s="193"/>
      <c r="X53" s="193"/>
      <c r="Y53" s="193"/>
      <c r="Z53" s="193"/>
      <c r="AA53" s="193"/>
      <c r="AB53" s="177">
        <v>47</v>
      </c>
    </row>
    <row r="54" spans="1:28" s="40" customFormat="1" ht="15" customHeight="1">
      <c r="A54" s="176">
        <v>48</v>
      </c>
      <c r="B54" s="18"/>
      <c r="C54" s="79" t="s">
        <v>151</v>
      </c>
      <c r="D54" s="62" t="s">
        <v>329</v>
      </c>
      <c r="E54" s="190">
        <f>IF(AND(ISNUMBER(E24),($O24)&gt;0),E24/$O24*100,0)</f>
        <v>0</v>
      </c>
      <c r="F54" s="192" t="s">
        <v>212</v>
      </c>
      <c r="G54" s="97">
        <f>IF(AND(ISNUMBER(G17),($E17)&gt;0),G17/$E17*100,0)</f>
        <v>0</v>
      </c>
      <c r="H54" s="97">
        <f>IF(AND(ISNUMBER(H17),($E17)&gt;0),H17/$E17*100,0)</f>
        <v>0</v>
      </c>
      <c r="I54" s="97">
        <f>IF(AND(ISNUMBER(I17),($E17)&gt;0),I17/$E17*100,0)</f>
        <v>0</v>
      </c>
      <c r="J54" s="97">
        <f>IF(AND(ISNUMBER(J17),($J17)&gt;0),J17/$J17*100,0)</f>
        <v>100</v>
      </c>
      <c r="K54" s="97">
        <f t="shared" ref="K54:Y54" si="20">IF(AND(ISNUMBER(K17),($J17)&gt;0),K17/$J17*100,0)</f>
        <v>84.371295098895715</v>
      </c>
      <c r="L54" s="97">
        <f t="shared" si="20"/>
        <v>71.475519041461496</v>
      </c>
      <c r="M54" s="97">
        <f t="shared" si="20"/>
        <v>58.120190889188585</v>
      </c>
      <c r="N54" s="97">
        <f t="shared" si="20"/>
        <v>48.570820773857797</v>
      </c>
      <c r="O54" s="97">
        <f t="shared" si="20"/>
        <v>39.081180699223808</v>
      </c>
      <c r="P54" s="97">
        <f t="shared" si="20"/>
        <v>37.865265012728386</v>
      </c>
      <c r="Q54" s="97">
        <f t="shared" si="20"/>
        <v>34.227355072354335</v>
      </c>
      <c r="R54" s="97">
        <f t="shared" si="20"/>
        <v>32.597058078057962</v>
      </c>
      <c r="S54" s="97">
        <f t="shared" si="20"/>
        <v>29.986619643073659</v>
      </c>
      <c r="T54" s="97">
        <f t="shared" si="20"/>
        <v>28.324372398037411</v>
      </c>
      <c r="U54" s="97">
        <f t="shared" si="20"/>
        <v>29.546376105595368</v>
      </c>
      <c r="V54" s="97">
        <f t="shared" si="20"/>
        <v>27.659798871916529</v>
      </c>
      <c r="W54" s="97">
        <f t="shared" si="20"/>
        <v>27.847702764950526</v>
      </c>
      <c r="X54" s="97">
        <f t="shared" si="20"/>
        <v>25.225257374220206</v>
      </c>
      <c r="Y54" s="97">
        <f t="shared" si="20"/>
        <v>28.612014284134403</v>
      </c>
      <c r="Z54" s="97">
        <f>IF(AND(ISNUMBER(Z17),($J17)&gt;0),Z17/$J17*100,0)</f>
        <v>28.641099537310083</v>
      </c>
      <c r="AA54" s="185" t="s">
        <v>211</v>
      </c>
      <c r="AB54" s="177">
        <v>48</v>
      </c>
    </row>
    <row r="55" spans="1:28" s="40" customFormat="1" ht="15" customHeight="1">
      <c r="A55" s="176">
        <v>49</v>
      </c>
      <c r="B55" s="18"/>
      <c r="C55" s="80"/>
      <c r="D55" s="62" t="s">
        <v>524</v>
      </c>
      <c r="E55" s="190">
        <f>IF(AND(ISNUMBER(E25),($O25)&gt;0),E25/$O25*100,0)</f>
        <v>0</v>
      </c>
      <c r="F55" s="192" t="s">
        <v>212</v>
      </c>
      <c r="G55" s="191">
        <f>IF(AND(ISNUMBER(G17),($O$17)&gt;0),G17/$O$17*100,0)</f>
        <v>0</v>
      </c>
      <c r="H55" s="191">
        <f>IF(AND(ISNUMBER(H17),($O$17)&gt;0),H17/$O$17*100,0)</f>
        <v>0</v>
      </c>
      <c r="I55" s="191">
        <f>IF(AND(ISNUMBER(I17),($O$17)&gt;0),I17/$O$17*100,0)</f>
        <v>0</v>
      </c>
      <c r="J55" s="191">
        <f>IF(AND(ISNUMBER(J17),($T$17)&gt;0),J17/$T$17*100,0)</f>
        <v>353.05283589241674</v>
      </c>
      <c r="K55" s="191">
        <f t="shared" ref="K55:Z55" si="21">IF(AND(ISNUMBER(K17),($T$17)&gt;0),K17/$T$17*100,0)</f>
        <v>297.87525002581094</v>
      </c>
      <c r="L55" s="191">
        <f t="shared" si="21"/>
        <v>252.34634694470418</v>
      </c>
      <c r="M55" s="191">
        <f t="shared" si="21"/>
        <v>205.19498216036632</v>
      </c>
      <c r="N55" s="191">
        <f t="shared" si="21"/>
        <v>171.48066015832802</v>
      </c>
      <c r="O55" s="191">
        <f t="shared" si="21"/>
        <v>137.97721675884949</v>
      </c>
      <c r="P55" s="191">
        <f t="shared" si="21"/>
        <v>133.68439194561665</v>
      </c>
      <c r="Q55" s="191">
        <f t="shared" si="21"/>
        <v>120.84064773391393</v>
      </c>
      <c r="R55" s="191">
        <f t="shared" si="21"/>
        <v>115.08483796208175</v>
      </c>
      <c r="S55" s="191">
        <f t="shared" si="21"/>
        <v>105.86861103814404</v>
      </c>
      <c r="T55" s="191">
        <f t="shared" si="21"/>
        <v>100</v>
      </c>
      <c r="U55" s="191">
        <f t="shared" si="21"/>
        <v>104.31431874424386</v>
      </c>
      <c r="V55" s="191">
        <f t="shared" si="21"/>
        <v>97.653704319439996</v>
      </c>
      <c r="W55" s="191">
        <f t="shared" si="21"/>
        <v>98.317104342548788</v>
      </c>
      <c r="X55" s="191">
        <f t="shared" si="21"/>
        <v>89.05848652084542</v>
      </c>
      <c r="Y55" s="191">
        <f t="shared" si="21"/>
        <v>101.01552783607988</v>
      </c>
      <c r="Z55" s="191">
        <f t="shared" si="21"/>
        <v>101.11821414724309</v>
      </c>
      <c r="AA55" s="185" t="s">
        <v>211</v>
      </c>
      <c r="AB55" s="177">
        <v>49</v>
      </c>
    </row>
    <row r="56" spans="1:28" s="40" customFormat="1" ht="15" customHeight="1">
      <c r="A56" s="176">
        <v>50</v>
      </c>
      <c r="B56" s="18"/>
      <c r="C56" s="79" t="s">
        <v>152</v>
      </c>
      <c r="D56" s="62" t="s">
        <v>329</v>
      </c>
      <c r="E56" s="190">
        <f>IF(AND(ISNUMBER(E26),($O26)&gt;0),E26/$O26*100,0)</f>
        <v>0</v>
      </c>
      <c r="F56" s="192" t="s">
        <v>212</v>
      </c>
      <c r="G56" s="97">
        <f>IF(AND(ISNUMBER(G18),($E18)&gt;0),G18/$E18*100,0)</f>
        <v>0</v>
      </c>
      <c r="H56" s="97">
        <f>IF(AND(ISNUMBER(H18),($E18)&gt;0),H18/$E18*100,0)</f>
        <v>0</v>
      </c>
      <c r="I56" s="97">
        <f>IF(AND(ISNUMBER(I18),($E18)&gt;0),I18/$E18*100,0)</f>
        <v>0</v>
      </c>
      <c r="J56" s="97">
        <f>IF(AND(ISNUMBER(J18),($J18)&gt;0),J18/$J18*100,0)</f>
        <v>100</v>
      </c>
      <c r="K56" s="97">
        <f t="shared" ref="K56:Y56" si="22">IF(AND(ISNUMBER(K18),($J18)&gt;0),K18/$J18*100,0)</f>
        <v>96.823548602470595</v>
      </c>
      <c r="L56" s="97">
        <f t="shared" si="22"/>
        <v>94.044140156714803</v>
      </c>
      <c r="M56" s="97">
        <f t="shared" si="22"/>
        <v>91.982850444396163</v>
      </c>
      <c r="N56" s="97">
        <f t="shared" si="22"/>
        <v>91.766653942664206</v>
      </c>
      <c r="O56" s="97">
        <f t="shared" si="22"/>
        <v>87.922915492914399</v>
      </c>
      <c r="P56" s="97">
        <f t="shared" si="22"/>
        <v>86.501547055033456</v>
      </c>
      <c r="Q56" s="97">
        <f t="shared" si="22"/>
        <v>83.194949523058881</v>
      </c>
      <c r="R56" s="97">
        <f t="shared" si="22"/>
        <v>81.545390525454394</v>
      </c>
      <c r="S56" s="97">
        <f t="shared" si="22"/>
        <v>78.396536733021222</v>
      </c>
      <c r="T56" s="97">
        <f t="shared" si="22"/>
        <v>75.653880300483394</v>
      </c>
      <c r="U56" s="97">
        <f t="shared" si="22"/>
        <v>75.942521873638597</v>
      </c>
      <c r="V56" s="97">
        <f t="shared" si="22"/>
        <v>71.678320169084614</v>
      </c>
      <c r="W56" s="97">
        <f t="shared" si="22"/>
        <v>68.27734555670601</v>
      </c>
      <c r="X56" s="97">
        <f t="shared" si="22"/>
        <v>64.265447533591924</v>
      </c>
      <c r="Y56" s="97">
        <f t="shared" si="22"/>
        <v>67.367276181181552</v>
      </c>
      <c r="Z56" s="97">
        <f>IF(AND(ISNUMBER(Z18),($J18)&gt;0),Z18/$J18*100,0)</f>
        <v>65.501623899511287</v>
      </c>
      <c r="AA56" s="185" t="s">
        <v>211</v>
      </c>
      <c r="AB56" s="177">
        <v>50</v>
      </c>
    </row>
    <row r="57" spans="1:28" s="40" customFormat="1" ht="15" customHeight="1">
      <c r="A57" s="176">
        <v>51</v>
      </c>
      <c r="B57" s="18"/>
      <c r="C57" s="80"/>
      <c r="D57" s="62" t="s">
        <v>524</v>
      </c>
      <c r="E57" s="190">
        <f>IF(AND(ISNUMBER(E27),($O27)&gt;0),E27/$O27*100,0)</f>
        <v>0</v>
      </c>
      <c r="F57" s="192" t="s">
        <v>212</v>
      </c>
      <c r="G57" s="191">
        <f>IF(AND(ISNUMBER(G18),($O$18)&gt;0),G18/$O$18*100,0)</f>
        <v>0</v>
      </c>
      <c r="H57" s="191">
        <f>IF(AND(ISNUMBER(H18),($O$18)&gt;0),H18/$O$18*100,0)</f>
        <v>0</v>
      </c>
      <c r="I57" s="191">
        <f>IF(AND(ISNUMBER(I18),($O$18)&gt;0),I18/$O$18*100,0)</f>
        <v>0</v>
      </c>
      <c r="J57" s="191">
        <f>IF(AND(ISNUMBER(J18),($T$18)&gt;0),J18/$T$18*100,0)</f>
        <v>132.1809266131734</v>
      </c>
      <c r="K57" s="191">
        <f t="shared" ref="K57:Z57" si="23">IF(AND(ISNUMBER(K18),($T$18)&gt;0),K18/$T$18*100,0)</f>
        <v>127.98226372250193</v>
      </c>
      <c r="L57" s="191">
        <f t="shared" si="23"/>
        <v>124.30841588453714</v>
      </c>
      <c r="M57" s="191">
        <f t="shared" si="23"/>
        <v>121.58378404261234</v>
      </c>
      <c r="N57" s="191">
        <f t="shared" si="23"/>
        <v>121.29801350331779</v>
      </c>
      <c r="O57" s="191">
        <f t="shared" si="23"/>
        <v>116.21732440385163</v>
      </c>
      <c r="P57" s="191">
        <f t="shared" si="23"/>
        <v>114.33854643207344</v>
      </c>
      <c r="Q57" s="191">
        <f t="shared" si="23"/>
        <v>109.96785517494112</v>
      </c>
      <c r="R57" s="191">
        <f t="shared" si="23"/>
        <v>107.78745280687654</v>
      </c>
      <c r="S57" s="191">
        <f t="shared" si="23"/>
        <v>103.62526868634431</v>
      </c>
      <c r="T57" s="191">
        <f t="shared" si="23"/>
        <v>100</v>
      </c>
      <c r="U57" s="191">
        <f t="shared" si="23"/>
        <v>100.38152910598741</v>
      </c>
      <c r="V57" s="191">
        <f t="shared" si="23"/>
        <v>94.745067780253223</v>
      </c>
      <c r="W57" s="191">
        <f t="shared" si="23"/>
        <v>90.24962802373237</v>
      </c>
      <c r="X57" s="191">
        <f t="shared" si="23"/>
        <v>84.946664042004599</v>
      </c>
      <c r="Y57" s="191">
        <f t="shared" si="23"/>
        <v>89.04668989034144</v>
      </c>
      <c r="Z57" s="191">
        <f t="shared" si="23"/>
        <v>86.580653417049859</v>
      </c>
      <c r="AA57" s="185" t="s">
        <v>211</v>
      </c>
      <c r="AB57" s="177">
        <v>51</v>
      </c>
    </row>
    <row r="58" spans="1:28" s="40" customFormat="1" ht="15" customHeight="1">
      <c r="A58" s="176">
        <v>52</v>
      </c>
      <c r="B58" s="18"/>
      <c r="C58" s="79" t="s">
        <v>35</v>
      </c>
      <c r="D58" s="62" t="s">
        <v>329</v>
      </c>
      <c r="E58" s="190">
        <f>IF(AND(ISNUMBER(E28),($O28)&gt;0),E28/$O28*100,0)</f>
        <v>0</v>
      </c>
      <c r="F58" s="192" t="s">
        <v>212</v>
      </c>
      <c r="G58" s="97">
        <f>IF(AND(ISNUMBER(G19),($E19)&gt;0),G19/$E19*100,0)</f>
        <v>0</v>
      </c>
      <c r="H58" s="97">
        <f>IF(AND(ISNUMBER(H19),($E19)&gt;0),H19/$E19*100,0)</f>
        <v>0</v>
      </c>
      <c r="I58" s="97">
        <f>IF(AND(ISNUMBER(I19),($E19)&gt;0),I19/$E19*100,0)</f>
        <v>0</v>
      </c>
      <c r="J58" s="97">
        <f>IF(AND(ISNUMBER(J19),($J19)&gt;0),J19/$J19*100,0)</f>
        <v>100</v>
      </c>
      <c r="K58" s="97">
        <f t="shared" ref="K58:Y58" si="24">IF(AND(ISNUMBER(K19),($J19)&gt;0),K19/$J19*100,0)</f>
        <v>96.180443740874267</v>
      </c>
      <c r="L58" s="97">
        <f t="shared" si="24"/>
        <v>94.870248516213891</v>
      </c>
      <c r="M58" s="97">
        <f t="shared" si="24"/>
        <v>92.595307571360422</v>
      </c>
      <c r="N58" s="97">
        <f t="shared" si="24"/>
        <v>84.982154839812594</v>
      </c>
      <c r="O58" s="97">
        <f t="shared" si="24"/>
        <v>77.077746856304188</v>
      </c>
      <c r="P58" s="97">
        <f t="shared" si="24"/>
        <v>71.819468757555384</v>
      </c>
      <c r="Q58" s="97">
        <f t="shared" si="24"/>
        <v>68.493681466789667</v>
      </c>
      <c r="R58" s="97">
        <f t="shared" si="24"/>
        <v>65.007706131681658</v>
      </c>
      <c r="S58" s="97">
        <f t="shared" si="24"/>
        <v>65.663212304149056</v>
      </c>
      <c r="T58" s="97">
        <f t="shared" si="24"/>
        <v>63.979274109353078</v>
      </c>
      <c r="U58" s="97">
        <f t="shared" si="24"/>
        <v>63.370572403321347</v>
      </c>
      <c r="V58" s="97">
        <f t="shared" si="24"/>
        <v>59.752825850177352</v>
      </c>
      <c r="W58" s="97">
        <f t="shared" si="24"/>
        <v>56.748191123230221</v>
      </c>
      <c r="X58" s="97">
        <f t="shared" si="24"/>
        <v>51.971608058327668</v>
      </c>
      <c r="Y58" s="97">
        <f t="shared" si="24"/>
        <v>58.969446409453617</v>
      </c>
      <c r="Z58" s="97">
        <f>IF(AND(ISNUMBER(Z19),($J19)&gt;0),Z19/$J19*100,0)</f>
        <v>56.291036361865764</v>
      </c>
      <c r="AA58" s="185" t="s">
        <v>211</v>
      </c>
      <c r="AB58" s="177">
        <v>52</v>
      </c>
    </row>
    <row r="59" spans="1:28" s="40" customFormat="1" ht="15" customHeight="1">
      <c r="A59" s="176">
        <v>53</v>
      </c>
      <c r="B59" s="18"/>
      <c r="C59" s="80"/>
      <c r="D59" s="62" t="s">
        <v>524</v>
      </c>
      <c r="E59" s="192" t="s">
        <v>212</v>
      </c>
      <c r="F59" s="192" t="s">
        <v>212</v>
      </c>
      <c r="G59" s="191">
        <f>IF(AND(ISNUMBER(G19),($O$19)&gt;0),G19/$O$19*100,0)</f>
        <v>0</v>
      </c>
      <c r="H59" s="191">
        <f>IF(AND(ISNUMBER(H19),($O$19)&gt;0),H19/$O$19*100,0)</f>
        <v>0</v>
      </c>
      <c r="I59" s="191">
        <f>IF(AND(ISNUMBER(I19),($O$19)&gt;0),I19/$O$19*100,0)</f>
        <v>0</v>
      </c>
      <c r="J59" s="191">
        <f>IF(AND(ISNUMBER(J19),($T$19)&gt;0),J19/$T$19*100,0)</f>
        <v>156.30061671078116</v>
      </c>
      <c r="K59" s="191">
        <f t="shared" ref="K59:Z59" si="25">IF(AND(ISNUMBER(K19),($T$19)&gt;0),K19/$T$19*100,0)</f>
        <v>150.33062672215237</v>
      </c>
      <c r="L59" s="191">
        <f t="shared" si="25"/>
        <v>148.28278350589304</v>
      </c>
      <c r="M59" s="191">
        <f t="shared" si="25"/>
        <v>144.72703677928098</v>
      </c>
      <c r="N59" s="191">
        <f t="shared" si="25"/>
        <v>132.82763210873804</v>
      </c>
      <c r="O59" s="191">
        <f t="shared" si="25"/>
        <v>120.47299368317816</v>
      </c>
      <c r="P59" s="191">
        <f t="shared" si="25"/>
        <v>112.25427258646587</v>
      </c>
      <c r="Q59" s="191">
        <f t="shared" si="25"/>
        <v>107.05604654051027</v>
      </c>
      <c r="R59" s="191">
        <f t="shared" si="25"/>
        <v>101.60744559335073</v>
      </c>
      <c r="S59" s="191">
        <f t="shared" si="25"/>
        <v>102.63200578349452</v>
      </c>
      <c r="T59" s="191">
        <f t="shared" si="25"/>
        <v>100</v>
      </c>
      <c r="U59" s="191">
        <f t="shared" si="25"/>
        <v>99.048595479543366</v>
      </c>
      <c r="V59" s="191">
        <f t="shared" si="25"/>
        <v>93.394035305946261</v>
      </c>
      <c r="W59" s="191">
        <f t="shared" si="25"/>
        <v>88.697772697821591</v>
      </c>
      <c r="X59" s="191">
        <f t="shared" si="25"/>
        <v>81.23194390967619</v>
      </c>
      <c r="Y59" s="191">
        <f t="shared" si="25"/>
        <v>92.169608408909596</v>
      </c>
      <c r="Z59" s="191">
        <f t="shared" si="25"/>
        <v>87.983236986486261</v>
      </c>
      <c r="AA59" s="185" t="s">
        <v>211</v>
      </c>
      <c r="AB59" s="177">
        <v>53</v>
      </c>
    </row>
    <row r="60" spans="1:28" s="40" customFormat="1" ht="15" customHeight="1">
      <c r="A60" s="176">
        <v>54</v>
      </c>
      <c r="B60" s="18"/>
      <c r="C60" s="79" t="s">
        <v>159</v>
      </c>
      <c r="D60" s="62" t="s">
        <v>329</v>
      </c>
      <c r="E60" s="192" t="s">
        <v>212</v>
      </c>
      <c r="F60" s="192" t="s">
        <v>212</v>
      </c>
      <c r="G60" s="97">
        <f>IF(AND(ISNUMBER(G20),($E20)&gt;0),G20/$E20*100,0)</f>
        <v>0</v>
      </c>
      <c r="H60" s="97">
        <f>IF(AND(ISNUMBER(H20),($E20)&gt;0),H20/$E20*100,0)</f>
        <v>0</v>
      </c>
      <c r="I60" s="97">
        <f>IF(AND(ISNUMBER(I20),($E20)&gt;0),I20/$E20*100,0)</f>
        <v>0</v>
      </c>
      <c r="J60" s="97">
        <f>IF(AND(ISNUMBER(J20),($J20)&gt;0),J20/$J20*100,0)</f>
        <v>100</v>
      </c>
      <c r="K60" s="97">
        <f t="shared" ref="K60:Y60" si="26">IF(AND(ISNUMBER(K20),($J20)&gt;0),K20/$J20*100,0)</f>
        <v>101.05824760905419</v>
      </c>
      <c r="L60" s="97">
        <f t="shared" si="26"/>
        <v>99.79111154518904</v>
      </c>
      <c r="M60" s="97">
        <f t="shared" si="26"/>
        <v>100.85409186701536</v>
      </c>
      <c r="N60" s="97">
        <f t="shared" si="26"/>
        <v>100.68351094456027</v>
      </c>
      <c r="O60" s="97">
        <f t="shared" si="26"/>
        <v>100.62976483963011</v>
      </c>
      <c r="P60" s="97">
        <f t="shared" si="26"/>
        <v>101.87577106036727</v>
      </c>
      <c r="Q60" s="97">
        <f t="shared" si="26"/>
        <v>99.645259454929757</v>
      </c>
      <c r="R60" s="97">
        <f t="shared" si="26"/>
        <v>98.861950999276232</v>
      </c>
      <c r="S60" s="97">
        <f t="shared" si="26"/>
        <v>97.450203719685391</v>
      </c>
      <c r="T60" s="97">
        <f t="shared" si="26"/>
        <v>96.024393956587744</v>
      </c>
      <c r="U60" s="97">
        <f t="shared" si="26"/>
        <v>95.26686199024013</v>
      </c>
      <c r="V60" s="97">
        <f t="shared" si="26"/>
        <v>94.764612199750829</v>
      </c>
      <c r="W60" s="97">
        <f t="shared" si="26"/>
        <v>94.788305415227597</v>
      </c>
      <c r="X60" s="97">
        <f t="shared" si="26"/>
        <v>95.915637358420938</v>
      </c>
      <c r="Y60" s="97">
        <f t="shared" si="26"/>
        <v>91.499658387330058</v>
      </c>
      <c r="Z60" s="97">
        <f>IF(AND(ISNUMBER(Z20),($J20)&gt;0),Z20/$J20*100,0)</f>
        <v>93.363997472749375</v>
      </c>
      <c r="AA60" s="185" t="s">
        <v>211</v>
      </c>
      <c r="AB60" s="177">
        <v>54</v>
      </c>
    </row>
    <row r="61" spans="1:28" s="40" customFormat="1" ht="15" customHeight="1">
      <c r="A61" s="176">
        <v>55</v>
      </c>
      <c r="B61" s="18"/>
      <c r="C61" s="78"/>
      <c r="D61" s="62" t="s">
        <v>321</v>
      </c>
      <c r="E61" s="190">
        <f>IF(AND(ISNUMBER(E31),($O31)&gt;0),E31/$O31*100,0)</f>
        <v>0</v>
      </c>
      <c r="F61" s="192" t="s">
        <v>212</v>
      </c>
      <c r="G61" s="191">
        <f>IF(AND(ISNUMBER(G20),($O$20)&gt;0),G20/$O$20*100,0)</f>
        <v>0</v>
      </c>
      <c r="H61" s="191">
        <f>IF(AND(ISNUMBER(H20),($O$20)&gt;0),H20/$O$20*100,0)</f>
        <v>0</v>
      </c>
      <c r="I61" s="191">
        <f>IF(AND(ISNUMBER(I20),($O$20)&gt;0),I20/$O$20*100,0)</f>
        <v>0</v>
      </c>
      <c r="J61" s="191">
        <f>IF(AND(ISNUMBER(J20),($T$20)&gt;0),J20/$T$20*100,0)</f>
        <v>104.14020425394158</v>
      </c>
      <c r="K61" s="191">
        <f t="shared" ref="K61:Z61" si="27">IF(AND(ISNUMBER(K20),($T$20)&gt;0),K20/$T$20*100,0)</f>
        <v>105.24226547552307</v>
      </c>
      <c r="L61" s="191">
        <f t="shared" si="27"/>
        <v>103.92266739043853</v>
      </c>
      <c r="M61" s="191">
        <f t="shared" si="27"/>
        <v>105.02965726876765</v>
      </c>
      <c r="N61" s="191">
        <f t="shared" si="27"/>
        <v>104.85201394770468</v>
      </c>
      <c r="O61" s="191">
        <f t="shared" si="27"/>
        <v>104.79604264425188</v>
      </c>
      <c r="P61" s="191">
        <f t="shared" si="27"/>
        <v>106.09363606754437</v>
      </c>
      <c r="Q61" s="191">
        <f t="shared" si="27"/>
        <v>103.77077672573387</v>
      </c>
      <c r="R61" s="191">
        <f t="shared" si="27"/>
        <v>102.9550377000779</v>
      </c>
      <c r="S61" s="191">
        <f t="shared" si="27"/>
        <v>101.48484119956254</v>
      </c>
      <c r="T61" s="191">
        <f t="shared" si="27"/>
        <v>100</v>
      </c>
      <c r="U61" s="191">
        <f t="shared" si="27"/>
        <v>99.2111046629567</v>
      </c>
      <c r="V61" s="191">
        <f t="shared" si="27"/>
        <v>98.688060705276143</v>
      </c>
      <c r="W61" s="191">
        <f t="shared" si="27"/>
        <v>98.712734868267987</v>
      </c>
      <c r="X61" s="191">
        <f t="shared" si="27"/>
        <v>99.886740656529454</v>
      </c>
      <c r="Y61" s="191">
        <f t="shared" si="27"/>
        <v>95.287931136224287</v>
      </c>
      <c r="Z61" s="191">
        <f t="shared" si="27"/>
        <v>97.229457667766042</v>
      </c>
      <c r="AA61" s="185" t="s">
        <v>211</v>
      </c>
      <c r="AB61" s="177">
        <v>55</v>
      </c>
    </row>
    <row r="62" spans="1:28" s="40" customFormat="1" ht="15" customHeight="1">
      <c r="A62" s="176">
        <v>56</v>
      </c>
      <c r="B62" s="18"/>
      <c r="C62" s="77" t="s">
        <v>227</v>
      </c>
      <c r="D62" s="62" t="s">
        <v>321</v>
      </c>
      <c r="E62" s="190">
        <f>IF(AND(ISNUMBER(E32),($O32)&gt;0),E32/$O32*100,0)</f>
        <v>0</v>
      </c>
      <c r="F62" s="97">
        <f t="shared" ref="F62:N62" si="28">IF(AND(ISNUMBER(F21),($O21)&gt;0),F21/$O21*100,0)</f>
        <v>114.0174188701192</v>
      </c>
      <c r="G62" s="97">
        <f t="shared" si="28"/>
        <v>111.1456885249644</v>
      </c>
      <c r="H62" s="97">
        <f t="shared" si="28"/>
        <v>110.25734832422758</v>
      </c>
      <c r="I62" s="97">
        <f t="shared" si="28"/>
        <v>109.47540278685372</v>
      </c>
      <c r="J62" s="97">
        <f t="shared" si="28"/>
        <v>108.65982601316431</v>
      </c>
      <c r="K62" s="97">
        <f t="shared" si="28"/>
        <v>106.30715275171225</v>
      </c>
      <c r="L62" s="97">
        <f t="shared" si="28"/>
        <v>105.46195784066288</v>
      </c>
      <c r="M62" s="97">
        <f t="shared" si="28"/>
        <v>101.94178642951053</v>
      </c>
      <c r="N62" s="97">
        <f t="shared" si="28"/>
        <v>100.9565013010282</v>
      </c>
      <c r="O62" s="97">
        <f>IF(AND(ISNUMBER(O21),($O21)&gt;0),O21/$O21*100,0)</f>
        <v>100</v>
      </c>
      <c r="P62" s="97">
        <f>IF(AND(ISNUMBER(P21),($O21)&gt;0),P21/$O21*100,0)</f>
        <v>97.679806106787964</v>
      </c>
      <c r="Q62" s="180" t="s">
        <v>702</v>
      </c>
      <c r="R62" s="180" t="s">
        <v>702</v>
      </c>
      <c r="S62" s="160">
        <f t="shared" ref="S62:V63" si="29">IF(AND(ISNUMBER(S21),($O21)&gt;0),S21/$O21*100,0)</f>
        <v>90.219513348830503</v>
      </c>
      <c r="T62" s="194" t="s">
        <v>702</v>
      </c>
      <c r="U62" s="194" t="s">
        <v>702</v>
      </c>
      <c r="V62" s="160">
        <f t="shared" si="29"/>
        <v>84.04991417740446</v>
      </c>
      <c r="W62" s="194" t="s">
        <v>702</v>
      </c>
      <c r="X62" s="194" t="s">
        <v>702</v>
      </c>
      <c r="Y62" s="160">
        <f>IF(AND(ISNUMBER(Y21),($O21)&gt;0),Y21/$O21*100,0)</f>
        <v>84.850514315532095</v>
      </c>
      <c r="Z62" s="180" t="s">
        <v>702</v>
      </c>
      <c r="AA62" s="180" t="s">
        <v>702</v>
      </c>
      <c r="AB62" s="177">
        <v>56</v>
      </c>
    </row>
    <row r="63" spans="1:28" s="40" customFormat="1" ht="15" customHeight="1">
      <c r="A63" s="176">
        <v>57</v>
      </c>
      <c r="B63" s="18"/>
      <c r="C63" s="77" t="s">
        <v>36</v>
      </c>
      <c r="D63" s="62" t="s">
        <v>321</v>
      </c>
      <c r="E63" s="190">
        <f t="shared" ref="E63:N63" si="30">IF(AND(ISNUMBER(E22),($O22)&gt;0),E22/$O22*100,0)</f>
        <v>0</v>
      </c>
      <c r="F63" s="97">
        <f t="shared" si="30"/>
        <v>117.68471609484392</v>
      </c>
      <c r="G63" s="97">
        <f t="shared" si="30"/>
        <v>113.45025779449338</v>
      </c>
      <c r="H63" s="97">
        <f t="shared" si="30"/>
        <v>111.96793388707924</v>
      </c>
      <c r="I63" s="97">
        <f t="shared" si="30"/>
        <v>110.57339261471554</v>
      </c>
      <c r="J63" s="97">
        <f t="shared" si="30"/>
        <v>109.10168554358907</v>
      </c>
      <c r="K63" s="97">
        <f t="shared" si="30"/>
        <v>106.85603485344576</v>
      </c>
      <c r="L63" s="97">
        <f t="shared" si="30"/>
        <v>106.4377317976074</v>
      </c>
      <c r="M63" s="97">
        <f t="shared" si="30"/>
        <v>103.55722279004256</v>
      </c>
      <c r="N63" s="97">
        <f t="shared" si="30"/>
        <v>101.06209425224067</v>
      </c>
      <c r="O63" s="97">
        <f>IF(AND(ISNUMBER(O22),($O22)&gt;0),O22/$O22*100,0)</f>
        <v>100</v>
      </c>
      <c r="P63" s="97">
        <f>IF(AND(ISNUMBER(P22),($O22)&gt;0),P22/$O22*100,0)</f>
        <v>97.164187097684319</v>
      </c>
      <c r="Q63" s="180" t="s">
        <v>702</v>
      </c>
      <c r="R63" s="180" t="s">
        <v>702</v>
      </c>
      <c r="S63" s="160">
        <f t="shared" si="29"/>
        <v>90.995536598330744</v>
      </c>
      <c r="T63" s="194" t="s">
        <v>702</v>
      </c>
      <c r="U63" s="194" t="s">
        <v>702</v>
      </c>
      <c r="V63" s="160">
        <f t="shared" si="29"/>
        <v>81.575814672827747</v>
      </c>
      <c r="W63" s="194" t="s">
        <v>702</v>
      </c>
      <c r="X63" s="194" t="s">
        <v>702</v>
      </c>
      <c r="Y63" s="160">
        <f>IF(AND(ISNUMBER(Y22),($O22)&gt;0),Y22/$O22*100,0)</f>
        <v>82.292036367127153</v>
      </c>
      <c r="Z63" s="180" t="s">
        <v>702</v>
      </c>
      <c r="AA63" s="180" t="s">
        <v>702</v>
      </c>
      <c r="AB63" s="177">
        <v>57</v>
      </c>
    </row>
    <row r="64" spans="1:28" s="40" customFormat="1" ht="15" customHeight="1">
      <c r="A64" s="176">
        <v>58</v>
      </c>
      <c r="B64" s="18"/>
      <c r="C64" s="77" t="s">
        <v>228</v>
      </c>
      <c r="D64" s="62" t="s">
        <v>46</v>
      </c>
      <c r="E64" s="188">
        <f t="shared" ref="E64:J64" si="31">IF(AND(ISNUMBER($E23),($K23)&gt;0),E23/$K23*100,0)</f>
        <v>0</v>
      </c>
      <c r="F64" s="188">
        <f t="shared" si="31"/>
        <v>0</v>
      </c>
      <c r="G64" s="188">
        <f t="shared" si="31"/>
        <v>0</v>
      </c>
      <c r="H64" s="188">
        <f t="shared" si="31"/>
        <v>0</v>
      </c>
      <c r="I64" s="188">
        <f t="shared" si="31"/>
        <v>0</v>
      </c>
      <c r="J64" s="188">
        <f t="shared" si="31"/>
        <v>0</v>
      </c>
      <c r="K64" s="162">
        <f t="shared" ref="K64:W64" si="32">IF(AND(ISNUMBER(K23),($K23)&gt;0),K23/$K23*100,0)</f>
        <v>100</v>
      </c>
      <c r="L64" s="97">
        <f t="shared" si="32"/>
        <v>102.36888962017574</v>
      </c>
      <c r="M64" s="97">
        <f t="shared" si="32"/>
        <v>102.79324515847573</v>
      </c>
      <c r="N64" s="97">
        <f t="shared" si="32"/>
        <v>105.12428419457503</v>
      </c>
      <c r="O64" s="97">
        <f>IF(AND(ISNUMBER(O23),($K23)&gt;0),O23/$K23*100,0)</f>
        <v>105.53959732449351</v>
      </c>
      <c r="P64" s="97">
        <f>IF(AND(ISNUMBER(P23),($K23)&gt;0),P23/$K23*100,0)</f>
        <v>102.57034016604997</v>
      </c>
      <c r="Q64" s="97">
        <f t="shared" si="32"/>
        <v>98.947561713360159</v>
      </c>
      <c r="R64" s="97">
        <f t="shared" si="32"/>
        <v>95.093504918149364</v>
      </c>
      <c r="S64" s="97">
        <f t="shared" si="32"/>
        <v>88.074965411658994</v>
      </c>
      <c r="T64" s="97">
        <f t="shared" si="32"/>
        <v>86.130416536795479</v>
      </c>
      <c r="U64" s="97">
        <f t="shared" si="32"/>
        <v>96.778839902760765</v>
      </c>
      <c r="V64" s="160">
        <f t="shared" si="32"/>
        <v>100.42258634887521</v>
      </c>
      <c r="W64" s="160">
        <f t="shared" si="32"/>
        <v>99.351262607453535</v>
      </c>
      <c r="X64" s="160">
        <f>IF(AND(ISNUMBER(X23),($K23)&gt;0),X23/$K23*100,0)</f>
        <v>93.270306554824757</v>
      </c>
      <c r="Y64" s="160">
        <f>IF(AND(ISNUMBER(Y23),($K23)&gt;0),Y23/$K23*100,0)</f>
        <v>96.806090143276563</v>
      </c>
      <c r="Z64" s="160">
        <f>IF(AND(ISNUMBER(Z23),($K23)&gt;0),Z23/$K23*100,0)</f>
        <v>100.35614766723666</v>
      </c>
      <c r="AA64" s="185" t="s">
        <v>211</v>
      </c>
      <c r="AB64" s="177">
        <v>58</v>
      </c>
    </row>
    <row r="65" spans="1:28" s="40" customFormat="1" ht="15" customHeight="1">
      <c r="A65" s="176">
        <v>59</v>
      </c>
      <c r="B65" s="18"/>
      <c r="C65" s="77"/>
      <c r="D65" s="62" t="s">
        <v>524</v>
      </c>
      <c r="E65" s="188">
        <f>IF(AND(ISNUMBER(E23),($K23)&gt;0),E23/$K23*100,0)</f>
        <v>0</v>
      </c>
      <c r="F65" s="195" t="s">
        <v>212</v>
      </c>
      <c r="G65" s="188">
        <f>IF(AND(ISNUMBER(G23),($K23)&gt;0),G23/$K23*100,0)</f>
        <v>96.383062600031082</v>
      </c>
      <c r="H65" s="188">
        <f>IF(AND(ISNUMBER(H23),($K23)&gt;0),H23/$K23*100,0)</f>
        <v>94.218874450875205</v>
      </c>
      <c r="I65" s="188">
        <f>IF(AND(ISNUMBER(I23),($K23)&gt;0),I23/$K23*100,0)</f>
        <v>98.490155007153831</v>
      </c>
      <c r="J65" s="195" t="s">
        <v>212</v>
      </c>
      <c r="K65" s="189">
        <f>IF(AND(ISNUMBER(K23),($T23)&gt;0),K23/$T23*100,0)</f>
        <v>116.10300288897284</v>
      </c>
      <c r="L65" s="189">
        <f t="shared" ref="L65:Z65" si="33">IF(AND(ISNUMBER(L23),($T23)&gt;0),L23/$T23*100,0)</f>
        <v>118.85335487312207</v>
      </c>
      <c r="M65" s="189">
        <f t="shared" si="33"/>
        <v>119.34604439601402</v>
      </c>
      <c r="N65" s="189">
        <f t="shared" si="33"/>
        <v>122.05245071543949</v>
      </c>
      <c r="O65" s="189">
        <f t="shared" si="33"/>
        <v>122.53464173066703</v>
      </c>
      <c r="P65" s="189">
        <f t="shared" si="33"/>
        <v>119.08724500621828</v>
      </c>
      <c r="Q65" s="189">
        <f t="shared" si="33"/>
        <v>114.88109043463075</v>
      </c>
      <c r="R65" s="189">
        <f t="shared" si="33"/>
        <v>110.4064147623445</v>
      </c>
      <c r="S65" s="189">
        <f t="shared" si="33"/>
        <v>102.25767963636028</v>
      </c>
      <c r="T65" s="189">
        <f t="shared" si="33"/>
        <v>100</v>
      </c>
      <c r="U65" s="189">
        <f t="shared" si="33"/>
        <v>112.36313928821673</v>
      </c>
      <c r="V65" s="189">
        <f t="shared" si="33"/>
        <v>116.59363832981586</v>
      </c>
      <c r="W65" s="189">
        <f t="shared" si="33"/>
        <v>115.34979929536277</v>
      </c>
      <c r="X65" s="189">
        <f t="shared" si="33"/>
        <v>108.28962671390201</v>
      </c>
      <c r="Y65" s="189">
        <f t="shared" si="33"/>
        <v>112.39477763575006</v>
      </c>
      <c r="Z65" s="189">
        <f t="shared" si="33"/>
        <v>116.51650102535365</v>
      </c>
      <c r="AA65" s="185" t="s">
        <v>211</v>
      </c>
      <c r="AB65" s="177">
        <v>59</v>
      </c>
    </row>
    <row r="66" spans="1:28" s="40" customFormat="1" ht="15" customHeight="1">
      <c r="A66" s="176">
        <v>60</v>
      </c>
      <c r="B66" s="18"/>
      <c r="C66" s="77" t="s">
        <v>231</v>
      </c>
      <c r="D66" s="62" t="s">
        <v>204</v>
      </c>
      <c r="E66" s="188">
        <f t="shared" ref="E66:V66" si="34">IF(ISNUMBER(E24),E24/$G24*100,0)</f>
        <v>0</v>
      </c>
      <c r="F66" s="188">
        <f t="shared" si="34"/>
        <v>0</v>
      </c>
      <c r="G66" s="188">
        <f t="shared" si="34"/>
        <v>100</v>
      </c>
      <c r="H66" s="188">
        <f t="shared" si="34"/>
        <v>0</v>
      </c>
      <c r="I66" s="188">
        <f t="shared" si="34"/>
        <v>0</v>
      </c>
      <c r="J66" s="188">
        <f t="shared" si="34"/>
        <v>0</v>
      </c>
      <c r="K66" s="189">
        <f t="shared" si="34"/>
        <v>104.33422304395164</v>
      </c>
      <c r="L66" s="189">
        <f t="shared" si="34"/>
        <v>105.45904279443567</v>
      </c>
      <c r="M66" s="189">
        <f t="shared" si="34"/>
        <v>106.64194854068603</v>
      </c>
      <c r="N66" s="189">
        <f t="shared" si="34"/>
        <v>107.82513291075804</v>
      </c>
      <c r="O66" s="189">
        <f>IF(ISNUMBER(O24),O24/$G24*100,0)</f>
        <v>109.01548905303629</v>
      </c>
      <c r="P66" s="189">
        <f>IF(ISNUMBER(P24),P24/$G24*100,0)</f>
        <v>110.11118918160518</v>
      </c>
      <c r="Q66" s="189">
        <f t="shared" si="34"/>
        <v>111.10322386865828</v>
      </c>
      <c r="R66" s="189">
        <f t="shared" si="34"/>
        <v>111.99775667929441</v>
      </c>
      <c r="S66" s="189">
        <f t="shared" si="34"/>
        <v>113.18813586769365</v>
      </c>
      <c r="T66" s="189">
        <f t="shared" si="34"/>
        <v>114.25419439755228</v>
      </c>
      <c r="U66" s="189">
        <f t="shared" si="34"/>
        <v>115.21147179622299</v>
      </c>
      <c r="V66" s="189">
        <f t="shared" si="34"/>
        <v>116.08682865552969</v>
      </c>
      <c r="W66" s="189">
        <f>IF(ISNUMBER(W24),W24/$G24*100,0)</f>
        <v>116.95067428701577</v>
      </c>
      <c r="X66" s="189">
        <f>IF(ISNUMBER(X24),X24/$G24*100,0)</f>
        <v>117.6568503127633</v>
      </c>
      <c r="Y66" s="189">
        <f>IF(ISNUMBER(Y24),Y24/$G24*100,0)</f>
        <v>118.35219845608162</v>
      </c>
      <c r="Z66" s="189">
        <f>IF(ISNUMBER(Z24),Z24/$G24*100,0)</f>
        <v>119.01885440129709</v>
      </c>
      <c r="AA66" s="189">
        <f>IF(ISNUMBER(AA24),AA24/$G24*100,0)</f>
        <v>119.64863490888369</v>
      </c>
      <c r="AB66" s="177">
        <v>60</v>
      </c>
    </row>
    <row r="67" spans="1:28" s="40" customFormat="1" ht="15" customHeight="1">
      <c r="A67" s="176">
        <v>61</v>
      </c>
      <c r="B67" s="18"/>
      <c r="C67" s="77"/>
      <c r="D67" s="62" t="s">
        <v>524</v>
      </c>
      <c r="E67" s="196">
        <f t="shared" ref="E67:J67" si="35">IF(AND(ISNUMBER(E24),($O24)&gt;0),E24/$O24*100,0)</f>
        <v>0</v>
      </c>
      <c r="F67" s="196">
        <f t="shared" si="35"/>
        <v>0</v>
      </c>
      <c r="G67" s="196">
        <f t="shared" si="35"/>
        <v>91.730084292287827</v>
      </c>
      <c r="H67" s="196">
        <f t="shared" si="35"/>
        <v>0</v>
      </c>
      <c r="I67" s="196">
        <f t="shared" si="35"/>
        <v>0</v>
      </c>
      <c r="J67" s="196">
        <f t="shared" si="35"/>
        <v>0</v>
      </c>
      <c r="K67" s="162">
        <f>IF(AND(ISNUMBER(K24),($T24)&gt;0),K24/$T24*100,0)</f>
        <v>91.317630476581272</v>
      </c>
      <c r="L67" s="162">
        <f t="shared" ref="L67:AA67" si="36">IF(AND(ISNUMBER(L24),($T24)&gt;0),L24/$T24*100,0)</f>
        <v>92.302119279303199</v>
      </c>
      <c r="M67" s="162">
        <f t="shared" si="36"/>
        <v>93.337447349740927</v>
      </c>
      <c r="N67" s="162">
        <f t="shared" si="36"/>
        <v>94.373019283279817</v>
      </c>
      <c r="O67" s="162">
        <f t="shared" si="36"/>
        <v>95.414868248698411</v>
      </c>
      <c r="P67" s="162">
        <f t="shared" si="36"/>
        <v>96.373870353038114</v>
      </c>
      <c r="Q67" s="162">
        <f t="shared" si="36"/>
        <v>97.242140172176008</v>
      </c>
      <c r="R67" s="162">
        <f t="shared" si="36"/>
        <v>98.025072313401012</v>
      </c>
      <c r="S67" s="162">
        <f t="shared" si="36"/>
        <v>99.066941449738593</v>
      </c>
      <c r="T67" s="162">
        <f t="shared" si="36"/>
        <v>100</v>
      </c>
      <c r="U67" s="162">
        <f t="shared" si="36"/>
        <v>100.83784880171646</v>
      </c>
      <c r="V67" s="162">
        <f t="shared" si="36"/>
        <v>101.60399735663155</v>
      </c>
      <c r="W67" s="162">
        <f t="shared" si="36"/>
        <v>102.3600708085</v>
      </c>
      <c r="X67" s="162">
        <f t="shared" si="36"/>
        <v>102.97814529536772</v>
      </c>
      <c r="Y67" s="162">
        <f t="shared" si="36"/>
        <v>103.58674277135958</v>
      </c>
      <c r="Z67" s="162">
        <f t="shared" si="36"/>
        <v>104.17022764798109</v>
      </c>
      <c r="AA67" s="162">
        <f t="shared" si="36"/>
        <v>104.72143761528893</v>
      </c>
      <c r="AB67" s="177">
        <v>61</v>
      </c>
    </row>
    <row r="68" spans="1:28" s="40" customFormat="1" ht="15" customHeight="1">
      <c r="A68" s="176">
        <v>62</v>
      </c>
      <c r="B68" s="47"/>
      <c r="C68" s="77" t="s">
        <v>38</v>
      </c>
      <c r="D68" s="62" t="s">
        <v>0</v>
      </c>
      <c r="E68" s="188">
        <f t="shared" ref="E68:X68" si="37">IF(AND(ISNUMBER(E25),($F25)&gt;0),E25/$F25*100,0)</f>
        <v>0</v>
      </c>
      <c r="F68" s="97">
        <f t="shared" si="37"/>
        <v>100</v>
      </c>
      <c r="G68" s="97">
        <f t="shared" si="37"/>
        <v>99.422455976831657</v>
      </c>
      <c r="H68" s="97">
        <f t="shared" si="37"/>
        <v>97.06401251622782</v>
      </c>
      <c r="I68" s="97">
        <f t="shared" si="37"/>
        <v>96.847641556539401</v>
      </c>
      <c r="J68" s="97">
        <f t="shared" si="37"/>
        <v>96.170234013514857</v>
      </c>
      <c r="K68" s="97">
        <f t="shared" si="37"/>
        <v>94.993508871209343</v>
      </c>
      <c r="L68" s="97">
        <f t="shared" si="37"/>
        <v>94.487533703937956</v>
      </c>
      <c r="M68" s="97">
        <f t="shared" si="37"/>
        <v>95.184913950933719</v>
      </c>
      <c r="N68" s="97">
        <f t="shared" si="37"/>
        <v>96.11031590160114</v>
      </c>
      <c r="O68" s="97">
        <f>IF(AND(ISNUMBER(O25),($F25)&gt;0),O25/$F25*100,0)</f>
        <v>96.404913285176917</v>
      </c>
      <c r="P68" s="97">
        <f>IF(AND(ISNUMBER(P25),($F25)&gt;0),P25/$F25*100,0)</f>
        <v>95.496155254485529</v>
      </c>
      <c r="Q68" s="97">
        <f t="shared" si="37"/>
        <v>94.179621184381347</v>
      </c>
      <c r="R68" s="97">
        <f t="shared" si="37"/>
        <v>93.01288239406145</v>
      </c>
      <c r="S68" s="97">
        <f t="shared" si="37"/>
        <v>93.309144169634834</v>
      </c>
      <c r="T68" s="97">
        <f t="shared" si="37"/>
        <v>92.831463666322691</v>
      </c>
      <c r="U68" s="97">
        <f t="shared" si="37"/>
        <v>92.886388602243599</v>
      </c>
      <c r="V68" s="97">
        <f t="shared" si="37"/>
        <v>94.336074032156063</v>
      </c>
      <c r="W68" s="97">
        <f t="shared" si="37"/>
        <v>95.472853766519094</v>
      </c>
      <c r="X68" s="97">
        <f t="shared" si="37"/>
        <v>92.851436370293925</v>
      </c>
      <c r="Y68" s="97">
        <f>IF(AND(ISNUMBER(Y25),($F25)&gt;0),Y25/$F25*100,0)</f>
        <v>94.877001431377124</v>
      </c>
      <c r="Z68" s="97">
        <f>IF(AND(ISNUMBER(Z25),($F25)&gt;0),Z25/$F25*100,0)</f>
        <v>96.26011118138544</v>
      </c>
      <c r="AA68" s="97">
        <f>IF(AND(ISNUMBER(AA25),($F25)&gt;0),AA25/$F25*100,0)</f>
        <v>96.489797277054691</v>
      </c>
      <c r="AB68" s="177">
        <v>62</v>
      </c>
    </row>
    <row r="69" spans="1:28" s="40" customFormat="1" ht="15" customHeight="1">
      <c r="A69" s="176">
        <v>63</v>
      </c>
      <c r="B69" s="47"/>
      <c r="C69" s="77"/>
      <c r="D69" s="62" t="s">
        <v>524</v>
      </c>
      <c r="E69" s="188">
        <f>IF(AND(ISNUMBER(E25),($O25)&gt;0),E25/$O25*100,0)</f>
        <v>0</v>
      </c>
      <c r="F69" s="189">
        <f>IF(AND(ISNUMBER(F25),($T25)&gt;0),F25/$T25*100,0)</f>
        <v>107.72209771402959</v>
      </c>
      <c r="G69" s="189">
        <f t="shared" ref="G69:AA69" si="38">IF(AND(ISNUMBER(G25),($T25)&gt;0),G25/$T25*100,0)</f>
        <v>107.09995517705065</v>
      </c>
      <c r="H69" s="189">
        <f t="shared" si="38"/>
        <v>104.55939040788884</v>
      </c>
      <c r="I69" s="189">
        <f t="shared" si="38"/>
        <v>104.32631107126851</v>
      </c>
      <c r="J69" s="189">
        <f t="shared" si="38"/>
        <v>103.5965934558494</v>
      </c>
      <c r="K69" s="189">
        <f t="shared" si="38"/>
        <v>102.32900044822951</v>
      </c>
      <c r="L69" s="189">
        <f t="shared" si="38"/>
        <v>101.78395338413269</v>
      </c>
      <c r="M69" s="189">
        <f t="shared" si="38"/>
        <v>102.53518601523982</v>
      </c>
      <c r="N69" s="189">
        <f t="shared" si="38"/>
        <v>103.5320484087853</v>
      </c>
      <c r="O69" s="189">
        <f t="shared" si="38"/>
        <v>103.84939489018376</v>
      </c>
      <c r="P69" s="189">
        <f t="shared" si="38"/>
        <v>102.8704616763783</v>
      </c>
      <c r="Q69" s="189">
        <f t="shared" si="38"/>
        <v>101.45226355894219</v>
      </c>
      <c r="R69" s="189">
        <f t="shared" si="38"/>
        <v>100.1954280591663</v>
      </c>
      <c r="S69" s="189">
        <f t="shared" si="38"/>
        <v>100.51456745853878</v>
      </c>
      <c r="T69" s="189">
        <f t="shared" si="38"/>
        <v>100</v>
      </c>
      <c r="U69" s="189">
        <f t="shared" si="38"/>
        <v>100.05916629314208</v>
      </c>
      <c r="V69" s="189">
        <f t="shared" si="38"/>
        <v>101.62079784849844</v>
      </c>
      <c r="W69" s="189">
        <f t="shared" si="38"/>
        <v>102.84536082474227</v>
      </c>
      <c r="X69" s="189">
        <f t="shared" si="38"/>
        <v>100.02151501568804</v>
      </c>
      <c r="Y69" s="189">
        <f t="shared" si="38"/>
        <v>102.20349619004932</v>
      </c>
      <c r="Z69" s="189">
        <f t="shared" si="38"/>
        <v>103.69341102644553</v>
      </c>
      <c r="AA69" s="189">
        <f t="shared" si="38"/>
        <v>103.94083370685792</v>
      </c>
      <c r="AB69" s="177">
        <v>63</v>
      </c>
    </row>
    <row r="70" spans="1:28" s="40" customFormat="1" ht="15" customHeight="1">
      <c r="A70" s="176">
        <v>64</v>
      </c>
      <c r="B70" s="18"/>
      <c r="C70" s="77" t="s">
        <v>178</v>
      </c>
      <c r="D70" s="62" t="s">
        <v>0</v>
      </c>
      <c r="E70" s="188">
        <f>IF(AND(ISNUMBER(E27),($F27)&gt;0),E27/$F27*100,0)</f>
        <v>0</v>
      </c>
      <c r="F70" s="97">
        <f>IF(AND(ISNUMBER(F27),($F27)&gt;0),F27/$F27*100,0)</f>
        <v>100</v>
      </c>
      <c r="G70" s="97">
        <f>IF(AND(ISNUMBER(G27),($F27)&gt;0),G27/$F27*100,0)</f>
        <v>105.26153846153848</v>
      </c>
      <c r="H70" s="97">
        <f t="shared" ref="H70:X70" si="39">IF(AND(ISNUMBER(H27),($F27)&gt;0),H27/$F27*100,0)</f>
        <v>109.64615384615384</v>
      </c>
      <c r="I70" s="97">
        <f t="shared" si="39"/>
        <v>113.30769230769234</v>
      </c>
      <c r="J70" s="97">
        <f t="shared" si="39"/>
        <v>116.84615384615384</v>
      </c>
      <c r="K70" s="97">
        <f t="shared" si="39"/>
        <v>120.35384615384616</v>
      </c>
      <c r="L70" s="97">
        <f t="shared" si="39"/>
        <v>123.83076923076923</v>
      </c>
      <c r="M70" s="97">
        <f t="shared" si="39"/>
        <v>127.78461538461539</v>
      </c>
      <c r="N70" s="97">
        <f t="shared" si="39"/>
        <v>132.36923076923077</v>
      </c>
      <c r="O70" s="97">
        <f>IF(AND(ISNUMBER(O27),($F27)&gt;0),O27/$F27*100,0)</f>
        <v>137.47692307692307</v>
      </c>
      <c r="P70" s="97">
        <f>IF(AND(ISNUMBER(P27),($F27)&gt;0),P27/$F27*100,0)</f>
        <v>142.55384615384614</v>
      </c>
      <c r="Q70" s="97">
        <f t="shared" si="39"/>
        <v>146.46153846153845</v>
      </c>
      <c r="R70" s="97">
        <f t="shared" si="39"/>
        <v>149.24615384615387</v>
      </c>
      <c r="S70" s="97">
        <f t="shared" si="39"/>
        <v>151.50769230769231</v>
      </c>
      <c r="T70" s="97">
        <f t="shared" si="39"/>
        <v>153.84615384615387</v>
      </c>
      <c r="U70" s="97">
        <f t="shared" si="39"/>
        <v>156.7076923076923</v>
      </c>
      <c r="V70" s="97">
        <f t="shared" si="39"/>
        <v>160.47692307692307</v>
      </c>
      <c r="W70" s="97">
        <f t="shared" si="39"/>
        <v>164.55384615384617</v>
      </c>
      <c r="X70" s="97">
        <f t="shared" si="39"/>
        <v>166.98461538461541</v>
      </c>
      <c r="Y70" s="97">
        <f>IF(AND(ISNUMBER(Y27),($F27)&gt;0),Y27/$F27*100,0)</f>
        <v>168.29230769230773</v>
      </c>
      <c r="Z70" s="97">
        <f>IF(AND(ISNUMBER(Z27),($F27)&gt;0),Z27/$F27*100,0)</f>
        <v>170.23076923076923</v>
      </c>
      <c r="AA70" s="97">
        <f>IF(AND(ISNUMBER(AA27),($F27)&gt;0),AA27/$F27*100,0)</f>
        <v>172.36923076923077</v>
      </c>
      <c r="AB70" s="177">
        <v>64</v>
      </c>
    </row>
    <row r="71" spans="1:28" s="40" customFormat="1" ht="15" customHeight="1">
      <c r="A71" s="176">
        <v>65</v>
      </c>
      <c r="B71" s="18"/>
      <c r="C71" s="77"/>
      <c r="D71" s="62" t="s">
        <v>524</v>
      </c>
      <c r="E71" s="188">
        <f>IF(AND(ISNUMBER(E27),($O27)&gt;0),E27/$O27*100,0)</f>
        <v>0</v>
      </c>
      <c r="F71" s="189">
        <f>IF(AND(ISNUMBER(F27),($T27)&gt;0),F27/$T27*100,0)</f>
        <v>65</v>
      </c>
      <c r="G71" s="189">
        <f t="shared" ref="G71:AA71" si="40">IF(AND(ISNUMBER(G27),($T27)&gt;0),G27/$T27*100,0)</f>
        <v>68.42</v>
      </c>
      <c r="H71" s="189">
        <f t="shared" si="40"/>
        <v>71.269999999999982</v>
      </c>
      <c r="I71" s="189">
        <f t="shared" si="40"/>
        <v>73.650000000000006</v>
      </c>
      <c r="J71" s="189">
        <f t="shared" si="40"/>
        <v>75.949999999999989</v>
      </c>
      <c r="K71" s="189">
        <f t="shared" si="40"/>
        <v>78.23</v>
      </c>
      <c r="L71" s="189">
        <f t="shared" si="40"/>
        <v>80.489999999999995</v>
      </c>
      <c r="M71" s="189">
        <f t="shared" si="40"/>
        <v>83.06</v>
      </c>
      <c r="N71" s="189">
        <f t="shared" si="40"/>
        <v>86.04</v>
      </c>
      <c r="O71" s="189">
        <f t="shared" si="40"/>
        <v>89.36</v>
      </c>
      <c r="P71" s="189">
        <f t="shared" si="40"/>
        <v>92.66</v>
      </c>
      <c r="Q71" s="189">
        <f t="shared" si="40"/>
        <v>95.2</v>
      </c>
      <c r="R71" s="189">
        <f t="shared" si="40"/>
        <v>97.01</v>
      </c>
      <c r="S71" s="189">
        <f t="shared" si="40"/>
        <v>98.480000000000018</v>
      </c>
      <c r="T71" s="189">
        <f t="shared" si="40"/>
        <v>100</v>
      </c>
      <c r="U71" s="189">
        <f t="shared" si="40"/>
        <v>101.86</v>
      </c>
      <c r="V71" s="189">
        <f t="shared" si="40"/>
        <v>104.30999999999999</v>
      </c>
      <c r="W71" s="189">
        <f t="shared" si="40"/>
        <v>106.96</v>
      </c>
      <c r="X71" s="189">
        <f t="shared" si="40"/>
        <v>108.54000000000002</v>
      </c>
      <c r="Y71" s="189">
        <f t="shared" si="40"/>
        <v>109.39000000000001</v>
      </c>
      <c r="Z71" s="189">
        <f t="shared" si="40"/>
        <v>110.64999999999998</v>
      </c>
      <c r="AA71" s="189">
        <f t="shared" si="40"/>
        <v>112.04</v>
      </c>
      <c r="AB71" s="177">
        <v>65</v>
      </c>
    </row>
    <row r="72" spans="1:28" s="40" customFormat="1" ht="15" customHeight="1">
      <c r="A72" s="176">
        <v>66</v>
      </c>
      <c r="B72" s="18"/>
      <c r="C72" s="78" t="s">
        <v>184</v>
      </c>
      <c r="D72" s="39" t="s">
        <v>0</v>
      </c>
      <c r="E72" s="197" t="s">
        <v>29</v>
      </c>
      <c r="F72" s="97">
        <f>IF(AND(ISNUMBER(F25),($F$25)&gt;0),F25/$F$25*100,0)</f>
        <v>100</v>
      </c>
      <c r="G72" s="97">
        <f t="shared" ref="G72:AA72" si="41">IF(AND(ISNUMBER(G25),($F$25)&gt;0),G25/$F$25*100,0)</f>
        <v>99.422455976831657</v>
      </c>
      <c r="H72" s="97">
        <f t="shared" si="41"/>
        <v>97.06401251622782</v>
      </c>
      <c r="I72" s="97">
        <f t="shared" si="41"/>
        <v>96.847641556539401</v>
      </c>
      <c r="J72" s="97">
        <f t="shared" si="41"/>
        <v>96.170234013514857</v>
      </c>
      <c r="K72" s="97">
        <f t="shared" si="41"/>
        <v>94.993508871209343</v>
      </c>
      <c r="L72" s="97">
        <f t="shared" si="41"/>
        <v>94.487533703937956</v>
      </c>
      <c r="M72" s="97">
        <f t="shared" si="41"/>
        <v>95.184913950933719</v>
      </c>
      <c r="N72" s="97">
        <f t="shared" si="41"/>
        <v>96.11031590160114</v>
      </c>
      <c r="O72" s="97">
        <f t="shared" si="41"/>
        <v>96.404913285176917</v>
      </c>
      <c r="P72" s="97">
        <f t="shared" si="41"/>
        <v>95.496155254485529</v>
      </c>
      <c r="Q72" s="97">
        <f t="shared" si="41"/>
        <v>94.179621184381347</v>
      </c>
      <c r="R72" s="97">
        <f t="shared" si="41"/>
        <v>93.01288239406145</v>
      </c>
      <c r="S72" s="97">
        <f t="shared" si="41"/>
        <v>93.309144169634834</v>
      </c>
      <c r="T72" s="97">
        <f t="shared" si="41"/>
        <v>92.831463666322691</v>
      </c>
      <c r="U72" s="97">
        <f t="shared" si="41"/>
        <v>92.886388602243599</v>
      </c>
      <c r="V72" s="97">
        <f t="shared" si="41"/>
        <v>94.336074032156063</v>
      </c>
      <c r="W72" s="97">
        <f t="shared" si="41"/>
        <v>95.472853766519094</v>
      </c>
      <c r="X72" s="97">
        <f t="shared" si="41"/>
        <v>92.851436370293925</v>
      </c>
      <c r="Y72" s="97">
        <f t="shared" si="41"/>
        <v>94.877001431377124</v>
      </c>
      <c r="Z72" s="97">
        <f t="shared" si="41"/>
        <v>96.26011118138544</v>
      </c>
      <c r="AA72" s="97">
        <f t="shared" si="41"/>
        <v>96.489797277054691</v>
      </c>
      <c r="AB72" s="177">
        <v>66</v>
      </c>
    </row>
    <row r="73" spans="1:28" s="40" customFormat="1" ht="15" customHeight="1">
      <c r="A73" s="176">
        <v>67</v>
      </c>
      <c r="B73" s="18"/>
      <c r="C73" s="78"/>
      <c r="D73" s="39" t="s">
        <v>524</v>
      </c>
      <c r="E73" s="197" t="s">
        <v>29</v>
      </c>
      <c r="F73" s="97">
        <f>IF(AND(ISNUMBER(F25),($T$25)&gt;0),F25/$T$25*100,0)</f>
        <v>107.72209771402959</v>
      </c>
      <c r="G73" s="97">
        <f t="shared" ref="G73:AA73" si="42">IF(AND(ISNUMBER(G25),($T$25)&gt;0),G25/$T$25*100,0)</f>
        <v>107.09995517705065</v>
      </c>
      <c r="H73" s="97">
        <f t="shared" si="42"/>
        <v>104.55939040788884</v>
      </c>
      <c r="I73" s="97">
        <f t="shared" si="42"/>
        <v>104.32631107126851</v>
      </c>
      <c r="J73" s="97">
        <f t="shared" si="42"/>
        <v>103.5965934558494</v>
      </c>
      <c r="K73" s="97">
        <f t="shared" si="42"/>
        <v>102.32900044822951</v>
      </c>
      <c r="L73" s="97">
        <f t="shared" si="42"/>
        <v>101.78395338413269</v>
      </c>
      <c r="M73" s="97">
        <f t="shared" si="42"/>
        <v>102.53518601523982</v>
      </c>
      <c r="N73" s="97">
        <f t="shared" si="42"/>
        <v>103.5320484087853</v>
      </c>
      <c r="O73" s="97">
        <f t="shared" si="42"/>
        <v>103.84939489018376</v>
      </c>
      <c r="P73" s="97">
        <f t="shared" si="42"/>
        <v>102.8704616763783</v>
      </c>
      <c r="Q73" s="97">
        <f t="shared" si="42"/>
        <v>101.45226355894219</v>
      </c>
      <c r="R73" s="97">
        <f t="shared" si="42"/>
        <v>100.1954280591663</v>
      </c>
      <c r="S73" s="97">
        <f t="shared" si="42"/>
        <v>100.51456745853878</v>
      </c>
      <c r="T73" s="97">
        <f t="shared" si="42"/>
        <v>100</v>
      </c>
      <c r="U73" s="97">
        <f t="shared" si="42"/>
        <v>100.05916629314208</v>
      </c>
      <c r="V73" s="97">
        <f t="shared" si="42"/>
        <v>101.62079784849844</v>
      </c>
      <c r="W73" s="97">
        <f t="shared" si="42"/>
        <v>102.84536082474227</v>
      </c>
      <c r="X73" s="97">
        <f t="shared" si="42"/>
        <v>100.02151501568804</v>
      </c>
      <c r="Y73" s="97">
        <f t="shared" si="42"/>
        <v>102.20349619004932</v>
      </c>
      <c r="Z73" s="97">
        <f t="shared" si="42"/>
        <v>103.69341102644553</v>
      </c>
      <c r="AA73" s="97">
        <f t="shared" si="42"/>
        <v>103.94083370685792</v>
      </c>
      <c r="AB73" s="177">
        <v>67</v>
      </c>
    </row>
    <row r="74" spans="1:28" s="49" customFormat="1" ht="22.5" customHeight="1">
      <c r="A74" s="184"/>
      <c r="B74" s="48"/>
      <c r="C74" s="50"/>
      <c r="D74" s="121"/>
      <c r="E74" s="346" t="s">
        <v>47</v>
      </c>
      <c r="F74" s="347"/>
      <c r="G74" s="347"/>
      <c r="H74" s="347"/>
      <c r="I74" s="347"/>
      <c r="J74" s="347"/>
      <c r="K74" s="347"/>
      <c r="L74" s="347"/>
      <c r="M74" s="347"/>
      <c r="N74" s="347"/>
      <c r="O74" s="347"/>
      <c r="P74" s="347"/>
      <c r="Q74" s="347"/>
      <c r="R74" s="347"/>
      <c r="S74" s="347" t="s">
        <v>697</v>
      </c>
      <c r="T74" s="347"/>
      <c r="U74" s="347"/>
      <c r="V74" s="347"/>
      <c r="W74" s="347"/>
      <c r="X74" s="347"/>
      <c r="Y74" s="347"/>
      <c r="Z74" s="347"/>
      <c r="AA74" s="348"/>
      <c r="AB74" s="187"/>
    </row>
    <row r="75" spans="1:28" s="40" customFormat="1" ht="15" customHeight="1">
      <c r="A75" s="176">
        <v>68</v>
      </c>
      <c r="B75" s="18"/>
      <c r="C75" s="77" t="s">
        <v>26</v>
      </c>
      <c r="D75" s="62" t="s">
        <v>524</v>
      </c>
      <c r="E75" s="185" t="s">
        <v>212</v>
      </c>
      <c r="F75" s="73">
        <f>IF(AND(ISNUMBER(F6),($T6)&gt;0),(F32/F6)/($T$32/$T6)*100,0)</f>
        <v>83.913659847756463</v>
      </c>
      <c r="G75" s="73">
        <f t="shared" ref="G75:AA75" si="43">IF(AND(ISNUMBER(G6),($T6)&gt;0),(G32/G6)/($T$32/$T6)*100,0)</f>
        <v>87.251800001564803</v>
      </c>
      <c r="H75" s="73">
        <f t="shared" si="43"/>
        <v>86.440449652582672</v>
      </c>
      <c r="I75" s="73">
        <f t="shared" si="43"/>
        <v>89.349906748926841</v>
      </c>
      <c r="J75" s="73">
        <f t="shared" si="43"/>
        <v>90.315257364571309</v>
      </c>
      <c r="K75" s="73">
        <f t="shared" si="43"/>
        <v>88.085058910263314</v>
      </c>
      <c r="L75" s="73">
        <f t="shared" si="43"/>
        <v>90.424844551137497</v>
      </c>
      <c r="M75" s="73">
        <f t="shared" si="43"/>
        <v>92.700624217247764</v>
      </c>
      <c r="N75" s="73">
        <f t="shared" si="43"/>
        <v>95.735896902897039</v>
      </c>
      <c r="O75" s="73">
        <f t="shared" si="43"/>
        <v>98.132022661736997</v>
      </c>
      <c r="P75" s="73">
        <f t="shared" si="43"/>
        <v>97.732622230520576</v>
      </c>
      <c r="Q75" s="73">
        <f t="shared" si="43"/>
        <v>99.4448195969251</v>
      </c>
      <c r="R75" s="73">
        <f t="shared" si="43"/>
        <v>97.899465338385227</v>
      </c>
      <c r="S75" s="73">
        <f t="shared" si="43"/>
        <v>99.095493312349731</v>
      </c>
      <c r="T75" s="73">
        <f t="shared" si="43"/>
        <v>100</v>
      </c>
      <c r="U75" s="73">
        <f t="shared" si="43"/>
        <v>101.75390922527731</v>
      </c>
      <c r="V75" s="73">
        <f t="shared" si="43"/>
        <v>109.81675444112781</v>
      </c>
      <c r="W75" s="73">
        <f t="shared" si="43"/>
        <v>109.59503884814031</v>
      </c>
      <c r="X75" s="73">
        <f t="shared" si="43"/>
        <v>110.47720367362015</v>
      </c>
      <c r="Y75" s="73">
        <f t="shared" si="43"/>
        <v>109.36620622889595</v>
      </c>
      <c r="Z75" s="73">
        <f t="shared" si="43"/>
        <v>118.14258141038059</v>
      </c>
      <c r="AA75" s="73">
        <f t="shared" si="43"/>
        <v>117.59218739164878</v>
      </c>
      <c r="AB75" s="177">
        <v>68</v>
      </c>
    </row>
    <row r="76" spans="1:28" s="40" customFormat="1" ht="15" customHeight="1">
      <c r="A76" s="178">
        <v>69</v>
      </c>
      <c r="B76" s="18"/>
      <c r="C76" s="78"/>
      <c r="D76" s="62" t="s">
        <v>45</v>
      </c>
      <c r="E76" s="73">
        <v>100</v>
      </c>
      <c r="F76" s="73">
        <v>98.210567400042038</v>
      </c>
      <c r="G76" s="72">
        <v>102.09642793741807</v>
      </c>
      <c r="H76" s="76">
        <v>101.05267367731601</v>
      </c>
      <c r="I76" s="76">
        <v>104.15355545243924</v>
      </c>
      <c r="J76" s="76">
        <v>105.5779374369409</v>
      </c>
      <c r="K76" s="76">
        <v>103.2126647831866</v>
      </c>
      <c r="L76" s="73">
        <v>106.2276564582999</v>
      </c>
      <c r="M76" s="73">
        <v>109.06657927718919</v>
      </c>
      <c r="N76" s="73">
        <v>112.41453445727032</v>
      </c>
      <c r="O76" s="73">
        <v>115.67402029457494</v>
      </c>
      <c r="P76" s="76">
        <v>115.55812697849342</v>
      </c>
      <c r="Q76" s="76">
        <v>117.90821680862904</v>
      </c>
      <c r="R76" s="92">
        <v>116.2274936459043</v>
      </c>
      <c r="S76" s="76">
        <v>118.19224665310537</v>
      </c>
      <c r="T76" s="84">
        <v>119.46351142009345</v>
      </c>
      <c r="U76" s="84">
        <v>121.66429216862178</v>
      </c>
      <c r="V76" s="84">
        <v>132.04848800352468</v>
      </c>
      <c r="W76" s="92">
        <v>131.99042322818349</v>
      </c>
      <c r="X76" s="92">
        <v>132.39125947804058</v>
      </c>
      <c r="Y76" s="92">
        <v>131.5824574273741</v>
      </c>
      <c r="Z76" s="92">
        <v>142.09642485759187</v>
      </c>
      <c r="AA76" s="92">
        <v>141.54169846741775</v>
      </c>
      <c r="AB76" s="181">
        <v>69</v>
      </c>
    </row>
    <row r="77" spans="1:28" s="40" customFormat="1" ht="15" customHeight="1">
      <c r="A77" s="176">
        <v>70</v>
      </c>
      <c r="B77" s="18"/>
      <c r="C77" s="77" t="s">
        <v>145</v>
      </c>
      <c r="D77" s="62" t="s">
        <v>524</v>
      </c>
      <c r="E77" s="185" t="s">
        <v>212</v>
      </c>
      <c r="F77" s="73">
        <f>IF(AND(ISNUMBER(F7),($T7)&gt;0),(F32/F7)/($T$32/$T7)*100,0)</f>
        <v>76.087193929480705</v>
      </c>
      <c r="G77" s="73">
        <f t="shared" ref="G77:AA77" si="44">IF(AND(ISNUMBER(G7),($T7)&gt;0),(G32/G7)/($T$32/$T7)*100,0)</f>
        <v>76.680858040436533</v>
      </c>
      <c r="H77" s="73">
        <f t="shared" si="44"/>
        <v>79.407781260421402</v>
      </c>
      <c r="I77" s="73">
        <f t="shared" si="44"/>
        <v>75.230914859558368</v>
      </c>
      <c r="J77" s="73">
        <f t="shared" si="44"/>
        <v>79.4616088073887</v>
      </c>
      <c r="K77" s="73">
        <f t="shared" si="44"/>
        <v>81.538797354867881</v>
      </c>
      <c r="L77" s="73">
        <f t="shared" si="44"/>
        <v>83.725462361383279</v>
      </c>
      <c r="M77" s="73">
        <f t="shared" si="44"/>
        <v>86.643394576234996</v>
      </c>
      <c r="N77" s="73">
        <f t="shared" si="44"/>
        <v>86.64386273846192</v>
      </c>
      <c r="O77" s="73">
        <f t="shared" si="44"/>
        <v>89.922465079068431</v>
      </c>
      <c r="P77" s="73">
        <f t="shared" si="44"/>
        <v>96.095967284888687</v>
      </c>
      <c r="Q77" s="73">
        <f t="shared" si="44"/>
        <v>97.21504932434371</v>
      </c>
      <c r="R77" s="73">
        <f t="shared" si="44"/>
        <v>95.771324090439236</v>
      </c>
      <c r="S77" s="73">
        <f t="shared" si="44"/>
        <v>97.136011491183638</v>
      </c>
      <c r="T77" s="73">
        <f t="shared" si="44"/>
        <v>100</v>
      </c>
      <c r="U77" s="73">
        <f t="shared" si="44"/>
        <v>98.962530588535842</v>
      </c>
      <c r="V77" s="73">
        <f t="shared" si="44"/>
        <v>103.78487061007915</v>
      </c>
      <c r="W77" s="73">
        <f t="shared" si="44"/>
        <v>106.33455549968318</v>
      </c>
      <c r="X77" s="73">
        <f t="shared" si="44"/>
        <v>110.40807617666476</v>
      </c>
      <c r="Y77" s="73">
        <f t="shared" si="44"/>
        <v>111.25583743495233</v>
      </c>
      <c r="Z77" s="73">
        <f t="shared" si="44"/>
        <v>107.93194475409322</v>
      </c>
      <c r="AA77" s="73">
        <f t="shared" si="44"/>
        <v>111.6342650721416</v>
      </c>
      <c r="AB77" s="177">
        <v>70</v>
      </c>
    </row>
    <row r="78" spans="1:28" s="40" customFormat="1" ht="15" customHeight="1">
      <c r="A78" s="178">
        <v>71</v>
      </c>
      <c r="B78" s="18"/>
      <c r="C78" s="78"/>
      <c r="D78" s="62" t="s">
        <v>48</v>
      </c>
      <c r="E78" s="185" t="s">
        <v>212</v>
      </c>
      <c r="F78" s="73">
        <f>IF(AND(ISNUMBER(F7),($I7)&gt;0),(F32/F7)/($I$32/$I7)*100,0)</f>
        <v>101.13820105939273</v>
      </c>
      <c r="G78" s="73">
        <f t="shared" ref="G78:AA78" si="45">IF(AND(ISNUMBER(G7),($I7)&gt;0),(G32/G7)/($I$32/$I7)*100,0)</f>
        <v>101.92732360570776</v>
      </c>
      <c r="H78" s="73">
        <f t="shared" si="45"/>
        <v>105.5520611555242</v>
      </c>
      <c r="I78" s="73">
        <f t="shared" si="45"/>
        <v>100</v>
      </c>
      <c r="J78" s="73">
        <f t="shared" si="45"/>
        <v>105.6236109260777</v>
      </c>
      <c r="K78" s="73">
        <f t="shared" si="45"/>
        <v>108.38469465257086</v>
      </c>
      <c r="L78" s="73">
        <f t="shared" si="45"/>
        <v>111.29129895294056</v>
      </c>
      <c r="M78" s="73">
        <f t="shared" si="45"/>
        <v>115.1699334482128</v>
      </c>
      <c r="N78" s="73">
        <f t="shared" si="45"/>
        <v>115.17055574853681</v>
      </c>
      <c r="O78" s="73">
        <f t="shared" si="45"/>
        <v>119.52860768333917</v>
      </c>
      <c r="P78" s="73">
        <f t="shared" si="45"/>
        <v>127.73467857499988</v>
      </c>
      <c r="Q78" s="73">
        <f t="shared" si="45"/>
        <v>129.22220805878209</v>
      </c>
      <c r="R78" s="73">
        <f t="shared" si="45"/>
        <v>127.30314960176395</v>
      </c>
      <c r="S78" s="73">
        <f t="shared" si="45"/>
        <v>129.1171477477283</v>
      </c>
      <c r="T78" s="73">
        <f t="shared" si="45"/>
        <v>132.92407806907673</v>
      </c>
      <c r="U78" s="73">
        <f t="shared" si="45"/>
        <v>131.54503141863933</v>
      </c>
      <c r="V78" s="73">
        <f t="shared" si="45"/>
        <v>137.95508243363187</v>
      </c>
      <c r="W78" s="73">
        <f t="shared" si="45"/>
        <v>141.34422756680459</v>
      </c>
      <c r="X78" s="73">
        <f t="shared" si="45"/>
        <v>146.75891737163559</v>
      </c>
      <c r="Y78" s="73">
        <f t="shared" si="45"/>
        <v>147.88579620844112</v>
      </c>
      <c r="Z78" s="73">
        <f t="shared" si="45"/>
        <v>143.46754250640365</v>
      </c>
      <c r="AA78" s="73">
        <f t="shared" si="45"/>
        <v>148.38881765633357</v>
      </c>
      <c r="AB78" s="181">
        <v>71</v>
      </c>
    </row>
    <row r="79" spans="1:28" s="40" customFormat="1" ht="15" customHeight="1">
      <c r="A79" s="176">
        <v>72</v>
      </c>
      <c r="B79" s="18"/>
      <c r="C79" s="77" t="s">
        <v>146</v>
      </c>
      <c r="D79" s="62" t="s">
        <v>0</v>
      </c>
      <c r="E79" s="185" t="s">
        <v>212</v>
      </c>
      <c r="F79" s="73">
        <f>IF(AND(ISNUMBER(F8),($F8)&gt;0),(F32/F8)/($F$32/$F8)*100,0)</f>
        <v>100</v>
      </c>
      <c r="G79" s="73">
        <f t="shared" ref="G79:Y79" si="46">IF(AND(ISNUMBER(G8),($F8)&gt;0),(G32/G8)/($F$32/$F8)*100,0)</f>
        <v>104.55697709620959</v>
      </c>
      <c r="H79" s="73">
        <f t="shared" si="46"/>
        <v>104.36368169928694</v>
      </c>
      <c r="I79" s="73">
        <f t="shared" si="46"/>
        <v>107.68149787019475</v>
      </c>
      <c r="J79" s="73">
        <f t="shared" si="46"/>
        <v>110.31476599421414</v>
      </c>
      <c r="K79" s="73">
        <f t="shared" si="46"/>
        <v>113.6679087138468</v>
      </c>
      <c r="L79" s="73">
        <f t="shared" si="46"/>
        <v>116.57595632466608</v>
      </c>
      <c r="M79" s="73">
        <f t="shared" si="46"/>
        <v>122.83196314897707</v>
      </c>
      <c r="N79" s="73">
        <f t="shared" si="46"/>
        <v>126.33308046747322</v>
      </c>
      <c r="O79" s="73">
        <f t="shared" si="46"/>
        <v>131.47477426928398</v>
      </c>
      <c r="P79" s="73">
        <f t="shared" si="46"/>
        <v>136.59747421309504</v>
      </c>
      <c r="Q79" s="180" t="s">
        <v>702</v>
      </c>
      <c r="R79" s="180" t="s">
        <v>702</v>
      </c>
      <c r="S79" s="73">
        <f t="shared" si="46"/>
        <v>149.09839802869342</v>
      </c>
      <c r="T79" s="180" t="s">
        <v>702</v>
      </c>
      <c r="U79" s="180" t="s">
        <v>702</v>
      </c>
      <c r="V79" s="73">
        <f t="shared" si="46"/>
        <v>172.64401191756392</v>
      </c>
      <c r="W79" s="180" t="s">
        <v>702</v>
      </c>
      <c r="X79" s="180" t="s">
        <v>702</v>
      </c>
      <c r="Y79" s="73">
        <f t="shared" si="46"/>
        <v>170.56507343291477</v>
      </c>
      <c r="Z79" s="180" t="s">
        <v>702</v>
      </c>
      <c r="AA79" s="180" t="s">
        <v>702</v>
      </c>
      <c r="AB79" s="177">
        <v>72</v>
      </c>
    </row>
    <row r="80" spans="1:28" s="40" customFormat="1" ht="15" customHeight="1">
      <c r="A80" s="178">
        <v>73</v>
      </c>
      <c r="B80" s="18"/>
      <c r="C80" s="77"/>
      <c r="D80" s="62" t="s">
        <v>321</v>
      </c>
      <c r="E80" s="185" t="s">
        <v>212</v>
      </c>
      <c r="F80" s="73">
        <f>IF(AND(ISNUMBER(F8),($O8)&gt;0),(F32/F8)/($O$32/$O8)*100,0)</f>
        <v>76.060218057634401</v>
      </c>
      <c r="G80" s="73">
        <f t="shared" ref="G80:Y80" si="47">IF(AND(ISNUMBER(G8),($O8)&gt;0),(G32/G8)/($O$32/$O8)*100,0)</f>
        <v>79.526264773847871</v>
      </c>
      <c r="H80" s="73">
        <f t="shared" si="47"/>
        <v>79.379243873453134</v>
      </c>
      <c r="I80" s="73">
        <f t="shared" si="47"/>
        <v>81.902782087797064</v>
      </c>
      <c r="J80" s="73">
        <f t="shared" si="47"/>
        <v>83.905651564968409</v>
      </c>
      <c r="K80" s="73">
        <f t="shared" si="47"/>
        <v>86.456059229304685</v>
      </c>
      <c r="L80" s="73">
        <f t="shared" si="47"/>
        <v>88.667926583313658</v>
      </c>
      <c r="M80" s="73">
        <f t="shared" si="47"/>
        <v>93.426259015585075</v>
      </c>
      <c r="N80" s="73">
        <f t="shared" si="47"/>
        <v>96.089216482486862</v>
      </c>
      <c r="O80" s="73">
        <f t="shared" si="47"/>
        <v>100</v>
      </c>
      <c r="P80" s="73">
        <f t="shared" si="47"/>
        <v>103.896336747701</v>
      </c>
      <c r="Q80" s="180" t="s">
        <v>702</v>
      </c>
      <c r="R80" s="180" t="s">
        <v>702</v>
      </c>
      <c r="S80" s="73">
        <f t="shared" si="47"/>
        <v>113.40456666106388</v>
      </c>
      <c r="T80" s="180" t="s">
        <v>702</v>
      </c>
      <c r="U80" s="180" t="s">
        <v>702</v>
      </c>
      <c r="V80" s="73">
        <f t="shared" si="47"/>
        <v>131.31341192794744</v>
      </c>
      <c r="W80" s="180" t="s">
        <v>702</v>
      </c>
      <c r="X80" s="180" t="s">
        <v>702</v>
      </c>
      <c r="Y80" s="73">
        <f t="shared" si="47"/>
        <v>129.73216678323919</v>
      </c>
      <c r="Z80" s="180" t="s">
        <v>702</v>
      </c>
      <c r="AA80" s="180" t="s">
        <v>702</v>
      </c>
      <c r="AB80" s="181">
        <v>73</v>
      </c>
    </row>
    <row r="81" spans="1:28" s="40" customFormat="1" ht="15" customHeight="1">
      <c r="A81" s="176">
        <v>74</v>
      </c>
      <c r="B81" s="47"/>
      <c r="C81" s="77" t="s">
        <v>30</v>
      </c>
      <c r="D81" s="62" t="s">
        <v>329</v>
      </c>
      <c r="E81" s="185" t="s">
        <v>212</v>
      </c>
      <c r="F81" s="185" t="s">
        <v>212</v>
      </c>
      <c r="G81" s="73">
        <f>IF(AND(ISNUMBER(G9),($F9)&gt;0),(#REF!/G9)/(#REF!/$F9)*100,0)</f>
        <v>0</v>
      </c>
      <c r="H81" s="73">
        <f>IF(AND(ISNUMBER(H9),($F9)&gt;0),(#REF!/H9)/(#REF!/$F9)*100,0)</f>
        <v>0</v>
      </c>
      <c r="I81" s="73">
        <f>IF(AND(ISNUMBER(I9),($F9)&gt;0),(#REF!/I9)/(#REF!/$F9)*100,0)</f>
        <v>0</v>
      </c>
      <c r="J81" s="73">
        <f>IF(AND(ISNUMBER(J9),($J9)&gt;0),(J32/J9)/($J$32/$J9)*100,0)</f>
        <v>100</v>
      </c>
      <c r="K81" s="73">
        <f t="shared" ref="K81:Y81" si="48">IF(AND(ISNUMBER(K9),($J9)&gt;0),(K32/K9)/($J$32/$J9)*100,0)</f>
        <v>99.102148854520749</v>
      </c>
      <c r="L81" s="73">
        <f t="shared" si="48"/>
        <v>103.29351636072732</v>
      </c>
      <c r="M81" s="73">
        <f t="shared" si="48"/>
        <v>107.56128275627476</v>
      </c>
      <c r="N81" s="73">
        <f t="shared" si="48"/>
        <v>112.50841192237961</v>
      </c>
      <c r="O81" s="73">
        <f t="shared" si="48"/>
        <v>115.92182144293504</v>
      </c>
      <c r="P81" s="73">
        <f t="shared" si="48"/>
        <v>115.25982839286375</v>
      </c>
      <c r="Q81" s="73">
        <f t="shared" si="48"/>
        <v>117.39419474708876</v>
      </c>
      <c r="R81" s="73">
        <f t="shared" si="48"/>
        <v>115.89823551046838</v>
      </c>
      <c r="S81" s="73">
        <f t="shared" si="48"/>
        <v>117.92111697162184</v>
      </c>
      <c r="T81" s="73">
        <f t="shared" si="48"/>
        <v>119.82543346799666</v>
      </c>
      <c r="U81" s="73">
        <f t="shared" si="48"/>
        <v>122.5445537193204</v>
      </c>
      <c r="V81" s="73">
        <f t="shared" si="48"/>
        <v>128.27929560953714</v>
      </c>
      <c r="W81" s="73">
        <f t="shared" si="48"/>
        <v>129.16273973886535</v>
      </c>
      <c r="X81" s="73">
        <f t="shared" si="48"/>
        <v>129.61202668597156</v>
      </c>
      <c r="Y81" s="73">
        <f t="shared" si="48"/>
        <v>128.84986542895808</v>
      </c>
      <c r="Z81" s="73">
        <f>IF(AND(ISNUMBER(Z9),($J9)&gt;0),(Z32/Z9)/($J$32/$J9)*100,0)</f>
        <v>136.8038946393373</v>
      </c>
      <c r="AA81" s="185" t="s">
        <v>211</v>
      </c>
      <c r="AB81" s="177">
        <v>74</v>
      </c>
    </row>
    <row r="82" spans="1:28" s="40" customFormat="1" ht="15" customHeight="1">
      <c r="A82" s="178">
        <v>75</v>
      </c>
      <c r="B82" s="47"/>
      <c r="C82" s="77"/>
      <c r="D82" s="62" t="s">
        <v>524</v>
      </c>
      <c r="E82" s="185" t="s">
        <v>212</v>
      </c>
      <c r="F82" s="185" t="s">
        <v>212</v>
      </c>
      <c r="G82" s="73">
        <f>IF(AND(ISNUMBER(G9),($O9)&gt;0),(#REF!/G9)/(#REF!/$O9)*100,0)</f>
        <v>0</v>
      </c>
      <c r="H82" s="73">
        <f>IF(AND(ISNUMBER(H9),($O9)&gt;0),(#REF!/H9)/(#REF!/$O9)*100,0)</f>
        <v>0</v>
      </c>
      <c r="I82" s="73">
        <f>IF(AND(ISNUMBER(I9),($O9)&gt;0),(#REF!/I9)/(#REF!/$O9)*100,0)</f>
        <v>0</v>
      </c>
      <c r="J82" s="73">
        <f>IF(AND(ISNUMBER(J9),($T9)&gt;0),(J32/J9)/($T$32/$T9)*100,0)</f>
        <v>83.454736699707667</v>
      </c>
      <c r="K82" s="73">
        <f t="shared" ref="K82:Y82" si="49">IF(AND(ISNUMBER(K9),($T9)&gt;0),(K32/K9)/($T$32/$T9)*100,0)</f>
        <v>82.705437390292644</v>
      </c>
      <c r="L82" s="73">
        <f t="shared" si="49"/>
        <v>86.203332106714441</v>
      </c>
      <c r="M82" s="73">
        <f t="shared" si="49"/>
        <v>89.764985315077169</v>
      </c>
      <c r="N82" s="73">
        <f t="shared" si="49"/>
        <v>93.89359893484442</v>
      </c>
      <c r="O82" s="73">
        <f t="shared" si="49"/>
        <v>96.742250862706697</v>
      </c>
      <c r="P82" s="73">
        <f t="shared" si="49"/>
        <v>96.189786305799345</v>
      </c>
      <c r="Q82" s="73">
        <f t="shared" si="49"/>
        <v>97.971016126924965</v>
      </c>
      <c r="R82" s="73">
        <f t="shared" si="49"/>
        <v>96.722567284868475</v>
      </c>
      <c r="S82" s="73">
        <f t="shared" si="49"/>
        <v>98.410757682021298</v>
      </c>
      <c r="T82" s="73">
        <f t="shared" si="49"/>
        <v>100</v>
      </c>
      <c r="U82" s="73">
        <f t="shared" si="49"/>
        <v>102.26923464629066</v>
      </c>
      <c r="V82" s="73">
        <f t="shared" si="49"/>
        <v>107.05514839117886</v>
      </c>
      <c r="W82" s="73">
        <f t="shared" si="49"/>
        <v>107.79242436319876</v>
      </c>
      <c r="X82" s="73">
        <f t="shared" si="49"/>
        <v>108.16737560193242</v>
      </c>
      <c r="Y82" s="73">
        <f t="shared" si="49"/>
        <v>107.53131593166462</v>
      </c>
      <c r="Z82" s="73">
        <f>IF(AND(ISNUMBER(Z9),($T9)&gt;0),(Z32/Z9)/($T$32/$T9)*100,0)</f>
        <v>114.16933006620444</v>
      </c>
      <c r="AA82" s="185" t="s">
        <v>211</v>
      </c>
      <c r="AB82" s="181">
        <v>75</v>
      </c>
    </row>
    <row r="83" spans="1:28" s="40" customFormat="1" ht="15" customHeight="1">
      <c r="A83" s="176">
        <v>76</v>
      </c>
      <c r="B83" s="18"/>
      <c r="C83" s="77" t="s">
        <v>147</v>
      </c>
      <c r="D83" s="62" t="s">
        <v>329</v>
      </c>
      <c r="E83" s="185" t="s">
        <v>212</v>
      </c>
      <c r="F83" s="185" t="s">
        <v>212</v>
      </c>
      <c r="G83" s="73">
        <f>IF(AND(ISNUMBER(G10),($F10)&gt;0),(#REF!/G10)/(#REF!/$F10)*100,0)</f>
        <v>0</v>
      </c>
      <c r="H83" s="73">
        <f>IF(AND(ISNUMBER(H10),($F10)&gt;0),(#REF!/H10)/(#REF!/$F10)*100,0)</f>
        <v>0</v>
      </c>
      <c r="I83" s="73">
        <f>IF(AND(ISNUMBER(I10),($F10)&gt;0),(#REF!/I10)/(#REF!/$F10)*100,0)</f>
        <v>0</v>
      </c>
      <c r="J83" s="73">
        <f>IF(AND(ISNUMBER(J10),($J10)&gt;0),(J32/J10)/($J$32/$J10)*100,0)</f>
        <v>100</v>
      </c>
      <c r="K83" s="73">
        <f t="shared" ref="K83:Z83" si="50">IF(AND(ISNUMBER(K10),($J10)&gt;0),(K32/K10)/($J$32/$J10)*100,0)</f>
        <v>98.579377152007027</v>
      </c>
      <c r="L83" s="73">
        <f t="shared" si="50"/>
        <v>102.46786776045336</v>
      </c>
      <c r="M83" s="73">
        <f t="shared" si="50"/>
        <v>105.13904454593488</v>
      </c>
      <c r="N83" s="73">
        <f t="shared" si="50"/>
        <v>109.69619738769951</v>
      </c>
      <c r="O83" s="73">
        <f t="shared" si="50"/>
        <v>112.47668817829167</v>
      </c>
      <c r="P83" s="73">
        <f t="shared" si="50"/>
        <v>111.33779486828411</v>
      </c>
      <c r="Q83" s="73">
        <f t="shared" si="50"/>
        <v>113.17478708745317</v>
      </c>
      <c r="R83" s="73">
        <f t="shared" si="50"/>
        <v>111.09432161585696</v>
      </c>
      <c r="S83" s="73">
        <f t="shared" si="50"/>
        <v>113.05675184597285</v>
      </c>
      <c r="T83" s="73">
        <f t="shared" si="50"/>
        <v>114.40175085788276</v>
      </c>
      <c r="U83" s="73">
        <f t="shared" si="50"/>
        <v>116.34626882498848</v>
      </c>
      <c r="V83" s="73">
        <f t="shared" si="50"/>
        <v>121.8788824883477</v>
      </c>
      <c r="W83" s="73">
        <f t="shared" si="50"/>
        <v>122.74151697481327</v>
      </c>
      <c r="X83" s="73">
        <f t="shared" si="50"/>
        <v>123.90280856008324</v>
      </c>
      <c r="Y83" s="73">
        <f t="shared" si="50"/>
        <v>121.13709022226489</v>
      </c>
      <c r="Z83" s="73">
        <f t="shared" si="50"/>
        <v>129.1817574158587</v>
      </c>
      <c r="AA83" s="185" t="s">
        <v>211</v>
      </c>
      <c r="AB83" s="177">
        <v>76</v>
      </c>
    </row>
    <row r="84" spans="1:28" s="40" customFormat="1" ht="15" customHeight="1">
      <c r="A84" s="178">
        <v>77</v>
      </c>
      <c r="B84" s="18"/>
      <c r="C84" s="77"/>
      <c r="D84" s="62" t="s">
        <v>524</v>
      </c>
      <c r="E84" s="185" t="s">
        <v>212</v>
      </c>
      <c r="F84" s="185" t="s">
        <v>212</v>
      </c>
      <c r="G84" s="73">
        <f>IF(AND(ISNUMBER(G10),($O10)&gt;0),(#REF!/G10)/(#REF!/$O10)*100,0)</f>
        <v>0</v>
      </c>
      <c r="H84" s="73">
        <f>IF(AND(ISNUMBER(H10),($O10)&gt;0),(#REF!/H10)/(#REF!/$O10)*100,0)</f>
        <v>0</v>
      </c>
      <c r="I84" s="73">
        <f>IF(AND(ISNUMBER(I10),($O10)&gt;0),(#REF!/I10)/(#REF!/$O10)*100,0)</f>
        <v>0</v>
      </c>
      <c r="J84" s="73">
        <f>IF(AND(ISNUMBER(J10),($T10)&gt;0),(J32/J10)/($T$32/$T10)*100,0)</f>
        <v>87.411249609480592</v>
      </c>
      <c r="K84" s="73">
        <f t="shared" ref="K84:Z84" si="51">IF(AND(ISNUMBER(K10),($T10)&gt;0),(K32/K10)/($T$32/$T10)*100,0)</f>
        <v>86.169465425812149</v>
      </c>
      <c r="L84" s="73">
        <f t="shared" si="51"/>
        <v>89.568443657602387</v>
      </c>
      <c r="M84" s="73">
        <f t="shared" si="51"/>
        <v>91.90335266507013</v>
      </c>
      <c r="N84" s="73">
        <f t="shared" si="51"/>
        <v>95.886816910670561</v>
      </c>
      <c r="O84" s="73">
        <f t="shared" si="51"/>
        <v>98.31727865600368</v>
      </c>
      <c r="P84" s="73">
        <f t="shared" si="51"/>
        <v>97.321757782007282</v>
      </c>
      <c r="Q84" s="73">
        <f t="shared" si="51"/>
        <v>98.927495636011898</v>
      </c>
      <c r="R84" s="73">
        <f t="shared" si="51"/>
        <v>97.108934769595876</v>
      </c>
      <c r="S84" s="73">
        <f t="shared" si="51"/>
        <v>98.824319556454384</v>
      </c>
      <c r="T84" s="73">
        <f t="shared" si="51"/>
        <v>100</v>
      </c>
      <c r="U84" s="73">
        <f t="shared" si="51"/>
        <v>101.69972745392799</v>
      </c>
      <c r="V84" s="73">
        <f t="shared" si="51"/>
        <v>106.53585419313517</v>
      </c>
      <c r="W84" s="73">
        <f t="shared" si="51"/>
        <v>107.28989377731702</v>
      </c>
      <c r="X84" s="73">
        <f t="shared" si="51"/>
        <v>108.30499326361125</v>
      </c>
      <c r="Y84" s="73">
        <f t="shared" si="51"/>
        <v>105.88744430384567</v>
      </c>
      <c r="Z84" s="73">
        <f t="shared" si="51"/>
        <v>112.91938842468994</v>
      </c>
      <c r="AA84" s="185" t="s">
        <v>211</v>
      </c>
      <c r="AB84" s="181">
        <v>77</v>
      </c>
    </row>
    <row r="85" spans="1:28" s="40" customFormat="1" ht="15" customHeight="1">
      <c r="A85" s="176">
        <v>78</v>
      </c>
      <c r="B85" s="18"/>
      <c r="C85" s="79" t="s">
        <v>157</v>
      </c>
      <c r="D85" s="62" t="s">
        <v>329</v>
      </c>
      <c r="E85" s="185" t="s">
        <v>212</v>
      </c>
      <c r="F85" s="185" t="s">
        <v>212</v>
      </c>
      <c r="G85" s="73">
        <f>IF(AND(ISNUMBER(G11),($F11)&gt;0),(#REF!/G11)/(#REF!/$F11)*100,0)</f>
        <v>0</v>
      </c>
      <c r="H85" s="73">
        <f>IF(AND(ISNUMBER(H11),($F11)&gt;0),(#REF!/H11)/(#REF!/$F11)*100,0)</f>
        <v>0</v>
      </c>
      <c r="I85" s="73">
        <f>IF(AND(ISNUMBER(I11),($F11)&gt;0),(#REF!/I11)/(#REF!/$F11)*100,0)</f>
        <v>0</v>
      </c>
      <c r="J85" s="73">
        <f>IF(AND(ISNUMBER(J11),($J11)&gt;0),(J32/J11)/($J$32/$J11)*100,0)</f>
        <v>100</v>
      </c>
      <c r="K85" s="73">
        <f t="shared" ref="K85:Z85" si="52">IF(AND(ISNUMBER(K11),($J11)&gt;0),(K32/K11)/($J$32/$J11)*100,0)</f>
        <v>98.862142278682853</v>
      </c>
      <c r="L85" s="73">
        <f t="shared" si="52"/>
        <v>104.23252762799721</v>
      </c>
      <c r="M85" s="73">
        <f t="shared" si="52"/>
        <v>127.9072533580089</v>
      </c>
      <c r="N85" s="73">
        <f t="shared" si="52"/>
        <v>137.55483169611821</v>
      </c>
      <c r="O85" s="73">
        <f t="shared" si="52"/>
        <v>141.50205583409223</v>
      </c>
      <c r="P85" s="73">
        <f t="shared" si="52"/>
        <v>141.15596994986385</v>
      </c>
      <c r="Q85" s="73">
        <f t="shared" si="52"/>
        <v>144.26812351193306</v>
      </c>
      <c r="R85" s="73">
        <f t="shared" si="52"/>
        <v>146.15589191724817</v>
      </c>
      <c r="S85" s="73">
        <f t="shared" si="52"/>
        <v>140.1274564759172</v>
      </c>
      <c r="T85" s="73">
        <f t="shared" si="52"/>
        <v>146.75920170926739</v>
      </c>
      <c r="U85" s="73">
        <f t="shared" si="52"/>
        <v>154.2088873185472</v>
      </c>
      <c r="V85" s="73">
        <f t="shared" si="52"/>
        <v>154.94888164483928</v>
      </c>
      <c r="W85" s="73">
        <f t="shared" si="52"/>
        <v>153.08172413163959</v>
      </c>
      <c r="X85" s="73">
        <f t="shared" si="52"/>
        <v>145.16224827390016</v>
      </c>
      <c r="Y85" s="73">
        <f t="shared" si="52"/>
        <v>174.54802229828442</v>
      </c>
      <c r="Z85" s="73">
        <f t="shared" si="52"/>
        <v>173.28951163138521</v>
      </c>
      <c r="AA85" s="185" t="s">
        <v>211</v>
      </c>
      <c r="AB85" s="177">
        <v>78</v>
      </c>
    </row>
    <row r="86" spans="1:28" s="40" customFormat="1" ht="15" customHeight="1">
      <c r="A86" s="176">
        <v>79</v>
      </c>
      <c r="B86" s="18"/>
      <c r="C86" s="79"/>
      <c r="D86" s="62" t="s">
        <v>524</v>
      </c>
      <c r="E86" s="198" t="s">
        <v>212</v>
      </c>
      <c r="F86" s="198" t="s">
        <v>212</v>
      </c>
      <c r="G86" s="73">
        <f>IF(AND(ISNUMBER(G12),($F12)&gt;0),(#REF!/G12)/(#REF!/$F12)*100,0)</f>
        <v>0</v>
      </c>
      <c r="H86" s="73">
        <f>IF(AND(ISNUMBER(H12),($F12)&gt;0),(#REF!/H12)/(#REF!/$F12)*100,0)</f>
        <v>0</v>
      </c>
      <c r="I86" s="73">
        <f>IF(AND(ISNUMBER(I12),($F12)&gt;0),(#REF!/I12)/(#REF!/$F12)*100,0)</f>
        <v>0</v>
      </c>
      <c r="J86" s="72">
        <f>IF(AND(ISNUMBER(J11),($T11)&gt;0),(J32/J11)/($T$32/$T11)*100,0)</f>
        <v>68.13882798170421</v>
      </c>
      <c r="K86" s="72">
        <f t="shared" ref="K86:Z86" si="53">IF(AND(ISNUMBER(K11),($T11)&gt;0),(K32/K11)/($T$32/$T11)*100,0)</f>
        <v>67.363505066299382</v>
      </c>
      <c r="L86" s="72">
        <f t="shared" si="53"/>
        <v>71.022822701423323</v>
      </c>
      <c r="M86" s="72">
        <f t="shared" si="53"/>
        <v>87.154503341736259</v>
      </c>
      <c r="N86" s="72">
        <f t="shared" si="53"/>
        <v>93.72825014994072</v>
      </c>
      <c r="O86" s="72">
        <f t="shared" si="53"/>
        <v>96.417842415367133</v>
      </c>
      <c r="P86" s="72">
        <f t="shared" si="53"/>
        <v>96.182023550043809</v>
      </c>
      <c r="Q86" s="72">
        <f t="shared" si="53"/>
        <v>98.302608512228616</v>
      </c>
      <c r="R86" s="72">
        <f t="shared" si="53"/>
        <v>99.588911778619249</v>
      </c>
      <c r="S86" s="72">
        <f t="shared" si="53"/>
        <v>95.481206523262657</v>
      </c>
      <c r="T86" s="72">
        <f t="shared" si="53"/>
        <v>100</v>
      </c>
      <c r="U86" s="72">
        <f t="shared" si="53"/>
        <v>105.07612846248495</v>
      </c>
      <c r="V86" s="72">
        <f t="shared" si="53"/>
        <v>105.58035192355146</v>
      </c>
      <c r="W86" s="72">
        <f t="shared" si="53"/>
        <v>104.30809267748486</v>
      </c>
      <c r="X86" s="72">
        <f t="shared" si="53"/>
        <v>98.911854645727217</v>
      </c>
      <c r="Y86" s="72">
        <f t="shared" si="53"/>
        <v>118.93497665929473</v>
      </c>
      <c r="Z86" s="72">
        <f t="shared" si="53"/>
        <v>118.07744224084489</v>
      </c>
      <c r="AA86" s="185" t="s">
        <v>211</v>
      </c>
      <c r="AB86" s="181">
        <v>79</v>
      </c>
    </row>
    <row r="87" spans="1:28" s="40" customFormat="1" ht="15" customHeight="1">
      <c r="A87" s="178">
        <v>80</v>
      </c>
      <c r="B87" s="18"/>
      <c r="C87" s="79" t="s">
        <v>149</v>
      </c>
      <c r="D87" s="62" t="s">
        <v>329</v>
      </c>
      <c r="E87" s="185" t="s">
        <v>212</v>
      </c>
      <c r="F87" s="185" t="s">
        <v>212</v>
      </c>
      <c r="G87" s="73">
        <f>IF(AND(ISNUMBER(G13),($F13)&gt;0),(#REF!/G13)/(#REF!/$F13)*100,0)</f>
        <v>0</v>
      </c>
      <c r="H87" s="73">
        <f>IF(AND(ISNUMBER(H13),($F13)&gt;0),(#REF!/H13)/(#REF!/$F13)*100,0)</f>
        <v>0</v>
      </c>
      <c r="I87" s="73">
        <f>IF(AND(ISNUMBER(I13),($F13)&gt;0),(#REF!/I13)/(#REF!/$F13)*100,0)</f>
        <v>0</v>
      </c>
      <c r="J87" s="73">
        <f>IF(AND(ISNUMBER(J12),($J12)&gt;0),(J32/J12)/($J$32/$J12)*100,0)</f>
        <v>100</v>
      </c>
      <c r="K87" s="73">
        <f t="shared" ref="K87:Z87" si="54">IF(AND(ISNUMBER(K12),($J12)&gt;0),(K32/K12)/($J$32/$J12)*100,0)</f>
        <v>104.07598357959426</v>
      </c>
      <c r="L87" s="73">
        <f t="shared" si="54"/>
        <v>111.63396918054877</v>
      </c>
      <c r="M87" s="73">
        <f t="shared" si="54"/>
        <v>121.3081216917989</v>
      </c>
      <c r="N87" s="73">
        <f t="shared" si="54"/>
        <v>125.95303835407105</v>
      </c>
      <c r="O87" s="73">
        <f t="shared" si="54"/>
        <v>135.26047557627146</v>
      </c>
      <c r="P87" s="73">
        <f t="shared" si="54"/>
        <v>142.66829053253764</v>
      </c>
      <c r="Q87" s="73">
        <f t="shared" si="54"/>
        <v>149.0237502007748</v>
      </c>
      <c r="R87" s="73">
        <f t="shared" si="54"/>
        <v>154.2040322507915</v>
      </c>
      <c r="S87" s="73">
        <f t="shared" si="54"/>
        <v>166.51990696237874</v>
      </c>
      <c r="T87" s="73">
        <f t="shared" si="54"/>
        <v>175.89143508254284</v>
      </c>
      <c r="U87" s="73">
        <f t="shared" si="54"/>
        <v>190.6915386261087</v>
      </c>
      <c r="V87" s="73">
        <f t="shared" si="54"/>
        <v>206.63303270354652</v>
      </c>
      <c r="W87" s="73">
        <f t="shared" si="54"/>
        <v>211.28489665619153</v>
      </c>
      <c r="X87" s="73">
        <f t="shared" si="54"/>
        <v>208.58327553172666</v>
      </c>
      <c r="Y87" s="73">
        <f t="shared" si="54"/>
        <v>221.75405062983785</v>
      </c>
      <c r="Z87" s="73">
        <f t="shared" si="54"/>
        <v>236.37171042432837</v>
      </c>
      <c r="AA87" s="185" t="s">
        <v>211</v>
      </c>
      <c r="AB87" s="177">
        <v>80</v>
      </c>
    </row>
    <row r="88" spans="1:28" s="40" customFormat="1" ht="15" customHeight="1">
      <c r="A88" s="178">
        <v>81</v>
      </c>
      <c r="B88" s="18"/>
      <c r="C88" s="79"/>
      <c r="D88" s="62" t="s">
        <v>524</v>
      </c>
      <c r="E88" s="198" t="s">
        <v>212</v>
      </c>
      <c r="F88" s="198" t="s">
        <v>212</v>
      </c>
      <c r="G88" s="73">
        <f>IF(AND(ISNUMBER(G14),($F14)&gt;0),(#REF!/G14)/(#REF!/$F14)*100,0)</f>
        <v>0</v>
      </c>
      <c r="H88" s="73">
        <f>IF(AND(ISNUMBER(H14),($F14)&gt;0),(#REF!/H14)/(#REF!/$F14)*100,0)</f>
        <v>0</v>
      </c>
      <c r="I88" s="73">
        <f>IF(AND(ISNUMBER(I14),($F14)&gt;0),(#REF!/I14)/(#REF!/$F14)*100,0)</f>
        <v>0</v>
      </c>
      <c r="J88" s="72">
        <f>IF(AND(ISNUMBER(J12),($T12)&gt;0),(J32/J12)/($T$32/$T12)*100,0)</f>
        <v>56.853251525903872</v>
      </c>
      <c r="K88" s="72">
        <f t="shared" ref="K88:Z88" si="55">IF(AND(ISNUMBER(K12),($T12)&gt;0),(K32/K12)/($T$32/$T12)*100,0)</f>
        <v>59.170580722565134</v>
      </c>
      <c r="L88" s="72">
        <f t="shared" si="55"/>
        <v>63.46754128656741</v>
      </c>
      <c r="M88" s="72">
        <f t="shared" si="55"/>
        <v>68.967611546787992</v>
      </c>
      <c r="N88" s="72">
        <f t="shared" si="55"/>
        <v>71.608397699958189</v>
      </c>
      <c r="O88" s="72">
        <f t="shared" si="55"/>
        <v>76.899978394511393</v>
      </c>
      <c r="P88" s="72">
        <f t="shared" si="55"/>
        <v>81.111562064170926</v>
      </c>
      <c r="Q88" s="72">
        <f t="shared" si="55"/>
        <v>84.72484753498118</v>
      </c>
      <c r="R88" s="72">
        <f t="shared" si="55"/>
        <v>87.670006318628424</v>
      </c>
      <c r="S88" s="72">
        <f t="shared" si="55"/>
        <v>94.671981546022295</v>
      </c>
      <c r="T88" s="72">
        <f t="shared" si="55"/>
        <v>100</v>
      </c>
      <c r="U88" s="72">
        <f t="shared" si="55"/>
        <v>108.41434009371773</v>
      </c>
      <c r="V88" s="72">
        <f t="shared" si="55"/>
        <v>117.47759781855052</v>
      </c>
      <c r="W88" s="72">
        <f t="shared" si="55"/>
        <v>120.12233373219065</v>
      </c>
      <c r="X88" s="72">
        <f t="shared" si="55"/>
        <v>118.58637427902165</v>
      </c>
      <c r="Y88" s="72">
        <f t="shared" si="55"/>
        <v>126.07438817346193</v>
      </c>
      <c r="Z88" s="72">
        <f t="shared" si="55"/>
        <v>134.38500306362454</v>
      </c>
      <c r="AA88" s="185" t="s">
        <v>211</v>
      </c>
      <c r="AB88" s="181">
        <v>81</v>
      </c>
    </row>
    <row r="89" spans="1:28" s="40" customFormat="1" ht="15" customHeight="1">
      <c r="A89" s="176">
        <v>82</v>
      </c>
      <c r="B89" s="18"/>
      <c r="C89" s="79" t="s">
        <v>32</v>
      </c>
      <c r="D89" s="62" t="s">
        <v>329</v>
      </c>
      <c r="E89" s="185" t="s">
        <v>212</v>
      </c>
      <c r="F89" s="185" t="s">
        <v>212</v>
      </c>
      <c r="G89" s="73">
        <f>IF(AND(ISNUMBER(G15),($F15)&gt;0),(#REF!/G15)/(#REF!/$F15)*100,0)</f>
        <v>0</v>
      </c>
      <c r="H89" s="73">
        <f>IF(AND(ISNUMBER(H15),($F15)&gt;0),(#REF!/H15)/(#REF!/$F15)*100,0)</f>
        <v>0</v>
      </c>
      <c r="I89" s="73">
        <f>IF(AND(ISNUMBER(I15),($F15)&gt;0),(#REF!/I15)/(#REF!/$F15)*100,0)</f>
        <v>0</v>
      </c>
      <c r="J89" s="73">
        <f>IF(AND(ISNUMBER(J13),($J13)&gt;0),(J32/J13)/($J$32/$J13)*100,0)</f>
        <v>100</v>
      </c>
      <c r="K89" s="73">
        <f t="shared" ref="K89:Z89" si="56">IF(AND(ISNUMBER(K13),($J13)&gt;0),(K32/K13)/($J$32/$J13)*100,0)</f>
        <v>105.49808805701007</v>
      </c>
      <c r="L89" s="73">
        <f t="shared" si="56"/>
        <v>96.392064263481615</v>
      </c>
      <c r="M89" s="73">
        <f t="shared" si="56"/>
        <v>89.676581953013283</v>
      </c>
      <c r="N89" s="73">
        <f t="shared" si="56"/>
        <v>88.268593119316591</v>
      </c>
      <c r="O89" s="73">
        <f t="shared" si="56"/>
        <v>100.86936583568094</v>
      </c>
      <c r="P89" s="73">
        <f t="shared" si="56"/>
        <v>90.998363568915025</v>
      </c>
      <c r="Q89" s="73">
        <f t="shared" si="56"/>
        <v>86.205072260250205</v>
      </c>
      <c r="R89" s="73">
        <f t="shared" si="56"/>
        <v>92.455609966465232</v>
      </c>
      <c r="S89" s="73">
        <f t="shared" si="56"/>
        <v>92.486470037280753</v>
      </c>
      <c r="T89" s="73">
        <f t="shared" si="56"/>
        <v>91.685480853266981</v>
      </c>
      <c r="U89" s="73">
        <f t="shared" si="56"/>
        <v>94.335183352702714</v>
      </c>
      <c r="V89" s="73">
        <f t="shared" si="56"/>
        <v>97.036630432209364</v>
      </c>
      <c r="W89" s="73">
        <f t="shared" si="56"/>
        <v>96.970169150749385</v>
      </c>
      <c r="X89" s="73">
        <f t="shared" si="56"/>
        <v>86.13938088364354</v>
      </c>
      <c r="Y89" s="73">
        <f t="shared" si="56"/>
        <v>94.389341189735987</v>
      </c>
      <c r="Z89" s="73">
        <f t="shared" si="56"/>
        <v>95.266025162065262</v>
      </c>
      <c r="AA89" s="185" t="s">
        <v>211</v>
      </c>
      <c r="AB89" s="177">
        <v>82</v>
      </c>
    </row>
    <row r="90" spans="1:28" s="40" customFormat="1" ht="15" customHeight="1">
      <c r="A90" s="176">
        <v>83</v>
      </c>
      <c r="B90" s="18"/>
      <c r="C90" s="79"/>
      <c r="D90" s="62" t="s">
        <v>524</v>
      </c>
      <c r="E90" s="198" t="s">
        <v>212</v>
      </c>
      <c r="F90" s="198" t="s">
        <v>212</v>
      </c>
      <c r="G90" s="73">
        <f>IF(AND(ISNUMBER(G16),($F16)&gt;0),(#REF!/G16)/(#REF!/$F16)*100,0)</f>
        <v>0</v>
      </c>
      <c r="H90" s="73">
        <f>IF(AND(ISNUMBER(H16),($F16)&gt;0),(#REF!/H16)/(#REF!/$F16)*100,0)</f>
        <v>0</v>
      </c>
      <c r="I90" s="73">
        <f>IF(AND(ISNUMBER(I16),($F16)&gt;0),(#REF!/I16)/(#REF!/$F16)*100,0)</f>
        <v>0</v>
      </c>
      <c r="J90" s="72">
        <f>IF(AND(ISNUMBER(J13),($T13)&gt;0),(J32/J13)/($T$32/$T13)*100,0)</f>
        <v>109.06852324856054</v>
      </c>
      <c r="K90" s="72">
        <f t="shared" ref="K90:Z90" si="57">IF(AND(ISNUMBER(K13),($T13)&gt;0),(K32/K13)/($T$32/$T13)*100,0)</f>
        <v>115.06520669924687</v>
      </c>
      <c r="L90" s="72">
        <f t="shared" si="57"/>
        <v>105.13340102098286</v>
      </c>
      <c r="M90" s="72">
        <f t="shared" si="57"/>
        <v>97.808923635936722</v>
      </c>
      <c r="N90" s="72">
        <f t="shared" si="57"/>
        <v>96.273251007519107</v>
      </c>
      <c r="O90" s="72">
        <f t="shared" si="57"/>
        <v>110.01672772716525</v>
      </c>
      <c r="P90" s="72">
        <f t="shared" si="57"/>
        <v>99.250571324971716</v>
      </c>
      <c r="Q90" s="72">
        <f t="shared" si="57"/>
        <v>94.022599279609395</v>
      </c>
      <c r="R90" s="72">
        <f t="shared" si="57"/>
        <v>100.83996845087258</v>
      </c>
      <c r="S90" s="72">
        <f t="shared" si="57"/>
        <v>100.87362707438452</v>
      </c>
      <c r="T90" s="72">
        <f t="shared" si="57"/>
        <v>100</v>
      </c>
      <c r="U90" s="72">
        <f t="shared" si="57"/>
        <v>102.88999138661477</v>
      </c>
      <c r="V90" s="72">
        <f t="shared" si="57"/>
        <v>105.83641982257403</v>
      </c>
      <c r="W90" s="72">
        <f t="shared" si="57"/>
        <v>105.76393148435356</v>
      </c>
      <c r="X90" s="72">
        <f t="shared" si="57"/>
        <v>93.950950665242857</v>
      </c>
      <c r="Y90" s="72">
        <f t="shared" si="57"/>
        <v>102.94906053969031</v>
      </c>
      <c r="Z90" s="72">
        <f t="shared" si="57"/>
        <v>103.90524680186665</v>
      </c>
      <c r="AA90" s="185" t="s">
        <v>211</v>
      </c>
      <c r="AB90" s="181">
        <v>83</v>
      </c>
    </row>
    <row r="91" spans="1:28" s="40" customFormat="1" ht="15" customHeight="1">
      <c r="A91" s="178">
        <v>84</v>
      </c>
      <c r="B91" s="18"/>
      <c r="C91" s="79" t="s">
        <v>33</v>
      </c>
      <c r="D91" s="62" t="s">
        <v>329</v>
      </c>
      <c r="E91" s="185" t="s">
        <v>212</v>
      </c>
      <c r="F91" s="185" t="s">
        <v>212</v>
      </c>
      <c r="G91" s="73">
        <f>IF(AND(ISNUMBER(G17),($F17)&gt;0),(#REF!/G17)/(#REF!/$F17)*100,0)</f>
        <v>0</v>
      </c>
      <c r="H91" s="73">
        <f>IF(AND(ISNUMBER(H17),($F17)&gt;0),(#REF!/H17)/(#REF!/$F17)*100,0)</f>
        <v>0</v>
      </c>
      <c r="I91" s="73">
        <f>IF(AND(ISNUMBER(I17),($F17)&gt;0),(#REF!/I17)/(#REF!/$F17)*100,0)</f>
        <v>0</v>
      </c>
      <c r="J91" s="73">
        <f>IF(AND(ISNUMBER(J14),($J14)&gt;0),(J32/J14)/($J$32/$J14)*100,0)</f>
        <v>100</v>
      </c>
      <c r="K91" s="73">
        <f t="shared" ref="K91:Z91" si="58">IF(AND(ISNUMBER(K14),($J14)&gt;0),(K32/K14)/($J$32/$J14)*100,0)</f>
        <v>103.22277462740799</v>
      </c>
      <c r="L91" s="73">
        <f t="shared" si="58"/>
        <v>130.58886870786927</v>
      </c>
      <c r="M91" s="73">
        <f t="shared" si="58"/>
        <v>123.44651793489447</v>
      </c>
      <c r="N91" s="73">
        <f t="shared" si="58"/>
        <v>151.64309756572149</v>
      </c>
      <c r="O91" s="73">
        <f t="shared" si="58"/>
        <v>246.43805404793454</v>
      </c>
      <c r="P91" s="73">
        <f t="shared" si="58"/>
        <v>273.55444106815418</v>
      </c>
      <c r="Q91" s="73">
        <f t="shared" si="58"/>
        <v>251.08164515575817</v>
      </c>
      <c r="R91" s="73">
        <f t="shared" si="58"/>
        <v>233.24891597589107</v>
      </c>
      <c r="S91" s="73">
        <f t="shared" si="58"/>
        <v>245.29380335494594</v>
      </c>
      <c r="T91" s="73">
        <f t="shared" si="58"/>
        <v>289.57712816100434</v>
      </c>
      <c r="U91" s="73">
        <f t="shared" si="58"/>
        <v>378.91172475046596</v>
      </c>
      <c r="V91" s="73">
        <f t="shared" si="58"/>
        <v>444.94061354629667</v>
      </c>
      <c r="W91" s="73">
        <f t="shared" si="58"/>
        <v>460.81914317297424</v>
      </c>
      <c r="X91" s="73">
        <f t="shared" si="58"/>
        <v>611.51258189679595</v>
      </c>
      <c r="Y91" s="73">
        <f t="shared" si="58"/>
        <v>752.96116566239664</v>
      </c>
      <c r="Z91" s="73">
        <f t="shared" si="58"/>
        <v>966.67805383102598</v>
      </c>
      <c r="AA91" s="185" t="s">
        <v>211</v>
      </c>
      <c r="AB91" s="177">
        <v>84</v>
      </c>
    </row>
    <row r="92" spans="1:28" s="40" customFormat="1" ht="15" customHeight="1">
      <c r="A92" s="178">
        <v>85</v>
      </c>
      <c r="B92" s="18"/>
      <c r="C92" s="79"/>
      <c r="D92" s="62" t="s">
        <v>524</v>
      </c>
      <c r="E92" s="198" t="s">
        <v>212</v>
      </c>
      <c r="F92" s="198" t="s">
        <v>212</v>
      </c>
      <c r="G92" s="73">
        <f>IF(AND(ISNUMBER(G18),($F18)&gt;0),(#REF!/G18)/(#REF!/$F18)*100,0)</f>
        <v>0</v>
      </c>
      <c r="H92" s="73">
        <f>IF(AND(ISNUMBER(H18),($F18)&gt;0),(#REF!/H18)/(#REF!/$F18)*100,0)</f>
        <v>0</v>
      </c>
      <c r="I92" s="73">
        <f>IF(AND(ISNUMBER(I18),($F18)&gt;0),(#REF!/I18)/(#REF!/$F18)*100,0)</f>
        <v>0</v>
      </c>
      <c r="J92" s="72">
        <f>IF(AND(ISNUMBER(J14),($T14)&gt;0),(J32/J14)/($T$32/$T14)*100,0)</f>
        <v>34.533114073981764</v>
      </c>
      <c r="K92" s="72">
        <f t="shared" ref="K92:Z92" si="59">IF(AND(ISNUMBER(K14),($T14)&gt;0),(K32/K14)/($T$32/$T14)*100,0)</f>
        <v>35.646038512411906</v>
      </c>
      <c r="L92" s="72">
        <f t="shared" si="59"/>
        <v>45.096402998810774</v>
      </c>
      <c r="M92" s="72">
        <f t="shared" si="59"/>
        <v>42.629926858815473</v>
      </c>
      <c r="N92" s="72">
        <f t="shared" si="59"/>
        <v>52.36708386769007</v>
      </c>
      <c r="O92" s="72">
        <f t="shared" si="59"/>
        <v>85.102734326074085</v>
      </c>
      <c r="P92" s="72">
        <f t="shared" si="59"/>
        <v>94.4668671885089</v>
      </c>
      <c r="Q92" s="72">
        <f t="shared" si="59"/>
        <v>86.706310940468086</v>
      </c>
      <c r="R92" s="72">
        <f t="shared" si="59"/>
        <v>80.548114230280348</v>
      </c>
      <c r="S92" s="72">
        <f t="shared" si="59"/>
        <v>84.707588928971987</v>
      </c>
      <c r="T92" s="72">
        <f t="shared" si="59"/>
        <v>100</v>
      </c>
      <c r="U92" s="72">
        <f t="shared" si="59"/>
        <v>130.85001814777019</v>
      </c>
      <c r="V92" s="72">
        <f t="shared" si="59"/>
        <v>153.651849637417</v>
      </c>
      <c r="W92" s="72">
        <f t="shared" si="59"/>
        <v>159.13520038666854</v>
      </c>
      <c r="X92" s="72">
        <f t="shared" si="59"/>
        <v>211.17433748317174</v>
      </c>
      <c r="Y92" s="72">
        <f t="shared" si="59"/>
        <v>260.02093827097826</v>
      </c>
      <c r="Z92" s="72">
        <f t="shared" si="59"/>
        <v>333.82403505761499</v>
      </c>
      <c r="AA92" s="185" t="s">
        <v>211</v>
      </c>
      <c r="AB92" s="181">
        <v>85</v>
      </c>
    </row>
    <row r="93" spans="1:28" s="40" customFormat="1" ht="15" customHeight="1">
      <c r="A93" s="176">
        <v>86</v>
      </c>
      <c r="B93" s="18"/>
      <c r="C93" s="79" t="s">
        <v>150</v>
      </c>
      <c r="D93" s="62" t="s">
        <v>329</v>
      </c>
      <c r="E93" s="185" t="s">
        <v>212</v>
      </c>
      <c r="F93" s="185" t="s">
        <v>212</v>
      </c>
      <c r="G93" s="73">
        <f>IF(AND(ISNUMBER(G19),($F19)&gt;0),(#REF!/G19)/(#REF!/$F19)*100,0)</f>
        <v>0</v>
      </c>
      <c r="H93" s="73">
        <f>IF(AND(ISNUMBER(H19),($F19)&gt;0),(#REF!/H19)/(#REF!/$F19)*100,0)</f>
        <v>0</v>
      </c>
      <c r="I93" s="73">
        <f>IF(AND(ISNUMBER(I19),($F19)&gt;0),(#REF!/I19)/(#REF!/$F19)*100,0)</f>
        <v>0</v>
      </c>
      <c r="J93" s="73">
        <f>IF(AND(ISNUMBER(J15),($J15)&gt;0),(J32/J15)/($J$32/$J15)*100,0)</f>
        <v>100</v>
      </c>
      <c r="K93" s="73">
        <f t="shared" ref="K93:Z93" si="60">IF(AND(ISNUMBER(K15),($J15)&gt;0),(K32/K15)/($J$32/$J15)*100,0)</f>
        <v>105.77360613019073</v>
      </c>
      <c r="L93" s="73">
        <f t="shared" si="60"/>
        <v>108.55623917039571</v>
      </c>
      <c r="M93" s="73">
        <f t="shared" si="60"/>
        <v>114.70704978906683</v>
      </c>
      <c r="N93" s="73">
        <f t="shared" si="60"/>
        <v>160.41467261886461</v>
      </c>
      <c r="O93" s="73">
        <f t="shared" si="60"/>
        <v>174.13884915200228</v>
      </c>
      <c r="P93" s="73">
        <f t="shared" si="60"/>
        <v>191.88757006303101</v>
      </c>
      <c r="Q93" s="73">
        <f t="shared" si="60"/>
        <v>233.23076098487871</v>
      </c>
      <c r="R93" s="73">
        <f t="shared" si="60"/>
        <v>236.40484721750187</v>
      </c>
      <c r="S93" s="73">
        <f t="shared" si="60"/>
        <v>223.71105402097271</v>
      </c>
      <c r="T93" s="73">
        <f t="shared" si="60"/>
        <v>220.06494365077907</v>
      </c>
      <c r="U93" s="73">
        <f t="shared" si="60"/>
        <v>233.72443146777249</v>
      </c>
      <c r="V93" s="73">
        <f t="shared" si="60"/>
        <v>245.98706892988452</v>
      </c>
      <c r="W93" s="73">
        <f t="shared" si="60"/>
        <v>266.17400650662518</v>
      </c>
      <c r="X93" s="73">
        <f t="shared" si="60"/>
        <v>256.55654385634415</v>
      </c>
      <c r="Y93" s="73">
        <f t="shared" si="60"/>
        <v>256.07371958207119</v>
      </c>
      <c r="Z93" s="73">
        <f t="shared" si="60"/>
        <v>254.90227023844491</v>
      </c>
      <c r="AA93" s="185" t="s">
        <v>211</v>
      </c>
      <c r="AB93" s="177">
        <v>86</v>
      </c>
    </row>
    <row r="94" spans="1:28" s="40" customFormat="1" ht="15" customHeight="1">
      <c r="A94" s="176">
        <v>87</v>
      </c>
      <c r="B94" s="18"/>
      <c r="C94" s="79"/>
      <c r="D94" s="62" t="s">
        <v>524</v>
      </c>
      <c r="E94" s="198" t="s">
        <v>212</v>
      </c>
      <c r="F94" s="198" t="s">
        <v>212</v>
      </c>
      <c r="G94" s="73">
        <f>IF(AND(ISNUMBER(G20),($F20)&gt;0),(#REF!/G20)/(#REF!/$F20)*100,0)</f>
        <v>0</v>
      </c>
      <c r="H94" s="73">
        <f>IF(AND(ISNUMBER(H20),($F20)&gt;0),(#REF!/H20)/(#REF!/$F20)*100,0)</f>
        <v>0</v>
      </c>
      <c r="I94" s="73">
        <f>IF(AND(ISNUMBER(I20),($F20)&gt;0),(#REF!/I20)/(#REF!/$F20)*100,0)</f>
        <v>0</v>
      </c>
      <c r="J94" s="72">
        <f>IF(AND(ISNUMBER(J15),($T15)&gt;0),(J32/J15)/($T$32/$T15)*100,0)</f>
        <v>45.441131304716095</v>
      </c>
      <c r="K94" s="72">
        <f t="shared" ref="K94:Z94" si="61">IF(AND(ISNUMBER(K15),($T15)&gt;0),(K32/K15)/($T$32/$T15)*100,0)</f>
        <v>48.064723247353207</v>
      </c>
      <c r="L94" s="72">
        <f t="shared" si="61"/>
        <v>49.329183180881166</v>
      </c>
      <c r="M94" s="72">
        <f t="shared" si="61"/>
        <v>52.124181110415925</v>
      </c>
      <c r="N94" s="72">
        <f t="shared" si="61"/>
        <v>72.894242016768729</v>
      </c>
      <c r="O94" s="72">
        <f t="shared" si="61"/>
        <v>79.130663095682834</v>
      </c>
      <c r="P94" s="72">
        <f t="shared" si="61"/>
        <v>87.195882669771009</v>
      </c>
      <c r="Q94" s="72">
        <f t="shared" si="61"/>
        <v>105.9826963421273</v>
      </c>
      <c r="R94" s="72">
        <f t="shared" si="61"/>
        <v>107.42503703481849</v>
      </c>
      <c r="S94" s="72">
        <f t="shared" si="61"/>
        <v>101.65683380083456</v>
      </c>
      <c r="T94" s="72">
        <f t="shared" si="61"/>
        <v>100</v>
      </c>
      <c r="U94" s="72">
        <f t="shared" si="61"/>
        <v>106.20702579447166</v>
      </c>
      <c r="V94" s="72">
        <f t="shared" si="61"/>
        <v>111.77930698505132</v>
      </c>
      <c r="W94" s="72">
        <f t="shared" si="61"/>
        <v>120.95247979569909</v>
      </c>
      <c r="X94" s="72">
        <f t="shared" si="61"/>
        <v>116.58219596460286</v>
      </c>
      <c r="Y94" s="72">
        <f t="shared" si="61"/>
        <v>116.36279515215946</v>
      </c>
      <c r="Z94" s="72">
        <f t="shared" si="61"/>
        <v>115.83047531775401</v>
      </c>
      <c r="AA94" s="185" t="s">
        <v>211</v>
      </c>
      <c r="AB94" s="181">
        <v>87</v>
      </c>
    </row>
    <row r="95" spans="1:28" s="40" customFormat="1" ht="15" customHeight="1">
      <c r="A95" s="178">
        <v>88</v>
      </c>
      <c r="B95" s="18"/>
      <c r="C95" s="77" t="s">
        <v>224</v>
      </c>
      <c r="D95" s="62" t="s">
        <v>329</v>
      </c>
      <c r="E95" s="185" t="s">
        <v>212</v>
      </c>
      <c r="F95" s="185" t="s">
        <v>212</v>
      </c>
      <c r="G95" s="73">
        <f>IF(AND(ISNUMBER(SUM(G17:G20)),(SUM($F17:$F20))&gt;0),(#REF!/SUM(G17:G20))/(#REF!/SUM($F17:$F20))*100,0)</f>
        <v>0</v>
      </c>
      <c r="H95" s="73">
        <f>IF(AND(ISNUMBER(SUM(H17:H20)),(SUM($F17:$F20))&gt;0),(#REF!/SUM(H17:H20))/(#REF!/SUM($F17:$F20))*100,0)</f>
        <v>0</v>
      </c>
      <c r="I95" s="73">
        <f>IF(AND(ISNUMBER(SUM(I17:I20)),(SUM($F17:$F20))&gt;0),(#REF!/SUM(I17:I20))/(#REF!/SUM($F17:$F20))*100,0)</f>
        <v>0</v>
      </c>
      <c r="J95" s="73">
        <f>IF(AND(ISNUMBER(SUM(J17:J20)),(SUM($J17:$J20))&gt;0),(J32/SUM(J17:J20))/($J$32/SUM($J17:$J20))*100,0)</f>
        <v>100</v>
      </c>
      <c r="K95" s="73">
        <f t="shared" ref="K95:Z95" si="62">IF(AND(ISNUMBER(SUM(K17:K20)),(SUM($J17:$J20))&gt;0),(K32/SUM(K17:K20))/($J$32/SUM($J17:$J20))*100,0)</f>
        <v>107.63866824111503</v>
      </c>
      <c r="L95" s="73">
        <f t="shared" si="62"/>
        <v>115.67549410135889</v>
      </c>
      <c r="M95" s="73">
        <f t="shared" si="62"/>
        <v>124.74411012943636</v>
      </c>
      <c r="N95" s="73">
        <f t="shared" si="62"/>
        <v>134.82795456169106</v>
      </c>
      <c r="O95" s="73">
        <f t="shared" si="62"/>
        <v>150.71938083750152</v>
      </c>
      <c r="P95" s="73">
        <f t="shared" si="62"/>
        <v>157.73883950423527</v>
      </c>
      <c r="Q95" s="73">
        <f t="shared" si="62"/>
        <v>165.50099289751734</v>
      </c>
      <c r="R95" s="73">
        <f t="shared" si="62"/>
        <v>170.12599387294986</v>
      </c>
      <c r="S95" s="73">
        <f t="shared" si="62"/>
        <v>176.94641959076972</v>
      </c>
      <c r="T95" s="73">
        <f t="shared" si="62"/>
        <v>184.05722646720784</v>
      </c>
      <c r="U95" s="73">
        <f t="shared" si="62"/>
        <v>190.25489896021904</v>
      </c>
      <c r="V95" s="73">
        <f t="shared" si="62"/>
        <v>206.85137359022633</v>
      </c>
      <c r="W95" s="73">
        <f t="shared" si="62"/>
        <v>216.479412541611</v>
      </c>
      <c r="X95" s="73">
        <f t="shared" si="62"/>
        <v>218.37237698407529</v>
      </c>
      <c r="Y95" s="73">
        <f t="shared" si="62"/>
        <v>212.83720956934985</v>
      </c>
      <c r="Z95" s="73">
        <f t="shared" si="62"/>
        <v>224.81133183542119</v>
      </c>
      <c r="AA95" s="185" t="s">
        <v>211</v>
      </c>
      <c r="AB95" s="177">
        <v>88</v>
      </c>
    </row>
    <row r="96" spans="1:28" s="40" customFormat="1" ht="15" customHeight="1">
      <c r="A96" s="178">
        <v>89</v>
      </c>
      <c r="B96" s="18"/>
      <c r="C96" s="77"/>
      <c r="D96" s="62" t="s">
        <v>524</v>
      </c>
      <c r="E96" s="198" t="s">
        <v>212</v>
      </c>
      <c r="F96" s="198" t="s">
        <v>212</v>
      </c>
      <c r="G96" s="94" t="s">
        <v>51</v>
      </c>
      <c r="H96" s="94" t="s">
        <v>51</v>
      </c>
      <c r="I96" s="94" t="s">
        <v>51</v>
      </c>
      <c r="J96" s="72">
        <f>IF(AND(ISNUMBER(SUM(J17:J20)),(SUM($T17:$T20))&gt;0),(J32/SUM(J17:J20))/($T$32/SUM($T17:$T20))*100,0)</f>
        <v>54.330928439702575</v>
      </c>
      <c r="K96" s="72">
        <f t="shared" ref="K96:Z96" si="63">IF(AND(ISNUMBER(SUM(K17:K20)),(SUM($T17:$T20))&gt;0),(K32/SUM(K17:K20))/($T$32/SUM($T17:$T20))*100,0)</f>
        <v>58.481087815529079</v>
      </c>
      <c r="L96" s="72">
        <f t="shared" si="63"/>
        <v>62.847569922481675</v>
      </c>
      <c r="M96" s="72">
        <f t="shared" si="63"/>
        <v>67.774633207167838</v>
      </c>
      <c r="N96" s="72">
        <f t="shared" si="63"/>
        <v>73.253279509627077</v>
      </c>
      <c r="O96" s="72">
        <f t="shared" si="63"/>
        <v>81.887238947585743</v>
      </c>
      <c r="P96" s="72">
        <f t="shared" si="63"/>
        <v>85.700976012663375</v>
      </c>
      <c r="Q96" s="72">
        <f t="shared" si="63"/>
        <v>89.918226018147394</v>
      </c>
      <c r="R96" s="72">
        <f t="shared" si="63"/>
        <v>92.431031988445184</v>
      </c>
      <c r="S96" s="72">
        <f t="shared" si="63"/>
        <v>96.136632604476972</v>
      </c>
      <c r="T96" s="72">
        <f t="shared" si="63"/>
        <v>100</v>
      </c>
      <c r="U96" s="72">
        <f t="shared" si="63"/>
        <v>103.36725300710505</v>
      </c>
      <c r="V96" s="72">
        <f t="shared" si="63"/>
        <v>112.38427176184771</v>
      </c>
      <c r="W96" s="72">
        <f t="shared" si="63"/>
        <v>117.61527471467122</v>
      </c>
      <c r="X96" s="72">
        <f t="shared" si="63"/>
        <v>118.64373987129551</v>
      </c>
      <c r="Y96" s="72">
        <f t="shared" si="63"/>
        <v>115.63643202418331</v>
      </c>
      <c r="Z96" s="72">
        <f t="shared" si="63"/>
        <v>122.14208382384497</v>
      </c>
      <c r="AA96" s="185" t="s">
        <v>211</v>
      </c>
      <c r="AB96" s="181">
        <v>89</v>
      </c>
    </row>
    <row r="97" spans="1:28" s="40" customFormat="1" ht="15" customHeight="1">
      <c r="A97" s="176">
        <v>90</v>
      </c>
      <c r="B97" s="18"/>
      <c r="C97" s="79" t="s">
        <v>151</v>
      </c>
      <c r="D97" s="62" t="s">
        <v>329</v>
      </c>
      <c r="E97" s="185" t="s">
        <v>212</v>
      </c>
      <c r="F97" s="185" t="s">
        <v>212</v>
      </c>
      <c r="G97" s="73">
        <f>IF(AND(ISNUMBER(G17),($F17)&gt;0),(#REF!/G17)/(#REF!/$F17)*100,0)</f>
        <v>0</v>
      </c>
      <c r="H97" s="73">
        <f>IF(AND(ISNUMBER(H17),($F17)&gt;0),(#REF!/H17)/(#REF!/$F17)*100,0)</f>
        <v>0</v>
      </c>
      <c r="I97" s="73">
        <f>IF(AND(ISNUMBER(I17),($F17)&gt;0),(#REF!/I17)/(#REF!/$F17)*100,0)</f>
        <v>0</v>
      </c>
      <c r="J97" s="73">
        <f>IF(AND(ISNUMBER(J17),($J17)&gt;0),(J32/J17)/($J$32/$J17)*100,0)</f>
        <v>100</v>
      </c>
      <c r="K97" s="73">
        <f t="shared" ref="K97:Z97" si="64">IF(AND(ISNUMBER(K17),($J17)&gt;0),(K32/K17)/($J$32/$J17)*100,0)</f>
        <v>119.46098685115216</v>
      </c>
      <c r="L97" s="73">
        <f t="shared" si="64"/>
        <v>143.4642236094034</v>
      </c>
      <c r="M97" s="73">
        <f t="shared" si="64"/>
        <v>179.71546537244254</v>
      </c>
      <c r="N97" s="73">
        <f t="shared" si="64"/>
        <v>219.07254280043577</v>
      </c>
      <c r="O97" s="73">
        <f t="shared" si="64"/>
        <v>280.5924288872605</v>
      </c>
      <c r="P97" s="73">
        <f t="shared" si="64"/>
        <v>293.98837110278356</v>
      </c>
      <c r="Q97" s="73">
        <f t="shared" si="64"/>
        <v>325.26840730575628</v>
      </c>
      <c r="R97" s="73">
        <f t="shared" si="64"/>
        <v>340.25398183141937</v>
      </c>
      <c r="S97" s="73">
        <f t="shared" si="64"/>
        <v>374.16899257369818</v>
      </c>
      <c r="T97" s="73">
        <f t="shared" si="64"/>
        <v>398.83962482198007</v>
      </c>
      <c r="U97" s="73">
        <f t="shared" si="64"/>
        <v>396.49081345624563</v>
      </c>
      <c r="V97" s="73">
        <f t="shared" si="64"/>
        <v>437.37957223280864</v>
      </c>
      <c r="W97" s="73">
        <f t="shared" si="64"/>
        <v>439.13406192837516</v>
      </c>
      <c r="X97" s="73">
        <f t="shared" si="64"/>
        <v>459.8422258965216</v>
      </c>
      <c r="Y97" s="73">
        <f t="shared" si="64"/>
        <v>421.67845719827409</v>
      </c>
      <c r="Z97" s="73">
        <f t="shared" si="64"/>
        <v>435.29191418728965</v>
      </c>
      <c r="AA97" s="185" t="s">
        <v>211</v>
      </c>
      <c r="AB97" s="177">
        <v>90</v>
      </c>
    </row>
    <row r="98" spans="1:28" s="40" customFormat="1" ht="15" customHeight="1">
      <c r="A98" s="178">
        <v>91</v>
      </c>
      <c r="B98" s="18"/>
      <c r="C98" s="79"/>
      <c r="D98" s="62" t="s">
        <v>524</v>
      </c>
      <c r="E98" s="192" t="s">
        <v>212</v>
      </c>
      <c r="F98" s="192" t="s">
        <v>212</v>
      </c>
      <c r="G98" s="73">
        <f>IF(AND(ISNUMBER(G17),($O17)&gt;0),(#REF!/G17)/(#REF!/$O17)*100,0)</f>
        <v>0</v>
      </c>
      <c r="H98" s="73">
        <f>IF(AND(ISNUMBER(H17),($O17)&gt;0),(#REF!/H17)/(#REF!/$O17)*100,0)</f>
        <v>0</v>
      </c>
      <c r="I98" s="73">
        <f>IF(AND(ISNUMBER(I17),($O17)&gt;0),(#REF!/I17)/(#REF!/$O17)*100,0)</f>
        <v>0</v>
      </c>
      <c r="J98" s="73">
        <f>IF(AND(ISNUMBER(J17),($T17)&gt;0),(J32/J17)/($T$32/$T17)*100,0)</f>
        <v>25.072734446742711</v>
      </c>
      <c r="K98" s="73">
        <f t="shared" ref="K98:Z98" si="65">IF(AND(ISNUMBER(K17),($T17)&gt;0),(K32/K17)/($T$32/$T17)*100,0)</f>
        <v>29.952136000647613</v>
      </c>
      <c r="L98" s="73">
        <f t="shared" si="65"/>
        <v>35.970403811666884</v>
      </c>
      <c r="M98" s="73">
        <f t="shared" si="65"/>
        <v>45.059581392560375</v>
      </c>
      <c r="N98" s="73">
        <f t="shared" si="65"/>
        <v>54.927476902080045</v>
      </c>
      <c r="O98" s="73">
        <f t="shared" si="65"/>
        <v>70.352194572568223</v>
      </c>
      <c r="P98" s="73">
        <f t="shared" si="65"/>
        <v>73.710923590905423</v>
      </c>
      <c r="Q98" s="73">
        <f t="shared" si="65"/>
        <v>81.553684002921756</v>
      </c>
      <c r="R98" s="73">
        <f t="shared" si="65"/>
        <v>85.310977309059979</v>
      </c>
      <c r="S98" s="73">
        <f t="shared" si="65"/>
        <v>93.814397890055815</v>
      </c>
      <c r="T98" s="73">
        <f t="shared" si="65"/>
        <v>100</v>
      </c>
      <c r="U98" s="73">
        <f t="shared" si="65"/>
        <v>99.411088763614487</v>
      </c>
      <c r="V98" s="73">
        <f t="shared" si="65"/>
        <v>109.66301867023134</v>
      </c>
      <c r="W98" s="73">
        <f t="shared" si="65"/>
        <v>110.10291721249621</v>
      </c>
      <c r="X98" s="73">
        <f t="shared" si="65"/>
        <v>115.29502017302559</v>
      </c>
      <c r="Y98" s="73">
        <f t="shared" si="65"/>
        <v>105.72631979244488</v>
      </c>
      <c r="Z98" s="73">
        <f t="shared" si="65"/>
        <v>109.13958571232232</v>
      </c>
      <c r="AA98" s="185" t="s">
        <v>211</v>
      </c>
      <c r="AB98" s="181">
        <v>91</v>
      </c>
    </row>
    <row r="99" spans="1:28" s="40" customFormat="1" ht="15" customHeight="1">
      <c r="A99" s="176">
        <v>92</v>
      </c>
      <c r="B99" s="18"/>
      <c r="C99" s="79" t="s">
        <v>152</v>
      </c>
      <c r="D99" s="62" t="s">
        <v>329</v>
      </c>
      <c r="E99" s="185" t="s">
        <v>212</v>
      </c>
      <c r="F99" s="185" t="s">
        <v>212</v>
      </c>
      <c r="G99" s="73">
        <f>IF(AND(ISNUMBER(G18),($F18)&gt;0),(#REF!/G18)/(#REF!/$F18)*100,0)</f>
        <v>0</v>
      </c>
      <c r="H99" s="73">
        <f>IF(AND(ISNUMBER(H18),($F18)&gt;0),(#REF!/H18)/(#REF!/$F18)*100,0)</f>
        <v>0</v>
      </c>
      <c r="I99" s="73">
        <f>IF(AND(ISNUMBER(I18),($F18)&gt;0),(#REF!/I18)/(#REF!/$F18)*100,0)</f>
        <v>0</v>
      </c>
      <c r="J99" s="73">
        <f>IF(AND(ISNUMBER(J18),($J18)&gt;0),(J32/J18)/($J$32/$J18)*100,0)</f>
        <v>100</v>
      </c>
      <c r="K99" s="73">
        <f t="shared" ref="K99:Z99" si="66">IF(AND(ISNUMBER(K18),($J18)&gt;0),(K32/K18)/($J$32/$J18)*100,0)</f>
        <v>104.09738457124342</v>
      </c>
      <c r="L99" s="73">
        <f t="shared" si="66"/>
        <v>109.03581902365079</v>
      </c>
      <c r="M99" s="73">
        <f t="shared" si="66"/>
        <v>113.55483226190957</v>
      </c>
      <c r="N99" s="73">
        <f t="shared" si="66"/>
        <v>115.95206707091512</v>
      </c>
      <c r="O99" s="73">
        <f t="shared" si="66"/>
        <v>124.72156268590595</v>
      </c>
      <c r="P99" s="73">
        <f t="shared" si="66"/>
        <v>128.6907339979127</v>
      </c>
      <c r="Q99" s="73">
        <f t="shared" si="66"/>
        <v>133.81914809128617</v>
      </c>
      <c r="R99" s="73">
        <f t="shared" si="66"/>
        <v>136.01355926534083</v>
      </c>
      <c r="S99" s="73">
        <f t="shared" si="66"/>
        <v>143.11937401966333</v>
      </c>
      <c r="T99" s="73">
        <f t="shared" si="66"/>
        <v>149.32323386034051</v>
      </c>
      <c r="U99" s="73">
        <f t="shared" si="66"/>
        <v>154.25964805704174</v>
      </c>
      <c r="V99" s="73">
        <f t="shared" si="66"/>
        <v>168.77949943729647</v>
      </c>
      <c r="W99" s="73">
        <f t="shared" si="66"/>
        <v>179.10589128557132</v>
      </c>
      <c r="X99" s="73">
        <f t="shared" si="66"/>
        <v>180.49572429587246</v>
      </c>
      <c r="Y99" s="73">
        <f t="shared" si="66"/>
        <v>179.09392697160948</v>
      </c>
      <c r="Z99" s="73">
        <f t="shared" si="66"/>
        <v>190.33480851025774</v>
      </c>
      <c r="AA99" s="185" t="s">
        <v>211</v>
      </c>
      <c r="AB99" s="177">
        <v>92</v>
      </c>
    </row>
    <row r="100" spans="1:28" s="40" customFormat="1" ht="15" customHeight="1">
      <c r="A100" s="178">
        <v>93</v>
      </c>
      <c r="B100" s="18"/>
      <c r="C100" s="79"/>
      <c r="D100" s="62" t="s">
        <v>524</v>
      </c>
      <c r="E100" s="192" t="s">
        <v>212</v>
      </c>
      <c r="F100" s="192" t="s">
        <v>212</v>
      </c>
      <c r="G100" s="73">
        <f>IF(AND(ISNUMBER(G20),($F20)&gt;0),(#REF!/G20)/(#REF!/$F20)*100,0)</f>
        <v>0</v>
      </c>
      <c r="H100" s="73">
        <f>IF(AND(ISNUMBER(H20),($F20)&gt;0),(#REF!/H20)/(#REF!/$F20)*100,0)</f>
        <v>0</v>
      </c>
      <c r="I100" s="73">
        <f>IF(AND(ISNUMBER(I20),($F20)&gt;0),(#REF!/I20)/(#REF!/$F20)*100,0)</f>
        <v>0</v>
      </c>
      <c r="J100" s="72">
        <f>IF(AND(ISNUMBER(J18),($T18)&gt;0),(J32/J18)/($T$32/$T18)*100,0)</f>
        <v>66.968814841987893</v>
      </c>
      <c r="K100" s="72">
        <f t="shared" ref="K100:Z100" si="67">IF(AND(ISNUMBER(K18),($T18)&gt;0),(K32/K18)/($T$32/$T18)*100,0)</f>
        <v>69.712784728868087</v>
      </c>
      <c r="L100" s="72">
        <f t="shared" si="67"/>
        <v>73.019995753393701</v>
      </c>
      <c r="M100" s="72">
        <f t="shared" si="67"/>
        <v>76.04632536160814</v>
      </c>
      <c r="N100" s="72">
        <f t="shared" si="67"/>
        <v>77.651725102178773</v>
      </c>
      <c r="O100" s="72">
        <f t="shared" si="67"/>
        <v>83.524552383158223</v>
      </c>
      <c r="P100" s="72">
        <f t="shared" si="67"/>
        <v>86.182659369857333</v>
      </c>
      <c r="Q100" s="72">
        <f t="shared" si="67"/>
        <v>89.617097508379004</v>
      </c>
      <c r="R100" s="72">
        <f t="shared" si="67"/>
        <v>91.086668664403575</v>
      </c>
      <c r="S100" s="72">
        <f t="shared" si="67"/>
        <v>95.845348590240448</v>
      </c>
      <c r="T100" s="72">
        <f t="shared" si="67"/>
        <v>100</v>
      </c>
      <c r="U100" s="72">
        <f t="shared" si="67"/>
        <v>103.30585808322246</v>
      </c>
      <c r="V100" s="72">
        <f t="shared" si="67"/>
        <v>113.02963046939706</v>
      </c>
      <c r="W100" s="72">
        <f t="shared" si="67"/>
        <v>119.94509270612636</v>
      </c>
      <c r="X100" s="72">
        <f t="shared" si="67"/>
        <v>120.87584740140778</v>
      </c>
      <c r="Y100" s="72">
        <f t="shared" si="67"/>
        <v>119.93708034686217</v>
      </c>
      <c r="Z100" s="72">
        <f t="shared" si="67"/>
        <v>127.46496549108673</v>
      </c>
      <c r="AA100" s="185" t="s">
        <v>211</v>
      </c>
      <c r="AB100" s="181">
        <v>93</v>
      </c>
    </row>
    <row r="101" spans="1:28" s="40" customFormat="1" ht="15" customHeight="1">
      <c r="A101" s="176">
        <v>94</v>
      </c>
      <c r="B101" s="18"/>
      <c r="C101" s="79" t="s">
        <v>35</v>
      </c>
      <c r="D101" s="62" t="s">
        <v>329</v>
      </c>
      <c r="E101" s="185" t="s">
        <v>212</v>
      </c>
      <c r="F101" s="185" t="s">
        <v>212</v>
      </c>
      <c r="G101" s="73">
        <f>IF(AND(ISNUMBER(G20),($O20)&gt;0),(#REF!/G20)/(#REF!/$O20)*100,0)</f>
        <v>0</v>
      </c>
      <c r="H101" s="73">
        <f>IF(AND(ISNUMBER(H20),($O20)&gt;0),(#REF!/H20)/(#REF!/$O20)*100,0)</f>
        <v>0</v>
      </c>
      <c r="I101" s="73">
        <f>IF(AND(ISNUMBER(I20),($O20)&gt;0),(#REF!/I20)/(#REF!/$O20)*100,0)</f>
        <v>0</v>
      </c>
      <c r="J101" s="73">
        <f>IF(AND(ISNUMBER(J19),($J19)&gt;0),(J32/J19)/($J$32/$J19)*100,0)</f>
        <v>100</v>
      </c>
      <c r="K101" s="73">
        <f t="shared" ref="K101:Z101" si="68">IF(AND(ISNUMBER(K19),($J19)&gt;0),(K32/K19)/($J$32/$J19)*100,0)</f>
        <v>104.7934255905341</v>
      </c>
      <c r="L101" s="73">
        <f t="shared" si="68"/>
        <v>108.08636012595565</v>
      </c>
      <c r="M101" s="73">
        <f t="shared" si="68"/>
        <v>112.8037416489599</v>
      </c>
      <c r="N101" s="73">
        <f t="shared" si="68"/>
        <v>125.20903044751182</v>
      </c>
      <c r="O101" s="73">
        <f t="shared" si="68"/>
        <v>142.27041997764672</v>
      </c>
      <c r="P101" s="73">
        <f t="shared" si="68"/>
        <v>154.99902429027873</v>
      </c>
      <c r="Q101" s="73">
        <f t="shared" si="68"/>
        <v>162.54166854896474</v>
      </c>
      <c r="R101" s="73">
        <f t="shared" si="68"/>
        <v>170.61483117989752</v>
      </c>
      <c r="S101" s="73">
        <f t="shared" si="68"/>
        <v>170.87289623554673</v>
      </c>
      <c r="T101" s="73">
        <f t="shared" si="68"/>
        <v>176.57096329731266</v>
      </c>
      <c r="U101" s="73">
        <f t="shared" si="68"/>
        <v>184.86288276256272</v>
      </c>
      <c r="V101" s="73">
        <f t="shared" si="68"/>
        <v>202.46458349899896</v>
      </c>
      <c r="W101" s="73">
        <f t="shared" si="68"/>
        <v>215.49364990315621</v>
      </c>
      <c r="X101" s="73">
        <f t="shared" si="68"/>
        <v>223.19183364031772</v>
      </c>
      <c r="Y101" s="73">
        <f t="shared" si="68"/>
        <v>204.59866550035269</v>
      </c>
      <c r="Z101" s="73">
        <f t="shared" si="68"/>
        <v>221.47822900042223</v>
      </c>
      <c r="AA101" s="185" t="s">
        <v>211</v>
      </c>
      <c r="AB101" s="177">
        <v>94</v>
      </c>
    </row>
    <row r="102" spans="1:28" s="40" customFormat="1" ht="15" customHeight="1">
      <c r="A102" s="178">
        <v>95</v>
      </c>
      <c r="B102" s="18"/>
      <c r="C102" s="79"/>
      <c r="D102" s="62" t="s">
        <v>524</v>
      </c>
      <c r="E102" s="192" t="s">
        <v>212</v>
      </c>
      <c r="F102" s="192" t="s">
        <v>212</v>
      </c>
      <c r="G102" s="94" t="s">
        <v>51</v>
      </c>
      <c r="H102" s="94" t="s">
        <v>51</v>
      </c>
      <c r="I102" s="94" t="s">
        <v>51</v>
      </c>
      <c r="J102" s="72">
        <f>IF(AND(ISNUMBER(J19),($T19)&gt;0),(J32/J19)/($T$32/$T19)*100,0)</f>
        <v>56.634453441599341</v>
      </c>
      <c r="K102" s="72">
        <f t="shared" ref="K102:Z102" si="69">IF(AND(ISNUMBER(K19),($T19)&gt;0),(K32/K19)/($T$32/$T19)*100,0)</f>
        <v>59.349183825928087</v>
      </c>
      <c r="L102" s="72">
        <f t="shared" si="69"/>
        <v>61.214119302253742</v>
      </c>
      <c r="M102" s="72">
        <f t="shared" si="69"/>
        <v>63.885782544562197</v>
      </c>
      <c r="N102" s="72">
        <f t="shared" si="69"/>
        <v>70.911450053474027</v>
      </c>
      <c r="O102" s="72">
        <f t="shared" si="69"/>
        <v>80.574074763408177</v>
      </c>
      <c r="P102" s="72">
        <f t="shared" si="69"/>
        <v>87.782850246611162</v>
      </c>
      <c r="Q102" s="72">
        <f t="shared" si="69"/>
        <v>92.054585597562152</v>
      </c>
      <c r="R102" s="72">
        <f t="shared" si="69"/>
        <v>96.626777129042395</v>
      </c>
      <c r="S102" s="72">
        <f t="shared" si="69"/>
        <v>96.772930862833078</v>
      </c>
      <c r="T102" s="72">
        <f t="shared" si="69"/>
        <v>100</v>
      </c>
      <c r="U102" s="72">
        <f t="shared" si="69"/>
        <v>104.69608326896196</v>
      </c>
      <c r="V102" s="72">
        <f t="shared" si="69"/>
        <v>114.66471027746859</v>
      </c>
      <c r="W102" s="72">
        <f t="shared" si="69"/>
        <v>122.04365082400611</v>
      </c>
      <c r="X102" s="72">
        <f t="shared" si="69"/>
        <v>126.40347510847761</v>
      </c>
      <c r="Y102" s="72">
        <f t="shared" si="69"/>
        <v>115.87333595493084</v>
      </c>
      <c r="Z102" s="72">
        <f t="shared" si="69"/>
        <v>125.43298448652291</v>
      </c>
      <c r="AA102" s="185" t="s">
        <v>211</v>
      </c>
      <c r="AB102" s="181">
        <v>95</v>
      </c>
    </row>
    <row r="103" spans="1:28" s="40" customFormat="1" ht="15" customHeight="1">
      <c r="A103" s="176">
        <v>96</v>
      </c>
      <c r="B103" s="18"/>
      <c r="C103" s="79" t="s">
        <v>153</v>
      </c>
      <c r="D103" s="62" t="s">
        <v>329</v>
      </c>
      <c r="E103" s="185" t="s">
        <v>212</v>
      </c>
      <c r="F103" s="185" t="s">
        <v>212</v>
      </c>
      <c r="G103" s="94" t="s">
        <v>51</v>
      </c>
      <c r="H103" s="94" t="s">
        <v>51</v>
      </c>
      <c r="I103" s="94" t="s">
        <v>51</v>
      </c>
      <c r="J103" s="73">
        <f>IF(AND(ISNUMBER(J20),($J20)&gt;0),(J32/J20)/($J$32/$J20)*100,0)</f>
        <v>100</v>
      </c>
      <c r="K103" s="73">
        <f t="shared" ref="K103:Z103" si="70">IF(AND(ISNUMBER(K20),($J20)&gt;0),(K32/K20)/($J$32/$J20)*100,0)</f>
        <v>99.735334946782089</v>
      </c>
      <c r="L103" s="73">
        <f t="shared" si="70"/>
        <v>102.75644481341347</v>
      </c>
      <c r="M103" s="73">
        <f t="shared" si="70"/>
        <v>103.56641916877764</v>
      </c>
      <c r="N103" s="73">
        <f t="shared" si="70"/>
        <v>105.68297741118995</v>
      </c>
      <c r="O103" s="73">
        <f t="shared" si="70"/>
        <v>108.97256327343159</v>
      </c>
      <c r="P103" s="73">
        <f t="shared" si="70"/>
        <v>109.26982408673913</v>
      </c>
      <c r="Q103" s="73">
        <f t="shared" si="70"/>
        <v>111.72711408021235</v>
      </c>
      <c r="R103" s="73">
        <f t="shared" si="70"/>
        <v>112.18956023971704</v>
      </c>
      <c r="S103" s="73">
        <f t="shared" si="70"/>
        <v>115.13637564898221</v>
      </c>
      <c r="T103" s="73">
        <f t="shared" si="70"/>
        <v>117.64596052184994</v>
      </c>
      <c r="U103" s="73">
        <f t="shared" si="70"/>
        <v>122.96895743235299</v>
      </c>
      <c r="V103" s="73">
        <f t="shared" si="70"/>
        <v>127.66190582982395</v>
      </c>
      <c r="W103" s="73">
        <f t="shared" si="70"/>
        <v>129.01248499988711</v>
      </c>
      <c r="X103" s="73">
        <f t="shared" si="70"/>
        <v>120.93584340609785</v>
      </c>
      <c r="Y103" s="73">
        <f t="shared" si="70"/>
        <v>131.85918126159285</v>
      </c>
      <c r="Z103" s="73">
        <f t="shared" si="70"/>
        <v>133.53368942523355</v>
      </c>
      <c r="AA103" s="185" t="s">
        <v>211</v>
      </c>
      <c r="AB103" s="177">
        <v>96</v>
      </c>
    </row>
    <row r="104" spans="1:28" s="40" customFormat="1" ht="15" customHeight="1">
      <c r="A104" s="178">
        <v>97</v>
      </c>
      <c r="B104" s="18"/>
      <c r="C104" s="79"/>
      <c r="D104" s="62" t="s">
        <v>524</v>
      </c>
      <c r="E104" s="192" t="s">
        <v>212</v>
      </c>
      <c r="F104" s="192" t="s">
        <v>212</v>
      </c>
      <c r="G104" s="94" t="s">
        <v>51</v>
      </c>
      <c r="H104" s="73">
        <f>IF(AND(ISNUMBER(H24),($F24)&gt;0),(#REF!/H24)/(#REF!/$F24)*100,0)</f>
        <v>0</v>
      </c>
      <c r="I104" s="73">
        <f>IF(AND(ISNUMBER(I24),($F24)&gt;0),(#REF!/I24)/(#REF!/$F24)*100,0)</f>
        <v>0</v>
      </c>
      <c r="J104" s="72">
        <f>IF(AND(ISNUMBER(J20),($T20)&gt;0),(J32/J20)/($T$32/$T20)*100,0)</f>
        <v>85.000793530371467</v>
      </c>
      <c r="K104" s="72">
        <f t="shared" ref="K104:Z104" si="71">IF(AND(ISNUMBER(K20),($T20)&gt;0),(K32/K20)/($T$32/$T20)*100,0)</f>
        <v>84.775826134938654</v>
      </c>
      <c r="L104" s="72">
        <f t="shared" si="71"/>
        <v>87.343793494999673</v>
      </c>
      <c r="M104" s="72">
        <f t="shared" si="71"/>
        <v>88.03227812445175</v>
      </c>
      <c r="N104" s="72">
        <f t="shared" si="71"/>
        <v>89.831369426034684</v>
      </c>
      <c r="O104" s="72">
        <f t="shared" si="71"/>
        <v>92.627543512802987</v>
      </c>
      <c r="P104" s="72">
        <f t="shared" si="71"/>
        <v>92.880217562969221</v>
      </c>
      <c r="Q104" s="72">
        <f t="shared" si="71"/>
        <v>94.968933556763886</v>
      </c>
      <c r="R104" s="72">
        <f t="shared" si="71"/>
        <v>95.362016461993605</v>
      </c>
      <c r="S104" s="72">
        <f t="shared" si="71"/>
        <v>97.866832943744257</v>
      </c>
      <c r="T104" s="72">
        <f t="shared" si="71"/>
        <v>100</v>
      </c>
      <c r="U104" s="72">
        <f t="shared" si="71"/>
        <v>104.52458961352475</v>
      </c>
      <c r="V104" s="72">
        <f t="shared" si="71"/>
        <v>108.51363299134592</v>
      </c>
      <c r="W104" s="72">
        <f t="shared" si="71"/>
        <v>109.66163600315551</v>
      </c>
      <c r="X104" s="72">
        <f t="shared" si="71"/>
        <v>102.79642655783059</v>
      </c>
      <c r="Y104" s="72">
        <f t="shared" si="71"/>
        <v>112.08135041500478</v>
      </c>
      <c r="Z104" s="72">
        <f t="shared" si="71"/>
        <v>113.50469564183024</v>
      </c>
      <c r="AA104" s="185" t="s">
        <v>211</v>
      </c>
      <c r="AB104" s="181">
        <v>97</v>
      </c>
    </row>
    <row r="105" spans="1:28" s="40" customFormat="1" ht="15" customHeight="1">
      <c r="A105" s="176">
        <v>98</v>
      </c>
      <c r="B105" s="18"/>
      <c r="C105" s="77" t="s">
        <v>226</v>
      </c>
      <c r="D105" s="62" t="s">
        <v>0</v>
      </c>
      <c r="E105" s="188">
        <v>0</v>
      </c>
      <c r="F105" s="73">
        <f>IF(AND(ISNUMBER(F21),($F21)&gt;0),(F32/F21)/($F$32/$F21)*100,0)</f>
        <v>100</v>
      </c>
      <c r="G105" s="73">
        <f t="shared" ref="G105:Y105" si="72">IF(AND(ISNUMBER(G21),($F21)&gt;0),(G32/G21)/($F$32/$F21)*100,0)</f>
        <v>104.5450386456684</v>
      </c>
      <c r="H105" s="73">
        <f t="shared" si="72"/>
        <v>104.3312709783051</v>
      </c>
      <c r="I105" s="73">
        <f t="shared" si="72"/>
        <v>107.67370295683168</v>
      </c>
      <c r="J105" s="73">
        <f t="shared" si="72"/>
        <v>110.30112393846987</v>
      </c>
      <c r="K105" s="73">
        <f t="shared" si="72"/>
        <v>113.63373202384679</v>
      </c>
      <c r="L105" s="73">
        <f t="shared" si="72"/>
        <v>116.53437299008024</v>
      </c>
      <c r="M105" s="73">
        <f t="shared" si="72"/>
        <v>122.80305954364532</v>
      </c>
      <c r="N105" s="73">
        <f t="shared" si="72"/>
        <v>126.32172374643464</v>
      </c>
      <c r="O105" s="73">
        <f t="shared" si="72"/>
        <v>131.4294127742842</v>
      </c>
      <c r="P105" s="73">
        <f t="shared" si="72"/>
        <v>136.58886836459479</v>
      </c>
      <c r="Q105" s="180" t="s">
        <v>702</v>
      </c>
      <c r="R105" s="180" t="s">
        <v>702</v>
      </c>
      <c r="S105" s="73">
        <f t="shared" si="72"/>
        <v>149.05404577489952</v>
      </c>
      <c r="T105" s="180" t="s">
        <v>702</v>
      </c>
      <c r="U105" s="180" t="s">
        <v>702</v>
      </c>
      <c r="V105" s="73">
        <f t="shared" si="72"/>
        <v>172.51194913551754</v>
      </c>
      <c r="W105" s="180" t="s">
        <v>702</v>
      </c>
      <c r="X105" s="180" t="s">
        <v>702</v>
      </c>
      <c r="Y105" s="73">
        <f t="shared" si="72"/>
        <v>170.42147171452564</v>
      </c>
      <c r="Z105" s="180" t="s">
        <v>702</v>
      </c>
      <c r="AA105" s="180" t="s">
        <v>702</v>
      </c>
      <c r="AB105" s="177">
        <v>98</v>
      </c>
    </row>
    <row r="106" spans="1:28" s="40" customFormat="1" ht="15" customHeight="1">
      <c r="A106" s="178">
        <v>99</v>
      </c>
      <c r="B106" s="18"/>
      <c r="C106" s="77"/>
      <c r="D106" s="62" t="s">
        <v>321</v>
      </c>
      <c r="E106" s="190" t="s">
        <v>212</v>
      </c>
      <c r="F106" s="73">
        <f>IF(AND(ISNUMBER(F21),($O21)&gt;0),(F32/F21)/($O$32/$O21)*100,0)</f>
        <v>76.08646945089771</v>
      </c>
      <c r="G106" s="73">
        <f t="shared" ref="G106:Y106" si="73">IF(AND(ISNUMBER(G21),($O21)&gt;0),(G32/G21)/($O$32/$O21)*100,0)</f>
        <v>79.544628891565679</v>
      </c>
      <c r="H106" s="73">
        <f t="shared" si="73"/>
        <v>79.381980620641428</v>
      </c>
      <c r="I106" s="73">
        <f t="shared" si="73"/>
        <v>81.925119106900084</v>
      </c>
      <c r="J106" s="73">
        <f t="shared" si="73"/>
        <v>83.9242309694407</v>
      </c>
      <c r="K106" s="73">
        <f t="shared" si="73"/>
        <v>86.459894802239162</v>
      </c>
      <c r="L106" s="73">
        <f t="shared" si="73"/>
        <v>88.666890104892602</v>
      </c>
      <c r="M106" s="73">
        <f t="shared" si="73"/>
        <v>93.436512384443432</v>
      </c>
      <c r="N106" s="73">
        <f t="shared" si="73"/>
        <v>96.113739748178389</v>
      </c>
      <c r="O106" s="73">
        <f t="shared" si="73"/>
        <v>100</v>
      </c>
      <c r="P106" s="73">
        <f t="shared" si="73"/>
        <v>103.92564760155429</v>
      </c>
      <c r="Q106" s="180" t="s">
        <v>702</v>
      </c>
      <c r="R106" s="180" t="s">
        <v>702</v>
      </c>
      <c r="S106" s="73">
        <f t="shared" si="73"/>
        <v>113.40996100384602</v>
      </c>
      <c r="T106" s="180" t="s">
        <v>702</v>
      </c>
      <c r="U106" s="180" t="s">
        <v>702</v>
      </c>
      <c r="V106" s="73">
        <f t="shared" si="73"/>
        <v>131.25825147814376</v>
      </c>
      <c r="W106" s="180" t="s">
        <v>702</v>
      </c>
      <c r="X106" s="180" t="s">
        <v>702</v>
      </c>
      <c r="Y106" s="73">
        <f t="shared" si="73"/>
        <v>129.66768101384284</v>
      </c>
      <c r="Z106" s="180" t="s">
        <v>702</v>
      </c>
      <c r="AA106" s="180" t="s">
        <v>702</v>
      </c>
      <c r="AB106" s="181">
        <v>99</v>
      </c>
    </row>
    <row r="107" spans="1:28" s="40" customFormat="1" ht="15" customHeight="1">
      <c r="A107" s="176">
        <v>100</v>
      </c>
      <c r="B107" s="18"/>
      <c r="C107" s="77" t="s">
        <v>36</v>
      </c>
      <c r="D107" s="62" t="s">
        <v>0</v>
      </c>
      <c r="E107" s="188">
        <v>0</v>
      </c>
      <c r="F107" s="73">
        <f>IF(AND(ISNUMBER(F22),($F22)&gt;0),(F32/F22)/($F$32/$F22)*100,0)</f>
        <v>100</v>
      </c>
      <c r="G107" s="73">
        <f t="shared" ref="G107:Y107" si="74">IF(AND(ISNUMBER(G22),($F22)&gt;0),(G32/G22)/($F$32/$F22)*100,0)</f>
        <v>105.7156829387087</v>
      </c>
      <c r="H107" s="73">
        <f t="shared" si="74"/>
        <v>106.04183539562067</v>
      </c>
      <c r="I107" s="73">
        <f t="shared" si="74"/>
        <v>110.03337260560646</v>
      </c>
      <c r="J107" s="73">
        <f t="shared" si="74"/>
        <v>113.38780331363598</v>
      </c>
      <c r="K107" s="73">
        <f t="shared" si="74"/>
        <v>116.68621721150365</v>
      </c>
      <c r="L107" s="73">
        <f t="shared" si="74"/>
        <v>119.17992861586706</v>
      </c>
      <c r="M107" s="73">
        <f t="shared" si="74"/>
        <v>124.77566431661667</v>
      </c>
      <c r="N107" s="73">
        <f t="shared" si="74"/>
        <v>130.24855080924416</v>
      </c>
      <c r="O107" s="73">
        <f t="shared" si="74"/>
        <v>135.65675562672484</v>
      </c>
      <c r="P107" s="73">
        <f t="shared" si="74"/>
        <v>141.73030867152099</v>
      </c>
      <c r="Q107" s="180" t="s">
        <v>702</v>
      </c>
      <c r="R107" s="180" t="s">
        <v>702</v>
      </c>
      <c r="S107" s="73">
        <f t="shared" si="74"/>
        <v>152.53623306836036</v>
      </c>
      <c r="T107" s="180" t="s">
        <v>702</v>
      </c>
      <c r="U107" s="180" t="s">
        <v>702</v>
      </c>
      <c r="V107" s="73">
        <f t="shared" si="74"/>
        <v>183.4610587741652</v>
      </c>
      <c r="W107" s="180" t="s">
        <v>702</v>
      </c>
      <c r="X107" s="180" t="s">
        <v>702</v>
      </c>
      <c r="Y107" s="73">
        <f t="shared" si="74"/>
        <v>181.3718320962532</v>
      </c>
      <c r="Z107" s="180" t="s">
        <v>702</v>
      </c>
      <c r="AA107" s="180" t="s">
        <v>702</v>
      </c>
      <c r="AB107" s="177">
        <v>100</v>
      </c>
    </row>
    <row r="108" spans="1:28" s="40" customFormat="1" ht="15" customHeight="1">
      <c r="A108" s="178">
        <v>101</v>
      </c>
      <c r="B108" s="18"/>
      <c r="C108" s="77"/>
      <c r="D108" s="62" t="s">
        <v>321</v>
      </c>
      <c r="E108" s="190">
        <f>IF(AND(ISNUMBER(E22),($O22)&gt;0),(#REF!/E22)/(#REF!/$O22)*100,0)</f>
        <v>0</v>
      </c>
      <c r="F108" s="91">
        <f>IF(AND(ISNUMBER(F22),($O22)&gt;0),(F32/F22)/($O$32/$O22)*100,0)</f>
        <v>73.715458944898771</v>
      </c>
      <c r="G108" s="91">
        <f t="shared" ref="G108:Y108" si="75">IF(AND(ISNUMBER(G22),($O22)&gt;0),(G32/G22)/($O$32/$O22)*100,0)</f>
        <v>77.928800855003161</v>
      </c>
      <c r="H108" s="91">
        <f t="shared" si="75"/>
        <v>78.169225635475883</v>
      </c>
      <c r="I108" s="91">
        <f t="shared" si="75"/>
        <v>81.111605608773317</v>
      </c>
      <c r="J108" s="91">
        <f t="shared" si="75"/>
        <v>83.584339600185899</v>
      </c>
      <c r="K108" s="91">
        <f t="shared" si="75"/>
        <v>86.015780542901382</v>
      </c>
      <c r="L108" s="91">
        <f t="shared" si="75"/>
        <v>87.854031349389146</v>
      </c>
      <c r="M108" s="91">
        <f t="shared" si="75"/>
        <v>91.978953602540258</v>
      </c>
      <c r="N108" s="91">
        <f t="shared" si="75"/>
        <v>96.013316998113993</v>
      </c>
      <c r="O108" s="91">
        <f t="shared" si="75"/>
        <v>100</v>
      </c>
      <c r="P108" s="91">
        <f t="shared" si="75"/>
        <v>104.47714750123336</v>
      </c>
      <c r="Q108" s="180" t="s">
        <v>702</v>
      </c>
      <c r="R108" s="180" t="s">
        <v>702</v>
      </c>
      <c r="S108" s="91">
        <f t="shared" si="75"/>
        <v>112.44278426360231</v>
      </c>
      <c r="T108" s="180" t="s">
        <v>702</v>
      </c>
      <c r="U108" s="180" t="s">
        <v>702</v>
      </c>
      <c r="V108" s="91">
        <f t="shared" si="75"/>
        <v>135.23916146054634</v>
      </c>
      <c r="W108" s="180" t="s">
        <v>702</v>
      </c>
      <c r="X108" s="180" t="s">
        <v>702</v>
      </c>
      <c r="Y108" s="91">
        <f t="shared" si="75"/>
        <v>133.69907842652427</v>
      </c>
      <c r="Z108" s="180" t="s">
        <v>702</v>
      </c>
      <c r="AA108" s="180" t="s">
        <v>702</v>
      </c>
      <c r="AB108" s="181">
        <v>101</v>
      </c>
    </row>
    <row r="109" spans="1:28" s="40" customFormat="1" ht="15" customHeight="1">
      <c r="A109" s="176">
        <v>102</v>
      </c>
      <c r="B109" s="18"/>
      <c r="C109" s="77" t="s">
        <v>228</v>
      </c>
      <c r="D109" s="62" t="s">
        <v>46</v>
      </c>
      <c r="E109" s="188">
        <v>0</v>
      </c>
      <c r="F109" s="195" t="s">
        <v>212</v>
      </c>
      <c r="G109" s="199">
        <f>IF(AND(ISNUMBER($E23),($F23)&gt;0),(#REF!/G23)/(#REF!/$F23)*100,0)</f>
        <v>0</v>
      </c>
      <c r="H109" s="199">
        <f>IF(AND(ISNUMBER($E23),($F23)&gt;0),(#REF!/H23)/(#REF!/$F23)*100,0)</f>
        <v>0</v>
      </c>
      <c r="I109" s="199">
        <f>IF(AND(ISNUMBER($E23),($F23)&gt;0),(#REF!/I23)/(#REF!/$F23)*100,0)</f>
        <v>0</v>
      </c>
      <c r="J109" s="195" t="s">
        <v>212</v>
      </c>
      <c r="K109" s="72">
        <f>IF(AND(ISNUMBER(K23),($K23)&gt;0),(K32/K23)/($K$32/$K23)*100,0)</f>
        <v>100</v>
      </c>
      <c r="L109" s="72">
        <f t="shared" ref="L109:Z109" si="76">IF(AND(ISNUMBER(L23),($K23)&gt;0),(L32/L23)/($K$32/$K23)*100,0)</f>
        <v>99.383004948630031</v>
      </c>
      <c r="M109" s="72">
        <f t="shared" si="76"/>
        <v>100.81545008544701</v>
      </c>
      <c r="N109" s="72">
        <f t="shared" si="76"/>
        <v>100.42446490528923</v>
      </c>
      <c r="O109" s="72">
        <f t="shared" si="76"/>
        <v>103.08782526769147</v>
      </c>
      <c r="P109" s="72">
        <f t="shared" si="76"/>
        <v>107.67838747751478</v>
      </c>
      <c r="Q109" s="72">
        <f t="shared" si="76"/>
        <v>111.63215612149995</v>
      </c>
      <c r="R109" s="72">
        <f t="shared" si="76"/>
        <v>115.72040744733245</v>
      </c>
      <c r="S109" s="72">
        <f t="shared" si="76"/>
        <v>126.39270562738399</v>
      </c>
      <c r="T109" s="72">
        <f t="shared" si="76"/>
        <v>130.13113975450892</v>
      </c>
      <c r="U109" s="72">
        <f t="shared" si="76"/>
        <v>120.09809692063065</v>
      </c>
      <c r="V109" s="72">
        <f t="shared" si="76"/>
        <v>119.52404913284747</v>
      </c>
      <c r="W109" s="72">
        <f t="shared" si="76"/>
        <v>122.12154650009775</v>
      </c>
      <c r="X109" s="72">
        <f t="shared" si="76"/>
        <v>123.39007747523804</v>
      </c>
      <c r="Y109" s="72">
        <f t="shared" si="76"/>
        <v>123.6534830009836</v>
      </c>
      <c r="Z109" s="72">
        <f t="shared" si="76"/>
        <v>123.25526819744299</v>
      </c>
      <c r="AA109" s="185" t="s">
        <v>211</v>
      </c>
      <c r="AB109" s="177">
        <v>102</v>
      </c>
    </row>
    <row r="110" spans="1:28" s="40" customFormat="1" ht="15" customHeight="1">
      <c r="A110" s="176">
        <v>103</v>
      </c>
      <c r="B110" s="18"/>
      <c r="C110" s="77"/>
      <c r="D110" s="62" t="s">
        <v>524</v>
      </c>
      <c r="E110" s="195" t="s">
        <v>212</v>
      </c>
      <c r="F110" s="195" t="s">
        <v>212</v>
      </c>
      <c r="G110" s="200" t="s">
        <v>212</v>
      </c>
      <c r="H110" s="200" t="s">
        <v>212</v>
      </c>
      <c r="I110" s="200" t="s">
        <v>212</v>
      </c>
      <c r="J110" s="195" t="s">
        <v>212</v>
      </c>
      <c r="K110" s="199">
        <f>IF(AND(ISNUMBER(J23),($T23)&gt;0),(K32/K23)/($T$32/$T23)*100,0)</f>
        <v>76.845557634128923</v>
      </c>
      <c r="L110" s="199">
        <f t="shared" ref="L110:Z110" si="77">IF(AND(ISNUMBER(K23),($T23)&gt;0),(L32/L23)/($T$32/$T23)*100,0)</f>
        <v>76.371424346328695</v>
      </c>
      <c r="M110" s="199">
        <f t="shared" si="77"/>
        <v>77.472194799518647</v>
      </c>
      <c r="N110" s="199">
        <f t="shared" si="77"/>
        <v>77.171740057559603</v>
      </c>
      <c r="O110" s="199">
        <f t="shared" si="77"/>
        <v>79.218414179853966</v>
      </c>
      <c r="P110" s="199">
        <f t="shared" si="77"/>
        <v>82.746057308534276</v>
      </c>
      <c r="Q110" s="199">
        <f t="shared" si="77"/>
        <v>85.784352870568028</v>
      </c>
      <c r="R110" s="199">
        <f t="shared" si="77"/>
        <v>88.92599239938869</v>
      </c>
      <c r="S110" s="199">
        <f t="shared" si="77"/>
        <v>97.127179448226272</v>
      </c>
      <c r="T110" s="199">
        <f t="shared" si="77"/>
        <v>100</v>
      </c>
      <c r="U110" s="199">
        <f t="shared" si="77"/>
        <v>92.290052286635245</v>
      </c>
      <c r="V110" s="199">
        <f t="shared" si="77"/>
        <v>91.848922063026876</v>
      </c>
      <c r="W110" s="199">
        <f t="shared" si="77"/>
        <v>93.844983399422162</v>
      </c>
      <c r="X110" s="199">
        <f t="shared" si="77"/>
        <v>94.819793101030385</v>
      </c>
      <c r="Y110" s="199">
        <f t="shared" si="77"/>
        <v>95.022208546128667</v>
      </c>
      <c r="Z110" s="199">
        <f t="shared" si="77"/>
        <v>94.716198159766236</v>
      </c>
      <c r="AA110" s="185" t="s">
        <v>211</v>
      </c>
      <c r="AB110" s="181">
        <v>103</v>
      </c>
    </row>
    <row r="111" spans="1:28" s="40" customFormat="1" ht="15" customHeight="1">
      <c r="A111" s="178">
        <v>104</v>
      </c>
      <c r="B111" s="18"/>
      <c r="C111" s="77" t="s">
        <v>231</v>
      </c>
      <c r="D111" s="62" t="s">
        <v>204</v>
      </c>
      <c r="E111" s="188">
        <f>IF(ISNUMBER(E24),(#REF!/E24)/(#REF!/$G24)*100,0)</f>
        <v>0</v>
      </c>
      <c r="F111" s="188">
        <f>IF(ISNUMBER(F24),(#REF!/F24)/(#REF!/$G24)*100,0)</f>
        <v>0</v>
      </c>
      <c r="G111" s="199">
        <f>IF(ISNUMBER(G24),(G32/G24)/(G32/$G24)*100,0)</f>
        <v>100</v>
      </c>
      <c r="H111" s="199">
        <f>IF(ISNUMBER(H24),(#REF!/H24)/(#REF!/$G24)*100,0)</f>
        <v>0</v>
      </c>
      <c r="I111" s="199">
        <f>IF(ISNUMBER(I24),(#REF!/I24)/(#REF!/$G24)*100,0)</f>
        <v>0</v>
      </c>
      <c r="J111" s="188">
        <f>IF(ISNUMBER(J24),(#REF!/J24)/(#REF!/$G24)*100,0)</f>
        <v>0</v>
      </c>
      <c r="K111" s="199">
        <f>IF(ISNUMBER(K24),(G32/K24)/($G$32/$G24)*100,0)</f>
        <v>95.845828034655682</v>
      </c>
      <c r="L111" s="199">
        <f t="shared" ref="L111:AA111" si="78">IF(ISNUMBER(L24),(H32/L24)/($G$32/$G24)*100,0)</f>
        <v>93.873317985428372</v>
      </c>
      <c r="M111" s="199">
        <f t="shared" si="78"/>
        <v>95.126623275803425</v>
      </c>
      <c r="N111" s="199">
        <f t="shared" si="78"/>
        <v>95.6605542707442</v>
      </c>
      <c r="O111" s="199">
        <f t="shared" si="78"/>
        <v>95.364228857584706</v>
      </c>
      <c r="P111" s="199">
        <f t="shared" si="78"/>
        <v>96.055529923624817</v>
      </c>
      <c r="Q111" s="199">
        <f t="shared" si="78"/>
        <v>96.970295246187007</v>
      </c>
      <c r="R111" s="199">
        <f t="shared" si="78"/>
        <v>97.995687225799273</v>
      </c>
      <c r="S111" s="199">
        <f t="shared" si="78"/>
        <v>99.929936625340602</v>
      </c>
      <c r="T111" s="199">
        <f t="shared" si="78"/>
        <v>100.49672179148988</v>
      </c>
      <c r="U111" s="199">
        <f t="shared" si="78"/>
        <v>99.6718212032102</v>
      </c>
      <c r="V111" s="199">
        <f t="shared" si="78"/>
        <v>98.548852239049424</v>
      </c>
      <c r="W111" s="199">
        <f t="shared" si="78"/>
        <v>98.956760731423657</v>
      </c>
      <c r="X111" s="199">
        <f t="shared" si="78"/>
        <v>99.036269212026539</v>
      </c>
      <c r="Y111" s="199">
        <f t="shared" si="78"/>
        <v>102.09721993698156</v>
      </c>
      <c r="Z111" s="199">
        <f t="shared" si="78"/>
        <v>104.84425611464223</v>
      </c>
      <c r="AA111" s="199">
        <f t="shared" si="78"/>
        <v>105.42209604607908</v>
      </c>
      <c r="AB111" s="177">
        <v>104</v>
      </c>
    </row>
    <row r="112" spans="1:28" s="40" customFormat="1" ht="15" customHeight="1">
      <c r="A112" s="176">
        <v>105</v>
      </c>
      <c r="B112" s="18"/>
      <c r="C112" s="77"/>
      <c r="D112" s="62" t="s">
        <v>524</v>
      </c>
      <c r="E112" s="190">
        <f>IF(AND(ISNUMBER(E24),($O24)&gt;0),(#REF!/E24)/(#REF!/$O24)*100,0)</f>
        <v>0</v>
      </c>
      <c r="F112" s="190">
        <f>IF(AND(ISNUMBER(F24),($O24)&gt;0),(#REF!/F24)/(#REF!/$O24)*100,0)</f>
        <v>0</v>
      </c>
      <c r="G112" s="91">
        <f>IF(AND(ISNUMBER(G24),($T24)&gt;0),(G32/G24)/(T32/$T24)*100,0)</f>
        <v>98.052949631979374</v>
      </c>
      <c r="H112" s="91">
        <f>IF(AND(ISNUMBER(H24),($O24)&gt;0),(#REF!/H24)/(#REF!/$O24)*100,0)</f>
        <v>0</v>
      </c>
      <c r="I112" s="91">
        <f>IF(AND(ISNUMBER(I24),($O24)&gt;0),(#REF!/I24)/(#REF!/$O24)*100,0)</f>
        <v>0</v>
      </c>
      <c r="J112" s="190">
        <f>IF(AND(ISNUMBER(J24),($O24)&gt;0),(#REF!/J24)/(#REF!/$O24)*100,0)</f>
        <v>0</v>
      </c>
      <c r="K112" s="91">
        <f>IF(AND(ISNUMBER(K24),($T24)&gt;0),(K32/K24)/($T$32/$T24)*100,0)</f>
        <v>97.702929362452934</v>
      </c>
      <c r="L112" s="91">
        <f t="shared" ref="L112:AA112" si="79">IF(AND(ISNUMBER(L24),($T24)&gt;0),(L32/L24)/($T$32/$T24)*100,0)</f>
        <v>98.34010389873383</v>
      </c>
      <c r="M112" s="91">
        <f t="shared" si="79"/>
        <v>99.059919277143834</v>
      </c>
      <c r="N112" s="91">
        <f t="shared" si="79"/>
        <v>99.806068212430034</v>
      </c>
      <c r="O112" s="91">
        <f t="shared" si="79"/>
        <v>101.7346685916785</v>
      </c>
      <c r="P112" s="91">
        <f t="shared" si="79"/>
        <v>102.24763168587802</v>
      </c>
      <c r="Q112" s="91">
        <f t="shared" si="79"/>
        <v>101.34495171075864</v>
      </c>
      <c r="R112" s="91">
        <f t="shared" si="79"/>
        <v>100.15804904086545</v>
      </c>
      <c r="S112" s="91">
        <f t="shared" si="79"/>
        <v>100.2554419734355</v>
      </c>
      <c r="T112" s="91">
        <f t="shared" si="79"/>
        <v>100</v>
      </c>
      <c r="U112" s="91">
        <f t="shared" si="79"/>
        <v>102.83836994967193</v>
      </c>
      <c r="V112" s="91">
        <f t="shared" si="79"/>
        <v>105.39939646676746</v>
      </c>
      <c r="W112" s="91">
        <f t="shared" si="79"/>
        <v>105.75412770329081</v>
      </c>
      <c r="X112" s="91">
        <f t="shared" si="79"/>
        <v>99.710477116758554</v>
      </c>
      <c r="Y112" s="91">
        <f t="shared" si="79"/>
        <v>103.10199659017452</v>
      </c>
      <c r="Z112" s="91">
        <f t="shared" si="79"/>
        <v>105.94197832890968</v>
      </c>
      <c r="AA112" s="91">
        <f t="shared" si="79"/>
        <v>106.11007882475528</v>
      </c>
      <c r="AB112" s="181">
        <v>105</v>
      </c>
    </row>
    <row r="113" spans="1:28" s="40" customFormat="1" ht="15" customHeight="1">
      <c r="A113" s="178">
        <v>106</v>
      </c>
      <c r="B113" s="47"/>
      <c r="C113" s="77" t="s">
        <v>38</v>
      </c>
      <c r="D113" s="62" t="s">
        <v>0</v>
      </c>
      <c r="E113" s="188">
        <v>0</v>
      </c>
      <c r="F113" s="73">
        <f>IF(AND(ISNUMBER(F25),($F25)&gt;0),(F32/F25)/($F$32/$F25)*100,0)</f>
        <v>100</v>
      </c>
      <c r="G113" s="73">
        <f t="shared" ref="G113:AA113" si="80">IF(AND(ISNUMBER(G25),($F25)&gt;0),(G32/G25)/($F$32/$F25)*100,0)</f>
        <v>102.50389205135093</v>
      </c>
      <c r="H113" s="73">
        <f t="shared" si="80"/>
        <v>103.94236540507065</v>
      </c>
      <c r="I113" s="73">
        <f t="shared" si="80"/>
        <v>106.74952377866673</v>
      </c>
      <c r="J113" s="73">
        <f t="shared" si="80"/>
        <v>109.30425413512965</v>
      </c>
      <c r="K113" s="73">
        <f t="shared" si="80"/>
        <v>111.53331784750749</v>
      </c>
      <c r="L113" s="73">
        <f t="shared" si="80"/>
        <v>114.07859265916254</v>
      </c>
      <c r="M113" s="73">
        <f t="shared" si="80"/>
        <v>115.35119555547423</v>
      </c>
      <c r="N113" s="73">
        <f t="shared" si="80"/>
        <v>116.37806308460179</v>
      </c>
      <c r="O113" s="73">
        <f t="shared" si="80"/>
        <v>119.56999028143204</v>
      </c>
      <c r="P113" s="73">
        <f t="shared" si="80"/>
        <v>122.53580371303703</v>
      </c>
      <c r="Q113" s="73">
        <f t="shared" si="80"/>
        <v>124.26133696294866</v>
      </c>
      <c r="R113" s="73">
        <f t="shared" si="80"/>
        <v>125.34766763844061</v>
      </c>
      <c r="S113" s="73">
        <f t="shared" si="80"/>
        <v>126.40051325603507</v>
      </c>
      <c r="T113" s="73">
        <f t="shared" si="80"/>
        <v>127.92079054035102</v>
      </c>
      <c r="U113" s="73">
        <f t="shared" si="80"/>
        <v>132.57541982881372</v>
      </c>
      <c r="V113" s="73">
        <f t="shared" si="80"/>
        <v>134.80545074433905</v>
      </c>
      <c r="W113" s="73">
        <f t="shared" si="80"/>
        <v>134.64317169921017</v>
      </c>
      <c r="X113" s="73">
        <f t="shared" si="80"/>
        <v>131.32081403309155</v>
      </c>
      <c r="Y113" s="73">
        <f t="shared" si="80"/>
        <v>133.67390489562956</v>
      </c>
      <c r="Z113" s="73">
        <f t="shared" si="80"/>
        <v>136.1449903546206</v>
      </c>
      <c r="AA113" s="73">
        <f t="shared" si="80"/>
        <v>136.75624620188074</v>
      </c>
      <c r="AB113" s="177">
        <v>106</v>
      </c>
    </row>
    <row r="114" spans="1:28" s="40" customFormat="1" ht="15" customHeight="1">
      <c r="A114" s="176">
        <v>107</v>
      </c>
      <c r="B114" s="47"/>
      <c r="C114" s="77"/>
      <c r="D114" s="62" t="s">
        <v>524</v>
      </c>
      <c r="E114" s="190">
        <f>IF(AND(ISNUMBER(E25),($O25)&gt;0),(#REF!/E25)/(#REF!/$O25)*100,0)</f>
        <v>0</v>
      </c>
      <c r="F114" s="91">
        <f>IF(AND(ISNUMBER(F25),($T25)&gt;0),(F32/F25)/($T$32/$T25)*100,0)</f>
        <v>78.173375553410324</v>
      </c>
      <c r="G114" s="91">
        <f t="shared" ref="G114:AA114" si="81">IF(AND(ISNUMBER(G25),($T25)&gt;0),(G32/G25)/($T$32/$T25)*100,0)</f>
        <v>80.130752490164895</v>
      </c>
      <c r="H114" s="91">
        <f t="shared" si="81"/>
        <v>81.25525566720394</v>
      </c>
      <c r="I114" s="91">
        <f t="shared" si="81"/>
        <v>83.449706124974227</v>
      </c>
      <c r="J114" s="91">
        <f t="shared" si="81"/>
        <v>85.446825080908937</v>
      </c>
      <c r="K114" s="91">
        <f t="shared" si="81"/>
        <v>87.189359428110862</v>
      </c>
      <c r="L114" s="91">
        <f t="shared" si="81"/>
        <v>89.179086665492306</v>
      </c>
      <c r="M114" s="91">
        <f t="shared" si="81"/>
        <v>90.173923306929652</v>
      </c>
      <c r="N114" s="91">
        <f t="shared" si="81"/>
        <v>90.976660316910554</v>
      </c>
      <c r="O114" s="91">
        <f t="shared" si="81"/>
        <v>93.471897551880105</v>
      </c>
      <c r="P114" s="91">
        <f t="shared" si="81"/>
        <v>95.790374023982167</v>
      </c>
      <c r="Q114" s="91">
        <f t="shared" si="81"/>
        <v>97.139281611734546</v>
      </c>
      <c r="R114" s="91">
        <f t="shared" si="81"/>
        <v>97.988502970438759</v>
      </c>
      <c r="S114" s="91">
        <f t="shared" si="81"/>
        <v>98.811547929078515</v>
      </c>
      <c r="T114" s="91">
        <f t="shared" si="81"/>
        <v>100</v>
      </c>
      <c r="U114" s="91">
        <f t="shared" si="81"/>
        <v>103.63868083428898</v>
      </c>
      <c r="V114" s="91">
        <f t="shared" si="81"/>
        <v>105.38197127683975</v>
      </c>
      <c r="W114" s="91">
        <f t="shared" si="81"/>
        <v>105.25511226944666</v>
      </c>
      <c r="X114" s="91">
        <f t="shared" si="81"/>
        <v>102.65791313388424</v>
      </c>
      <c r="Y114" s="91">
        <f t="shared" si="81"/>
        <v>104.49740369096905</v>
      </c>
      <c r="Z114" s="91">
        <f t="shared" si="81"/>
        <v>106.42913460707184</v>
      </c>
      <c r="AA114" s="91">
        <f t="shared" si="81"/>
        <v>106.90697393614268</v>
      </c>
      <c r="AB114" s="181">
        <v>107</v>
      </c>
    </row>
    <row r="115" spans="1:28" s="40" customFormat="1" ht="15" customHeight="1">
      <c r="A115" s="178">
        <v>108</v>
      </c>
      <c r="B115" s="18"/>
      <c r="C115" s="77" t="s">
        <v>178</v>
      </c>
      <c r="D115" s="62" t="s">
        <v>0</v>
      </c>
      <c r="E115" s="188">
        <v>0</v>
      </c>
      <c r="F115" s="73">
        <f>IF(AND(ISNUMBER(F27),($F27)&gt;0),(F32/F27)/($F$32/$F27)*100,0)</f>
        <v>100</v>
      </c>
      <c r="G115" s="73">
        <f t="shared" ref="G115:AA115" si="82">IF(AND(ISNUMBER(G27),($F27)&gt;0),(G32/G27)/($F$32/$F27)*100,0)</f>
        <v>96.817782106168849</v>
      </c>
      <c r="H115" s="73">
        <f t="shared" si="82"/>
        <v>92.014746552808589</v>
      </c>
      <c r="I115" s="73">
        <f t="shared" si="82"/>
        <v>91.242169041560587</v>
      </c>
      <c r="J115" s="73">
        <f t="shared" si="82"/>
        <v>89.962872998700149</v>
      </c>
      <c r="K115" s="73">
        <f t="shared" si="82"/>
        <v>88.031596471285951</v>
      </c>
      <c r="L115" s="73">
        <f t="shared" si="82"/>
        <v>87.046256239374827</v>
      </c>
      <c r="M115" s="73">
        <f t="shared" si="82"/>
        <v>85.923439140444785</v>
      </c>
      <c r="N115" s="73">
        <f t="shared" si="82"/>
        <v>84.499489360767114</v>
      </c>
      <c r="O115" s="73">
        <f t="shared" si="82"/>
        <v>83.847778133214945</v>
      </c>
      <c r="P115" s="73">
        <f t="shared" si="82"/>
        <v>82.086162185934356</v>
      </c>
      <c r="Q115" s="73">
        <f t="shared" si="82"/>
        <v>79.904156176186177</v>
      </c>
      <c r="R115" s="73">
        <f t="shared" si="82"/>
        <v>78.118916755754213</v>
      </c>
      <c r="S115" s="73">
        <f t="shared" si="82"/>
        <v>77.846368952478571</v>
      </c>
      <c r="T115" s="73">
        <f t="shared" si="82"/>
        <v>77.187982424890166</v>
      </c>
      <c r="U115" s="73">
        <f t="shared" si="82"/>
        <v>78.582306866887009</v>
      </c>
      <c r="V115" s="73">
        <f t="shared" si="82"/>
        <v>79.245144644631267</v>
      </c>
      <c r="W115" s="73">
        <f t="shared" si="82"/>
        <v>78.118914524068444</v>
      </c>
      <c r="X115" s="73">
        <f t="shared" si="82"/>
        <v>73.020656305396358</v>
      </c>
      <c r="Y115" s="73">
        <f t="shared" si="82"/>
        <v>75.360421637976685</v>
      </c>
      <c r="Z115" s="73">
        <f t="shared" si="82"/>
        <v>76.985682245014715</v>
      </c>
      <c r="AA115" s="73">
        <f t="shared" si="82"/>
        <v>76.554164647034952</v>
      </c>
      <c r="AB115" s="177">
        <v>108</v>
      </c>
    </row>
    <row r="116" spans="1:28" s="40" customFormat="1" ht="15" customHeight="1">
      <c r="A116" s="176">
        <v>109</v>
      </c>
      <c r="B116" s="18"/>
      <c r="C116" s="77"/>
      <c r="D116" s="62" t="s">
        <v>524</v>
      </c>
      <c r="E116" s="190">
        <f>IF(AND(ISNUMBER(E27),($O27)&gt;0),(#REF!/E27)/(#REF!/$O27)*100,0)</f>
        <v>0</v>
      </c>
      <c r="F116" s="91">
        <f>IF(AND(ISNUMBER(F27),($T27)&gt;0),(F32/F27)/($T$32/$T27)*100,0)</f>
        <v>129.55384615384614</v>
      </c>
      <c r="G116" s="91">
        <f t="shared" ref="G116:AA116" si="83">IF(AND(ISNUMBER(G27),($T27)&gt;0),(G32/G27)/($T$32/$T27)*100,0)</f>
        <v>125.43116047939196</v>
      </c>
      <c r="H116" s="91">
        <f t="shared" si="83"/>
        <v>119.20864318787707</v>
      </c>
      <c r="I116" s="91">
        <f t="shared" si="83"/>
        <v>118.20773930753563</v>
      </c>
      <c r="J116" s="91">
        <f t="shared" si="83"/>
        <v>116.55036208031598</v>
      </c>
      <c r="K116" s="91">
        <f t="shared" si="83"/>
        <v>114.04831905918445</v>
      </c>
      <c r="L116" s="91">
        <f t="shared" si="83"/>
        <v>112.77177289104236</v>
      </c>
      <c r="M116" s="91">
        <f t="shared" si="83"/>
        <v>111.31712015410547</v>
      </c>
      <c r="N116" s="91">
        <f t="shared" si="83"/>
        <v>109.47233844723382</v>
      </c>
      <c r="O116" s="91">
        <f t="shared" si="83"/>
        <v>108.62802148612354</v>
      </c>
      <c r="P116" s="91">
        <f t="shared" si="83"/>
        <v>106.34578027196201</v>
      </c>
      <c r="Q116" s="91">
        <f t="shared" si="83"/>
        <v>103.51890756302519</v>
      </c>
      <c r="R116" s="91">
        <f t="shared" si="83"/>
        <v>101.20606123080094</v>
      </c>
      <c r="S116" s="91">
        <f t="shared" si="83"/>
        <v>100.85296506904955</v>
      </c>
      <c r="T116" s="91">
        <f t="shared" si="83"/>
        <v>100</v>
      </c>
      <c r="U116" s="91">
        <f t="shared" si="83"/>
        <v>101.80640094247006</v>
      </c>
      <c r="V116" s="91">
        <f t="shared" si="83"/>
        <v>102.66513277729842</v>
      </c>
      <c r="W116" s="91">
        <f t="shared" si="83"/>
        <v>101.2060583395662</v>
      </c>
      <c r="X116" s="91">
        <f t="shared" si="83"/>
        <v>94.601068730421943</v>
      </c>
      <c r="Y116" s="91">
        <f t="shared" si="83"/>
        <v>97.632324709754087</v>
      </c>
      <c r="Z116" s="91">
        <f t="shared" si="83"/>
        <v>99.737912336195208</v>
      </c>
      <c r="AA116" s="91">
        <f t="shared" si="83"/>
        <v>99.17886469118173</v>
      </c>
      <c r="AB116" s="181">
        <v>109</v>
      </c>
    </row>
    <row r="117" spans="1:28" ht="15" customHeight="1">
      <c r="A117" s="201"/>
      <c r="B117" s="23"/>
      <c r="C117" s="27" t="s">
        <v>49</v>
      </c>
      <c r="D117" s="24"/>
      <c r="E117" s="24"/>
      <c r="F117" s="44"/>
      <c r="G117" s="22"/>
      <c r="H117" s="22"/>
      <c r="I117" s="22"/>
      <c r="J117" s="22"/>
      <c r="K117" s="22"/>
      <c r="L117" s="22"/>
      <c r="M117" s="25"/>
      <c r="N117" s="202"/>
      <c r="O117" s="202"/>
      <c r="P117" s="203"/>
      <c r="Q117" s="203"/>
      <c r="R117" s="203"/>
      <c r="S117" s="37"/>
      <c r="T117" s="37"/>
      <c r="U117" s="37"/>
      <c r="V117" s="37"/>
      <c r="W117" s="37"/>
      <c r="X117" s="37"/>
      <c r="Y117" s="37"/>
      <c r="Z117" s="37"/>
      <c r="AA117" s="37"/>
    </row>
    <row r="118" spans="1:28" ht="12" customHeight="1">
      <c r="B118" s="23"/>
      <c r="C118" s="28" t="s">
        <v>260</v>
      </c>
      <c r="D118" s="24"/>
      <c r="E118" s="24"/>
      <c r="F118" s="22"/>
      <c r="G118" s="22"/>
      <c r="H118" s="22"/>
      <c r="I118" s="22"/>
      <c r="J118" s="22"/>
      <c r="K118" s="22"/>
      <c r="L118" s="22"/>
      <c r="M118" s="25"/>
      <c r="N118" s="202"/>
      <c r="O118" s="202"/>
      <c r="P118" s="203"/>
      <c r="Q118" s="203"/>
      <c r="R118" s="203"/>
    </row>
    <row r="119" spans="1:28" ht="12.75" customHeight="1">
      <c r="C119" s="25" t="s">
        <v>272</v>
      </c>
      <c r="D119" s="24"/>
      <c r="E119" s="24"/>
      <c r="F119" s="29"/>
      <c r="G119" s="29"/>
      <c r="H119" s="29"/>
      <c r="I119" s="29"/>
      <c r="J119" s="29"/>
      <c r="K119" s="29"/>
      <c r="L119" s="21"/>
      <c r="M119" s="25"/>
      <c r="N119" s="202"/>
      <c r="O119" s="202"/>
      <c r="P119" s="203"/>
      <c r="Q119" s="203"/>
      <c r="R119" s="203"/>
    </row>
    <row r="120" spans="1:28" ht="12.75" customHeight="1">
      <c r="C120" s="25" t="s">
        <v>50</v>
      </c>
      <c r="D120" s="24"/>
      <c r="E120" s="24"/>
      <c r="F120" s="29"/>
      <c r="G120" s="29"/>
      <c r="H120" s="29"/>
      <c r="I120" s="29"/>
      <c r="J120" s="29"/>
      <c r="K120" s="29"/>
      <c r="L120" s="29"/>
      <c r="M120" s="25"/>
      <c r="N120" s="202"/>
      <c r="O120" s="202"/>
      <c r="P120" s="203"/>
      <c r="Q120" s="203"/>
      <c r="R120" s="203"/>
    </row>
    <row r="121" spans="1:28" ht="12.75" customHeight="1">
      <c r="C121" s="25" t="s">
        <v>225</v>
      </c>
      <c r="D121" s="25"/>
      <c r="E121" s="25"/>
      <c r="F121" s="25"/>
      <c r="G121" s="25"/>
      <c r="H121" s="25"/>
      <c r="I121" s="25"/>
      <c r="J121" s="25"/>
      <c r="K121" s="25"/>
      <c r="L121" s="25"/>
      <c r="M121" s="30"/>
      <c r="N121" s="202"/>
      <c r="O121" s="202"/>
      <c r="P121" s="203"/>
      <c r="Q121" s="203"/>
      <c r="R121" s="203"/>
    </row>
    <row r="122" spans="1:28" ht="24.75" customHeight="1">
      <c r="C122" s="343" t="s">
        <v>269</v>
      </c>
      <c r="D122" s="343"/>
      <c r="E122" s="343"/>
      <c r="F122" s="343"/>
      <c r="G122" s="343"/>
      <c r="H122" s="343"/>
      <c r="I122" s="343"/>
      <c r="J122" s="25"/>
      <c r="K122" s="25"/>
      <c r="L122" s="25"/>
      <c r="M122" s="30"/>
      <c r="N122" s="202"/>
      <c r="O122" s="202"/>
      <c r="P122" s="203"/>
      <c r="Q122" s="203"/>
      <c r="R122" s="203"/>
    </row>
    <row r="123" spans="1:28" ht="12.75" customHeight="1">
      <c r="C123" s="202" t="s">
        <v>229</v>
      </c>
      <c r="D123" s="25"/>
      <c r="E123" s="25"/>
      <c r="F123" s="25"/>
      <c r="G123" s="25"/>
      <c r="H123" s="25"/>
      <c r="I123" s="25"/>
      <c r="J123" s="25"/>
      <c r="K123" s="25"/>
      <c r="L123" s="25"/>
      <c r="M123" s="30"/>
      <c r="N123" s="202"/>
      <c r="O123" s="202"/>
      <c r="P123" s="203"/>
      <c r="Q123" s="203"/>
      <c r="R123" s="203"/>
    </row>
    <row r="124" spans="1:28" ht="12.75" customHeight="1">
      <c r="C124" s="25"/>
      <c r="D124" s="31"/>
      <c r="E124" s="31"/>
      <c r="F124" s="32"/>
      <c r="G124" s="32"/>
      <c r="H124" s="32"/>
      <c r="I124" s="32"/>
      <c r="J124" s="32"/>
      <c r="K124" s="32"/>
      <c r="L124" s="25"/>
      <c r="M124" s="25"/>
      <c r="N124" s="202"/>
      <c r="O124" s="202"/>
      <c r="P124" s="203"/>
      <c r="Q124" s="203"/>
      <c r="R124" s="203"/>
    </row>
    <row r="125" spans="1:28" ht="12.75" customHeight="1">
      <c r="C125" s="25"/>
      <c r="D125" s="31"/>
      <c r="E125" s="31"/>
      <c r="F125" s="32"/>
      <c r="G125" s="32"/>
      <c r="H125" s="32"/>
      <c r="I125" s="32"/>
      <c r="J125" s="32"/>
      <c r="K125" s="32"/>
      <c r="L125" s="25"/>
      <c r="M125" s="25"/>
      <c r="N125" s="202"/>
      <c r="O125" s="203"/>
      <c r="P125" s="33"/>
      <c r="Q125" s="33"/>
      <c r="R125" s="33"/>
    </row>
    <row r="126" spans="1:28" ht="9" customHeight="1">
      <c r="C126" s="25"/>
      <c r="D126" s="31"/>
      <c r="E126" s="31"/>
      <c r="F126" s="32"/>
      <c r="G126" s="32"/>
      <c r="H126" s="32"/>
      <c r="I126" s="32"/>
      <c r="J126" s="32"/>
      <c r="K126" s="32"/>
      <c r="L126" s="25"/>
      <c r="M126" s="25"/>
      <c r="N126" s="202"/>
      <c r="O126" s="203"/>
      <c r="P126" s="33"/>
      <c r="Q126" s="33"/>
      <c r="R126" s="33"/>
    </row>
    <row r="127" spans="1:28" ht="17.100000000000001" customHeight="1">
      <c r="F127" s="34"/>
      <c r="G127" s="34"/>
      <c r="H127" s="34"/>
      <c r="I127" s="20"/>
      <c r="J127" s="34"/>
      <c r="K127" s="34"/>
    </row>
    <row r="128" spans="1:28" ht="17.100000000000001" customHeight="1">
      <c r="E128" s="34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</row>
    <row r="129" spans="3:18" ht="15" customHeight="1"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</row>
    <row r="130" spans="3:18" ht="15" customHeight="1"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3:18"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3:18"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3:18"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3:18"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6" spans="3:18">
      <c r="C136" s="13"/>
    </row>
    <row r="137" spans="3:18">
      <c r="C137" s="13"/>
    </row>
  </sheetData>
  <mergeCells count="7">
    <mergeCell ref="C122:I122"/>
    <mergeCell ref="E5:R5"/>
    <mergeCell ref="S5:AA5"/>
    <mergeCell ref="E33:R33"/>
    <mergeCell ref="S33:AA33"/>
    <mergeCell ref="E74:R74"/>
    <mergeCell ref="S74:AA74"/>
  </mergeCells>
  <printOptions horizontalCentered="1"/>
  <pageMargins left="0.59055118110236227" right="0.39370078740157483" top="0.59055118110236227" bottom="0.59055118110236227" header="0.11811023622047245" footer="0.11811023622047245"/>
  <pageSetup paperSize="9" scale="65" firstPageNumber="4" fitToWidth="2" fitToHeight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2013</oddFooter>
  </headerFooter>
  <rowBreaks count="1" manualBreakCount="1">
    <brk id="73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C364"/>
  <sheetViews>
    <sheetView workbookViewId="0"/>
  </sheetViews>
  <sheetFormatPr baseColWidth="10" defaultRowHeight="12.75"/>
  <cols>
    <col min="1" max="1" width="5.7109375" style="203" customWidth="1"/>
    <col min="2" max="2" width="64.140625" style="203" customWidth="1"/>
    <col min="3" max="3" width="20.42578125" style="203" customWidth="1"/>
    <col min="4" max="8" width="9.7109375" style="203" customWidth="1"/>
    <col min="9" max="19" width="10.5703125" style="203" customWidth="1"/>
    <col min="20" max="20" width="11" style="203" customWidth="1"/>
    <col min="21" max="21" width="12" style="203" bestFit="1" customWidth="1"/>
    <col min="22" max="26" width="11" style="203" customWidth="1"/>
    <col min="27" max="27" width="5.7109375" style="203" customWidth="1"/>
    <col min="28" max="16384" width="11.42578125" style="203"/>
  </cols>
  <sheetData>
    <row r="1" spans="1:28" ht="20.100000000000001" customHeight="1">
      <c r="A1" s="234" t="s">
        <v>289</v>
      </c>
      <c r="B1" s="235"/>
      <c r="C1" s="235"/>
      <c r="D1" s="235"/>
      <c r="E1" s="235"/>
      <c r="F1" s="235"/>
      <c r="G1" s="235"/>
      <c r="J1" s="235"/>
      <c r="K1" s="235"/>
      <c r="L1" s="235"/>
      <c r="M1" s="235"/>
      <c r="N1" s="235"/>
      <c r="P1" s="234"/>
      <c r="AA1" s="235"/>
    </row>
    <row r="2" spans="1:28" ht="16.5" customHeight="1">
      <c r="A2" s="209"/>
      <c r="C2" s="113"/>
      <c r="D2" s="113"/>
      <c r="E2" s="236"/>
      <c r="F2" s="236"/>
      <c r="G2" s="236"/>
      <c r="H2" s="237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8"/>
      <c r="Y2" s="238"/>
      <c r="Z2" s="238"/>
      <c r="AA2" s="209"/>
    </row>
    <row r="3" spans="1:28" ht="12" customHeight="1">
      <c r="H3" s="239"/>
      <c r="I3" s="239"/>
    </row>
    <row r="4" spans="1:28" ht="27" customHeight="1">
      <c r="A4" s="240" t="s">
        <v>82</v>
      </c>
      <c r="B4" s="241" t="s">
        <v>22</v>
      </c>
      <c r="C4" s="241" t="s">
        <v>23</v>
      </c>
      <c r="D4" s="241">
        <v>1990</v>
      </c>
      <c r="E4" s="241">
        <v>1991</v>
      </c>
      <c r="F4" s="241">
        <v>1992</v>
      </c>
      <c r="G4" s="241">
        <v>1993</v>
      </c>
      <c r="H4" s="241">
        <v>1994</v>
      </c>
      <c r="I4" s="241">
        <v>1995</v>
      </c>
      <c r="J4" s="243">
        <v>1996</v>
      </c>
      <c r="K4" s="241">
        <v>1997</v>
      </c>
      <c r="L4" s="241">
        <v>1998</v>
      </c>
      <c r="M4" s="241">
        <v>1999</v>
      </c>
      <c r="N4" s="242">
        <v>2000</v>
      </c>
      <c r="O4" s="241">
        <v>2001</v>
      </c>
      <c r="P4" s="244">
        <v>2002</v>
      </c>
      <c r="Q4" s="242">
        <v>2003</v>
      </c>
      <c r="R4" s="242">
        <v>2004</v>
      </c>
      <c r="S4" s="242">
        <v>2005</v>
      </c>
      <c r="T4" s="242">
        <v>2006</v>
      </c>
      <c r="U4" s="241">
        <v>2007</v>
      </c>
      <c r="V4" s="242">
        <v>2008</v>
      </c>
      <c r="W4" s="242">
        <v>2009</v>
      </c>
      <c r="X4" s="242">
        <v>2010</v>
      </c>
      <c r="Y4" s="242">
        <v>2011</v>
      </c>
      <c r="Z4" s="242">
        <v>2012</v>
      </c>
      <c r="AA4" s="245" t="s">
        <v>82</v>
      </c>
    </row>
    <row r="5" spans="1:28" s="202" customFormat="1" ht="23.25" customHeight="1">
      <c r="A5" s="246"/>
      <c r="B5" s="247"/>
      <c r="C5" s="248"/>
      <c r="D5" s="351" t="s">
        <v>696</v>
      </c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7"/>
      <c r="P5" s="344" t="s">
        <v>696</v>
      </c>
      <c r="Q5" s="344"/>
      <c r="R5" s="344"/>
      <c r="S5" s="344"/>
      <c r="T5" s="344"/>
      <c r="U5" s="344"/>
      <c r="V5" s="344"/>
      <c r="W5" s="344"/>
      <c r="X5" s="344"/>
      <c r="Y5" s="344"/>
      <c r="Z5" s="345"/>
      <c r="AA5" s="249"/>
    </row>
    <row r="6" spans="1:28" s="213" customFormat="1" ht="15" customHeight="1">
      <c r="A6" s="178">
        <v>1</v>
      </c>
      <c r="B6" s="250" t="s">
        <v>533</v>
      </c>
      <c r="C6" s="178" t="s">
        <v>59</v>
      </c>
      <c r="D6" s="251" t="s">
        <v>212</v>
      </c>
      <c r="E6" s="63">
        <v>80274.563999999998</v>
      </c>
      <c r="F6" s="63">
        <v>80974.631999999998</v>
      </c>
      <c r="G6" s="63">
        <v>81338.092999999993</v>
      </c>
      <c r="H6" s="63">
        <v>81538.603000000003</v>
      </c>
      <c r="I6" s="63">
        <v>81817.498999999996</v>
      </c>
      <c r="J6" s="63">
        <v>82012.161999999997</v>
      </c>
      <c r="K6" s="63">
        <v>82057.379000000001</v>
      </c>
      <c r="L6" s="63">
        <v>82037.010999999999</v>
      </c>
      <c r="M6" s="63">
        <v>82163.475000000006</v>
      </c>
      <c r="N6" s="63">
        <v>82259.53</v>
      </c>
      <c r="O6" s="63">
        <v>82440.3</v>
      </c>
      <c r="P6" s="63">
        <v>82536.679999999993</v>
      </c>
      <c r="Q6" s="63">
        <v>82531.671000000002</v>
      </c>
      <c r="R6" s="63">
        <v>82500.849000000002</v>
      </c>
      <c r="S6" s="63">
        <v>82437.994999999995</v>
      </c>
      <c r="T6" s="63">
        <v>82314.906000000003</v>
      </c>
      <c r="U6" s="63">
        <v>82217.837</v>
      </c>
      <c r="V6" s="63">
        <v>82002.356</v>
      </c>
      <c r="W6" s="63">
        <v>81802.3</v>
      </c>
      <c r="X6" s="63">
        <v>81751.601999999999</v>
      </c>
      <c r="Y6" s="102">
        <v>81843.743000000002</v>
      </c>
      <c r="Z6" s="127">
        <v>80523.745999999999</v>
      </c>
      <c r="AA6" s="181">
        <v>1</v>
      </c>
      <c r="AB6" s="252"/>
    </row>
    <row r="7" spans="1:28" s="213" customFormat="1" ht="15" customHeight="1">
      <c r="A7" s="178">
        <v>2</v>
      </c>
      <c r="B7" s="250" t="s">
        <v>60</v>
      </c>
      <c r="C7" s="178" t="s">
        <v>59</v>
      </c>
      <c r="D7" s="251" t="s">
        <v>212</v>
      </c>
      <c r="E7" s="253">
        <v>35367</v>
      </c>
      <c r="F7" s="253">
        <v>35832.5</v>
      </c>
      <c r="G7" s="253">
        <v>36346.25</v>
      </c>
      <c r="H7" s="253">
        <v>36755.75</v>
      </c>
      <c r="I7" s="253">
        <v>37023.75</v>
      </c>
      <c r="J7" s="253">
        <v>37325</v>
      </c>
      <c r="K7" s="253">
        <v>37475.75</v>
      </c>
      <c r="L7" s="253">
        <v>37597.75</v>
      </c>
      <c r="M7" s="253">
        <v>37877.25</v>
      </c>
      <c r="N7" s="253">
        <v>38207</v>
      </c>
      <c r="O7" s="253">
        <v>38521.5</v>
      </c>
      <c r="P7" s="253">
        <v>38774.5</v>
      </c>
      <c r="Q7" s="253">
        <v>38988.5</v>
      </c>
      <c r="R7" s="253">
        <v>39136</v>
      </c>
      <c r="S7" s="253">
        <v>39178</v>
      </c>
      <c r="T7" s="253">
        <v>39767</v>
      </c>
      <c r="U7" s="253">
        <v>39722</v>
      </c>
      <c r="V7" s="253">
        <v>40076</v>
      </c>
      <c r="W7" s="253">
        <v>40189</v>
      </c>
      <c r="X7" s="253">
        <v>40301</v>
      </c>
      <c r="Y7" s="253">
        <v>40439</v>
      </c>
      <c r="Z7" s="253">
        <v>40657</v>
      </c>
      <c r="AA7" s="181">
        <v>2</v>
      </c>
      <c r="AB7" s="254"/>
    </row>
    <row r="8" spans="1:28" s="213" customFormat="1" ht="15" customHeight="1">
      <c r="A8" s="178">
        <v>3</v>
      </c>
      <c r="B8" s="250" t="s">
        <v>213</v>
      </c>
      <c r="C8" s="178" t="s">
        <v>160</v>
      </c>
      <c r="D8" s="251" t="s">
        <v>212</v>
      </c>
      <c r="E8" s="251" t="s">
        <v>212</v>
      </c>
      <c r="F8" s="63">
        <v>12022.071482582796</v>
      </c>
      <c r="G8" s="89" t="s">
        <v>51</v>
      </c>
      <c r="H8" s="89" t="s">
        <v>51</v>
      </c>
      <c r="I8" s="251" t="s">
        <v>704</v>
      </c>
      <c r="J8" s="63">
        <v>12659.229584985438</v>
      </c>
      <c r="K8" s="89" t="s">
        <v>51</v>
      </c>
      <c r="L8" s="89" t="s">
        <v>51</v>
      </c>
      <c r="M8" s="89" t="s">
        <v>51</v>
      </c>
      <c r="N8" s="63">
        <v>13457.414166486064</v>
      </c>
      <c r="O8" s="251" t="s">
        <v>704</v>
      </c>
      <c r="P8" s="251" t="s">
        <v>704</v>
      </c>
      <c r="Q8" s="251" t="s">
        <v>704</v>
      </c>
      <c r="R8" s="85">
        <v>14677.561360457683</v>
      </c>
      <c r="S8" s="251" t="s">
        <v>704</v>
      </c>
      <c r="T8" s="251" t="s">
        <v>704</v>
      </c>
      <c r="U8" s="251" t="s">
        <v>704</v>
      </c>
      <c r="V8" s="85">
        <v>15430.305715313327</v>
      </c>
      <c r="W8" s="251" t="s">
        <v>704</v>
      </c>
      <c r="X8" s="251" t="s">
        <v>704</v>
      </c>
      <c r="Y8" s="251" t="s">
        <v>704</v>
      </c>
      <c r="Z8" s="64" t="s">
        <v>211</v>
      </c>
      <c r="AA8" s="181">
        <v>3</v>
      </c>
    </row>
    <row r="9" spans="1:28" s="213" customFormat="1" ht="15" customHeight="1">
      <c r="A9" s="178">
        <v>4</v>
      </c>
      <c r="B9" s="250" t="s">
        <v>61</v>
      </c>
      <c r="C9" s="178" t="s">
        <v>144</v>
      </c>
      <c r="D9" s="251" t="s">
        <v>212</v>
      </c>
      <c r="E9" s="251" t="s">
        <v>212</v>
      </c>
      <c r="F9" s="63">
        <v>8350.7081383966633</v>
      </c>
      <c r="G9" s="89" t="s">
        <v>51</v>
      </c>
      <c r="H9" s="89" t="s">
        <v>51</v>
      </c>
      <c r="I9" s="251" t="s">
        <v>704</v>
      </c>
      <c r="J9" s="63">
        <v>8747.8618074355036</v>
      </c>
      <c r="K9" s="89" t="s">
        <v>51</v>
      </c>
      <c r="L9" s="89" t="s">
        <v>51</v>
      </c>
      <c r="M9" s="89" t="s">
        <v>51</v>
      </c>
      <c r="N9" s="63">
        <v>9309.4044949630406</v>
      </c>
      <c r="O9" s="251" t="s">
        <v>704</v>
      </c>
      <c r="P9" s="251" t="s">
        <v>704</v>
      </c>
      <c r="Q9" s="251" t="s">
        <v>704</v>
      </c>
      <c r="R9" s="85">
        <v>10004.167646590515</v>
      </c>
      <c r="S9" s="251" t="s">
        <v>704</v>
      </c>
      <c r="T9" s="251" t="s">
        <v>704</v>
      </c>
      <c r="U9" s="251" t="s">
        <v>704</v>
      </c>
      <c r="V9" s="85">
        <v>10200.835219682167</v>
      </c>
      <c r="W9" s="251" t="s">
        <v>704</v>
      </c>
      <c r="X9" s="251" t="s">
        <v>704</v>
      </c>
      <c r="Y9" s="251" t="s">
        <v>704</v>
      </c>
      <c r="Z9" s="64" t="s">
        <v>211</v>
      </c>
      <c r="AA9" s="181">
        <v>4</v>
      </c>
    </row>
    <row r="10" spans="1:28" s="213" customFormat="1" ht="15" customHeight="1">
      <c r="A10" s="178">
        <v>5</v>
      </c>
      <c r="B10" s="250" t="s">
        <v>330</v>
      </c>
      <c r="C10" s="178" t="s">
        <v>161</v>
      </c>
      <c r="D10" s="251" t="s">
        <v>212</v>
      </c>
      <c r="E10" s="63">
        <v>2742.4158460640328</v>
      </c>
      <c r="F10" s="63">
        <v>2773.1044375559986</v>
      </c>
      <c r="G10" s="63">
        <v>2808.2936064276796</v>
      </c>
      <c r="H10" s="63">
        <v>2846.7364229500722</v>
      </c>
      <c r="I10" s="63">
        <v>2891.4579839170001</v>
      </c>
      <c r="J10" s="63">
        <v>2933.0980701638173</v>
      </c>
      <c r="K10" s="63">
        <v>2970.701703793939</v>
      </c>
      <c r="L10" s="63">
        <v>3008.3683181202296</v>
      </c>
      <c r="M10" s="63">
        <v>3049.7473584928912</v>
      </c>
      <c r="N10" s="63">
        <v>3091.3590755458372</v>
      </c>
      <c r="O10" s="63">
        <v>3126.7843155632099</v>
      </c>
      <c r="P10" s="63">
        <v>3153.8403616891983</v>
      </c>
      <c r="Q10" s="63">
        <v>3182.1651235758568</v>
      </c>
      <c r="R10" s="63">
        <v>3212.0362953276012</v>
      </c>
      <c r="S10" s="63">
        <v>3249.7721631456302</v>
      </c>
      <c r="T10" s="63">
        <v>3278.184155353053</v>
      </c>
      <c r="U10" s="63">
        <v>3302.9576846643399</v>
      </c>
      <c r="V10" s="63">
        <v>3319.0074629606111</v>
      </c>
      <c r="W10" s="63">
        <v>3328.9923133444831</v>
      </c>
      <c r="X10" s="63">
        <v>3339.6535274406747</v>
      </c>
      <c r="Y10" s="63">
        <v>3358.5085577888672</v>
      </c>
      <c r="Z10" s="63">
        <v>3381.0040347218301</v>
      </c>
      <c r="AA10" s="181">
        <v>5</v>
      </c>
    </row>
    <row r="11" spans="1:28" s="213" customFormat="1" ht="15" customHeight="1">
      <c r="A11" s="178">
        <v>6</v>
      </c>
      <c r="B11" s="250" t="s">
        <v>62</v>
      </c>
      <c r="C11" s="178">
        <v>1000</v>
      </c>
      <c r="D11" s="63">
        <v>33856</v>
      </c>
      <c r="E11" s="63">
        <v>34174</v>
      </c>
      <c r="F11" s="63">
        <v>34547</v>
      </c>
      <c r="G11" s="63">
        <v>34989</v>
      </c>
      <c r="H11" s="63">
        <v>35371</v>
      </c>
      <c r="I11" s="63">
        <v>35954.317000000003</v>
      </c>
      <c r="J11" s="63">
        <v>36492.322999999997</v>
      </c>
      <c r="K11" s="63">
        <v>37050.368999999999</v>
      </c>
      <c r="L11" s="63">
        <v>37529.144</v>
      </c>
      <c r="M11" s="63">
        <v>37984.298000000003</v>
      </c>
      <c r="N11" s="63">
        <v>38383.644999999997</v>
      </c>
      <c r="O11" s="63">
        <v>38681.800999999999</v>
      </c>
      <c r="P11" s="63">
        <v>38924.836000000003</v>
      </c>
      <c r="Q11" s="63">
        <v>39141.542999999998</v>
      </c>
      <c r="R11" s="255">
        <v>39362.266000000003</v>
      </c>
      <c r="S11" s="255">
        <v>39551.203000000001</v>
      </c>
      <c r="T11" s="255">
        <v>39753.733</v>
      </c>
      <c r="U11" s="255">
        <v>39918.192000000003</v>
      </c>
      <c r="V11" s="255">
        <v>40057.281999999999</v>
      </c>
      <c r="W11" s="255">
        <v>40183.563000000002</v>
      </c>
      <c r="X11" s="255">
        <v>40318.512999999999</v>
      </c>
      <c r="Y11" s="255">
        <v>40473.822999999997</v>
      </c>
      <c r="Z11" s="255" t="s">
        <v>211</v>
      </c>
      <c r="AA11" s="181">
        <v>6</v>
      </c>
    </row>
    <row r="12" spans="1:28" s="213" customFormat="1" ht="15" customHeight="1">
      <c r="A12" s="178">
        <v>7</v>
      </c>
      <c r="B12" s="250" t="s">
        <v>63</v>
      </c>
      <c r="C12" s="178" t="s">
        <v>2</v>
      </c>
      <c r="D12" s="251" t="s">
        <v>212</v>
      </c>
      <c r="E12" s="63">
        <v>849850</v>
      </c>
      <c r="F12" s="63">
        <v>910090</v>
      </c>
      <c r="G12" s="63">
        <v>945110</v>
      </c>
      <c r="H12" s="63">
        <v>982270</v>
      </c>
      <c r="I12" s="63">
        <v>1012770</v>
      </c>
      <c r="J12" s="63">
        <v>1036380.0000000001</v>
      </c>
      <c r="K12" s="63">
        <v>1056720</v>
      </c>
      <c r="L12" s="63">
        <v>1074180</v>
      </c>
      <c r="M12" s="63">
        <v>1101020</v>
      </c>
      <c r="N12" s="63">
        <v>1130850</v>
      </c>
      <c r="O12" s="63">
        <v>1167710</v>
      </c>
      <c r="P12" s="63">
        <v>1173240</v>
      </c>
      <c r="Q12" s="63">
        <v>1192670</v>
      </c>
      <c r="R12" s="63">
        <v>1213660</v>
      </c>
      <c r="S12" s="63">
        <v>1238170</v>
      </c>
      <c r="T12" s="63">
        <v>1272270</v>
      </c>
      <c r="U12" s="63">
        <v>1287380</v>
      </c>
      <c r="V12" s="63">
        <v>1317310</v>
      </c>
      <c r="W12" s="63">
        <v>1320240</v>
      </c>
      <c r="X12" s="63">
        <v>1361520</v>
      </c>
      <c r="Y12" s="63">
        <v>1420570</v>
      </c>
      <c r="Z12" s="63">
        <v>1451960</v>
      </c>
      <c r="AA12" s="181">
        <v>7</v>
      </c>
      <c r="AB12" s="40"/>
    </row>
    <row r="13" spans="1:28" s="213" customFormat="1" ht="15" customHeight="1">
      <c r="A13" s="178">
        <v>8</v>
      </c>
      <c r="B13" s="250" t="s">
        <v>174</v>
      </c>
      <c r="C13" s="178" t="s">
        <v>316</v>
      </c>
      <c r="D13" s="251" t="s">
        <v>212</v>
      </c>
      <c r="E13" s="97">
        <v>86.74</v>
      </c>
      <c r="F13" s="97">
        <v>88.91</v>
      </c>
      <c r="G13" s="97">
        <v>88.9</v>
      </c>
      <c r="H13" s="97">
        <v>90.01</v>
      </c>
      <c r="I13" s="97">
        <v>91.39</v>
      </c>
      <c r="J13" s="97">
        <v>92.7</v>
      </c>
      <c r="K13" s="97">
        <v>93.47</v>
      </c>
      <c r="L13" s="97">
        <v>94.61</v>
      </c>
      <c r="M13" s="97">
        <v>96.7</v>
      </c>
      <c r="N13" s="97">
        <v>98.62</v>
      </c>
      <c r="O13" s="97">
        <v>100.08</v>
      </c>
      <c r="P13" s="97">
        <v>99.34</v>
      </c>
      <c r="Q13" s="97">
        <v>99.23</v>
      </c>
      <c r="R13" s="97">
        <v>99.57</v>
      </c>
      <c r="S13" s="97">
        <v>100</v>
      </c>
      <c r="T13" s="97">
        <v>101.75</v>
      </c>
      <c r="U13" s="97">
        <v>101.4</v>
      </c>
      <c r="V13" s="97">
        <v>102.08</v>
      </c>
      <c r="W13" s="97">
        <v>102.36</v>
      </c>
      <c r="X13" s="97">
        <v>103.66</v>
      </c>
      <c r="Y13" s="97">
        <v>106.02</v>
      </c>
      <c r="Z13" s="97">
        <v>106.75</v>
      </c>
      <c r="AA13" s="181">
        <v>8</v>
      </c>
      <c r="AB13" s="40"/>
    </row>
    <row r="14" spans="1:28" s="213" customFormat="1" ht="15" customHeight="1">
      <c r="A14" s="178"/>
      <c r="B14" s="256" t="s">
        <v>64</v>
      </c>
      <c r="C14" s="257"/>
      <c r="D14" s="251"/>
      <c r="E14" s="124"/>
      <c r="F14" s="44"/>
      <c r="G14" s="44"/>
      <c r="H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181"/>
    </row>
    <row r="15" spans="1:28" s="213" customFormat="1" ht="15" customHeight="1">
      <c r="A15" s="178">
        <v>9</v>
      </c>
      <c r="B15" s="258" t="s">
        <v>171</v>
      </c>
      <c r="C15" s="178" t="s">
        <v>2</v>
      </c>
      <c r="D15" s="251" t="s">
        <v>212</v>
      </c>
      <c r="E15" s="63">
        <v>50080</v>
      </c>
      <c r="F15" s="63">
        <v>55920</v>
      </c>
      <c r="G15" s="63">
        <v>64150.000000000007</v>
      </c>
      <c r="H15" s="63">
        <v>69740</v>
      </c>
      <c r="I15" s="63">
        <v>73730</v>
      </c>
      <c r="J15" s="63">
        <v>76150</v>
      </c>
      <c r="K15" s="63">
        <v>78290</v>
      </c>
      <c r="L15" s="63">
        <v>78700</v>
      </c>
      <c r="M15" s="63">
        <v>79810</v>
      </c>
      <c r="N15" s="63">
        <v>80940</v>
      </c>
      <c r="O15" s="63">
        <v>82800</v>
      </c>
      <c r="P15" s="63">
        <v>84540</v>
      </c>
      <c r="Q15" s="63">
        <v>86350</v>
      </c>
      <c r="R15" s="63">
        <v>87290</v>
      </c>
      <c r="S15" s="63">
        <v>88020</v>
      </c>
      <c r="T15" s="63">
        <v>89190</v>
      </c>
      <c r="U15" s="63">
        <v>90700</v>
      </c>
      <c r="V15" s="63">
        <v>92730</v>
      </c>
      <c r="W15" s="63">
        <v>94730</v>
      </c>
      <c r="X15" s="63">
        <v>96680</v>
      </c>
      <c r="Y15" s="63">
        <v>98590</v>
      </c>
      <c r="Z15" s="63">
        <v>100560</v>
      </c>
      <c r="AA15" s="181">
        <v>9</v>
      </c>
      <c r="AB15" s="40"/>
    </row>
    <row r="16" spans="1:28" s="213" customFormat="1" ht="15" customHeight="1">
      <c r="A16" s="178">
        <v>10</v>
      </c>
      <c r="B16" s="258" t="s">
        <v>172</v>
      </c>
      <c r="C16" s="178" t="s">
        <v>2</v>
      </c>
      <c r="D16" s="251" t="s">
        <v>212</v>
      </c>
      <c r="E16" s="63">
        <v>58040</v>
      </c>
      <c r="F16" s="63">
        <v>64769.999999999993</v>
      </c>
      <c r="G16" s="63">
        <v>73540</v>
      </c>
      <c r="H16" s="63">
        <v>80770</v>
      </c>
      <c r="I16" s="63">
        <v>86960</v>
      </c>
      <c r="J16" s="63">
        <v>91590</v>
      </c>
      <c r="K16" s="63">
        <v>95960</v>
      </c>
      <c r="L16" s="63">
        <v>98690</v>
      </c>
      <c r="M16" s="63">
        <v>101590</v>
      </c>
      <c r="N16" s="63">
        <v>104370</v>
      </c>
      <c r="O16" s="63">
        <v>107930</v>
      </c>
      <c r="P16" s="63">
        <v>112360</v>
      </c>
      <c r="Q16" s="63">
        <v>116050</v>
      </c>
      <c r="R16" s="63">
        <v>117080</v>
      </c>
      <c r="S16" s="63">
        <v>119500</v>
      </c>
      <c r="T16" s="63">
        <v>121140</v>
      </c>
      <c r="U16" s="63">
        <v>123660</v>
      </c>
      <c r="V16" s="63">
        <v>127200</v>
      </c>
      <c r="W16" s="63">
        <v>131039.99999999999</v>
      </c>
      <c r="X16" s="63">
        <v>134600</v>
      </c>
      <c r="Y16" s="63">
        <v>137280</v>
      </c>
      <c r="Z16" s="63">
        <v>140050</v>
      </c>
      <c r="AA16" s="181">
        <v>10</v>
      </c>
      <c r="AB16" s="40"/>
    </row>
    <row r="17" spans="1:28" s="213" customFormat="1" ht="15" customHeight="1">
      <c r="A17" s="178">
        <v>11</v>
      </c>
      <c r="B17" s="258" t="s">
        <v>177</v>
      </c>
      <c r="C17" s="178" t="s">
        <v>316</v>
      </c>
      <c r="D17" s="251" t="s">
        <v>212</v>
      </c>
      <c r="E17" s="97">
        <v>85.5</v>
      </c>
      <c r="F17" s="97">
        <v>88.2</v>
      </c>
      <c r="G17" s="97">
        <v>92.19</v>
      </c>
      <c r="H17" s="97">
        <v>94.98</v>
      </c>
      <c r="I17" s="97">
        <v>96.31</v>
      </c>
      <c r="J17" s="97">
        <v>96.45</v>
      </c>
      <c r="K17" s="97">
        <v>96.73</v>
      </c>
      <c r="L17" s="97">
        <v>96.3</v>
      </c>
      <c r="M17" s="97">
        <v>96.75</v>
      </c>
      <c r="N17" s="97">
        <v>96.86</v>
      </c>
      <c r="O17" s="97">
        <v>97.92</v>
      </c>
      <c r="P17" s="97">
        <v>98.46</v>
      </c>
      <c r="Q17" s="97">
        <v>99.67</v>
      </c>
      <c r="R17" s="97">
        <v>100.05</v>
      </c>
      <c r="S17" s="97">
        <v>100</v>
      </c>
      <c r="T17" s="97">
        <v>100.32</v>
      </c>
      <c r="U17" s="97">
        <v>100.94</v>
      </c>
      <c r="V17" s="97">
        <v>102.08</v>
      </c>
      <c r="W17" s="97">
        <v>103.27</v>
      </c>
      <c r="X17" s="97">
        <v>104.39</v>
      </c>
      <c r="Y17" s="97">
        <v>105.21</v>
      </c>
      <c r="Z17" s="97">
        <v>106.14</v>
      </c>
      <c r="AA17" s="181">
        <v>11</v>
      </c>
      <c r="AB17" s="40"/>
    </row>
    <row r="18" spans="1:28" s="213" customFormat="1" ht="15" customHeight="1">
      <c r="A18" s="178">
        <v>12</v>
      </c>
      <c r="B18" s="258" t="s">
        <v>173</v>
      </c>
      <c r="C18" s="178" t="s">
        <v>316</v>
      </c>
      <c r="D18" s="251" t="s">
        <v>212</v>
      </c>
      <c r="E18" s="97">
        <v>70.900000000000006</v>
      </c>
      <c r="F18" s="97">
        <v>73.81</v>
      </c>
      <c r="G18" s="97">
        <v>77.56</v>
      </c>
      <c r="H18" s="97">
        <v>80.7</v>
      </c>
      <c r="I18" s="97">
        <v>83.42</v>
      </c>
      <c r="J18" s="97">
        <v>85.14</v>
      </c>
      <c r="K18" s="97">
        <v>87.15</v>
      </c>
      <c r="L18" s="97">
        <v>88.7</v>
      </c>
      <c r="M18" s="97">
        <v>90.43</v>
      </c>
      <c r="N18" s="97">
        <v>91.95</v>
      </c>
      <c r="O18" s="97">
        <v>94.06</v>
      </c>
      <c r="P18" s="97">
        <v>96.54</v>
      </c>
      <c r="Q18" s="97">
        <v>98.74</v>
      </c>
      <c r="R18" s="97">
        <v>98.84</v>
      </c>
      <c r="S18" s="97">
        <v>100</v>
      </c>
      <c r="T18" s="97">
        <v>100.36</v>
      </c>
      <c r="U18" s="97">
        <v>101.28</v>
      </c>
      <c r="V18" s="97">
        <v>103.1</v>
      </c>
      <c r="W18" s="97">
        <v>105.24</v>
      </c>
      <c r="X18" s="97">
        <v>107.11</v>
      </c>
      <c r="Y18" s="97">
        <v>108.05</v>
      </c>
      <c r="Z18" s="97">
        <v>109.03</v>
      </c>
      <c r="AA18" s="181">
        <v>12</v>
      </c>
      <c r="AB18" s="40"/>
    </row>
    <row r="19" spans="1:28" s="213" customFormat="1" ht="15" customHeight="1">
      <c r="A19" s="178">
        <v>13</v>
      </c>
      <c r="B19" s="250" t="s">
        <v>3</v>
      </c>
      <c r="C19" s="178" t="s">
        <v>143</v>
      </c>
      <c r="D19" s="251" t="s">
        <v>212</v>
      </c>
      <c r="E19" s="63">
        <v>3550</v>
      </c>
      <c r="F19" s="63">
        <v>3490.75</v>
      </c>
      <c r="G19" s="63">
        <v>3431.5</v>
      </c>
      <c r="H19" s="63">
        <v>3372.25</v>
      </c>
      <c r="I19" s="63">
        <v>3313</v>
      </c>
      <c r="J19" s="63">
        <v>3292</v>
      </c>
      <c r="K19" s="63">
        <v>3271</v>
      </c>
      <c r="L19" s="63">
        <v>3250</v>
      </c>
      <c r="M19" s="63">
        <v>3241.3141812861754</v>
      </c>
      <c r="N19" s="63">
        <v>3232.6283625723509</v>
      </c>
      <c r="O19" s="63">
        <v>3223.9425438585263</v>
      </c>
      <c r="P19" s="251" t="s">
        <v>704</v>
      </c>
      <c r="Q19" s="251" t="s">
        <v>704</v>
      </c>
      <c r="R19" s="63">
        <v>3209.2106467968169</v>
      </c>
      <c r="S19" s="251" t="s">
        <v>704</v>
      </c>
      <c r="T19" s="251" t="s">
        <v>704</v>
      </c>
      <c r="U19" s="63">
        <v>3103.1568004360715</v>
      </c>
      <c r="V19" s="251" t="s">
        <v>704</v>
      </c>
      <c r="W19" s="251" t="s">
        <v>704</v>
      </c>
      <c r="X19" s="255">
        <v>3004.0730878095383</v>
      </c>
      <c r="Y19" s="251" t="s">
        <v>704</v>
      </c>
      <c r="Z19" s="251" t="s">
        <v>704</v>
      </c>
      <c r="AA19" s="181">
        <v>13</v>
      </c>
      <c r="AB19" s="254"/>
    </row>
    <row r="20" spans="1:28" s="213" customFormat="1" ht="15" customHeight="1">
      <c r="A20" s="178">
        <v>14</v>
      </c>
      <c r="B20" s="258" t="s">
        <v>65</v>
      </c>
      <c r="C20" s="178" t="s">
        <v>143</v>
      </c>
      <c r="D20" s="251" t="s">
        <v>212</v>
      </c>
      <c r="E20" s="63">
        <v>83</v>
      </c>
      <c r="F20" s="63">
        <v>74</v>
      </c>
      <c r="G20" s="63">
        <v>65</v>
      </c>
      <c r="H20" s="63">
        <v>56</v>
      </c>
      <c r="I20" s="63">
        <v>47</v>
      </c>
      <c r="J20" s="63">
        <v>46.666666666666664</v>
      </c>
      <c r="K20" s="63">
        <v>46.333333333333336</v>
      </c>
      <c r="L20" s="63">
        <v>46</v>
      </c>
      <c r="M20" s="63">
        <v>39.18990563776687</v>
      </c>
      <c r="N20" s="63">
        <v>32.37981127553374</v>
      </c>
      <c r="O20" s="63">
        <v>25.569716913300606</v>
      </c>
      <c r="P20" s="251" t="s">
        <v>704</v>
      </c>
      <c r="Q20" s="251" t="s">
        <v>704</v>
      </c>
      <c r="R20" s="63">
        <v>27.650965035012025</v>
      </c>
      <c r="S20" s="251" t="s">
        <v>704</v>
      </c>
      <c r="T20" s="251" t="s">
        <v>704</v>
      </c>
      <c r="U20" s="63">
        <v>28.187980244357963</v>
      </c>
      <c r="V20" s="251" t="s">
        <v>704</v>
      </c>
      <c r="W20" s="251" t="s">
        <v>704</v>
      </c>
      <c r="X20" s="255">
        <v>23.001089043916529</v>
      </c>
      <c r="Y20" s="251" t="s">
        <v>704</v>
      </c>
      <c r="Z20" s="251" t="s">
        <v>704</v>
      </c>
      <c r="AA20" s="181">
        <v>14</v>
      </c>
      <c r="AB20" s="254"/>
    </row>
    <row r="21" spans="1:28" s="213" customFormat="1" ht="15" customHeight="1">
      <c r="A21" s="178">
        <v>15</v>
      </c>
      <c r="B21" s="258" t="s">
        <v>66</v>
      </c>
      <c r="C21" s="178" t="s">
        <v>143</v>
      </c>
      <c r="D21" s="251" t="s">
        <v>212</v>
      </c>
      <c r="E21" s="63">
        <v>3467</v>
      </c>
      <c r="F21" s="63">
        <v>3416.75</v>
      </c>
      <c r="G21" s="63">
        <v>3366.5</v>
      </c>
      <c r="H21" s="63">
        <v>3316.25</v>
      </c>
      <c r="I21" s="63">
        <v>3266</v>
      </c>
      <c r="J21" s="63">
        <v>3245.3333333333335</v>
      </c>
      <c r="K21" s="63">
        <v>3224.6666666666665</v>
      </c>
      <c r="L21" s="63">
        <v>3204</v>
      </c>
      <c r="M21" s="63">
        <v>3202.1242756484085</v>
      </c>
      <c r="N21" s="63">
        <v>3200.2485512968169</v>
      </c>
      <c r="O21" s="63">
        <v>3198.3728269452258</v>
      </c>
      <c r="P21" s="251" t="s">
        <v>704</v>
      </c>
      <c r="Q21" s="251" t="s">
        <v>704</v>
      </c>
      <c r="R21" s="63">
        <v>3181.5596817618048</v>
      </c>
      <c r="S21" s="251" t="s">
        <v>704</v>
      </c>
      <c r="T21" s="251" t="s">
        <v>704</v>
      </c>
      <c r="U21" s="63">
        <v>3074.9688201917133</v>
      </c>
      <c r="V21" s="251" t="s">
        <v>704</v>
      </c>
      <c r="W21" s="251" t="s">
        <v>704</v>
      </c>
      <c r="X21" s="255">
        <v>2981.0719987656216</v>
      </c>
      <c r="Y21" s="251" t="s">
        <v>704</v>
      </c>
      <c r="Z21" s="251" t="s">
        <v>704</v>
      </c>
      <c r="AA21" s="181">
        <v>15</v>
      </c>
      <c r="AB21" s="254"/>
    </row>
    <row r="22" spans="1:28" s="213" customFormat="1" ht="15" customHeight="1">
      <c r="A22" s="178">
        <v>16</v>
      </c>
      <c r="B22" s="250" t="s">
        <v>266</v>
      </c>
      <c r="C22" s="178" t="s">
        <v>267</v>
      </c>
      <c r="D22" s="251" t="s">
        <v>212</v>
      </c>
      <c r="E22" s="63">
        <v>43.189272258146431</v>
      </c>
      <c r="F22" s="63">
        <v>42.195313712571121</v>
      </c>
      <c r="G22" s="63">
        <v>41.388971339664927</v>
      </c>
      <c r="H22" s="63">
        <v>40.670920005828407</v>
      </c>
      <c r="I22" s="63">
        <v>39.918110916590109</v>
      </c>
      <c r="J22" s="63">
        <v>39.571366663072894</v>
      </c>
      <c r="K22" s="63">
        <v>39.297704922633059</v>
      </c>
      <c r="L22" s="63">
        <v>39.055542869547018</v>
      </c>
      <c r="M22" s="63">
        <v>38.972600363463307</v>
      </c>
      <c r="N22" s="63">
        <v>38.904289281701672</v>
      </c>
      <c r="O22" s="63">
        <v>38.796229840808749</v>
      </c>
      <c r="P22" s="251" t="s">
        <v>704</v>
      </c>
      <c r="Q22" s="251" t="s">
        <v>704</v>
      </c>
      <c r="R22" s="63">
        <v>38.563962920694365</v>
      </c>
      <c r="S22" s="251" t="s">
        <v>704</v>
      </c>
      <c r="T22" s="251" t="s">
        <v>704</v>
      </c>
      <c r="U22" s="63">
        <v>37.400264132364775</v>
      </c>
      <c r="V22" s="251" t="s">
        <v>704</v>
      </c>
      <c r="W22" s="251" t="s">
        <v>704</v>
      </c>
      <c r="X22" s="63">
        <v>36.464997942983693</v>
      </c>
      <c r="Y22" s="251" t="s">
        <v>704</v>
      </c>
      <c r="Z22" s="251" t="s">
        <v>704</v>
      </c>
      <c r="AA22" s="181">
        <v>16</v>
      </c>
      <c r="AB22" s="254"/>
    </row>
    <row r="23" spans="1:28" s="213" customFormat="1" ht="15" customHeight="1">
      <c r="A23" s="178">
        <v>17</v>
      </c>
      <c r="B23" s="250" t="s">
        <v>67</v>
      </c>
      <c r="C23" s="178" t="s">
        <v>27</v>
      </c>
      <c r="D23" s="251" t="s">
        <v>212</v>
      </c>
      <c r="E23" s="63">
        <v>3635.2716962464224</v>
      </c>
      <c r="F23" s="63">
        <v>3726.449507437057</v>
      </c>
      <c r="G23" s="63">
        <v>3882.6888528684349</v>
      </c>
      <c r="H23" s="63">
        <v>3835.4157979220918</v>
      </c>
      <c r="I23" s="63">
        <v>3943.7287672164325</v>
      </c>
      <c r="J23" s="63">
        <v>4058.9597891663702</v>
      </c>
      <c r="K23" s="63">
        <v>4106.4545259633642</v>
      </c>
      <c r="L23" s="63">
        <v>4101.8516569986132</v>
      </c>
      <c r="M23" s="63">
        <v>4140.8766204037838</v>
      </c>
      <c r="N23" s="63">
        <v>4117.5255311462988</v>
      </c>
      <c r="O23" s="63">
        <v>4095.2291575883119</v>
      </c>
      <c r="P23" s="63">
        <v>4102.4119546027123</v>
      </c>
      <c r="Q23" s="63">
        <v>4059.8926601733856</v>
      </c>
      <c r="R23" s="63">
        <v>3997.1354461210258</v>
      </c>
      <c r="S23" s="63">
        <v>3893.6392337958177</v>
      </c>
      <c r="T23" s="63">
        <v>3850.8535129584361</v>
      </c>
      <c r="U23" s="63">
        <v>3795.9711870038313</v>
      </c>
      <c r="V23" s="63">
        <v>3788.981064003272</v>
      </c>
      <c r="W23" s="63">
        <v>3767.7770763439639</v>
      </c>
      <c r="X23" s="63">
        <v>3732.6173899976584</v>
      </c>
      <c r="Y23" s="63">
        <v>3754.4996229907429</v>
      </c>
      <c r="Z23" s="183" t="s">
        <v>211</v>
      </c>
      <c r="AA23" s="181">
        <v>17</v>
      </c>
      <c r="AB23" s="254"/>
    </row>
    <row r="24" spans="1:28" s="213" customFormat="1" ht="15" customHeight="1">
      <c r="A24" s="178">
        <v>18</v>
      </c>
      <c r="B24" s="258" t="s">
        <v>214</v>
      </c>
      <c r="C24" s="178" t="s">
        <v>27</v>
      </c>
      <c r="D24" s="63">
        <v>1246.6715175816978</v>
      </c>
      <c r="E24" s="63">
        <v>1326.4791122431425</v>
      </c>
      <c r="F24" s="63">
        <v>1348.7022167990958</v>
      </c>
      <c r="G24" s="63">
        <v>1364.0204224478398</v>
      </c>
      <c r="H24" s="63">
        <v>1317.4165754760038</v>
      </c>
      <c r="I24" s="63">
        <v>1392.2657428902585</v>
      </c>
      <c r="J24" s="63">
        <v>1413.6376392629786</v>
      </c>
      <c r="K24" s="63">
        <v>1413.6586370032537</v>
      </c>
      <c r="L24" s="63">
        <v>1393.327439989815</v>
      </c>
      <c r="M24" s="63">
        <v>1420.2592858562039</v>
      </c>
      <c r="N24" s="63">
        <v>1383.9902144087548</v>
      </c>
      <c r="O24" s="63">
        <v>1402.4397798901575</v>
      </c>
      <c r="P24" s="63">
        <v>1425.3179859809111</v>
      </c>
      <c r="Q24" s="63">
        <v>1408.0577287398635</v>
      </c>
      <c r="R24" s="63">
        <v>1427.397371151196</v>
      </c>
      <c r="S24" s="63">
        <v>1385.7274554220037</v>
      </c>
      <c r="T24" s="63">
        <v>1340.9996406071416</v>
      </c>
      <c r="U24" s="63">
        <v>1332.979231284351</v>
      </c>
      <c r="V24" s="63">
        <v>1297.2712133565553</v>
      </c>
      <c r="W24" s="63">
        <v>1299.7116175172637</v>
      </c>
      <c r="X24" s="63">
        <v>1301.7685682507804</v>
      </c>
      <c r="Y24" s="63">
        <v>1323.8733626308126</v>
      </c>
      <c r="Z24" s="183" t="s">
        <v>211</v>
      </c>
      <c r="AA24" s="181">
        <v>18</v>
      </c>
      <c r="AB24" s="254"/>
    </row>
    <row r="25" spans="1:28" s="213" customFormat="1" ht="15" customHeight="1">
      <c r="A25" s="178">
        <v>19</v>
      </c>
      <c r="B25" s="258" t="s">
        <v>332</v>
      </c>
      <c r="C25" s="178" t="s">
        <v>27</v>
      </c>
      <c r="D25" s="183" t="s">
        <v>212</v>
      </c>
      <c r="E25" s="63">
        <v>2308.7925840032799</v>
      </c>
      <c r="F25" s="63">
        <v>2377.7472906379612</v>
      </c>
      <c r="G25" s="63">
        <v>2518.6684304205951</v>
      </c>
      <c r="H25" s="63">
        <v>2517.999222446088</v>
      </c>
      <c r="I25" s="63">
        <v>2551.463024326174</v>
      </c>
      <c r="J25" s="63">
        <v>2645.3221499033916</v>
      </c>
      <c r="K25" s="63">
        <v>2692.7958889601105</v>
      </c>
      <c r="L25" s="63">
        <v>2708.5242170087977</v>
      </c>
      <c r="M25" s="63">
        <v>2720.6173345475804</v>
      </c>
      <c r="N25" s="63">
        <v>2733.5353167375442</v>
      </c>
      <c r="O25" s="63">
        <v>2692.7893776981541</v>
      </c>
      <c r="P25" s="63">
        <v>2677.0939686218012</v>
      </c>
      <c r="Q25" s="63">
        <v>2651.8349314335223</v>
      </c>
      <c r="R25" s="63">
        <v>2569.7380749698295</v>
      </c>
      <c r="S25" s="63">
        <v>2507.9117783738138</v>
      </c>
      <c r="T25" s="63">
        <v>2509.8538723512943</v>
      </c>
      <c r="U25" s="63">
        <v>2462.9919557194803</v>
      </c>
      <c r="V25" s="63">
        <v>2491.7098506467164</v>
      </c>
      <c r="W25" s="63">
        <v>2468.0654588267003</v>
      </c>
      <c r="X25" s="63">
        <v>2430.848821746878</v>
      </c>
      <c r="Y25" s="63">
        <v>2430.6262603599303</v>
      </c>
      <c r="Z25" s="183" t="s">
        <v>211</v>
      </c>
      <c r="AA25" s="181">
        <v>19</v>
      </c>
      <c r="AB25" s="254"/>
    </row>
    <row r="26" spans="1:28" s="213" customFormat="1" ht="15" customHeight="1">
      <c r="A26" s="178">
        <v>20</v>
      </c>
      <c r="B26" s="258" t="s">
        <v>331</v>
      </c>
      <c r="C26" s="178" t="s">
        <v>27</v>
      </c>
      <c r="D26" s="183" t="s">
        <v>212</v>
      </c>
      <c r="E26" s="63">
        <v>2435.8011046622059</v>
      </c>
      <c r="F26" s="63">
        <v>2617.5614063059343</v>
      </c>
      <c r="G26" s="63">
        <v>2557.907059492009</v>
      </c>
      <c r="H26" s="63">
        <v>2654.9780000000001</v>
      </c>
      <c r="I26" s="63">
        <v>2654.9780000000001</v>
      </c>
      <c r="J26" s="63">
        <v>2890.4050000000002</v>
      </c>
      <c r="K26" s="63">
        <v>2854.0050000000001</v>
      </c>
      <c r="L26" s="63">
        <v>2781.8380000000002</v>
      </c>
      <c r="M26" s="63">
        <v>2612.4580000000001</v>
      </c>
      <c r="N26" s="63">
        <v>2584.2249999999999</v>
      </c>
      <c r="O26" s="63">
        <v>2821.6779999999999</v>
      </c>
      <c r="P26" s="63">
        <v>2688.6860000000001</v>
      </c>
      <c r="Q26" s="63">
        <v>2749.6595300000004</v>
      </c>
      <c r="R26" s="63">
        <v>2634.1504689999997</v>
      </c>
      <c r="S26" s="63">
        <v>2590.7574224869963</v>
      </c>
      <c r="T26" s="63">
        <v>2622.2000144343451</v>
      </c>
      <c r="U26" s="63">
        <v>2258.5662574226221</v>
      </c>
      <c r="V26" s="63">
        <v>2558.1424858089149</v>
      </c>
      <c r="W26" s="63">
        <v>2477.7185485598102</v>
      </c>
      <c r="X26" s="63">
        <v>2675.6640000000002</v>
      </c>
      <c r="Y26" s="63">
        <v>2333.4450000000002</v>
      </c>
      <c r="Z26" s="183" t="s">
        <v>211</v>
      </c>
      <c r="AA26" s="181">
        <v>20</v>
      </c>
      <c r="AB26" s="254"/>
    </row>
    <row r="27" spans="1:28" s="213" customFormat="1" ht="15" customHeight="1">
      <c r="A27" s="178">
        <v>21</v>
      </c>
      <c r="B27" s="250" t="s">
        <v>264</v>
      </c>
      <c r="C27" s="178" t="s">
        <v>268</v>
      </c>
      <c r="D27" s="183" t="s">
        <v>212</v>
      </c>
      <c r="E27" s="63">
        <v>45.285474191381752</v>
      </c>
      <c r="F27" s="63">
        <v>46.019962244929459</v>
      </c>
      <c r="G27" s="63">
        <v>47.735184212745622</v>
      </c>
      <c r="H27" s="63">
        <v>47.038036669846939</v>
      </c>
      <c r="I27" s="63">
        <v>48.201531645649943</v>
      </c>
      <c r="J27" s="63">
        <v>49.492169090315784</v>
      </c>
      <c r="K27" s="63">
        <v>50.043695960156903</v>
      </c>
      <c r="L27" s="63">
        <v>50.000013493892574</v>
      </c>
      <c r="M27" s="63">
        <v>50.398021997046541</v>
      </c>
      <c r="N27" s="63">
        <v>50.055300962044136</v>
      </c>
      <c r="O27" s="63">
        <v>49.675088004147383</v>
      </c>
      <c r="P27" s="63">
        <v>49.70410676323197</v>
      </c>
      <c r="Q27" s="63">
        <v>49.191935786364795</v>
      </c>
      <c r="R27" s="63">
        <v>48.449628028931265</v>
      </c>
      <c r="S27" s="63">
        <v>47.231124844749296</v>
      </c>
      <c r="T27" s="63">
        <v>46.781970606373967</v>
      </c>
      <c r="U27" s="63">
        <v>46.1696795429419</v>
      </c>
      <c r="V27" s="63">
        <v>46.205758576049597</v>
      </c>
      <c r="W27" s="63">
        <v>46.059549381178329</v>
      </c>
      <c r="X27" s="63">
        <v>45.65803358810826</v>
      </c>
      <c r="Y27" s="63">
        <v>45.873997026147038</v>
      </c>
      <c r="Z27" s="183" t="s">
        <v>211</v>
      </c>
      <c r="AA27" s="181">
        <v>21</v>
      </c>
      <c r="AB27" s="254"/>
    </row>
    <row r="28" spans="1:28" s="213" customFormat="1" ht="15" customHeight="1">
      <c r="A28" s="178">
        <v>22</v>
      </c>
      <c r="B28" s="250" t="s">
        <v>265</v>
      </c>
      <c r="C28" s="178" t="s">
        <v>268</v>
      </c>
      <c r="D28" s="183" t="s">
        <v>212</v>
      </c>
      <c r="E28" s="63">
        <v>102.78710934618211</v>
      </c>
      <c r="F28" s="63">
        <v>103.99635826238908</v>
      </c>
      <c r="G28" s="63">
        <v>106.82501916617079</v>
      </c>
      <c r="H28" s="63">
        <v>104.34872905387842</v>
      </c>
      <c r="I28" s="63">
        <v>106.51889036676275</v>
      </c>
      <c r="J28" s="63">
        <v>108.74641096226043</v>
      </c>
      <c r="K28" s="63">
        <v>109.57631337500555</v>
      </c>
      <c r="L28" s="63">
        <v>109.09832787862607</v>
      </c>
      <c r="M28" s="63">
        <v>109.32358131606132</v>
      </c>
      <c r="N28" s="63">
        <v>107.76887824603602</v>
      </c>
      <c r="O28" s="63">
        <v>106.31022046359337</v>
      </c>
      <c r="P28" s="63">
        <v>105.80180156037376</v>
      </c>
      <c r="Q28" s="63">
        <v>104.13051695175207</v>
      </c>
      <c r="R28" s="63">
        <v>102.1344911621276</v>
      </c>
      <c r="S28" s="63">
        <v>99.383307820608962</v>
      </c>
      <c r="T28" s="63">
        <v>96.835404052567114</v>
      </c>
      <c r="U28" s="63">
        <v>95.563445622169866</v>
      </c>
      <c r="V28" s="63">
        <v>94.544891306599254</v>
      </c>
      <c r="W28" s="63">
        <v>93.751451301200916</v>
      </c>
      <c r="X28" s="63">
        <v>92.618480682803366</v>
      </c>
      <c r="Y28" s="63">
        <v>92.843532802263724</v>
      </c>
      <c r="Z28" s="183" t="s">
        <v>211</v>
      </c>
      <c r="AA28" s="181">
        <v>22</v>
      </c>
      <c r="AB28" s="254"/>
    </row>
    <row r="29" spans="1:28" s="213" customFormat="1" ht="15" customHeight="1">
      <c r="A29" s="178">
        <v>23</v>
      </c>
      <c r="B29" s="250" t="s">
        <v>234</v>
      </c>
      <c r="C29" s="178" t="s">
        <v>27</v>
      </c>
      <c r="D29" s="183" t="s">
        <v>212</v>
      </c>
      <c r="E29" s="63">
        <v>3159.4298096042539</v>
      </c>
      <c r="F29" s="63">
        <v>3101.7963998247046</v>
      </c>
      <c r="G29" s="63">
        <v>3286.7713214725377</v>
      </c>
      <c r="H29" s="63">
        <v>3184.7875021815544</v>
      </c>
      <c r="I29" s="63">
        <v>3340.7933122034133</v>
      </c>
      <c r="J29" s="63">
        <v>3579.7223618854555</v>
      </c>
      <c r="K29" s="63">
        <v>3578.7503732993641</v>
      </c>
      <c r="L29" s="63">
        <v>3486.195681997202</v>
      </c>
      <c r="M29" s="63">
        <v>3356.0826757595278</v>
      </c>
      <c r="N29" s="63">
        <v>3296.3680607265114</v>
      </c>
      <c r="O29" s="63">
        <v>3536.0600678379378</v>
      </c>
      <c r="P29" s="63">
        <v>3415.6699761845152</v>
      </c>
      <c r="Q29" s="63">
        <v>3427.37935527334</v>
      </c>
      <c r="R29" s="63">
        <v>3325.8633400466961</v>
      </c>
      <c r="S29" s="63">
        <v>3250.5685943397689</v>
      </c>
      <c r="T29" s="63">
        <v>3247.0746778247831</v>
      </c>
      <c r="U29" s="63">
        <v>2886.0618662317552</v>
      </c>
      <c r="V29" s="63">
        <v>3140.1759144619159</v>
      </c>
      <c r="W29" s="63">
        <v>3062.3841540397916</v>
      </c>
      <c r="X29" s="63">
        <v>3235.3984624863447</v>
      </c>
      <c r="Y29" s="63">
        <v>2957.4167778358333</v>
      </c>
      <c r="Z29" s="183" t="s">
        <v>211</v>
      </c>
      <c r="AA29" s="181">
        <v>23</v>
      </c>
      <c r="AB29" s="254"/>
    </row>
    <row r="30" spans="1:28" s="213" customFormat="1" ht="15" customHeight="1">
      <c r="A30" s="178">
        <v>24</v>
      </c>
      <c r="B30" s="258" t="s">
        <v>215</v>
      </c>
      <c r="C30" s="178" t="s">
        <v>27</v>
      </c>
      <c r="D30" s="63">
        <v>1246.6715175816978</v>
      </c>
      <c r="E30" s="63">
        <v>1326.4791122431425</v>
      </c>
      <c r="F30" s="63">
        <v>1348.7022167990958</v>
      </c>
      <c r="G30" s="63">
        <v>1364.0204224478398</v>
      </c>
      <c r="H30" s="63">
        <v>1317.4165754760038</v>
      </c>
      <c r="I30" s="63">
        <v>1392.2657428902585</v>
      </c>
      <c r="J30" s="63">
        <v>1413.6376392629786</v>
      </c>
      <c r="K30" s="63">
        <v>1413.6586370032537</v>
      </c>
      <c r="L30" s="63">
        <v>1393.327439989815</v>
      </c>
      <c r="M30" s="63">
        <v>1420.2592858562039</v>
      </c>
      <c r="N30" s="63">
        <v>1383.9902144087548</v>
      </c>
      <c r="O30" s="63">
        <v>1402.4397798901575</v>
      </c>
      <c r="P30" s="63">
        <v>1425.3179859809111</v>
      </c>
      <c r="Q30" s="63">
        <v>1408.0577287398635</v>
      </c>
      <c r="R30" s="63">
        <v>1427.397371151196</v>
      </c>
      <c r="S30" s="63">
        <v>1385.7274554220037</v>
      </c>
      <c r="T30" s="63">
        <v>1340.9996406071416</v>
      </c>
      <c r="U30" s="63">
        <v>1332.979231284351</v>
      </c>
      <c r="V30" s="63">
        <v>1297.2712133565553</v>
      </c>
      <c r="W30" s="63">
        <v>1299.7116175172637</v>
      </c>
      <c r="X30" s="63">
        <v>1301.7685682507804</v>
      </c>
      <c r="Y30" s="63">
        <v>1323.8733626308126</v>
      </c>
      <c r="Z30" s="259" t="s">
        <v>211</v>
      </c>
      <c r="AA30" s="181">
        <v>24</v>
      </c>
      <c r="AB30" s="254"/>
    </row>
    <row r="31" spans="1:28" s="213" customFormat="1" ht="15" customHeight="1">
      <c r="A31" s="178">
        <v>25</v>
      </c>
      <c r="B31" s="258" t="s">
        <v>68</v>
      </c>
      <c r="C31" s="178" t="s">
        <v>27</v>
      </c>
      <c r="D31" s="183" t="s">
        <v>212</v>
      </c>
      <c r="E31" s="63">
        <v>1832.9506973611115</v>
      </c>
      <c r="F31" s="63">
        <v>1753.0941830256088</v>
      </c>
      <c r="G31" s="63">
        <v>1922.7508990246979</v>
      </c>
      <c r="H31" s="63">
        <v>1867.3709267055506</v>
      </c>
      <c r="I31" s="63">
        <v>1948.5275693131548</v>
      </c>
      <c r="J31" s="63">
        <v>2166.0847226224769</v>
      </c>
      <c r="K31" s="63">
        <v>2165.0917362961104</v>
      </c>
      <c r="L31" s="63">
        <v>2092.8682420073869</v>
      </c>
      <c r="M31" s="63">
        <v>1935.8233899033239</v>
      </c>
      <c r="N31" s="63">
        <v>1912.3778463177566</v>
      </c>
      <c r="O31" s="63">
        <v>2133.6202879477805</v>
      </c>
      <c r="P31" s="63">
        <v>1990.3519902036041</v>
      </c>
      <c r="Q31" s="63">
        <v>2019.3216265334765</v>
      </c>
      <c r="R31" s="63">
        <v>1898.4659688955001</v>
      </c>
      <c r="S31" s="63">
        <v>1864.8411389177652</v>
      </c>
      <c r="T31" s="63">
        <v>1906.0750372176415</v>
      </c>
      <c r="U31" s="63">
        <v>1553.0826349474041</v>
      </c>
      <c r="V31" s="63">
        <v>1842.9047011053606</v>
      </c>
      <c r="W31" s="63">
        <v>1762.6725365225279</v>
      </c>
      <c r="X31" s="63">
        <v>1933.6298942355643</v>
      </c>
      <c r="Y31" s="63">
        <v>1633.5434152050207</v>
      </c>
      <c r="Z31" s="259" t="s">
        <v>211</v>
      </c>
      <c r="AA31" s="181">
        <v>25</v>
      </c>
      <c r="AB31" s="254"/>
    </row>
    <row r="32" spans="1:28" s="213" customFormat="1" ht="15" customHeight="1">
      <c r="A32" s="178">
        <v>26</v>
      </c>
      <c r="B32" s="250" t="s">
        <v>69</v>
      </c>
      <c r="C32" s="178" t="s">
        <v>28</v>
      </c>
      <c r="D32" s="196" t="s">
        <v>212</v>
      </c>
      <c r="E32" s="196" t="s">
        <v>212</v>
      </c>
      <c r="F32" s="64" t="s">
        <v>212</v>
      </c>
      <c r="G32" s="64" t="s">
        <v>212</v>
      </c>
      <c r="H32" s="64" t="s">
        <v>212</v>
      </c>
      <c r="I32" s="110">
        <v>242.41793685138504</v>
      </c>
      <c r="J32" s="110">
        <v>256.68554695063699</v>
      </c>
      <c r="K32" s="110">
        <v>259.87564425347119</v>
      </c>
      <c r="L32" s="110">
        <v>255.63182433453792</v>
      </c>
      <c r="M32" s="110">
        <v>248.02178729096448</v>
      </c>
      <c r="N32" s="110">
        <v>244.3312348671684</v>
      </c>
      <c r="O32" s="110">
        <v>260.2340287848412</v>
      </c>
      <c r="P32" s="110">
        <v>243.26937876884</v>
      </c>
      <c r="Q32" s="110">
        <v>242.70130143279479</v>
      </c>
      <c r="R32" s="110">
        <v>236.14010299265362</v>
      </c>
      <c r="S32" s="110">
        <v>231.93122549519717</v>
      </c>
      <c r="T32" s="110">
        <v>234.37944015189845</v>
      </c>
      <c r="U32" s="110">
        <v>207.69464524278885</v>
      </c>
      <c r="V32" s="110">
        <v>226.71049164062637</v>
      </c>
      <c r="W32" s="110">
        <v>221.29660002835314</v>
      </c>
      <c r="X32" s="110">
        <v>234.87137653017476</v>
      </c>
      <c r="Y32" s="110">
        <v>202.69429984444406</v>
      </c>
      <c r="Z32" s="259" t="s">
        <v>211</v>
      </c>
      <c r="AA32" s="181">
        <v>26</v>
      </c>
      <c r="AB32" s="254"/>
    </row>
    <row r="33" spans="1:28" s="213" customFormat="1" ht="15" customHeight="1">
      <c r="A33" s="178">
        <v>27</v>
      </c>
      <c r="B33" s="258" t="s">
        <v>216</v>
      </c>
      <c r="C33" s="178" t="s">
        <v>28</v>
      </c>
      <c r="D33" s="196" t="s">
        <v>212</v>
      </c>
      <c r="E33" s="196" t="s">
        <v>212</v>
      </c>
      <c r="F33" s="64" t="s">
        <v>212</v>
      </c>
      <c r="G33" s="64" t="s">
        <v>212</v>
      </c>
      <c r="H33" s="64" t="s">
        <v>212</v>
      </c>
      <c r="I33" s="110">
        <v>108.87575411273404</v>
      </c>
      <c r="J33" s="110">
        <v>109.82949504798596</v>
      </c>
      <c r="K33" s="110">
        <v>110.75793001482013</v>
      </c>
      <c r="L33" s="110">
        <v>112.26422965188688</v>
      </c>
      <c r="M33" s="110">
        <v>115.88002134900552</v>
      </c>
      <c r="N33" s="110">
        <v>113.92070541155552</v>
      </c>
      <c r="O33" s="110">
        <v>114.14149993234834</v>
      </c>
      <c r="P33" s="110">
        <v>107.7425071906431</v>
      </c>
      <c r="Q33" s="110">
        <v>105.81700334986992</v>
      </c>
      <c r="R33" s="110">
        <v>108.03177234542301</v>
      </c>
      <c r="S33" s="110">
        <v>105.9205210188757</v>
      </c>
      <c r="T33" s="110">
        <v>104.71669957063848</v>
      </c>
      <c r="U33" s="110">
        <v>103.58233425743487</v>
      </c>
      <c r="V33" s="110">
        <v>102.10966361823237</v>
      </c>
      <c r="W33" s="110">
        <v>102.69440170927075</v>
      </c>
      <c r="X33" s="110">
        <v>102.69825935894137</v>
      </c>
      <c r="Y33" s="110">
        <v>98.55987941054768</v>
      </c>
      <c r="Z33" s="259" t="s">
        <v>211</v>
      </c>
      <c r="AA33" s="181">
        <v>27</v>
      </c>
      <c r="AB33" s="254"/>
    </row>
    <row r="34" spans="1:28" s="213" customFormat="1" ht="15" customHeight="1">
      <c r="A34" s="178">
        <v>28</v>
      </c>
      <c r="B34" s="258" t="s">
        <v>529</v>
      </c>
      <c r="C34" s="178" t="s">
        <v>28</v>
      </c>
      <c r="D34" s="196" t="s">
        <v>212</v>
      </c>
      <c r="E34" s="196" t="s">
        <v>212</v>
      </c>
      <c r="F34" s="64" t="s">
        <v>212</v>
      </c>
      <c r="G34" s="64" t="s">
        <v>212</v>
      </c>
      <c r="H34" s="64" t="s">
        <v>212</v>
      </c>
      <c r="I34" s="110">
        <v>133.54218273865098</v>
      </c>
      <c r="J34" s="110">
        <v>146.85605190265102</v>
      </c>
      <c r="K34" s="110">
        <v>149.11771423865105</v>
      </c>
      <c r="L34" s="110">
        <v>143.36759468265103</v>
      </c>
      <c r="M34" s="110">
        <v>132.14176594195897</v>
      </c>
      <c r="N34" s="110">
        <v>130.4105294556129</v>
      </c>
      <c r="O34" s="110">
        <v>146.09252885249288</v>
      </c>
      <c r="P34" s="110">
        <v>135.5268715781969</v>
      </c>
      <c r="Q34" s="110">
        <v>136.88429808292489</v>
      </c>
      <c r="R34" s="110">
        <v>128.10833064723062</v>
      </c>
      <c r="S34" s="110">
        <v>126.01070447632146</v>
      </c>
      <c r="T34" s="110">
        <v>129.66274058125998</v>
      </c>
      <c r="U34" s="110">
        <v>104.11231098535399</v>
      </c>
      <c r="V34" s="110">
        <v>124.600828022394</v>
      </c>
      <c r="W34" s="110">
        <v>118.60219831908239</v>
      </c>
      <c r="X34" s="110">
        <v>132.1731171712334</v>
      </c>
      <c r="Y34" s="110">
        <v>104.13442043389638</v>
      </c>
      <c r="Z34" s="259" t="s">
        <v>211</v>
      </c>
      <c r="AA34" s="181">
        <v>28</v>
      </c>
      <c r="AB34" s="254"/>
    </row>
    <row r="35" spans="1:28" s="213" customFormat="1" ht="15" customHeight="1">
      <c r="A35" s="178">
        <v>29</v>
      </c>
      <c r="B35" s="125" t="s">
        <v>162</v>
      </c>
      <c r="C35" s="74" t="s">
        <v>34</v>
      </c>
      <c r="D35" s="196" t="s">
        <v>212</v>
      </c>
      <c r="E35" s="196" t="s">
        <v>212</v>
      </c>
      <c r="F35" s="64" t="s">
        <v>212</v>
      </c>
      <c r="G35" s="64" t="s">
        <v>212</v>
      </c>
      <c r="H35" s="64" t="s">
        <v>212</v>
      </c>
      <c r="I35" s="110">
        <v>8.7455789623163671</v>
      </c>
      <c r="J35" s="110">
        <v>8.8102927631215149</v>
      </c>
      <c r="K35" s="110">
        <v>8.6253983797838227</v>
      </c>
      <c r="L35" s="110">
        <v>8.2635031428373829</v>
      </c>
      <c r="M35" s="110">
        <v>7.9864481559571932</v>
      </c>
      <c r="N35" s="110">
        <v>7.3835851564127122</v>
      </c>
      <c r="O35" s="110">
        <v>7.2700483508159284</v>
      </c>
      <c r="P35" s="110">
        <v>5.8580123529618779</v>
      </c>
      <c r="Q35" s="110">
        <v>5.3219067354291782</v>
      </c>
      <c r="R35" s="110">
        <v>4.915629928034642</v>
      </c>
      <c r="S35" s="110">
        <v>4.4650725857210105</v>
      </c>
      <c r="T35" s="110">
        <v>4.3229386484017249</v>
      </c>
      <c r="U35" s="110">
        <v>3.9843161285673769</v>
      </c>
      <c r="V35" s="110">
        <v>3.9015820174429297</v>
      </c>
      <c r="W35" s="110">
        <v>3.6879289860039783</v>
      </c>
      <c r="X35" s="110">
        <v>3.8684465945014064</v>
      </c>
      <c r="Y35" s="110">
        <v>3.5185956518431238</v>
      </c>
      <c r="Z35" s="259" t="s">
        <v>211</v>
      </c>
      <c r="AA35" s="181">
        <v>29</v>
      </c>
      <c r="AB35" s="254"/>
    </row>
    <row r="36" spans="1:28" s="213" customFormat="1" ht="15" customHeight="1">
      <c r="A36" s="178">
        <v>30</v>
      </c>
      <c r="B36" s="125" t="s">
        <v>163</v>
      </c>
      <c r="C36" s="74" t="s">
        <v>34</v>
      </c>
      <c r="D36" s="196" t="s">
        <v>212</v>
      </c>
      <c r="E36" s="196" t="s">
        <v>212</v>
      </c>
      <c r="F36" s="64" t="s">
        <v>212</v>
      </c>
      <c r="G36" s="64" t="s">
        <v>212</v>
      </c>
      <c r="H36" s="64" t="s">
        <v>212</v>
      </c>
      <c r="I36" s="110">
        <v>110.69528466510488</v>
      </c>
      <c r="J36" s="110">
        <v>109.40814795101487</v>
      </c>
      <c r="K36" s="110">
        <v>107.55115914618847</v>
      </c>
      <c r="L36" s="110">
        <v>103.00187557062935</v>
      </c>
      <c r="M36" s="110">
        <v>100.55591394425973</v>
      </c>
      <c r="N36" s="110">
        <v>96.173601220709742</v>
      </c>
      <c r="O36" s="110">
        <v>97.101579158272656</v>
      </c>
      <c r="P36" s="110">
        <v>92.743336823381426</v>
      </c>
      <c r="Q36" s="110">
        <v>87.602877872706557</v>
      </c>
      <c r="R36" s="110">
        <v>83.978857281893411</v>
      </c>
      <c r="S36" s="110">
        <v>81.861912730381803</v>
      </c>
      <c r="T36" s="110">
        <v>80.77296943834412</v>
      </c>
      <c r="U36" s="110">
        <v>75.557942852783015</v>
      </c>
      <c r="V36" s="110">
        <v>75.630800702223695</v>
      </c>
      <c r="W36" s="110">
        <v>74.738457298693234</v>
      </c>
      <c r="X36" s="110">
        <v>83.045541156907376</v>
      </c>
      <c r="Y36" s="110">
        <v>77.361266312819168</v>
      </c>
      <c r="Z36" s="259" t="s">
        <v>211</v>
      </c>
      <c r="AA36" s="181">
        <v>30</v>
      </c>
      <c r="AB36" s="254"/>
    </row>
    <row r="37" spans="1:28" s="213" customFormat="1" ht="15" customHeight="1">
      <c r="A37" s="178">
        <v>31</v>
      </c>
      <c r="B37" s="125" t="s">
        <v>164</v>
      </c>
      <c r="C37" s="74" t="s">
        <v>34</v>
      </c>
      <c r="D37" s="196" t="s">
        <v>212</v>
      </c>
      <c r="E37" s="196" t="s">
        <v>212</v>
      </c>
      <c r="F37" s="64" t="s">
        <v>212</v>
      </c>
      <c r="G37" s="64" t="s">
        <v>212</v>
      </c>
      <c r="H37" s="64" t="s">
        <v>212</v>
      </c>
      <c r="I37" s="110">
        <v>135.47362542853324</v>
      </c>
      <c r="J37" s="110">
        <v>127.71002000102291</v>
      </c>
      <c r="K37" s="110">
        <v>116.49863967449828</v>
      </c>
      <c r="L37" s="110">
        <v>102.1596603800689</v>
      </c>
      <c r="M37" s="110">
        <v>88.022332905786769</v>
      </c>
      <c r="N37" s="110">
        <v>78.4463964987916</v>
      </c>
      <c r="O37" s="110">
        <v>83.500788905144262</v>
      </c>
      <c r="P37" s="110">
        <v>66.687718948045827</v>
      </c>
      <c r="Q37" s="110">
        <v>57.847472349252541</v>
      </c>
      <c r="R37" s="110">
        <v>49.065706920328473</v>
      </c>
      <c r="S37" s="110">
        <v>47.491606295239791</v>
      </c>
      <c r="T37" s="110">
        <v>52.162975779102666</v>
      </c>
      <c r="U37" s="110">
        <v>37.229902885605448</v>
      </c>
      <c r="V37" s="110">
        <v>49.511026151614168</v>
      </c>
      <c r="W37" s="110">
        <v>41.735679235128515</v>
      </c>
      <c r="X37" s="110">
        <v>49.87085092374889</v>
      </c>
      <c r="Y37" s="110">
        <v>44.467469985145883</v>
      </c>
      <c r="Z37" s="259" t="s">
        <v>211</v>
      </c>
      <c r="AA37" s="181">
        <v>31</v>
      </c>
      <c r="AB37" s="254"/>
    </row>
    <row r="38" spans="1:28" s="213" customFormat="1" ht="15" customHeight="1">
      <c r="A38" s="178">
        <v>32</v>
      </c>
      <c r="B38" s="125" t="s">
        <v>165</v>
      </c>
      <c r="C38" s="74" t="s">
        <v>34</v>
      </c>
      <c r="D38" s="196" t="s">
        <v>212</v>
      </c>
      <c r="E38" s="196" t="s">
        <v>212</v>
      </c>
      <c r="F38" s="64" t="s">
        <v>212</v>
      </c>
      <c r="G38" s="64" t="s">
        <v>212</v>
      </c>
      <c r="H38" s="64" t="s">
        <v>212</v>
      </c>
      <c r="I38" s="110">
        <v>667.74573750549143</v>
      </c>
      <c r="J38" s="110">
        <v>653.60288373219248</v>
      </c>
      <c r="K38" s="110">
        <v>630.6571778624533</v>
      </c>
      <c r="L38" s="110">
        <v>606.13399317017354</v>
      </c>
      <c r="M38" s="110">
        <v>587.06151144598891</v>
      </c>
      <c r="N38" s="110">
        <v>554.15573930272944</v>
      </c>
      <c r="O38" s="110">
        <v>538.62010056886186</v>
      </c>
      <c r="P38" s="110">
        <v>444.64121291533075</v>
      </c>
      <c r="Q38" s="110">
        <v>419.81542318103141</v>
      </c>
      <c r="R38" s="110">
        <v>405.60548926983262</v>
      </c>
      <c r="S38" s="110">
        <v>383.3916857363771</v>
      </c>
      <c r="T38" s="110">
        <v>361.64442447117449</v>
      </c>
      <c r="U38" s="110">
        <v>329.46092062925936</v>
      </c>
      <c r="V38" s="110">
        <v>313.10458209910223</v>
      </c>
      <c r="W38" s="110">
        <v>299.54760023061942</v>
      </c>
      <c r="X38" s="110">
        <v>300.4618034170241</v>
      </c>
      <c r="Y38" s="110">
        <v>264.73410033822478</v>
      </c>
      <c r="Z38" s="259" t="s">
        <v>211</v>
      </c>
      <c r="AA38" s="181">
        <v>32</v>
      </c>
      <c r="AB38" s="254"/>
    </row>
    <row r="39" spans="1:28" s="213" customFormat="1" ht="15" customHeight="1">
      <c r="A39" s="178">
        <v>33</v>
      </c>
      <c r="B39" s="126" t="s">
        <v>35</v>
      </c>
      <c r="C39" s="74" t="s">
        <v>34</v>
      </c>
      <c r="D39" s="196" t="s">
        <v>212</v>
      </c>
      <c r="E39" s="196" t="s">
        <v>212</v>
      </c>
      <c r="F39" s="64" t="s">
        <v>212</v>
      </c>
      <c r="G39" s="64" t="s">
        <v>212</v>
      </c>
      <c r="H39" s="64" t="s">
        <v>212</v>
      </c>
      <c r="I39" s="110">
        <v>754.36360721718927</v>
      </c>
      <c r="J39" s="110">
        <v>712.85394642287361</v>
      </c>
      <c r="K39" s="110">
        <v>679.51598033499306</v>
      </c>
      <c r="L39" s="110">
        <v>638.40048523976441</v>
      </c>
      <c r="M39" s="110">
        <v>588.46821074429727</v>
      </c>
      <c r="N39" s="110">
        <v>532.02250708900613</v>
      </c>
      <c r="O39" s="110">
        <v>496.93475490151161</v>
      </c>
      <c r="P39" s="110">
        <v>443.39041008842253</v>
      </c>
      <c r="Q39" s="110">
        <v>409.07742064664421</v>
      </c>
      <c r="R39" s="110">
        <v>385.60118008260815</v>
      </c>
      <c r="S39" s="110">
        <v>362.22515454597641</v>
      </c>
      <c r="T39" s="110">
        <v>356.93584491072323</v>
      </c>
      <c r="U39" s="110">
        <v>336.87075798614848</v>
      </c>
      <c r="V39" s="110">
        <v>313.54829370194608</v>
      </c>
      <c r="W39" s="110">
        <v>308.99884562183837</v>
      </c>
      <c r="X39" s="110">
        <v>352.86239020840702</v>
      </c>
      <c r="Y39" s="110">
        <v>336.682470562503</v>
      </c>
      <c r="Z39" s="259" t="s">
        <v>211</v>
      </c>
      <c r="AA39" s="181">
        <v>33</v>
      </c>
      <c r="AB39" s="254"/>
    </row>
    <row r="40" spans="1:28" s="213" customFormat="1" ht="15" customHeight="1">
      <c r="A40" s="178">
        <v>34</v>
      </c>
      <c r="B40" s="125" t="s">
        <v>166</v>
      </c>
      <c r="C40" s="74" t="s">
        <v>34</v>
      </c>
      <c r="D40" s="196" t="s">
        <v>212</v>
      </c>
      <c r="E40" s="196" t="s">
        <v>212</v>
      </c>
      <c r="F40" s="64" t="s">
        <v>212</v>
      </c>
      <c r="G40" s="64" t="s">
        <v>212</v>
      </c>
      <c r="H40" s="64" t="s">
        <v>212</v>
      </c>
      <c r="I40" s="110">
        <v>19.827983826365859</v>
      </c>
      <c r="J40" s="110">
        <v>23.254040355131277</v>
      </c>
      <c r="K40" s="110">
        <v>26.5094313095722</v>
      </c>
      <c r="L40" s="110">
        <v>28.062584582132352</v>
      </c>
      <c r="M40" s="110">
        <v>28.262692671653085</v>
      </c>
      <c r="N40" s="110">
        <v>32.091757493105327</v>
      </c>
      <c r="O40" s="110">
        <v>30.884235119777173</v>
      </c>
      <c r="P40" s="110">
        <v>29.925830392039405</v>
      </c>
      <c r="Q40" s="110">
        <v>28.907485857356086</v>
      </c>
      <c r="R40" s="110">
        <v>27.704028724335441</v>
      </c>
      <c r="S40" s="110">
        <v>25.702213897061835</v>
      </c>
      <c r="T40" s="110">
        <v>23.448342515860187</v>
      </c>
      <c r="U40" s="110">
        <v>21.555503015146979</v>
      </c>
      <c r="V40" s="110">
        <v>21.043653517671181</v>
      </c>
      <c r="W40" s="110">
        <v>19.791789269719398</v>
      </c>
      <c r="X40" s="110">
        <v>18.611484711370846</v>
      </c>
      <c r="Y40" s="110">
        <v>17.66432595646733</v>
      </c>
      <c r="Z40" s="259" t="s">
        <v>211</v>
      </c>
      <c r="AA40" s="181">
        <v>34</v>
      </c>
      <c r="AB40" s="254"/>
    </row>
    <row r="41" spans="1:28" s="213" customFormat="1" ht="15" customHeight="1">
      <c r="A41" s="178">
        <v>35</v>
      </c>
      <c r="B41" s="250" t="s">
        <v>71</v>
      </c>
      <c r="C41" s="178" t="s">
        <v>143</v>
      </c>
      <c r="D41" s="196" t="s">
        <v>212</v>
      </c>
      <c r="E41" s="63">
        <v>3348.9109562519002</v>
      </c>
      <c r="F41" s="63">
        <v>3310.0632040139999</v>
      </c>
      <c r="G41" s="63">
        <v>3269.7731847780001</v>
      </c>
      <c r="H41" s="63">
        <v>3213.6550341048001</v>
      </c>
      <c r="I41" s="63">
        <v>3176.2207308678999</v>
      </c>
      <c r="J41" s="63">
        <v>3225.0593586969999</v>
      </c>
      <c r="K41" s="63">
        <v>3262.3909226718001</v>
      </c>
      <c r="L41" s="63">
        <v>3251.2323813252001</v>
      </c>
      <c r="M41" s="63">
        <v>3259.7061212004619</v>
      </c>
      <c r="N41" s="63">
        <v>3283.7948637175227</v>
      </c>
      <c r="O41" s="63">
        <v>3274.5559892131846</v>
      </c>
      <c r="P41" s="63">
        <v>3272.0142817587534</v>
      </c>
      <c r="Q41" s="63">
        <v>3269.4725743043223</v>
      </c>
      <c r="R41" s="63">
        <v>3266.9308668498907</v>
      </c>
      <c r="S41" s="251" t="s">
        <v>704</v>
      </c>
      <c r="T41" s="251" t="s">
        <v>704</v>
      </c>
      <c r="U41" s="63">
        <v>3181.6253647451113</v>
      </c>
      <c r="V41" s="251" t="s">
        <v>704</v>
      </c>
      <c r="W41" s="251" t="s">
        <v>704</v>
      </c>
      <c r="X41" s="63">
        <v>3085.5050006236397</v>
      </c>
      <c r="Y41" s="251" t="s">
        <v>704</v>
      </c>
      <c r="Z41" s="251" t="s">
        <v>704</v>
      </c>
      <c r="AA41" s="181">
        <v>35</v>
      </c>
    </row>
    <row r="42" spans="1:28" s="213" customFormat="1" ht="15" customHeight="1">
      <c r="A42" s="178">
        <v>36</v>
      </c>
      <c r="B42" s="258" t="s">
        <v>72</v>
      </c>
      <c r="C42" s="178" t="s">
        <v>143</v>
      </c>
      <c r="D42" s="196" t="s">
        <v>212</v>
      </c>
      <c r="E42" s="63">
        <v>273.91095625190019</v>
      </c>
      <c r="F42" s="63">
        <v>271.31320401399989</v>
      </c>
      <c r="G42" s="63">
        <v>267.27318477800009</v>
      </c>
      <c r="H42" s="63">
        <v>247.40503410480005</v>
      </c>
      <c r="I42" s="63">
        <v>246.22073086789987</v>
      </c>
      <c r="J42" s="63">
        <v>256.05935869699988</v>
      </c>
      <c r="K42" s="63">
        <v>254.39092267180013</v>
      </c>
      <c r="L42" s="63">
        <v>204.23238132520009</v>
      </c>
      <c r="M42" s="63">
        <v>196.71117383240022</v>
      </c>
      <c r="N42" s="63">
        <v>204.80496898139984</v>
      </c>
      <c r="O42" s="63">
        <v>179.57114710900004</v>
      </c>
      <c r="P42" s="63">
        <v>181.74364671431545</v>
      </c>
      <c r="Q42" s="63">
        <v>183.91614631963085</v>
      </c>
      <c r="R42" s="63">
        <v>186.08864592494623</v>
      </c>
      <c r="S42" s="251" t="s">
        <v>704</v>
      </c>
      <c r="T42" s="251" t="s">
        <v>704</v>
      </c>
      <c r="U42" s="63">
        <v>202.59483632648298</v>
      </c>
      <c r="V42" s="251" t="s">
        <v>704</v>
      </c>
      <c r="W42" s="251" t="s">
        <v>704</v>
      </c>
      <c r="X42" s="63">
        <v>201.59483632648283</v>
      </c>
      <c r="Y42" s="251" t="s">
        <v>704</v>
      </c>
      <c r="Z42" s="251" t="s">
        <v>704</v>
      </c>
      <c r="AA42" s="181">
        <v>36</v>
      </c>
    </row>
    <row r="43" spans="1:28" s="213" customFormat="1" ht="15" customHeight="1">
      <c r="A43" s="178">
        <v>37</v>
      </c>
      <c r="B43" s="258" t="s">
        <v>73</v>
      </c>
      <c r="C43" s="178" t="s">
        <v>143</v>
      </c>
      <c r="D43" s="196" t="s">
        <v>212</v>
      </c>
      <c r="E43" s="63">
        <v>3075</v>
      </c>
      <c r="F43" s="63">
        <v>3038.75</v>
      </c>
      <c r="G43" s="63">
        <v>3002.5</v>
      </c>
      <c r="H43" s="63">
        <v>2966.25</v>
      </c>
      <c r="I43" s="63">
        <v>2930</v>
      </c>
      <c r="J43" s="63">
        <v>2969</v>
      </c>
      <c r="K43" s="63">
        <v>3008</v>
      </c>
      <c r="L43" s="63">
        <v>3047</v>
      </c>
      <c r="M43" s="63">
        <v>3062.9949473680617</v>
      </c>
      <c r="N43" s="63">
        <v>3078.989894736123</v>
      </c>
      <c r="O43" s="63">
        <v>3094.9848421041847</v>
      </c>
      <c r="P43" s="63">
        <v>3090.2706350444378</v>
      </c>
      <c r="Q43" s="63">
        <v>3085.5564279846913</v>
      </c>
      <c r="R43" s="63">
        <v>3080.8422209249443</v>
      </c>
      <c r="S43" s="251" t="s">
        <v>704</v>
      </c>
      <c r="T43" s="251" t="s">
        <v>704</v>
      </c>
      <c r="U43" s="63">
        <v>2979.0305284186284</v>
      </c>
      <c r="V43" s="251" t="s">
        <v>704</v>
      </c>
      <c r="W43" s="251" t="s">
        <v>704</v>
      </c>
      <c r="X43" s="63">
        <v>2883.9101642971568</v>
      </c>
      <c r="Y43" s="251" t="s">
        <v>704</v>
      </c>
      <c r="Z43" s="251" t="s">
        <v>704</v>
      </c>
      <c r="AA43" s="181">
        <v>37</v>
      </c>
    </row>
    <row r="44" spans="1:28" s="93" customFormat="1" ht="22.5" customHeight="1">
      <c r="A44" s="260"/>
      <c r="B44" s="75"/>
      <c r="C44" s="61"/>
      <c r="D44" s="346" t="s">
        <v>44</v>
      </c>
      <c r="E44" s="347"/>
      <c r="F44" s="347"/>
      <c r="G44" s="347"/>
      <c r="H44" s="347"/>
      <c r="I44" s="347"/>
      <c r="J44" s="347"/>
      <c r="K44" s="347"/>
      <c r="L44" s="347"/>
      <c r="M44" s="347"/>
      <c r="N44" s="347"/>
      <c r="O44" s="347"/>
      <c r="P44" s="347" t="s">
        <v>44</v>
      </c>
      <c r="Q44" s="347"/>
      <c r="R44" s="347"/>
      <c r="S44" s="347"/>
      <c r="T44" s="347"/>
      <c r="U44" s="347"/>
      <c r="V44" s="347"/>
      <c r="W44" s="347"/>
      <c r="X44" s="347"/>
      <c r="Y44" s="347"/>
      <c r="Z44" s="348"/>
      <c r="AA44" s="186"/>
    </row>
    <row r="45" spans="1:28" s="213" customFormat="1" ht="15" customHeight="1">
      <c r="A45" s="178">
        <v>38</v>
      </c>
      <c r="B45" s="250" t="s">
        <v>74</v>
      </c>
      <c r="C45" s="261" t="s">
        <v>524</v>
      </c>
      <c r="D45" s="190">
        <f>IF(AND(ISNUMBER(D6),($N6)&gt;0),D6/$N6*100,0)</f>
        <v>0</v>
      </c>
      <c r="E45" s="160">
        <f>IF(AND(ISNUMBER(E6),($S6)&gt;0),E6/$S6*100,0)</f>
        <v>97.375687023926289</v>
      </c>
      <c r="F45" s="160">
        <f>IF(AND(ISNUMBER(F6),($S6)&gt;0),F6/$S6*100,0)</f>
        <v>98.22489253893184</v>
      </c>
      <c r="G45" s="160">
        <f t="shared" ref="G45:Z46" si="0">IF(AND(ISNUMBER(G6),($S6)&gt;0),G6/$S6*100,0)</f>
        <v>98.665782689159286</v>
      </c>
      <c r="H45" s="160">
        <f t="shared" si="0"/>
        <v>98.909007915585534</v>
      </c>
      <c r="I45" s="160">
        <f t="shared" si="0"/>
        <v>99.247317938773264</v>
      </c>
      <c r="J45" s="160">
        <f t="shared" si="0"/>
        <v>99.483450561843483</v>
      </c>
      <c r="K45" s="160">
        <f t="shared" si="0"/>
        <v>99.538300270403241</v>
      </c>
      <c r="L45" s="160">
        <f t="shared" si="0"/>
        <v>99.51359321633187</v>
      </c>
      <c r="M45" s="160">
        <f t="shared" si="0"/>
        <v>99.666998208774984</v>
      </c>
      <c r="N45" s="160">
        <f t="shared" si="0"/>
        <v>99.783516083815485</v>
      </c>
      <c r="O45" s="160">
        <f t="shared" si="0"/>
        <v>100.00279604083045</v>
      </c>
      <c r="P45" s="160">
        <f t="shared" si="0"/>
        <v>100.11970815156288</v>
      </c>
      <c r="Q45" s="160">
        <f t="shared" si="0"/>
        <v>100.11363206977559</v>
      </c>
      <c r="R45" s="160">
        <f t="shared" si="0"/>
        <v>100.07624396978602</v>
      </c>
      <c r="S45" s="160">
        <f t="shared" si="0"/>
        <v>100</v>
      </c>
      <c r="T45" s="160">
        <f t="shared" si="0"/>
        <v>99.850688993588463</v>
      </c>
      <c r="U45" s="160">
        <f t="shared" si="0"/>
        <v>99.732941103189134</v>
      </c>
      <c r="V45" s="160">
        <f t="shared" si="0"/>
        <v>99.471555561243335</v>
      </c>
      <c r="W45" s="160">
        <f t="shared" si="0"/>
        <v>99.228881051752907</v>
      </c>
      <c r="X45" s="160">
        <f t="shared" si="0"/>
        <v>99.167382709877899</v>
      </c>
      <c r="Y45" s="160">
        <f t="shared" si="0"/>
        <v>99.279152774154682</v>
      </c>
      <c r="Z45" s="160">
        <f t="shared" si="0"/>
        <v>97.677952987575694</v>
      </c>
      <c r="AA45" s="181">
        <v>38</v>
      </c>
    </row>
    <row r="46" spans="1:28" s="213" customFormat="1" ht="15" customHeight="1">
      <c r="A46" s="178">
        <v>39</v>
      </c>
      <c r="B46" s="250" t="s">
        <v>75</v>
      </c>
      <c r="C46" s="261" t="s">
        <v>524</v>
      </c>
      <c r="D46" s="190">
        <f>IF(AND(ISNUMBER(D7),($N7)&gt;0),D7/$N7*100,0)</f>
        <v>0</v>
      </c>
      <c r="E46" s="160">
        <f>IF(AND(ISNUMBER(E7),($S7)&gt;0),E7/$S7*100,0)</f>
        <v>90.272601970493653</v>
      </c>
      <c r="F46" s="160">
        <f>IF(AND(ISNUMBER(F7),($S7)&gt;0),F7/$S7*100,0)</f>
        <v>91.460768798815664</v>
      </c>
      <c r="G46" s="160">
        <f t="shared" si="0"/>
        <v>92.772091479912206</v>
      </c>
      <c r="H46" s="160">
        <f t="shared" si="0"/>
        <v>93.817320945428563</v>
      </c>
      <c r="I46" s="160">
        <f t="shared" si="0"/>
        <v>94.501378324569913</v>
      </c>
      <c r="J46" s="160">
        <f t="shared" si="0"/>
        <v>95.270304762877117</v>
      </c>
      <c r="K46" s="160">
        <f t="shared" si="0"/>
        <v>95.65508703864414</v>
      </c>
      <c r="L46" s="160">
        <f t="shared" si="0"/>
        <v>95.96648629332789</v>
      </c>
      <c r="M46" s="160">
        <f t="shared" si="0"/>
        <v>96.679896880902547</v>
      </c>
      <c r="N46" s="160">
        <f t="shared" si="0"/>
        <v>97.521568227066211</v>
      </c>
      <c r="O46" s="160">
        <f t="shared" si="0"/>
        <v>98.324314666394415</v>
      </c>
      <c r="P46" s="160">
        <f t="shared" si="0"/>
        <v>98.970085251927102</v>
      </c>
      <c r="Q46" s="160">
        <f t="shared" si="0"/>
        <v>99.51631017407729</v>
      </c>
      <c r="R46" s="160">
        <f t="shared" si="0"/>
        <v>99.892796977895756</v>
      </c>
      <c r="S46" s="160">
        <f t="shared" si="0"/>
        <v>100</v>
      </c>
      <c r="T46" s="160">
        <f t="shared" si="0"/>
        <v>101.50339476236663</v>
      </c>
      <c r="U46" s="160">
        <f t="shared" si="0"/>
        <v>101.38853438154065</v>
      </c>
      <c r="V46" s="160">
        <f t="shared" si="0"/>
        <v>102.292102710705</v>
      </c>
      <c r="W46" s="160">
        <f t="shared" si="0"/>
        <v>102.58052988922356</v>
      </c>
      <c r="X46" s="160">
        <f t="shared" si="0"/>
        <v>102.86640461483485</v>
      </c>
      <c r="Y46" s="160">
        <f t="shared" si="0"/>
        <v>103.2186431160345</v>
      </c>
      <c r="Z46" s="160">
        <f t="shared" si="0"/>
        <v>103.77507784981368</v>
      </c>
      <c r="AA46" s="181">
        <v>39</v>
      </c>
    </row>
    <row r="47" spans="1:28" s="262" customFormat="1" ht="15" customHeight="1">
      <c r="A47" s="178">
        <v>40</v>
      </c>
      <c r="B47" s="250" t="s">
        <v>213</v>
      </c>
      <c r="C47" s="261" t="s">
        <v>321</v>
      </c>
      <c r="D47" s="190">
        <f>IF(AND(ISNUMBER(D8),($N8)&gt;0),D8/$N8*100,0)</f>
        <v>0</v>
      </c>
      <c r="E47" s="251" t="s">
        <v>704</v>
      </c>
      <c r="F47" s="251" t="s">
        <v>704</v>
      </c>
      <c r="G47" s="251" t="s">
        <v>704</v>
      </c>
      <c r="H47" s="251" t="s">
        <v>704</v>
      </c>
      <c r="I47" s="251" t="s">
        <v>704</v>
      </c>
      <c r="J47" s="160">
        <f>IF(AND(ISNUMBER(J8),($N8)&gt;0),J8/$N8*100,0)</f>
        <v>94.068811648166403</v>
      </c>
      <c r="K47" s="161" t="s">
        <v>51</v>
      </c>
      <c r="L47" s="161" t="s">
        <v>51</v>
      </c>
      <c r="M47" s="161" t="s">
        <v>51</v>
      </c>
      <c r="N47" s="160">
        <f>IF(AND(ISNUMBER(N8),($N8)&gt;0),N8/$N8*100,0)</f>
        <v>100</v>
      </c>
      <c r="O47" s="251" t="s">
        <v>704</v>
      </c>
      <c r="P47" s="251" t="s">
        <v>704</v>
      </c>
      <c r="Q47" s="251" t="s">
        <v>704</v>
      </c>
      <c r="R47" s="160">
        <f>IF(AND(ISNUMBER(R8),($N8)&gt;0),R8/$N8*100,0)</f>
        <v>109.06672841362226</v>
      </c>
      <c r="S47" s="251" t="s">
        <v>704</v>
      </c>
      <c r="T47" s="251" t="s">
        <v>704</v>
      </c>
      <c r="U47" s="251" t="s">
        <v>704</v>
      </c>
      <c r="V47" s="160">
        <f>IF(AND(ISNUMBER(V8),($N8)&gt;0),V8/$N8*100,0)</f>
        <v>114.66025734528178</v>
      </c>
      <c r="W47" s="251" t="s">
        <v>704</v>
      </c>
      <c r="X47" s="251" t="s">
        <v>704</v>
      </c>
      <c r="Y47" s="251" t="s">
        <v>704</v>
      </c>
      <c r="Z47" s="196" t="s">
        <v>211</v>
      </c>
      <c r="AA47" s="181">
        <v>40</v>
      </c>
    </row>
    <row r="48" spans="1:28" s="262" customFormat="1" ht="15" customHeight="1">
      <c r="A48" s="178">
        <v>41</v>
      </c>
      <c r="B48" s="250" t="s">
        <v>61</v>
      </c>
      <c r="C48" s="261" t="s">
        <v>321</v>
      </c>
      <c r="D48" s="190">
        <f>IF(AND(ISNUMBER(D9),($N9)&gt;0),D9/$N9*100,0)</f>
        <v>0</v>
      </c>
      <c r="E48" s="251" t="s">
        <v>704</v>
      </c>
      <c r="F48" s="251" t="s">
        <v>704</v>
      </c>
      <c r="G48" s="251" t="s">
        <v>704</v>
      </c>
      <c r="H48" s="251" t="s">
        <v>704</v>
      </c>
      <c r="I48" s="251" t="s">
        <v>704</v>
      </c>
      <c r="J48" s="160">
        <f>IF(AND(ISNUMBER(J9),($N9)&gt;0),J9/$N9*100,0)</f>
        <v>93.968006354956785</v>
      </c>
      <c r="K48" s="161" t="s">
        <v>51</v>
      </c>
      <c r="L48" s="161" t="s">
        <v>51</v>
      </c>
      <c r="M48" s="161" t="s">
        <v>51</v>
      </c>
      <c r="N48" s="160">
        <f>IF(AND(ISNUMBER(N9),($N9)&gt;0),N9/$N9*100,0)</f>
        <v>100</v>
      </c>
      <c r="O48" s="251" t="s">
        <v>704</v>
      </c>
      <c r="P48" s="251" t="s">
        <v>704</v>
      </c>
      <c r="Q48" s="251" t="s">
        <v>704</v>
      </c>
      <c r="R48" s="160">
        <f>IF(AND(ISNUMBER(R9),($N9)&gt;0),R9/$N9*100,0)</f>
        <v>107.46302464355676</v>
      </c>
      <c r="S48" s="251" t="s">
        <v>704</v>
      </c>
      <c r="T48" s="251" t="s">
        <v>704</v>
      </c>
      <c r="U48" s="251" t="s">
        <v>704</v>
      </c>
      <c r="V48" s="160">
        <f>IF(AND(ISNUMBER(V9),($N9)&gt;0),V9/$N9*100,0)</f>
        <v>109.57559342492256</v>
      </c>
      <c r="W48" s="251" t="s">
        <v>704</v>
      </c>
      <c r="X48" s="251" t="s">
        <v>704</v>
      </c>
      <c r="Y48" s="251" t="s">
        <v>704</v>
      </c>
      <c r="Z48" s="196" t="s">
        <v>211</v>
      </c>
      <c r="AA48" s="181">
        <v>41</v>
      </c>
    </row>
    <row r="49" spans="1:185" s="213" customFormat="1" ht="15" customHeight="1">
      <c r="A49" s="178">
        <v>42</v>
      </c>
      <c r="B49" s="250" t="s">
        <v>76</v>
      </c>
      <c r="C49" s="261" t="s">
        <v>524</v>
      </c>
      <c r="D49" s="190">
        <f>IF(AND(ISNUMBER(D10),($N10)&gt;0),D10/$N10*100,0)</f>
        <v>0</v>
      </c>
      <c r="E49" s="160">
        <f>IF(AND(ISNUMBER(E10),($S10)&gt;0),E10/$S10*100,0)</f>
        <v>84.387941935274014</v>
      </c>
      <c r="F49" s="160">
        <f t="shared" ref="F49:Z52" si="1">IF(AND(ISNUMBER(F10),($S10)&gt;0),F10/$S10*100,0)</f>
        <v>85.332272489889277</v>
      </c>
      <c r="G49" s="160">
        <f t="shared" si="1"/>
        <v>86.415092057080713</v>
      </c>
      <c r="H49" s="160">
        <f t="shared" si="1"/>
        <v>87.598030878403549</v>
      </c>
      <c r="I49" s="160">
        <f t="shared" si="1"/>
        <v>88.974175380904285</v>
      </c>
      <c r="J49" s="160">
        <f t="shared" si="1"/>
        <v>90.255498629316619</v>
      </c>
      <c r="K49" s="160">
        <f t="shared" si="1"/>
        <v>91.412614628295557</v>
      </c>
      <c r="L49" s="160">
        <f t="shared" si="1"/>
        <v>92.571668630710008</v>
      </c>
      <c r="M49" s="160">
        <f t="shared" si="1"/>
        <v>93.844959135254442</v>
      </c>
      <c r="N49" s="160">
        <f t="shared" si="1"/>
        <v>95.125409424196178</v>
      </c>
      <c r="O49" s="160">
        <f t="shared" si="1"/>
        <v>96.215493228196848</v>
      </c>
      <c r="P49" s="160">
        <f t="shared" si="1"/>
        <v>97.048045320088704</v>
      </c>
      <c r="Q49" s="160">
        <f t="shared" si="1"/>
        <v>97.919637556857737</v>
      </c>
      <c r="R49" s="160">
        <f t="shared" si="1"/>
        <v>98.838814971523959</v>
      </c>
      <c r="S49" s="160">
        <f t="shared" si="1"/>
        <v>100</v>
      </c>
      <c r="T49" s="160">
        <f t="shared" si="1"/>
        <v>100.87427643481077</v>
      </c>
      <c r="U49" s="160">
        <f t="shared" si="1"/>
        <v>101.63659231628191</v>
      </c>
      <c r="V49" s="160">
        <f t="shared" si="1"/>
        <v>102.13046627084049</v>
      </c>
      <c r="W49" s="160">
        <f t="shared" si="1"/>
        <v>102.43771397568288</v>
      </c>
      <c r="X49" s="160">
        <f t="shared" si="1"/>
        <v>102.76577433071625</v>
      </c>
      <c r="Y49" s="160">
        <f t="shared" si="1"/>
        <v>103.34596978447821</v>
      </c>
      <c r="Z49" s="160">
        <f t="shared" si="1"/>
        <v>104.03818683243237</v>
      </c>
      <c r="AA49" s="181">
        <v>42</v>
      </c>
    </row>
    <row r="50" spans="1:185" s="213" customFormat="1" ht="15" customHeight="1">
      <c r="A50" s="178">
        <v>43</v>
      </c>
      <c r="B50" s="250" t="s">
        <v>77</v>
      </c>
      <c r="C50" s="261" t="s">
        <v>524</v>
      </c>
      <c r="D50" s="160">
        <f>IF(AND(ISNUMBER(D11),($S11)&gt;0),D11/$S11*100,0)</f>
        <v>85.600430409158477</v>
      </c>
      <c r="E50" s="160">
        <f>IF(AND(ISNUMBER(E11),($S11)&gt;0),E11/$S11*100,0)</f>
        <v>86.404451465104614</v>
      </c>
      <c r="F50" s="160">
        <f t="shared" si="1"/>
        <v>87.347532766576023</v>
      </c>
      <c r="G50" s="160">
        <f t="shared" si="1"/>
        <v>88.46507146697914</v>
      </c>
      <c r="H50" s="160">
        <f t="shared" si="1"/>
        <v>89.430908081354687</v>
      </c>
      <c r="I50" s="160">
        <f t="shared" si="1"/>
        <v>90.905748176610459</v>
      </c>
      <c r="J50" s="160">
        <f t="shared" si="1"/>
        <v>92.266025384866282</v>
      </c>
      <c r="K50" s="160">
        <f t="shared" si="1"/>
        <v>93.676971089855343</v>
      </c>
      <c r="L50" s="160">
        <f t="shared" si="1"/>
        <v>94.887490527152863</v>
      </c>
      <c r="M50" s="160">
        <f t="shared" si="1"/>
        <v>96.038287381549438</v>
      </c>
      <c r="N50" s="160">
        <f t="shared" si="1"/>
        <v>97.04798359736364</v>
      </c>
      <c r="O50" s="160">
        <f t="shared" si="1"/>
        <v>97.801831716724266</v>
      </c>
      <c r="P50" s="160">
        <f t="shared" si="1"/>
        <v>98.416313658019462</v>
      </c>
      <c r="Q50" s="160">
        <f t="shared" si="1"/>
        <v>98.964228723965732</v>
      </c>
      <c r="R50" s="160">
        <f t="shared" si="1"/>
        <v>99.522297716203482</v>
      </c>
      <c r="S50" s="160">
        <f t="shared" si="1"/>
        <v>100</v>
      </c>
      <c r="T50" s="160">
        <f t="shared" si="1"/>
        <v>100.51207039138608</v>
      </c>
      <c r="U50" s="160">
        <f t="shared" si="1"/>
        <v>100.92788328081956</v>
      </c>
      <c r="V50" s="160">
        <f t="shared" si="1"/>
        <v>101.27955399991247</v>
      </c>
      <c r="W50" s="160">
        <f t="shared" si="1"/>
        <v>101.59883885200659</v>
      </c>
      <c r="X50" s="160">
        <f t="shared" si="1"/>
        <v>101.94004212716361</v>
      </c>
      <c r="Y50" s="160">
        <f t="shared" si="1"/>
        <v>102.33272297684597</v>
      </c>
      <c r="Z50" s="259" t="s">
        <v>211</v>
      </c>
      <c r="AA50" s="181">
        <v>43</v>
      </c>
    </row>
    <row r="51" spans="1:185" s="213" customFormat="1" ht="15" customHeight="1">
      <c r="A51" s="178">
        <v>44</v>
      </c>
      <c r="B51" s="250" t="s">
        <v>78</v>
      </c>
      <c r="C51" s="261" t="s">
        <v>524</v>
      </c>
      <c r="D51" s="190">
        <f>IF(AND(ISNUMBER(D12),($N12)&gt;0),D12/$N12*100,0)</f>
        <v>0</v>
      </c>
      <c r="E51" s="160">
        <f>IF(AND(ISNUMBER(E12),($S12)&gt;0),E12/$S12*100,0)</f>
        <v>68.637586114992288</v>
      </c>
      <c r="F51" s="160">
        <f t="shared" si="1"/>
        <v>73.50283079060226</v>
      </c>
      <c r="G51" s="160">
        <f t="shared" si="1"/>
        <v>76.331198462246704</v>
      </c>
      <c r="H51" s="160">
        <f t="shared" si="1"/>
        <v>79.332401851118988</v>
      </c>
      <c r="I51" s="160">
        <f t="shared" si="1"/>
        <v>81.795714643384997</v>
      </c>
      <c r="J51" s="160">
        <f t="shared" si="1"/>
        <v>83.702561037660431</v>
      </c>
      <c r="K51" s="160">
        <f t="shared" si="1"/>
        <v>85.34530799486339</v>
      </c>
      <c r="L51" s="160">
        <f t="shared" si="1"/>
        <v>86.755453612993378</v>
      </c>
      <c r="M51" s="160">
        <f t="shared" si="1"/>
        <v>88.923168870187453</v>
      </c>
      <c r="N51" s="160">
        <f t="shared" si="1"/>
        <v>91.33236954537746</v>
      </c>
      <c r="O51" s="160">
        <f t="shared" si="1"/>
        <v>94.3093436280963</v>
      </c>
      <c r="P51" s="160">
        <f t="shared" si="1"/>
        <v>94.755970504857984</v>
      </c>
      <c r="Q51" s="160">
        <f t="shared" si="1"/>
        <v>96.325221900062189</v>
      </c>
      <c r="R51" s="160">
        <f t="shared" si="1"/>
        <v>98.020465687264263</v>
      </c>
      <c r="S51" s="160">
        <f t="shared" si="1"/>
        <v>100</v>
      </c>
      <c r="T51" s="160">
        <f t="shared" si="1"/>
        <v>102.75406446610724</v>
      </c>
      <c r="U51" s="160">
        <f t="shared" si="1"/>
        <v>103.97441385270196</v>
      </c>
      <c r="V51" s="160">
        <f t="shared" si="1"/>
        <v>106.39169096327646</v>
      </c>
      <c r="W51" s="160">
        <f t="shared" si="1"/>
        <v>106.62833052004169</v>
      </c>
      <c r="X51" s="160">
        <f t="shared" si="1"/>
        <v>109.96228304675448</v>
      </c>
      <c r="Y51" s="160">
        <f t="shared" si="1"/>
        <v>114.73141814128915</v>
      </c>
      <c r="Z51" s="160">
        <f t="shared" si="1"/>
        <v>117.26661120847703</v>
      </c>
      <c r="AA51" s="181">
        <v>44</v>
      </c>
    </row>
    <row r="52" spans="1:185" s="213" customFormat="1" ht="15" customHeight="1">
      <c r="A52" s="178">
        <v>45</v>
      </c>
      <c r="B52" s="250" t="s">
        <v>175</v>
      </c>
      <c r="C52" s="261" t="s">
        <v>524</v>
      </c>
      <c r="D52" s="190">
        <f>IF(AND(ISNUMBER(D13),($N13)&gt;0),D13/$N13*100,0)</f>
        <v>0</v>
      </c>
      <c r="E52" s="160">
        <f>IF(AND(ISNUMBER(E13),($S13)&gt;0),E13/$S13*100,0)</f>
        <v>86.74</v>
      </c>
      <c r="F52" s="160">
        <f t="shared" si="1"/>
        <v>88.91</v>
      </c>
      <c r="G52" s="160">
        <f t="shared" si="1"/>
        <v>88.9</v>
      </c>
      <c r="H52" s="160">
        <f t="shared" si="1"/>
        <v>90.01</v>
      </c>
      <c r="I52" s="160">
        <f t="shared" si="1"/>
        <v>91.39</v>
      </c>
      <c r="J52" s="160">
        <f t="shared" si="1"/>
        <v>92.7</v>
      </c>
      <c r="K52" s="160">
        <f t="shared" si="1"/>
        <v>93.47</v>
      </c>
      <c r="L52" s="160">
        <f t="shared" si="1"/>
        <v>94.61</v>
      </c>
      <c r="M52" s="160">
        <f t="shared" si="1"/>
        <v>96.7</v>
      </c>
      <c r="N52" s="160">
        <f t="shared" si="1"/>
        <v>98.62</v>
      </c>
      <c r="O52" s="160">
        <f t="shared" si="1"/>
        <v>100.07999999999998</v>
      </c>
      <c r="P52" s="160">
        <f t="shared" si="1"/>
        <v>99.34</v>
      </c>
      <c r="Q52" s="160">
        <f t="shared" si="1"/>
        <v>99.23</v>
      </c>
      <c r="R52" s="160">
        <f t="shared" si="1"/>
        <v>99.57</v>
      </c>
      <c r="S52" s="160">
        <f t="shared" si="1"/>
        <v>100</v>
      </c>
      <c r="T52" s="160">
        <f t="shared" si="1"/>
        <v>101.75</v>
      </c>
      <c r="U52" s="160">
        <f t="shared" si="1"/>
        <v>101.4</v>
      </c>
      <c r="V52" s="160">
        <f t="shared" si="1"/>
        <v>102.08</v>
      </c>
      <c r="W52" s="160">
        <f t="shared" si="1"/>
        <v>102.36000000000001</v>
      </c>
      <c r="X52" s="160">
        <f t="shared" si="1"/>
        <v>103.66</v>
      </c>
      <c r="Y52" s="160">
        <f t="shared" si="1"/>
        <v>106.02000000000001</v>
      </c>
      <c r="Z52" s="160">
        <f t="shared" si="1"/>
        <v>106.74999999999999</v>
      </c>
      <c r="AA52" s="181">
        <v>45</v>
      </c>
    </row>
    <row r="53" spans="1:185" s="213" customFormat="1" ht="15" customHeight="1">
      <c r="A53" s="178"/>
      <c r="B53" s="256" t="s">
        <v>64</v>
      </c>
      <c r="C53" s="261"/>
      <c r="D53" s="196"/>
      <c r="E53" s="163"/>
      <c r="F53" s="97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3"/>
      <c r="W53" s="163"/>
      <c r="X53" s="163"/>
      <c r="Y53" s="163"/>
      <c r="Z53" s="163"/>
      <c r="AA53" s="181"/>
    </row>
    <row r="54" spans="1:185" s="213" customFormat="1" ht="15" customHeight="1">
      <c r="A54" s="178">
        <v>46</v>
      </c>
      <c r="B54" s="258" t="s">
        <v>176</v>
      </c>
      <c r="C54" s="261" t="s">
        <v>524</v>
      </c>
      <c r="D54" s="196">
        <v>0</v>
      </c>
      <c r="E54" s="97">
        <f>IF(AND(ISNUMBER(E15),($S15)&gt;0),E15/$S15*100,0)</f>
        <v>56.896159963644621</v>
      </c>
      <c r="F54" s="97">
        <f t="shared" ref="F54:Z57" si="2">IF(AND(ISNUMBER(F15),($S15)&gt;0),F15/$S15*100,0)</f>
        <v>63.531015678254946</v>
      </c>
      <c r="G54" s="97">
        <f t="shared" si="2"/>
        <v>72.881163371960923</v>
      </c>
      <c r="H54" s="97">
        <f t="shared" si="2"/>
        <v>79.231992728925249</v>
      </c>
      <c r="I54" s="97">
        <f t="shared" si="2"/>
        <v>83.765053396955238</v>
      </c>
      <c r="J54" s="97">
        <f t="shared" si="2"/>
        <v>86.514428538968417</v>
      </c>
      <c r="K54" s="97">
        <f t="shared" si="2"/>
        <v>88.945694160418086</v>
      </c>
      <c r="L54" s="97">
        <f t="shared" si="2"/>
        <v>89.411497386957507</v>
      </c>
      <c r="M54" s="97">
        <f t="shared" si="2"/>
        <v>90.672574414905711</v>
      </c>
      <c r="N54" s="97">
        <f t="shared" si="2"/>
        <v>91.956373551465575</v>
      </c>
      <c r="O54" s="97">
        <f t="shared" si="2"/>
        <v>94.069529652351733</v>
      </c>
      <c r="P54" s="97">
        <f t="shared" si="2"/>
        <v>96.046353101567831</v>
      </c>
      <c r="Q54" s="97">
        <f t="shared" si="2"/>
        <v>98.10270393092479</v>
      </c>
      <c r="R54" s="97">
        <f t="shared" si="2"/>
        <v>99.170643035673706</v>
      </c>
      <c r="S54" s="97">
        <f t="shared" si="2"/>
        <v>100</v>
      </c>
      <c r="T54" s="97">
        <f t="shared" si="2"/>
        <v>101.32924335378324</v>
      </c>
      <c r="U54" s="97">
        <f t="shared" si="2"/>
        <v>103.044762553965</v>
      </c>
      <c r="V54" s="97">
        <f t="shared" si="2"/>
        <v>105.35105657805045</v>
      </c>
      <c r="W54" s="97">
        <f t="shared" si="2"/>
        <v>107.62326743921835</v>
      </c>
      <c r="X54" s="97">
        <f t="shared" si="2"/>
        <v>109.83867302885709</v>
      </c>
      <c r="Y54" s="97">
        <f t="shared" si="2"/>
        <v>112.00863440127245</v>
      </c>
      <c r="Z54" s="97">
        <f t="shared" si="2"/>
        <v>114.24676209952283</v>
      </c>
      <c r="AA54" s="181">
        <v>46</v>
      </c>
    </row>
    <row r="55" spans="1:185" s="213" customFormat="1" ht="15" customHeight="1">
      <c r="A55" s="178">
        <v>47</v>
      </c>
      <c r="B55" s="258" t="s">
        <v>172</v>
      </c>
      <c r="C55" s="261" t="s">
        <v>524</v>
      </c>
      <c r="D55" s="196">
        <v>0</v>
      </c>
      <c r="E55" s="97">
        <f>IF(AND(ISNUMBER(E16),($S16)&gt;0),E16/$S16*100,0)</f>
        <v>48.56903765690376</v>
      </c>
      <c r="F55" s="97">
        <f t="shared" si="2"/>
        <v>54.200836820083673</v>
      </c>
      <c r="G55" s="97">
        <f t="shared" si="2"/>
        <v>61.539748953974893</v>
      </c>
      <c r="H55" s="97">
        <f t="shared" si="2"/>
        <v>67.589958158995813</v>
      </c>
      <c r="I55" s="97">
        <f t="shared" si="2"/>
        <v>72.769874476987454</v>
      </c>
      <c r="J55" s="97">
        <f t="shared" si="2"/>
        <v>76.644351464435147</v>
      </c>
      <c r="K55" s="97">
        <f t="shared" si="2"/>
        <v>80.30125523012552</v>
      </c>
      <c r="L55" s="97">
        <f t="shared" si="2"/>
        <v>82.585774058577414</v>
      </c>
      <c r="M55" s="97">
        <f t="shared" si="2"/>
        <v>85.012552301255226</v>
      </c>
      <c r="N55" s="97">
        <f t="shared" si="2"/>
        <v>87.338912133891213</v>
      </c>
      <c r="O55" s="97">
        <f t="shared" si="2"/>
        <v>90.31799163179916</v>
      </c>
      <c r="P55" s="97">
        <f t="shared" si="2"/>
        <v>94.025104602510453</v>
      </c>
      <c r="Q55" s="97">
        <f t="shared" si="2"/>
        <v>97.112970711297081</v>
      </c>
      <c r="R55" s="97">
        <f t="shared" si="2"/>
        <v>97.974895397489533</v>
      </c>
      <c r="S55" s="97">
        <f t="shared" si="2"/>
        <v>100</v>
      </c>
      <c r="T55" s="97">
        <f t="shared" si="2"/>
        <v>101.37238493723851</v>
      </c>
      <c r="U55" s="97">
        <f t="shared" si="2"/>
        <v>103.48117154811716</v>
      </c>
      <c r="V55" s="97">
        <f t="shared" si="2"/>
        <v>106.44351464435147</v>
      </c>
      <c r="W55" s="97">
        <f t="shared" si="2"/>
        <v>109.65690376569037</v>
      </c>
      <c r="X55" s="97">
        <f t="shared" si="2"/>
        <v>112.63598326359832</v>
      </c>
      <c r="Y55" s="97">
        <f t="shared" si="2"/>
        <v>114.87866108786611</v>
      </c>
      <c r="Z55" s="97">
        <f t="shared" si="2"/>
        <v>117.19665271966527</v>
      </c>
      <c r="AA55" s="181">
        <v>47</v>
      </c>
    </row>
    <row r="56" spans="1:185" s="213" customFormat="1" ht="15" customHeight="1">
      <c r="A56" s="178">
        <v>48</v>
      </c>
      <c r="B56" s="258" t="s">
        <v>177</v>
      </c>
      <c r="C56" s="261" t="s">
        <v>524</v>
      </c>
      <c r="D56" s="196">
        <v>0</v>
      </c>
      <c r="E56" s="97">
        <f>IF(AND(ISNUMBER(E17),($S17)&gt;0),E17/$S17*100,0)</f>
        <v>85.5</v>
      </c>
      <c r="F56" s="97">
        <f t="shared" si="2"/>
        <v>88.2</v>
      </c>
      <c r="G56" s="97">
        <f t="shared" si="2"/>
        <v>92.19</v>
      </c>
      <c r="H56" s="97">
        <f t="shared" si="2"/>
        <v>94.98</v>
      </c>
      <c r="I56" s="97">
        <f t="shared" si="2"/>
        <v>96.31</v>
      </c>
      <c r="J56" s="97">
        <f t="shared" si="2"/>
        <v>96.45</v>
      </c>
      <c r="K56" s="97">
        <f t="shared" si="2"/>
        <v>96.73</v>
      </c>
      <c r="L56" s="97">
        <f t="shared" si="2"/>
        <v>96.3</v>
      </c>
      <c r="M56" s="97">
        <f t="shared" si="2"/>
        <v>96.75</v>
      </c>
      <c r="N56" s="97">
        <f t="shared" si="2"/>
        <v>96.86</v>
      </c>
      <c r="O56" s="97">
        <f t="shared" si="2"/>
        <v>97.92</v>
      </c>
      <c r="P56" s="97">
        <f t="shared" si="2"/>
        <v>98.46</v>
      </c>
      <c r="Q56" s="97">
        <f t="shared" si="2"/>
        <v>99.67</v>
      </c>
      <c r="R56" s="97">
        <f t="shared" si="2"/>
        <v>100.05</v>
      </c>
      <c r="S56" s="97">
        <f t="shared" si="2"/>
        <v>100</v>
      </c>
      <c r="T56" s="97">
        <f t="shared" si="2"/>
        <v>100.32</v>
      </c>
      <c r="U56" s="97">
        <f t="shared" si="2"/>
        <v>100.94000000000001</v>
      </c>
      <c r="V56" s="97">
        <f t="shared" si="2"/>
        <v>102.08</v>
      </c>
      <c r="W56" s="97">
        <f t="shared" si="2"/>
        <v>103.27</v>
      </c>
      <c r="X56" s="97">
        <f t="shared" si="2"/>
        <v>104.39</v>
      </c>
      <c r="Y56" s="97">
        <f t="shared" si="2"/>
        <v>105.21000000000001</v>
      </c>
      <c r="Z56" s="97">
        <f t="shared" si="2"/>
        <v>106.13999999999999</v>
      </c>
      <c r="AA56" s="181">
        <v>48</v>
      </c>
    </row>
    <row r="57" spans="1:185" s="213" customFormat="1" ht="15" customHeight="1">
      <c r="A57" s="178">
        <v>49</v>
      </c>
      <c r="B57" s="258" t="s">
        <v>173</v>
      </c>
      <c r="C57" s="261" t="s">
        <v>524</v>
      </c>
      <c r="D57" s="196">
        <v>0</v>
      </c>
      <c r="E57" s="97">
        <f>IF(AND(ISNUMBER(E18),($S18)&gt;0),E18/$S18*100,0)</f>
        <v>70.900000000000006</v>
      </c>
      <c r="F57" s="97">
        <f t="shared" si="2"/>
        <v>73.81</v>
      </c>
      <c r="G57" s="97">
        <f t="shared" si="2"/>
        <v>77.56</v>
      </c>
      <c r="H57" s="97">
        <f t="shared" si="2"/>
        <v>80.7</v>
      </c>
      <c r="I57" s="97">
        <f t="shared" si="2"/>
        <v>83.42</v>
      </c>
      <c r="J57" s="97">
        <f t="shared" si="2"/>
        <v>85.14</v>
      </c>
      <c r="K57" s="97">
        <f t="shared" si="2"/>
        <v>87.15</v>
      </c>
      <c r="L57" s="97">
        <f t="shared" si="2"/>
        <v>88.7</v>
      </c>
      <c r="M57" s="97">
        <f t="shared" si="2"/>
        <v>90.43</v>
      </c>
      <c r="N57" s="97">
        <f t="shared" si="2"/>
        <v>91.95</v>
      </c>
      <c r="O57" s="97">
        <f t="shared" si="2"/>
        <v>94.06</v>
      </c>
      <c r="P57" s="97">
        <f t="shared" si="2"/>
        <v>96.54</v>
      </c>
      <c r="Q57" s="97">
        <f t="shared" si="2"/>
        <v>98.74</v>
      </c>
      <c r="R57" s="97">
        <f t="shared" si="2"/>
        <v>98.84</v>
      </c>
      <c r="S57" s="97">
        <f t="shared" si="2"/>
        <v>100</v>
      </c>
      <c r="T57" s="97">
        <f t="shared" si="2"/>
        <v>100.36</v>
      </c>
      <c r="U57" s="97">
        <f t="shared" si="2"/>
        <v>101.27999999999999</v>
      </c>
      <c r="V57" s="97">
        <f t="shared" si="2"/>
        <v>103.1</v>
      </c>
      <c r="W57" s="97">
        <f t="shared" si="2"/>
        <v>105.24</v>
      </c>
      <c r="X57" s="97">
        <f t="shared" si="2"/>
        <v>107.11</v>
      </c>
      <c r="Y57" s="97">
        <f t="shared" si="2"/>
        <v>108.05</v>
      </c>
      <c r="Z57" s="97">
        <f t="shared" si="2"/>
        <v>109.03</v>
      </c>
      <c r="AA57" s="181">
        <v>49</v>
      </c>
    </row>
    <row r="58" spans="1:185" s="213" customFormat="1" ht="15" customHeight="1">
      <c r="A58" s="178">
        <v>50</v>
      </c>
      <c r="B58" s="250" t="s">
        <v>79</v>
      </c>
      <c r="C58" s="261" t="s">
        <v>321</v>
      </c>
      <c r="D58" s="196">
        <v>0</v>
      </c>
      <c r="E58" s="97">
        <f t="shared" ref="E58:U61" si="3">IF(AND(ISNUMBER(E19),($N19)&gt;0),E19/$N19*100,0)</f>
        <v>109.81775823977186</v>
      </c>
      <c r="F58" s="97">
        <f t="shared" si="3"/>
        <v>107.98488438746017</v>
      </c>
      <c r="G58" s="97">
        <f t="shared" si="3"/>
        <v>106.15201053514849</v>
      </c>
      <c r="H58" s="97">
        <f t="shared" si="3"/>
        <v>104.31913668283681</v>
      </c>
      <c r="I58" s="97">
        <f t="shared" si="3"/>
        <v>102.48626283052511</v>
      </c>
      <c r="J58" s="97">
        <f t="shared" si="3"/>
        <v>101.83663665502225</v>
      </c>
      <c r="K58" s="97">
        <f t="shared" si="3"/>
        <v>101.18701047951937</v>
      </c>
      <c r="L58" s="97">
        <f t="shared" si="3"/>
        <v>100.53738430401648</v>
      </c>
      <c r="M58" s="97">
        <f t="shared" si="3"/>
        <v>100.26869215200824</v>
      </c>
      <c r="N58" s="97">
        <f t="shared" si="3"/>
        <v>100</v>
      </c>
      <c r="O58" s="97">
        <f t="shared" si="3"/>
        <v>99.731307847991758</v>
      </c>
      <c r="P58" s="251" t="s">
        <v>704</v>
      </c>
      <c r="Q58" s="251" t="s">
        <v>704</v>
      </c>
      <c r="R58" s="97">
        <f t="shared" si="3"/>
        <v>99.275582802939354</v>
      </c>
      <c r="S58" s="251" t="s">
        <v>704</v>
      </c>
      <c r="T58" s="251" t="s">
        <v>704</v>
      </c>
      <c r="U58" s="160">
        <f t="shared" si="3"/>
        <v>95.994851631096466</v>
      </c>
      <c r="V58" s="251" t="s">
        <v>704</v>
      </c>
      <c r="W58" s="251" t="s">
        <v>704</v>
      </c>
      <c r="X58" s="160">
        <f>IF(AND(ISNUMBER(X19),($N19)&gt;0),X19/$N19*100,0)</f>
        <v>92.929738617372621</v>
      </c>
      <c r="Y58" s="251" t="s">
        <v>704</v>
      </c>
      <c r="Z58" s="251" t="s">
        <v>704</v>
      </c>
      <c r="AA58" s="181">
        <v>50</v>
      </c>
    </row>
    <row r="59" spans="1:185" s="213" customFormat="1" ht="15" customHeight="1">
      <c r="A59" s="178">
        <v>51</v>
      </c>
      <c r="B59" s="258" t="s">
        <v>65</v>
      </c>
      <c r="C59" s="261" t="s">
        <v>321</v>
      </c>
      <c r="D59" s="196">
        <v>0</v>
      </c>
      <c r="E59" s="97">
        <f t="shared" si="3"/>
        <v>256.33256257646872</v>
      </c>
      <c r="F59" s="97">
        <f t="shared" si="3"/>
        <v>228.5374654296227</v>
      </c>
      <c r="G59" s="97">
        <f t="shared" si="3"/>
        <v>200.74236828277668</v>
      </c>
      <c r="H59" s="97">
        <f t="shared" si="3"/>
        <v>172.94727113593072</v>
      </c>
      <c r="I59" s="97">
        <f t="shared" si="3"/>
        <v>145.1521739890847</v>
      </c>
      <c r="J59" s="97">
        <f t="shared" si="3"/>
        <v>144.12272594660891</v>
      </c>
      <c r="K59" s="97">
        <f t="shared" si="3"/>
        <v>143.09327790413315</v>
      </c>
      <c r="L59" s="97">
        <f t="shared" si="3"/>
        <v>142.06382986165738</v>
      </c>
      <c r="M59" s="97">
        <f t="shared" si="3"/>
        <v>121.03191493082868</v>
      </c>
      <c r="N59" s="97">
        <f t="shared" si="3"/>
        <v>100</v>
      </c>
      <c r="O59" s="97">
        <f t="shared" si="3"/>
        <v>78.968085069171295</v>
      </c>
      <c r="P59" s="251" t="s">
        <v>704</v>
      </c>
      <c r="Q59" s="251" t="s">
        <v>704</v>
      </c>
      <c r="R59" s="97">
        <f t="shared" si="3"/>
        <v>85.395695483577938</v>
      </c>
      <c r="S59" s="251" t="s">
        <v>704</v>
      </c>
      <c r="T59" s="251" t="s">
        <v>704</v>
      </c>
      <c r="U59" s="160">
        <f t="shared" si="3"/>
        <v>87.054183251700621</v>
      </c>
      <c r="V59" s="251" t="s">
        <v>704</v>
      </c>
      <c r="W59" s="251" t="s">
        <v>704</v>
      </c>
      <c r="X59" s="160">
        <f>IF(AND(ISNUMBER(X20),($N20)&gt;0),X20/$N20*100,0)</f>
        <v>71.035278273212811</v>
      </c>
      <c r="Y59" s="251" t="s">
        <v>704</v>
      </c>
      <c r="Z59" s="251" t="s">
        <v>704</v>
      </c>
      <c r="AA59" s="181">
        <v>51</v>
      </c>
    </row>
    <row r="60" spans="1:185" s="213" customFormat="1" ht="15" customHeight="1">
      <c r="A60" s="178">
        <v>52</v>
      </c>
      <c r="B60" s="258" t="s">
        <v>66</v>
      </c>
      <c r="C60" s="261" t="s">
        <v>321</v>
      </c>
      <c r="D60" s="196">
        <v>0</v>
      </c>
      <c r="E60" s="97">
        <f t="shared" si="3"/>
        <v>108.33533534747136</v>
      </c>
      <c r="F60" s="97">
        <f t="shared" si="3"/>
        <v>106.76514480775099</v>
      </c>
      <c r="G60" s="97">
        <f t="shared" si="3"/>
        <v>105.19495426803064</v>
      </c>
      <c r="H60" s="97">
        <f t="shared" si="3"/>
        <v>103.62476372831031</v>
      </c>
      <c r="I60" s="97">
        <f t="shared" si="3"/>
        <v>102.05457318858997</v>
      </c>
      <c r="J60" s="97">
        <f t="shared" si="3"/>
        <v>101.4087900147083</v>
      </c>
      <c r="K60" s="97">
        <f t="shared" si="3"/>
        <v>100.76300684082662</v>
      </c>
      <c r="L60" s="97">
        <f t="shared" si="3"/>
        <v>100.11722366694495</v>
      </c>
      <c r="M60" s="97">
        <f t="shared" si="3"/>
        <v>100.05861183347248</v>
      </c>
      <c r="N60" s="97">
        <f>IF(AND(ISNUMBER(N21),($N21)&gt;0),N21/$N21*100,0)</f>
        <v>100</v>
      </c>
      <c r="O60" s="97">
        <f>IF(AND(ISNUMBER(O21),($N21)&gt;0),O21/$N21*100,0)</f>
        <v>99.941388166527531</v>
      </c>
      <c r="P60" s="251" t="s">
        <v>704</v>
      </c>
      <c r="Q60" s="251" t="s">
        <v>704</v>
      </c>
      <c r="R60" s="97">
        <f>IF(AND(ISNUMBER(R21),($N21)&gt;0),R21/$N21*100,0)</f>
        <v>99.416018186229977</v>
      </c>
      <c r="S60" s="251" t="s">
        <v>704</v>
      </c>
      <c r="T60" s="251" t="s">
        <v>704</v>
      </c>
      <c r="U60" s="160">
        <f>IF(AND(ISNUMBER(U21),($N21)&gt;0),U21/$N21*100,0)</f>
        <v>96.085312465672786</v>
      </c>
      <c r="V60" s="251" t="s">
        <v>704</v>
      </c>
      <c r="W60" s="251" t="s">
        <v>704</v>
      </c>
      <c r="X60" s="160">
        <f>IF(AND(ISNUMBER(X21),($N21)&gt;0),X21/$N21*100,0)</f>
        <v>93.151264690288514</v>
      </c>
      <c r="Y60" s="251" t="s">
        <v>704</v>
      </c>
      <c r="Z60" s="251" t="s">
        <v>704</v>
      </c>
      <c r="AA60" s="181">
        <v>52</v>
      </c>
    </row>
    <row r="61" spans="1:185" s="213" customFormat="1" ht="15" customHeight="1">
      <c r="A61" s="178">
        <v>53</v>
      </c>
      <c r="B61" s="250" t="s">
        <v>266</v>
      </c>
      <c r="C61" s="261" t="s">
        <v>321</v>
      </c>
      <c r="D61" s="196">
        <v>0</v>
      </c>
      <c r="E61" s="97">
        <f t="shared" si="3"/>
        <v>111.01416593275273</v>
      </c>
      <c r="F61" s="97">
        <f t="shared" si="3"/>
        <v>108.45928428878241</v>
      </c>
      <c r="G61" s="97">
        <f t="shared" si="3"/>
        <v>106.38665325556251</v>
      </c>
      <c r="H61" s="97">
        <f t="shared" si="3"/>
        <v>104.54096645060073</v>
      </c>
      <c r="I61" s="97">
        <f t="shared" si="3"/>
        <v>102.60593794053779</v>
      </c>
      <c r="J61" s="97">
        <f t="shared" si="3"/>
        <v>101.71466281401773</v>
      </c>
      <c r="K61" s="97">
        <f t="shared" si="3"/>
        <v>101.01123975837911</v>
      </c>
      <c r="L61" s="97">
        <f t="shared" si="3"/>
        <v>100.38878383499087</v>
      </c>
      <c r="M61" s="97">
        <f t="shared" si="3"/>
        <v>100.17558753295042</v>
      </c>
      <c r="N61" s="97">
        <f t="shared" si="3"/>
        <v>100</v>
      </c>
      <c r="O61" s="97">
        <f t="shared" si="3"/>
        <v>99.722242860908011</v>
      </c>
      <c r="P61" s="251" t="s">
        <v>704</v>
      </c>
      <c r="Q61" s="251" t="s">
        <v>704</v>
      </c>
      <c r="R61" s="97">
        <f t="shared" si="3"/>
        <v>99.125221492820387</v>
      </c>
      <c r="S61" s="251" t="s">
        <v>704</v>
      </c>
      <c r="T61" s="251" t="s">
        <v>704</v>
      </c>
      <c r="U61" s="160">
        <f>IF(AND(ISNUMBER(U22),($N22)&gt;0),U22/$N22*100,0)</f>
        <v>96.134037718960968</v>
      </c>
      <c r="V61" s="251" t="s">
        <v>704</v>
      </c>
      <c r="W61" s="251" t="s">
        <v>704</v>
      </c>
      <c r="X61" s="160">
        <f>IF(AND(ISNUMBER(X22),($N22)&gt;0),X22/$N22*100,0)</f>
        <v>93.730019533179643</v>
      </c>
      <c r="Y61" s="251" t="s">
        <v>704</v>
      </c>
      <c r="Z61" s="251" t="s">
        <v>704</v>
      </c>
      <c r="AA61" s="181">
        <v>53</v>
      </c>
    </row>
    <row r="62" spans="1:185" s="213" customFormat="1" ht="15" customHeight="1">
      <c r="A62" s="178">
        <v>54</v>
      </c>
      <c r="B62" s="250" t="s">
        <v>67</v>
      </c>
      <c r="C62" s="261" t="s">
        <v>524</v>
      </c>
      <c r="D62" s="196">
        <v>0</v>
      </c>
      <c r="E62" s="97">
        <f>IF(AND(ISNUMBER(E23),($S23)&gt;0),E23/$S23*100,0)</f>
        <v>93.364368858141006</v>
      </c>
      <c r="F62" s="97">
        <f t="shared" ref="F62:Y64" si="4">IF(AND(ISNUMBER(F23),($S23)&gt;0),F23/$S23*100,0)</f>
        <v>95.70608070445779</v>
      </c>
      <c r="G62" s="97">
        <f t="shared" si="4"/>
        <v>99.718762312842529</v>
      </c>
      <c r="H62" s="97">
        <f t="shared" si="4"/>
        <v>98.504652527425733</v>
      </c>
      <c r="I62" s="97">
        <f t="shared" si="4"/>
        <v>101.28644515870526</v>
      </c>
      <c r="J62" s="97">
        <f t="shared" si="4"/>
        <v>104.24591353856339</v>
      </c>
      <c r="K62" s="97">
        <f t="shared" si="4"/>
        <v>105.46571675979537</v>
      </c>
      <c r="L62" s="97">
        <f t="shared" si="4"/>
        <v>105.34750167389839</v>
      </c>
      <c r="M62" s="97">
        <f t="shared" si="4"/>
        <v>106.34977643696435</v>
      </c>
      <c r="N62" s="97">
        <f t="shared" si="4"/>
        <v>105.75005242928528</v>
      </c>
      <c r="O62" s="97">
        <f t="shared" si="4"/>
        <v>105.17741659378055</v>
      </c>
      <c r="P62" s="97">
        <f t="shared" si="4"/>
        <v>105.36189174885027</v>
      </c>
      <c r="Q62" s="97">
        <f t="shared" si="4"/>
        <v>104.26987238402904</v>
      </c>
      <c r="R62" s="97">
        <f t="shared" si="4"/>
        <v>102.65808427824763</v>
      </c>
      <c r="S62" s="97">
        <f t="shared" si="4"/>
        <v>100</v>
      </c>
      <c r="T62" s="97">
        <f t="shared" si="4"/>
        <v>98.901138028762077</v>
      </c>
      <c r="U62" s="97">
        <f t="shared" si="4"/>
        <v>97.491599993541982</v>
      </c>
      <c r="V62" s="97">
        <f t="shared" si="4"/>
        <v>97.312073268521161</v>
      </c>
      <c r="W62" s="97">
        <f t="shared" si="4"/>
        <v>96.7674930856613</v>
      </c>
      <c r="X62" s="97">
        <f t="shared" si="4"/>
        <v>95.864489899307316</v>
      </c>
      <c r="Y62" s="97">
        <f t="shared" si="4"/>
        <v>96.426489398468718</v>
      </c>
      <c r="Z62" s="198" t="s">
        <v>211</v>
      </c>
      <c r="AA62" s="181">
        <v>54</v>
      </c>
    </row>
    <row r="63" spans="1:185" s="213" customFormat="1" ht="15" customHeight="1">
      <c r="A63" s="178">
        <v>55</v>
      </c>
      <c r="B63" s="258" t="s">
        <v>217</v>
      </c>
      <c r="C63" s="261" t="s">
        <v>524</v>
      </c>
      <c r="D63" s="97">
        <f>IF(AND(ISNUMBER(D24),($S24)&gt;0),D24/$S24*100,0)</f>
        <v>89.965130784108013</v>
      </c>
      <c r="E63" s="97">
        <f>IF(AND(ISNUMBER(E24),($S24)&gt;0),E24/$S24*100,0)</f>
        <v>95.724387003588816</v>
      </c>
      <c r="F63" s="97">
        <f t="shared" si="4"/>
        <v>97.328100956790792</v>
      </c>
      <c r="G63" s="97">
        <f t="shared" si="4"/>
        <v>98.43352797195223</v>
      </c>
      <c r="H63" s="97">
        <f t="shared" si="4"/>
        <v>95.070395720405443</v>
      </c>
      <c r="I63" s="97">
        <f t="shared" si="4"/>
        <v>100.47183069388372</v>
      </c>
      <c r="J63" s="97">
        <f t="shared" si="4"/>
        <v>102.01411783621444</v>
      </c>
      <c r="K63" s="97">
        <f t="shared" si="4"/>
        <v>102.01563312265787</v>
      </c>
      <c r="L63" s="97">
        <f t="shared" si="4"/>
        <v>100.54844728218919</v>
      </c>
      <c r="M63" s="97">
        <f t="shared" si="4"/>
        <v>102.49196407988353</v>
      </c>
      <c r="N63" s="97">
        <f t="shared" si="4"/>
        <v>99.874633283301733</v>
      </c>
      <c r="O63" s="97">
        <f t="shared" si="4"/>
        <v>101.20603257175591</v>
      </c>
      <c r="P63" s="97">
        <f t="shared" si="4"/>
        <v>102.85702144415193</v>
      </c>
      <c r="Q63" s="97">
        <f t="shared" si="4"/>
        <v>101.61144770787986</v>
      </c>
      <c r="R63" s="97">
        <f t="shared" si="4"/>
        <v>103.00707874164927</v>
      </c>
      <c r="S63" s="97">
        <f t="shared" si="4"/>
        <v>100</v>
      </c>
      <c r="T63" s="97">
        <f t="shared" si="4"/>
        <v>96.772250225695288</v>
      </c>
      <c r="U63" s="97">
        <f t="shared" si="4"/>
        <v>96.193463301079731</v>
      </c>
      <c r="V63" s="97">
        <f t="shared" si="4"/>
        <v>93.61662051802891</v>
      </c>
      <c r="W63" s="97">
        <f t="shared" si="4"/>
        <v>93.792730484758621</v>
      </c>
      <c r="X63" s="97">
        <f t="shared" si="4"/>
        <v>93.941168817669507</v>
      </c>
      <c r="Y63" s="97">
        <f t="shared" si="4"/>
        <v>95.536345004266778</v>
      </c>
      <c r="Z63" s="198" t="s">
        <v>211</v>
      </c>
      <c r="AA63" s="181">
        <v>55</v>
      </c>
      <c r="AB63" s="263"/>
      <c r="AC63" s="263"/>
      <c r="AD63" s="263"/>
      <c r="AE63" s="263"/>
      <c r="AF63" s="263"/>
      <c r="AG63" s="263"/>
      <c r="AH63" s="263"/>
      <c r="AI63" s="263"/>
      <c r="AJ63" s="263"/>
      <c r="AK63" s="263"/>
      <c r="AL63" s="263"/>
      <c r="AM63" s="263"/>
      <c r="AN63" s="263"/>
      <c r="AO63" s="263"/>
      <c r="AP63" s="263"/>
      <c r="AQ63" s="263"/>
      <c r="AR63" s="263"/>
      <c r="AS63" s="263"/>
      <c r="AT63" s="263"/>
      <c r="AU63" s="263"/>
      <c r="AV63" s="263"/>
      <c r="AW63" s="263"/>
      <c r="AX63" s="263"/>
      <c r="AY63" s="263"/>
      <c r="AZ63" s="263"/>
      <c r="BA63" s="263"/>
      <c r="BB63" s="263"/>
      <c r="BC63" s="263"/>
      <c r="BD63" s="263"/>
      <c r="BE63" s="263"/>
      <c r="BF63" s="263"/>
      <c r="BG63" s="263"/>
      <c r="BH63" s="263"/>
      <c r="BI63" s="263"/>
      <c r="BJ63" s="263"/>
      <c r="BK63" s="263"/>
      <c r="BL63" s="263"/>
      <c r="BM63" s="263"/>
      <c r="BN63" s="263"/>
      <c r="BO63" s="263"/>
      <c r="BP63" s="263"/>
      <c r="BQ63" s="263"/>
      <c r="BR63" s="263"/>
      <c r="BS63" s="263"/>
      <c r="BT63" s="263"/>
      <c r="BU63" s="263"/>
      <c r="BV63" s="263"/>
      <c r="BW63" s="263"/>
      <c r="BX63" s="263"/>
      <c r="BY63" s="263"/>
      <c r="BZ63" s="263"/>
      <c r="CA63" s="263"/>
      <c r="CB63" s="263"/>
      <c r="CC63" s="263"/>
      <c r="CD63" s="263"/>
      <c r="CE63" s="263"/>
      <c r="CF63" s="263"/>
      <c r="CG63" s="263"/>
      <c r="CH63" s="263"/>
      <c r="CI63" s="263"/>
      <c r="CJ63" s="263"/>
      <c r="CK63" s="263"/>
      <c r="CL63" s="263"/>
      <c r="CM63" s="263"/>
      <c r="CN63" s="263"/>
      <c r="CO63" s="263"/>
      <c r="CP63" s="263"/>
      <c r="CQ63" s="263"/>
      <c r="CR63" s="263"/>
      <c r="CS63" s="263"/>
      <c r="CT63" s="263"/>
      <c r="CU63" s="263"/>
      <c r="CV63" s="263"/>
      <c r="CW63" s="263"/>
      <c r="CX63" s="263"/>
      <c r="CY63" s="263"/>
      <c r="CZ63" s="263"/>
      <c r="DA63" s="263"/>
      <c r="DB63" s="263"/>
      <c r="DC63" s="263"/>
      <c r="DD63" s="263"/>
      <c r="DE63" s="263"/>
      <c r="DF63" s="263"/>
      <c r="DG63" s="263"/>
      <c r="DH63" s="263"/>
      <c r="DI63" s="263"/>
      <c r="DJ63" s="263"/>
      <c r="DK63" s="263"/>
      <c r="DL63" s="263"/>
      <c r="DM63" s="263"/>
      <c r="DN63" s="263"/>
      <c r="DO63" s="263"/>
      <c r="DP63" s="263"/>
      <c r="DQ63" s="263"/>
      <c r="DR63" s="263"/>
      <c r="DS63" s="263"/>
      <c r="DT63" s="263"/>
      <c r="DU63" s="263"/>
      <c r="DV63" s="263"/>
      <c r="DW63" s="263"/>
      <c r="DX63" s="263"/>
      <c r="DY63" s="263"/>
      <c r="DZ63" s="263"/>
      <c r="EA63" s="263"/>
      <c r="EB63" s="263"/>
      <c r="EC63" s="263"/>
      <c r="ED63" s="263"/>
      <c r="EE63" s="263"/>
      <c r="EF63" s="263"/>
      <c r="EG63" s="263"/>
      <c r="EH63" s="263"/>
      <c r="EI63" s="263"/>
      <c r="EJ63" s="263"/>
      <c r="EK63" s="263"/>
      <c r="EL63" s="263"/>
      <c r="EM63" s="263"/>
      <c r="EN63" s="263"/>
      <c r="EO63" s="263"/>
      <c r="EP63" s="263"/>
      <c r="EQ63" s="263"/>
      <c r="ER63" s="263"/>
      <c r="ES63" s="263"/>
      <c r="ET63" s="263"/>
      <c r="EU63" s="263"/>
      <c r="EV63" s="263"/>
      <c r="EW63" s="263"/>
      <c r="EX63" s="263"/>
      <c r="EY63" s="263"/>
      <c r="EZ63" s="263"/>
      <c r="FA63" s="263"/>
      <c r="FB63" s="263"/>
      <c r="FC63" s="263"/>
      <c r="FD63" s="263"/>
      <c r="FE63" s="263"/>
      <c r="FF63" s="263"/>
      <c r="FG63" s="263"/>
      <c r="FH63" s="263"/>
      <c r="FI63" s="263"/>
      <c r="FJ63" s="263"/>
      <c r="FK63" s="263"/>
      <c r="FL63" s="263"/>
      <c r="FM63" s="263"/>
      <c r="FN63" s="263"/>
      <c r="FO63" s="263"/>
      <c r="FP63" s="263"/>
      <c r="FQ63" s="263"/>
      <c r="FR63" s="263"/>
      <c r="FS63" s="263"/>
      <c r="FT63" s="263"/>
      <c r="FU63" s="263"/>
      <c r="FV63" s="263"/>
      <c r="FW63" s="263"/>
      <c r="FX63" s="263"/>
      <c r="FY63" s="263"/>
      <c r="FZ63" s="263"/>
      <c r="GA63" s="263"/>
      <c r="GB63" s="263"/>
      <c r="GC63" s="263"/>
    </row>
    <row r="64" spans="1:185" s="213" customFormat="1" ht="15" customHeight="1">
      <c r="A64" s="178">
        <v>56</v>
      </c>
      <c r="B64" s="258" t="s">
        <v>332</v>
      </c>
      <c r="C64" s="261" t="s">
        <v>524</v>
      </c>
      <c r="D64" s="196">
        <v>0</v>
      </c>
      <c r="E64" s="97">
        <f>IF(AND(ISNUMBER(E25),($S25)&gt;0),E25/$S25*100,0)</f>
        <v>92.060358897486921</v>
      </c>
      <c r="F64" s="97">
        <f t="shared" si="4"/>
        <v>94.809845830372311</v>
      </c>
      <c r="G64" s="97">
        <f t="shared" si="4"/>
        <v>100.42890870961003</v>
      </c>
      <c r="H64" s="97">
        <f t="shared" si="4"/>
        <v>100.40222483738303</v>
      </c>
      <c r="I64" s="97">
        <f t="shared" si="4"/>
        <v>101.73655414548112</v>
      </c>
      <c r="J64" s="97">
        <f t="shared" si="4"/>
        <v>105.47907516980833</v>
      </c>
      <c r="K64" s="97">
        <f t="shared" si="4"/>
        <v>107.37203406358175</v>
      </c>
      <c r="L64" s="97">
        <f t="shared" si="4"/>
        <v>107.99918244193843</v>
      </c>
      <c r="M64" s="97">
        <f t="shared" si="4"/>
        <v>108.48138112384838</v>
      </c>
      <c r="N64" s="97">
        <f t="shared" si="4"/>
        <v>108.99647030287602</v>
      </c>
      <c r="O64" s="97">
        <f t="shared" si="4"/>
        <v>107.3717744347538</v>
      </c>
      <c r="P64" s="97">
        <f t="shared" si="4"/>
        <v>106.74593866127495</v>
      </c>
      <c r="Q64" s="97">
        <f t="shared" si="4"/>
        <v>105.7387645889614</v>
      </c>
      <c r="R64" s="97">
        <f t="shared" si="4"/>
        <v>102.46525005899949</v>
      </c>
      <c r="S64" s="97">
        <f t="shared" si="4"/>
        <v>100</v>
      </c>
      <c r="T64" s="97">
        <f t="shared" si="4"/>
        <v>100.07743868800441</v>
      </c>
      <c r="U64" s="97">
        <f t="shared" si="4"/>
        <v>98.208875485904841</v>
      </c>
      <c r="V64" s="97">
        <f t="shared" si="4"/>
        <v>99.353967397624999</v>
      </c>
      <c r="W64" s="97">
        <f t="shared" si="4"/>
        <v>98.411175389393051</v>
      </c>
      <c r="X64" s="97">
        <f t="shared" si="4"/>
        <v>96.927206240208932</v>
      </c>
      <c r="Y64" s="97">
        <f t="shared" si="4"/>
        <v>96.91833186955256</v>
      </c>
      <c r="Z64" s="198" t="s">
        <v>211</v>
      </c>
      <c r="AA64" s="181">
        <v>56</v>
      </c>
    </row>
    <row r="65" spans="1:27" s="213" customFormat="1" ht="15" customHeight="1">
      <c r="A65" s="178">
        <v>57</v>
      </c>
      <c r="B65" s="250" t="s">
        <v>264</v>
      </c>
      <c r="C65" s="261" t="s">
        <v>524</v>
      </c>
      <c r="D65" s="196">
        <v>0</v>
      </c>
      <c r="E65" s="97">
        <f>IF(AND(ISNUMBER(E27),($S27)&gt;0),E27/$S27*100,0)</f>
        <v>95.880575235582512</v>
      </c>
      <c r="F65" s="97">
        <f t="shared" ref="F65:Y72" si="5">IF(AND(ISNUMBER(F27),($S27)&gt;0),F27/$S27*100,0)</f>
        <v>97.435668526208133</v>
      </c>
      <c r="G65" s="97">
        <f t="shared" si="5"/>
        <v>101.0672186395162</v>
      </c>
      <c r="H65" s="97">
        <f t="shared" si="5"/>
        <v>99.591184466732386</v>
      </c>
      <c r="I65" s="97">
        <f t="shared" si="5"/>
        <v>102.05459176356781</v>
      </c>
      <c r="J65" s="97">
        <f t="shared" si="5"/>
        <v>104.78719118589413</v>
      </c>
      <c r="K65" s="97">
        <f t="shared" si="5"/>
        <v>105.95491029411781</v>
      </c>
      <c r="L65" s="97">
        <f t="shared" si="5"/>
        <v>105.86242368405311</v>
      </c>
      <c r="M65" s="97">
        <f t="shared" si="5"/>
        <v>106.70510635244655</v>
      </c>
      <c r="N65" s="97">
        <f t="shared" si="5"/>
        <v>105.97948096001954</v>
      </c>
      <c r="O65" s="97">
        <f t="shared" si="5"/>
        <v>105.17447587249191</v>
      </c>
      <c r="P65" s="97">
        <f t="shared" si="5"/>
        <v>105.23591577929061</v>
      </c>
      <c r="Q65" s="97">
        <f t="shared" si="5"/>
        <v>104.15152285290847</v>
      </c>
      <c r="R65" s="97">
        <f t="shared" si="5"/>
        <v>102.57987331063411</v>
      </c>
      <c r="S65" s="97">
        <f t="shared" si="5"/>
        <v>100</v>
      </c>
      <c r="T65" s="97">
        <f t="shared" si="5"/>
        <v>99.049029130998434</v>
      </c>
      <c r="U65" s="97">
        <f t="shared" si="5"/>
        <v>97.752657161360418</v>
      </c>
      <c r="V65" s="97">
        <f t="shared" si="5"/>
        <v>97.829045418524075</v>
      </c>
      <c r="W65" s="97">
        <f t="shared" si="5"/>
        <v>97.519484307388439</v>
      </c>
      <c r="X65" s="97">
        <f t="shared" si="5"/>
        <v>96.669375836777434</v>
      </c>
      <c r="Y65" s="97">
        <f t="shared" si="5"/>
        <v>97.126623972934809</v>
      </c>
      <c r="Z65" s="198" t="s">
        <v>211</v>
      </c>
      <c r="AA65" s="181">
        <v>57</v>
      </c>
    </row>
    <row r="66" spans="1:27" s="213" customFormat="1" ht="15" customHeight="1">
      <c r="A66" s="178">
        <v>58</v>
      </c>
      <c r="B66" s="250" t="s">
        <v>265</v>
      </c>
      <c r="C66" s="261" t="s">
        <v>524</v>
      </c>
      <c r="D66" s="196">
        <v>0</v>
      </c>
      <c r="E66" s="97">
        <f>IF(AND(ISNUMBER(E28),($S28)&gt;0),E28/$S28*100,0)</f>
        <v>103.42492275636181</v>
      </c>
      <c r="F66" s="97">
        <f t="shared" si="5"/>
        <v>104.64167529028805</v>
      </c>
      <c r="G66" s="97">
        <f t="shared" si="5"/>
        <v>107.48788856876692</v>
      </c>
      <c r="H66" s="97">
        <f t="shared" si="5"/>
        <v>104.99623260903354</v>
      </c>
      <c r="I66" s="97">
        <f t="shared" si="5"/>
        <v>107.17986018238979</v>
      </c>
      <c r="J66" s="97">
        <f t="shared" si="5"/>
        <v>109.42120296353212</v>
      </c>
      <c r="K66" s="97">
        <f t="shared" si="5"/>
        <v>110.25625507735705</v>
      </c>
      <c r="L66" s="97">
        <f t="shared" si="5"/>
        <v>109.77530359077315</v>
      </c>
      <c r="M66" s="97">
        <f t="shared" si="5"/>
        <v>110.00195476829467</v>
      </c>
      <c r="N66" s="97">
        <f t="shared" si="5"/>
        <v>108.43760447233591</v>
      </c>
      <c r="O66" s="97">
        <f t="shared" si="5"/>
        <v>106.96989544309371</v>
      </c>
      <c r="P66" s="97">
        <f t="shared" si="5"/>
        <v>106.4583217046372</v>
      </c>
      <c r="Q66" s="97">
        <f t="shared" si="5"/>
        <v>104.77666645963528</v>
      </c>
      <c r="R66" s="97">
        <f t="shared" si="5"/>
        <v>102.76825495332137</v>
      </c>
      <c r="S66" s="97">
        <f t="shared" si="5"/>
        <v>100</v>
      </c>
      <c r="T66" s="97">
        <f t="shared" si="5"/>
        <v>97.436286008269192</v>
      </c>
      <c r="U66" s="97">
        <f t="shared" si="5"/>
        <v>96.156434835783372</v>
      </c>
      <c r="V66" s="97">
        <f t="shared" si="5"/>
        <v>95.131560198475924</v>
      </c>
      <c r="W66" s="97">
        <f t="shared" si="5"/>
        <v>94.333196748116109</v>
      </c>
      <c r="X66" s="97">
        <f t="shared" si="5"/>
        <v>93.193195833231485</v>
      </c>
      <c r="Y66" s="97">
        <f t="shared" si="5"/>
        <v>93.419644443562092</v>
      </c>
      <c r="Z66" s="198" t="s">
        <v>211</v>
      </c>
      <c r="AA66" s="181">
        <v>58</v>
      </c>
    </row>
    <row r="67" spans="1:27" s="213" customFormat="1" ht="15" customHeight="1">
      <c r="A67" s="178">
        <v>59</v>
      </c>
      <c r="B67" s="250" t="s">
        <v>234</v>
      </c>
      <c r="C67" s="261" t="s">
        <v>524</v>
      </c>
      <c r="D67" s="196">
        <v>0</v>
      </c>
      <c r="E67" s="97">
        <f>IF(AND(ISNUMBER(E29),($S29)&gt;0),E29/$S29*100,0)</f>
        <v>97.196220227617545</v>
      </c>
      <c r="F67" s="97">
        <f t="shared" si="5"/>
        <v>95.423194736634002</v>
      </c>
      <c r="G67" s="97">
        <f t="shared" si="5"/>
        <v>101.11373521530382</v>
      </c>
      <c r="H67" s="97">
        <f t="shared" si="5"/>
        <v>97.976320442129435</v>
      </c>
      <c r="I67" s="97">
        <f t="shared" si="5"/>
        <v>102.77565955755412</v>
      </c>
      <c r="J67" s="97">
        <f t="shared" si="5"/>
        <v>110.12603666075049</v>
      </c>
      <c r="K67" s="97">
        <f t="shared" si="5"/>
        <v>110.09613455107699</v>
      </c>
      <c r="L67" s="97">
        <f t="shared" si="5"/>
        <v>107.24879604349012</v>
      </c>
      <c r="M67" s="97">
        <f t="shared" si="5"/>
        <v>103.24601922271357</v>
      </c>
      <c r="N67" s="97">
        <f t="shared" si="5"/>
        <v>101.40896784847098</v>
      </c>
      <c r="O67" s="97">
        <f t="shared" si="5"/>
        <v>108.78281645848966</v>
      </c>
      <c r="P67" s="97">
        <f t="shared" si="5"/>
        <v>105.07915390963409</v>
      </c>
      <c r="Q67" s="97">
        <f t="shared" si="5"/>
        <v>105.43937947476181</v>
      </c>
      <c r="R67" s="97">
        <f t="shared" si="5"/>
        <v>102.3163561549828</v>
      </c>
      <c r="S67" s="97">
        <f t="shared" si="5"/>
        <v>100</v>
      </c>
      <c r="T67" s="97">
        <f t="shared" si="5"/>
        <v>99.892513681419629</v>
      </c>
      <c r="U67" s="97">
        <f t="shared" si="5"/>
        <v>88.786370214037902</v>
      </c>
      <c r="V67" s="97">
        <f t="shared" si="5"/>
        <v>96.603896313091795</v>
      </c>
      <c r="W67" s="97">
        <f t="shared" si="5"/>
        <v>94.210722375535667</v>
      </c>
      <c r="X67" s="97">
        <f t="shared" si="5"/>
        <v>99.533308360886764</v>
      </c>
      <c r="Y67" s="97">
        <f t="shared" si="5"/>
        <v>90.981521909292979</v>
      </c>
      <c r="Z67" s="198" t="s">
        <v>211</v>
      </c>
      <c r="AA67" s="181">
        <v>59</v>
      </c>
    </row>
    <row r="68" spans="1:27" s="262" customFormat="1" ht="15" customHeight="1">
      <c r="A68" s="178">
        <v>60</v>
      </c>
      <c r="B68" s="258" t="s">
        <v>215</v>
      </c>
      <c r="C68" s="261" t="s">
        <v>524</v>
      </c>
      <c r="D68" s="73">
        <f>IF(AND(ISNUMBER(D30),($S30)&gt;0),D30/$S30*100,0)</f>
        <v>89.965130784108013</v>
      </c>
      <c r="E68" s="97">
        <f>IF(AND(ISNUMBER(E30),($S30)&gt;0),E30/$S30*100,0)</f>
        <v>95.724387003588816</v>
      </c>
      <c r="F68" s="97">
        <f t="shared" si="5"/>
        <v>97.328100956790792</v>
      </c>
      <c r="G68" s="97">
        <f t="shared" si="5"/>
        <v>98.43352797195223</v>
      </c>
      <c r="H68" s="97">
        <f t="shared" si="5"/>
        <v>95.070395720405443</v>
      </c>
      <c r="I68" s="97">
        <f t="shared" si="5"/>
        <v>100.47183069388372</v>
      </c>
      <c r="J68" s="97">
        <f t="shared" si="5"/>
        <v>102.01411783621444</v>
      </c>
      <c r="K68" s="97">
        <f t="shared" si="5"/>
        <v>102.01563312265787</v>
      </c>
      <c r="L68" s="97">
        <f t="shared" si="5"/>
        <v>100.54844728218919</v>
      </c>
      <c r="M68" s="97">
        <f t="shared" si="5"/>
        <v>102.49196407988353</v>
      </c>
      <c r="N68" s="97">
        <f t="shared" si="5"/>
        <v>99.874633283301733</v>
      </c>
      <c r="O68" s="97">
        <f t="shared" si="5"/>
        <v>101.20603257175591</v>
      </c>
      <c r="P68" s="97">
        <f t="shared" si="5"/>
        <v>102.85702144415193</v>
      </c>
      <c r="Q68" s="97">
        <f t="shared" si="5"/>
        <v>101.61144770787986</v>
      </c>
      <c r="R68" s="97">
        <f t="shared" si="5"/>
        <v>103.00707874164927</v>
      </c>
      <c r="S68" s="97">
        <f t="shared" si="5"/>
        <v>100</v>
      </c>
      <c r="T68" s="97">
        <f t="shared" si="5"/>
        <v>96.772250225695288</v>
      </c>
      <c r="U68" s="97">
        <f t="shared" si="5"/>
        <v>96.193463301079731</v>
      </c>
      <c r="V68" s="97">
        <f t="shared" si="5"/>
        <v>93.61662051802891</v>
      </c>
      <c r="W68" s="97">
        <f t="shared" si="5"/>
        <v>93.792730484758621</v>
      </c>
      <c r="X68" s="97">
        <f t="shared" si="5"/>
        <v>93.941168817669507</v>
      </c>
      <c r="Y68" s="97">
        <f t="shared" si="5"/>
        <v>95.536345004266778</v>
      </c>
      <c r="Z68" s="198" t="s">
        <v>211</v>
      </c>
      <c r="AA68" s="181">
        <v>60</v>
      </c>
    </row>
    <row r="69" spans="1:27" s="262" customFormat="1" ht="15" customHeight="1">
      <c r="A69" s="178">
        <v>61</v>
      </c>
      <c r="B69" s="258" t="s">
        <v>68</v>
      </c>
      <c r="C69" s="261" t="s">
        <v>524</v>
      </c>
      <c r="D69" s="196">
        <v>0</v>
      </c>
      <c r="E69" s="97">
        <f>IF(AND(ISNUMBER(E31),($S31)&gt;0),E31/$S31*100,0)</f>
        <v>98.289911087270369</v>
      </c>
      <c r="F69" s="97">
        <f t="shared" si="5"/>
        <v>94.007695692674005</v>
      </c>
      <c r="G69" s="97">
        <f t="shared" si="5"/>
        <v>103.10534548484596</v>
      </c>
      <c r="H69" s="97">
        <f t="shared" si="5"/>
        <v>100.13565701308227</v>
      </c>
      <c r="I69" s="97">
        <f t="shared" si="5"/>
        <v>104.48759031795898</v>
      </c>
      <c r="J69" s="97">
        <f t="shared" si="5"/>
        <v>116.15384696411913</v>
      </c>
      <c r="K69" s="97">
        <f t="shared" si="5"/>
        <v>116.10059919380539</v>
      </c>
      <c r="L69" s="97">
        <f t="shared" si="5"/>
        <v>112.22769587880039</v>
      </c>
      <c r="M69" s="97">
        <f t="shared" si="5"/>
        <v>103.80634304468165</v>
      </c>
      <c r="N69" s="97">
        <f t="shared" si="5"/>
        <v>102.549102248333</v>
      </c>
      <c r="O69" s="97">
        <f t="shared" si="5"/>
        <v>114.41297831867854</v>
      </c>
      <c r="P69" s="97">
        <f t="shared" si="5"/>
        <v>106.73037765343794</v>
      </c>
      <c r="Q69" s="97">
        <f t="shared" si="5"/>
        <v>108.28384168451808</v>
      </c>
      <c r="R69" s="97">
        <f t="shared" si="5"/>
        <v>101.80309353306356</v>
      </c>
      <c r="S69" s="97">
        <f t="shared" si="5"/>
        <v>100</v>
      </c>
      <c r="T69" s="97">
        <f t="shared" si="5"/>
        <v>102.21112122847127</v>
      </c>
      <c r="U69" s="97">
        <f t="shared" si="5"/>
        <v>83.282302311751565</v>
      </c>
      <c r="V69" s="97">
        <f t="shared" si="5"/>
        <v>98.823683296415524</v>
      </c>
      <c r="W69" s="97">
        <f t="shared" si="5"/>
        <v>94.521324081549949</v>
      </c>
      <c r="X69" s="97">
        <f t="shared" si="5"/>
        <v>103.68871931674136</v>
      </c>
      <c r="Y69" s="97">
        <f>IF(AND(ISNUMBER(Y31),($S31)&gt;0),Y31/$S31*100,0)</f>
        <v>87.596920783988338</v>
      </c>
      <c r="Z69" s="198" t="s">
        <v>211</v>
      </c>
      <c r="AA69" s="181">
        <v>61</v>
      </c>
    </row>
    <row r="70" spans="1:27" s="262" customFormat="1" ht="15" customHeight="1">
      <c r="A70" s="178">
        <v>62</v>
      </c>
      <c r="B70" s="250" t="s">
        <v>69</v>
      </c>
      <c r="C70" s="261" t="s">
        <v>524</v>
      </c>
      <c r="D70" s="183" t="s">
        <v>212</v>
      </c>
      <c r="E70" s="190">
        <f t="shared" ref="E70:H72" si="6">IF(AND(ISNUMBER(E32),($N32)&gt;0),E32/$N32*100,0)</f>
        <v>0</v>
      </c>
      <c r="F70" s="160">
        <f t="shared" si="6"/>
        <v>0</v>
      </c>
      <c r="G70" s="160">
        <f t="shared" si="6"/>
        <v>0</v>
      </c>
      <c r="H70" s="160">
        <f t="shared" si="6"/>
        <v>0</v>
      </c>
      <c r="I70" s="97">
        <f>IF(AND(ISNUMBER(I32),($S32)&gt;0),I32/$S32*100,0)</f>
        <v>104.52147455945082</v>
      </c>
      <c r="J70" s="97">
        <f t="shared" si="5"/>
        <v>110.67313010681798</v>
      </c>
      <c r="K70" s="97">
        <f t="shared" si="5"/>
        <v>112.04857978851696</v>
      </c>
      <c r="L70" s="97">
        <f t="shared" si="5"/>
        <v>110.21880464294426</v>
      </c>
      <c r="M70" s="97">
        <f t="shared" si="5"/>
        <v>106.93764358870277</v>
      </c>
      <c r="N70" s="97">
        <f t="shared" si="5"/>
        <v>105.34641652735456</v>
      </c>
      <c r="O70" s="97">
        <f t="shared" si="5"/>
        <v>112.20310168637906</v>
      </c>
      <c r="P70" s="97">
        <f t="shared" si="5"/>
        <v>104.88858421259781</v>
      </c>
      <c r="Q70" s="97">
        <f t="shared" si="5"/>
        <v>104.64365068334477</v>
      </c>
      <c r="R70" s="97">
        <f t="shared" si="5"/>
        <v>101.81470929085555</v>
      </c>
      <c r="S70" s="97">
        <f t="shared" si="5"/>
        <v>100</v>
      </c>
      <c r="T70" s="97">
        <f t="shared" si="5"/>
        <v>101.05557785566566</v>
      </c>
      <c r="U70" s="97">
        <f t="shared" si="5"/>
        <v>89.550100379687677</v>
      </c>
      <c r="V70" s="97">
        <f t="shared" si="5"/>
        <v>97.749016397673927</v>
      </c>
      <c r="W70" s="97">
        <f t="shared" si="5"/>
        <v>95.414750452795644</v>
      </c>
      <c r="X70" s="97">
        <f t="shared" si="5"/>
        <v>101.26768227464846</v>
      </c>
      <c r="Y70" s="97">
        <f>IF(AND(ISNUMBER(Y32),($S32)&gt;0),Y32/$S32*100,0)</f>
        <v>87.394139970446304</v>
      </c>
      <c r="Z70" s="198" t="s">
        <v>211</v>
      </c>
      <c r="AA70" s="181">
        <v>62</v>
      </c>
    </row>
    <row r="71" spans="1:27" s="262" customFormat="1" ht="15" customHeight="1">
      <c r="A71" s="178">
        <v>63</v>
      </c>
      <c r="B71" s="258" t="s">
        <v>216</v>
      </c>
      <c r="C71" s="261" t="s">
        <v>524</v>
      </c>
      <c r="D71" s="196">
        <v>0</v>
      </c>
      <c r="E71" s="190">
        <f t="shared" si="6"/>
        <v>0</v>
      </c>
      <c r="F71" s="160">
        <f t="shared" si="6"/>
        <v>0</v>
      </c>
      <c r="G71" s="160">
        <f t="shared" si="6"/>
        <v>0</v>
      </c>
      <c r="H71" s="160">
        <f t="shared" si="6"/>
        <v>0</v>
      </c>
      <c r="I71" s="97">
        <f>IF(AND(ISNUMBER(I33),($S33)&gt;0),I33/$S33*100,0)</f>
        <v>102.79004773147943</v>
      </c>
      <c r="J71" s="97">
        <f t="shared" si="5"/>
        <v>103.69047847528398</v>
      </c>
      <c r="K71" s="97">
        <f t="shared" si="5"/>
        <v>104.56701775011319</v>
      </c>
      <c r="L71" s="97">
        <f t="shared" si="5"/>
        <v>105.98912143934855</v>
      </c>
      <c r="M71" s="97">
        <f t="shared" si="5"/>
        <v>109.40280526788098</v>
      </c>
      <c r="N71" s="97">
        <f t="shared" si="5"/>
        <v>107.55300702425184</v>
      </c>
      <c r="O71" s="97">
        <f t="shared" si="5"/>
        <v>107.76146004040861</v>
      </c>
      <c r="P71" s="97">
        <f t="shared" si="5"/>
        <v>101.72014464642096</v>
      </c>
      <c r="Q71" s="97">
        <f t="shared" si="5"/>
        <v>99.902268542478808</v>
      </c>
      <c r="R71" s="97">
        <f t="shared" si="5"/>
        <v>101.99324107003879</v>
      </c>
      <c r="S71" s="97">
        <f t="shared" si="5"/>
        <v>100</v>
      </c>
      <c r="T71" s="97">
        <f t="shared" si="5"/>
        <v>98.863467214230667</v>
      </c>
      <c r="U71" s="97">
        <f t="shared" si="5"/>
        <v>97.792508251517987</v>
      </c>
      <c r="V71" s="97">
        <f t="shared" si="5"/>
        <v>96.402153837626798</v>
      </c>
      <c r="W71" s="97">
        <f t="shared" si="5"/>
        <v>96.954207476915599</v>
      </c>
      <c r="X71" s="97">
        <f t="shared" si="5"/>
        <v>96.957849499852728</v>
      </c>
      <c r="Y71" s="97">
        <f>IF(AND(ISNUMBER(Y33),($S33)&gt;0),Y33/$S33*100,0)</f>
        <v>93.050787951641297</v>
      </c>
      <c r="Z71" s="198" t="s">
        <v>211</v>
      </c>
      <c r="AA71" s="181">
        <v>63</v>
      </c>
    </row>
    <row r="72" spans="1:27" s="262" customFormat="1" ht="15" customHeight="1">
      <c r="A72" s="178">
        <v>64</v>
      </c>
      <c r="B72" s="258" t="s">
        <v>70</v>
      </c>
      <c r="C72" s="261" t="s">
        <v>524</v>
      </c>
      <c r="D72" s="196">
        <v>0</v>
      </c>
      <c r="E72" s="190">
        <f t="shared" si="6"/>
        <v>0</v>
      </c>
      <c r="F72" s="160">
        <f t="shared" si="6"/>
        <v>0</v>
      </c>
      <c r="G72" s="160">
        <f t="shared" si="6"/>
        <v>0</v>
      </c>
      <c r="H72" s="160">
        <f t="shared" si="6"/>
        <v>0</v>
      </c>
      <c r="I72" s="97">
        <f>IF(AND(ISNUMBER(I34),($S34)&gt;0),I34/$S34*100,0)</f>
        <v>105.97685592952521</v>
      </c>
      <c r="J72" s="97">
        <f t="shared" si="5"/>
        <v>116.54252113973902</v>
      </c>
      <c r="K72" s="97">
        <f t="shared" si="5"/>
        <v>118.33733876685977</v>
      </c>
      <c r="L72" s="97">
        <f t="shared" si="5"/>
        <v>113.77413948954715</v>
      </c>
      <c r="M72" s="97">
        <f t="shared" si="5"/>
        <v>104.86550844320499</v>
      </c>
      <c r="N72" s="97">
        <f t="shared" si="5"/>
        <v>103.49162795143185</v>
      </c>
      <c r="O72" s="97">
        <f t="shared" si="5"/>
        <v>115.93660194157947</v>
      </c>
      <c r="P72" s="97">
        <f t="shared" si="5"/>
        <v>107.55187199486184</v>
      </c>
      <c r="Q72" s="97">
        <f t="shared" si="5"/>
        <v>108.6291031002423</v>
      </c>
      <c r="R72" s="97">
        <f t="shared" si="5"/>
        <v>101.66464125379389</v>
      </c>
      <c r="S72" s="97">
        <f t="shared" si="5"/>
        <v>100</v>
      </c>
      <c r="T72" s="97">
        <f t="shared" si="5"/>
        <v>102.89819513359262</v>
      </c>
      <c r="U72" s="97">
        <f t="shared" si="5"/>
        <v>82.621799011462244</v>
      </c>
      <c r="V72" s="97">
        <f t="shared" si="5"/>
        <v>98.88114548697537</v>
      </c>
      <c r="W72" s="97">
        <f t="shared" si="5"/>
        <v>94.120732688522352</v>
      </c>
      <c r="X72" s="97">
        <f t="shared" si="5"/>
        <v>104.89038825750706</v>
      </c>
      <c r="Y72" s="97">
        <f>IF(AND(ISNUMBER(Y34),($S34)&gt;0),Y34/$S34*100,0)</f>
        <v>82.639344702230559</v>
      </c>
      <c r="Z72" s="198" t="s">
        <v>211</v>
      </c>
      <c r="AA72" s="181">
        <v>64</v>
      </c>
    </row>
    <row r="73" spans="1:27" s="262" customFormat="1" ht="15" customHeight="1">
      <c r="A73" s="178">
        <v>65</v>
      </c>
      <c r="B73" s="250" t="s">
        <v>71</v>
      </c>
      <c r="C73" s="261" t="s">
        <v>321</v>
      </c>
      <c r="D73" s="196">
        <v>0</v>
      </c>
      <c r="E73" s="97">
        <f t="shared" ref="E73:R75" si="7">IF(AND(ISNUMBER(E41),($N41)&gt;0),E41/$N41*100,0)</f>
        <v>101.9829525057683</v>
      </c>
      <c r="F73" s="97">
        <f t="shared" si="7"/>
        <v>100.79993852803398</v>
      </c>
      <c r="G73" s="97">
        <f t="shared" si="7"/>
        <v>99.573003810486227</v>
      </c>
      <c r="H73" s="97">
        <f t="shared" si="7"/>
        <v>97.864061778410885</v>
      </c>
      <c r="I73" s="97">
        <f t="shared" si="7"/>
        <v>96.724090958354196</v>
      </c>
      <c r="J73" s="97">
        <f t="shared" si="7"/>
        <v>98.211352795831175</v>
      </c>
      <c r="K73" s="97">
        <f t="shared" si="7"/>
        <v>99.348194941096551</v>
      </c>
      <c r="L73" s="97">
        <f t="shared" si="7"/>
        <v>99.008388655695157</v>
      </c>
      <c r="M73" s="97">
        <f t="shared" si="7"/>
        <v>99.266435830592954</v>
      </c>
      <c r="N73" s="97">
        <f>IF(AND(ISNUMBER(N41),($N41)&gt;0),N41/$N41*100,0)</f>
        <v>100</v>
      </c>
      <c r="O73" s="97">
        <f t="shared" ref="N73:U75" si="8">IF(AND(ISNUMBER(O41),($N41)&gt;0),O41/$N41*100,0)</f>
        <v>99.718652507608866</v>
      </c>
      <c r="P73" s="97">
        <f t="shared" si="8"/>
        <v>99.641250977978785</v>
      </c>
      <c r="Q73" s="97">
        <f t="shared" si="8"/>
        <v>99.563849448348719</v>
      </c>
      <c r="R73" s="97">
        <f t="shared" si="8"/>
        <v>99.486447918718639</v>
      </c>
      <c r="S73" s="251" t="s">
        <v>704</v>
      </c>
      <c r="T73" s="251" t="s">
        <v>704</v>
      </c>
      <c r="U73" s="160">
        <f t="shared" si="8"/>
        <v>96.888675961422649</v>
      </c>
      <c r="V73" s="251" t="s">
        <v>704</v>
      </c>
      <c r="W73" s="251" t="s">
        <v>704</v>
      </c>
      <c r="X73" s="160">
        <f>IF(AND(ISNUMBER(X41),($N41)&gt;0),X41/$N41*100,0)</f>
        <v>93.961563638314388</v>
      </c>
      <c r="Y73" s="251" t="s">
        <v>704</v>
      </c>
      <c r="Z73" s="251" t="s">
        <v>704</v>
      </c>
      <c r="AA73" s="181">
        <v>65</v>
      </c>
    </row>
    <row r="74" spans="1:27" s="262" customFormat="1" ht="15" customHeight="1">
      <c r="A74" s="178">
        <v>66</v>
      </c>
      <c r="B74" s="258" t="s">
        <v>72</v>
      </c>
      <c r="C74" s="261" t="s">
        <v>321</v>
      </c>
      <c r="D74" s="196">
        <v>0</v>
      </c>
      <c r="E74" s="97">
        <f t="shared" si="7"/>
        <v>133.74233916989411</v>
      </c>
      <c r="F74" s="97">
        <f t="shared" si="7"/>
        <v>132.47393623474059</v>
      </c>
      <c r="G74" s="97">
        <f t="shared" si="7"/>
        <v>130.50131845300763</v>
      </c>
      <c r="H74" s="97">
        <f t="shared" si="7"/>
        <v>120.80030837887976</v>
      </c>
      <c r="I74" s="97">
        <f t="shared" si="7"/>
        <v>120.22204934405735</v>
      </c>
      <c r="J74" s="97">
        <f t="shared" si="7"/>
        <v>125.02595028358658</v>
      </c>
      <c r="K74" s="97">
        <f t="shared" si="7"/>
        <v>124.21130402109708</v>
      </c>
      <c r="L74" s="97">
        <f t="shared" si="7"/>
        <v>99.720422966763195</v>
      </c>
      <c r="M74" s="97">
        <f t="shared" si="7"/>
        <v>96.048047472063686</v>
      </c>
      <c r="N74" s="97">
        <f t="shared" si="7"/>
        <v>100</v>
      </c>
      <c r="O74" s="97">
        <f t="shared" si="7"/>
        <v>87.679096851067357</v>
      </c>
      <c r="P74" s="97">
        <f t="shared" si="7"/>
        <v>88.739861937051529</v>
      </c>
      <c r="Q74" s="97">
        <f t="shared" si="7"/>
        <v>89.800627023035716</v>
      </c>
      <c r="R74" s="97">
        <f t="shared" si="7"/>
        <v>90.861392109019874</v>
      </c>
      <c r="S74" s="251" t="s">
        <v>704</v>
      </c>
      <c r="T74" s="251" t="s">
        <v>704</v>
      </c>
      <c r="U74" s="160">
        <f t="shared" si="8"/>
        <v>98.920859847342086</v>
      </c>
      <c r="V74" s="251" t="s">
        <v>704</v>
      </c>
      <c r="W74" s="251" t="s">
        <v>704</v>
      </c>
      <c r="X74" s="160">
        <f>IF(AND(ISNUMBER(X42),($N42)&gt;0),X42/$N42*100,0)</f>
        <v>98.432590444029444</v>
      </c>
      <c r="Y74" s="251" t="s">
        <v>704</v>
      </c>
      <c r="Z74" s="251" t="s">
        <v>704</v>
      </c>
      <c r="AA74" s="181">
        <v>66</v>
      </c>
    </row>
    <row r="75" spans="1:27" s="262" customFormat="1" ht="15" customHeight="1">
      <c r="A75" s="178">
        <v>67</v>
      </c>
      <c r="B75" s="258" t="s">
        <v>80</v>
      </c>
      <c r="C75" s="261" t="s">
        <v>321</v>
      </c>
      <c r="D75" s="196">
        <v>0</v>
      </c>
      <c r="E75" s="97">
        <f t="shared" si="7"/>
        <v>99.870415465054165</v>
      </c>
      <c r="F75" s="97">
        <f t="shared" si="7"/>
        <v>98.693081299002714</v>
      </c>
      <c r="G75" s="97">
        <f t="shared" si="7"/>
        <v>97.515747132951262</v>
      </c>
      <c r="H75" s="97">
        <f t="shared" si="7"/>
        <v>96.33841296689981</v>
      </c>
      <c r="I75" s="97">
        <f t="shared" si="7"/>
        <v>95.161078800848358</v>
      </c>
      <c r="J75" s="97">
        <f t="shared" si="7"/>
        <v>96.427727972600266</v>
      </c>
      <c r="K75" s="97">
        <f t="shared" si="7"/>
        <v>97.694377144352174</v>
      </c>
      <c r="L75" s="97">
        <f t="shared" si="7"/>
        <v>98.961026316104082</v>
      </c>
      <c r="M75" s="97">
        <f t="shared" si="7"/>
        <v>99.480513158052048</v>
      </c>
      <c r="N75" s="97">
        <f t="shared" si="8"/>
        <v>100</v>
      </c>
      <c r="O75" s="97">
        <f t="shared" si="8"/>
        <v>100.51948684194795</v>
      </c>
      <c r="P75" s="97">
        <f t="shared" si="8"/>
        <v>100.3663779581609</v>
      </c>
      <c r="Q75" s="97">
        <f t="shared" si="8"/>
        <v>100.21326907437384</v>
      </c>
      <c r="R75" s="97">
        <f t="shared" si="8"/>
        <v>100.06016019058679</v>
      </c>
      <c r="S75" s="251" t="s">
        <v>704</v>
      </c>
      <c r="T75" s="251" t="s">
        <v>704</v>
      </c>
      <c r="U75" s="160">
        <f t="shared" si="8"/>
        <v>96.753501319105126</v>
      </c>
      <c r="V75" s="251" t="s">
        <v>704</v>
      </c>
      <c r="W75" s="251" t="s">
        <v>704</v>
      </c>
      <c r="X75" s="160">
        <f>IF(AND(ISNUMBER(X43),($N43)&gt;0),X43/$N43*100,0)</f>
        <v>93.664164641382001</v>
      </c>
      <c r="Y75" s="251" t="s">
        <v>704</v>
      </c>
      <c r="Z75" s="251" t="s">
        <v>704</v>
      </c>
      <c r="AA75" s="181">
        <v>67</v>
      </c>
    </row>
    <row r="76" spans="1:27" ht="27" hidden="1" customHeight="1">
      <c r="A76" s="178">
        <v>64</v>
      </c>
      <c r="B76" s="264" t="s">
        <v>22</v>
      </c>
      <c r="C76" s="265" t="s">
        <v>23</v>
      </c>
      <c r="D76" s="266">
        <v>1990</v>
      </c>
      <c r="E76" s="266">
        <v>1991</v>
      </c>
      <c r="F76" s="266">
        <v>1992</v>
      </c>
      <c r="G76" s="266">
        <v>1993</v>
      </c>
      <c r="H76" s="266">
        <v>1994</v>
      </c>
      <c r="I76" s="266">
        <v>1995</v>
      </c>
      <c r="J76" s="266">
        <v>1996</v>
      </c>
      <c r="K76" s="266">
        <v>1997</v>
      </c>
      <c r="L76" s="266">
        <v>1998</v>
      </c>
      <c r="M76" s="266">
        <v>1999</v>
      </c>
      <c r="N76" s="267">
        <v>2000</v>
      </c>
      <c r="O76" s="267">
        <v>2001</v>
      </c>
      <c r="P76" s="267">
        <v>2002</v>
      </c>
      <c r="Q76" s="267"/>
      <c r="R76" s="181"/>
      <c r="S76" s="181"/>
      <c r="T76" s="181"/>
      <c r="U76" s="181"/>
      <c r="V76" s="181"/>
      <c r="W76" s="181"/>
      <c r="X76" s="181"/>
      <c r="Y76" s="181"/>
      <c r="Z76" s="181"/>
      <c r="AA76" s="181">
        <v>64</v>
      </c>
    </row>
    <row r="77" spans="1:27" ht="24.95" customHeight="1">
      <c r="A77" s="260"/>
      <c r="B77" s="231"/>
      <c r="C77" s="268"/>
      <c r="D77" s="350" t="s">
        <v>222</v>
      </c>
      <c r="E77" s="350"/>
      <c r="F77" s="350"/>
      <c r="G77" s="350"/>
      <c r="H77" s="350"/>
      <c r="I77" s="350"/>
      <c r="J77" s="350"/>
      <c r="K77" s="350"/>
      <c r="L77" s="350"/>
      <c r="M77" s="350"/>
      <c r="N77" s="350"/>
      <c r="O77" s="350"/>
      <c r="P77" s="347" t="s">
        <v>699</v>
      </c>
      <c r="Q77" s="347"/>
      <c r="R77" s="347"/>
      <c r="S77" s="347"/>
      <c r="T77" s="347"/>
      <c r="U77" s="347"/>
      <c r="V77" s="347"/>
      <c r="W77" s="347"/>
      <c r="X77" s="347"/>
      <c r="Y77" s="347"/>
      <c r="Z77" s="348"/>
      <c r="AA77" s="186"/>
    </row>
    <row r="78" spans="1:27" s="262" customFormat="1" ht="15" customHeight="1">
      <c r="A78" s="178">
        <v>68</v>
      </c>
      <c r="B78" s="250" t="s">
        <v>235</v>
      </c>
      <c r="C78" s="261" t="s">
        <v>524</v>
      </c>
      <c r="D78" s="196">
        <v>0</v>
      </c>
      <c r="E78" s="97">
        <f>IF(AND(ISNUMBER(E$13),($S17)&gt;0),(E17/E$13)/($S17/$S$13)*100,0)</f>
        <v>98.570440396587514</v>
      </c>
      <c r="F78" s="97">
        <f t="shared" ref="F78:Z79" si="9">IF(AND(ISNUMBER(F$13),($S17)&gt;0),(F17/F$13)/($S17/$S$13)*100,0)</f>
        <v>99.201439658081213</v>
      </c>
      <c r="G78" s="97">
        <f t="shared" si="9"/>
        <v>103.7007874015748</v>
      </c>
      <c r="H78" s="97">
        <f t="shared" si="9"/>
        <v>105.52160871014331</v>
      </c>
      <c r="I78" s="97">
        <f t="shared" si="9"/>
        <v>105.38352117299485</v>
      </c>
      <c r="J78" s="97">
        <f t="shared" si="9"/>
        <v>104.04530744336569</v>
      </c>
      <c r="K78" s="97">
        <f t="shared" si="9"/>
        <v>103.48775008023965</v>
      </c>
      <c r="L78" s="97">
        <f t="shared" si="9"/>
        <v>101.78628052002958</v>
      </c>
      <c r="M78" s="97">
        <f t="shared" si="9"/>
        <v>100.0517063081696</v>
      </c>
      <c r="N78" s="97">
        <f t="shared" si="9"/>
        <v>98.215372135469465</v>
      </c>
      <c r="O78" s="97">
        <f t="shared" si="9"/>
        <v>97.841726618705039</v>
      </c>
      <c r="P78" s="97">
        <f t="shared" si="9"/>
        <v>99.11415341252264</v>
      </c>
      <c r="Q78" s="97">
        <f t="shared" si="9"/>
        <v>100.44341429003325</v>
      </c>
      <c r="R78" s="97">
        <f t="shared" si="9"/>
        <v>100.48207291352817</v>
      </c>
      <c r="S78" s="97">
        <f t="shared" si="9"/>
        <v>100</v>
      </c>
      <c r="T78" s="97">
        <f t="shared" si="9"/>
        <v>98.594594594594582</v>
      </c>
      <c r="U78" s="97">
        <f t="shared" si="9"/>
        <v>99.546351084812613</v>
      </c>
      <c r="V78" s="97">
        <f t="shared" si="9"/>
        <v>100</v>
      </c>
      <c r="W78" s="97">
        <f t="shared" si="9"/>
        <v>100.88901914810474</v>
      </c>
      <c r="X78" s="97">
        <f t="shared" si="9"/>
        <v>100.70422535211267</v>
      </c>
      <c r="Y78" s="97">
        <f t="shared" si="9"/>
        <v>99.235993208828518</v>
      </c>
      <c r="Z78" s="97">
        <f t="shared" si="9"/>
        <v>99.428571428571431</v>
      </c>
      <c r="AA78" s="181">
        <v>68</v>
      </c>
    </row>
    <row r="79" spans="1:27" s="262" customFormat="1" ht="15" customHeight="1">
      <c r="A79" s="178">
        <v>69</v>
      </c>
      <c r="B79" s="250" t="s">
        <v>236</v>
      </c>
      <c r="C79" s="261" t="s">
        <v>524</v>
      </c>
      <c r="D79" s="196">
        <v>0</v>
      </c>
      <c r="E79" s="97">
        <f>IF(AND(ISNUMBER(E$13),($S18)&gt;0),(E18/E$13)/($S18/$S$13)*100,0)</f>
        <v>81.738528937053275</v>
      </c>
      <c r="F79" s="97">
        <f t="shared" si="9"/>
        <v>83.016533573276348</v>
      </c>
      <c r="G79" s="97">
        <f t="shared" si="9"/>
        <v>87.244094488188978</v>
      </c>
      <c r="H79" s="97">
        <f t="shared" si="9"/>
        <v>89.656704810576599</v>
      </c>
      <c r="I79" s="97">
        <f t="shared" si="9"/>
        <v>91.279133384396545</v>
      </c>
      <c r="J79" s="97">
        <f t="shared" si="9"/>
        <v>91.84466019417475</v>
      </c>
      <c r="K79" s="97">
        <f t="shared" si="9"/>
        <v>93.238472237081425</v>
      </c>
      <c r="L79" s="97">
        <f t="shared" si="9"/>
        <v>93.753303033505972</v>
      </c>
      <c r="M79" s="97">
        <f t="shared" si="9"/>
        <v>93.516028955532576</v>
      </c>
      <c r="N79" s="97">
        <f t="shared" si="9"/>
        <v>93.23666599067127</v>
      </c>
      <c r="O79" s="97">
        <f t="shared" si="9"/>
        <v>93.98481215027978</v>
      </c>
      <c r="P79" s="97">
        <f t="shared" si="9"/>
        <v>97.181397221662976</v>
      </c>
      <c r="Q79" s="97">
        <f t="shared" si="9"/>
        <v>99.506197722462957</v>
      </c>
      <c r="R79" s="97">
        <f t="shared" si="9"/>
        <v>99.266847444009258</v>
      </c>
      <c r="S79" s="97">
        <f t="shared" si="9"/>
        <v>100</v>
      </c>
      <c r="T79" s="97">
        <f t="shared" si="9"/>
        <v>98.633906633906633</v>
      </c>
      <c r="U79" s="97">
        <f t="shared" si="9"/>
        <v>99.881656804733723</v>
      </c>
      <c r="V79" s="97">
        <f t="shared" si="9"/>
        <v>100.99921630094045</v>
      </c>
      <c r="W79" s="97">
        <f t="shared" si="9"/>
        <v>102.81359906213363</v>
      </c>
      <c r="X79" s="97">
        <f t="shared" si="9"/>
        <v>103.32818830792978</v>
      </c>
      <c r="Y79" s="97">
        <f t="shared" si="9"/>
        <v>101.91473306923223</v>
      </c>
      <c r="Z79" s="97">
        <f t="shared" si="9"/>
        <v>102.13583138173303</v>
      </c>
      <c r="AA79" s="181">
        <v>69</v>
      </c>
    </row>
    <row r="80" spans="1:27" s="262" customFormat="1" ht="15" customHeight="1">
      <c r="A80" s="178">
        <v>70</v>
      </c>
      <c r="B80" s="250" t="s">
        <v>3</v>
      </c>
      <c r="C80" s="261" t="s">
        <v>321</v>
      </c>
      <c r="D80" s="196">
        <v>0</v>
      </c>
      <c r="E80" s="97">
        <f t="shared" ref="E80:R83" si="10">IF(AND(ISNUMBER(E$13),($N19)&gt;0),(E19/E$13)/($N19/$N$13)*100,0)</f>
        <v>124.85851184697141</v>
      </c>
      <c r="F80" s="97">
        <f t="shared" si="10"/>
        <v>119.77808231122849</v>
      </c>
      <c r="G80" s="97">
        <f t="shared" si="10"/>
        <v>117.75828210322096</v>
      </c>
      <c r="H80" s="97">
        <f t="shared" si="10"/>
        <v>114.29789200823647</v>
      </c>
      <c r="I80" s="97">
        <f t="shared" si="10"/>
        <v>110.59410482926344</v>
      </c>
      <c r="J80" s="97">
        <f t="shared" si="10"/>
        <v>108.34011981573133</v>
      </c>
      <c r="K80" s="97">
        <f t="shared" si="10"/>
        <v>106.76220149235263</v>
      </c>
      <c r="L80" s="97">
        <f t="shared" si="10"/>
        <v>104.79861367785759</v>
      </c>
      <c r="M80" s="97">
        <f t="shared" si="10"/>
        <v>102.25954932813912</v>
      </c>
      <c r="N80" s="97">
        <f>IF(AND(ISNUMBER(N$13),($N19)&gt;0),(N19/N$13)/($N19/$N$13)*100,0)</f>
        <v>100</v>
      </c>
      <c r="O80" s="97">
        <f t="shared" ref="O80:R82" si="11">IF(AND(ISNUMBER(O$13),($N19)&gt;0),(O19/O$13)/($N19/$N$13)*100,0)</f>
        <v>98.276394683942314</v>
      </c>
      <c r="P80" s="251" t="s">
        <v>704</v>
      </c>
      <c r="Q80" s="251" t="s">
        <v>704</v>
      </c>
      <c r="R80" s="97">
        <f t="shared" si="11"/>
        <v>98.328391845193138</v>
      </c>
      <c r="S80" s="251" t="s">
        <v>704</v>
      </c>
      <c r="T80" s="251" t="s">
        <v>704</v>
      </c>
      <c r="U80" s="97">
        <f>IF(AND(ISNUMBER(U$13),($N19)&gt;0),(U19/U$13)/($N19/$N$13)*100,0)</f>
        <v>93.363040116950046</v>
      </c>
      <c r="V80" s="251" t="s">
        <v>704</v>
      </c>
      <c r="W80" s="251" t="s">
        <v>704</v>
      </c>
      <c r="X80" s="97">
        <f>IF(AND(ISNUMBER(X$13),($N19)&gt;0),(X19/X$13)/($N19/$N$13)*100,0)</f>
        <v>88.411449184307244</v>
      </c>
      <c r="Y80" s="251" t="s">
        <v>704</v>
      </c>
      <c r="Z80" s="251" t="s">
        <v>704</v>
      </c>
      <c r="AA80" s="181">
        <v>70</v>
      </c>
    </row>
    <row r="81" spans="1:27" s="262" customFormat="1" ht="15" customHeight="1">
      <c r="A81" s="178">
        <v>71</v>
      </c>
      <c r="B81" s="258" t="s">
        <v>65</v>
      </c>
      <c r="C81" s="261" t="s">
        <v>321</v>
      </c>
      <c r="D81" s="196">
        <v>0</v>
      </c>
      <c r="E81" s="97">
        <f t="shared" si="10"/>
        <v>291.44013513132751</v>
      </c>
      <c r="F81" s="97">
        <f t="shared" si="10"/>
        <v>253.49639906275328</v>
      </c>
      <c r="G81" s="97">
        <f t="shared" si="10"/>
        <v>222.6908027001962</v>
      </c>
      <c r="H81" s="97">
        <f t="shared" si="10"/>
        <v>189.49072191340392</v>
      </c>
      <c r="I81" s="97">
        <f t="shared" si="10"/>
        <v>156.63538022544628</v>
      </c>
      <c r="J81" s="97">
        <f t="shared" si="10"/>
        <v>153.32667996606875</v>
      </c>
      <c r="K81" s="97">
        <f t="shared" si="10"/>
        <v>150.97741592923518</v>
      </c>
      <c r="L81" s="97">
        <f t="shared" si="10"/>
        <v>148.08513794479072</v>
      </c>
      <c r="M81" s="97">
        <f t="shared" si="10"/>
        <v>123.43503051166832</v>
      </c>
      <c r="N81" s="97">
        <f>IF(AND(ISNUMBER(N$13),($N20)&gt;0),(N20/N$13)/($N20/$N$13)*100,0)</f>
        <v>100</v>
      </c>
      <c r="O81" s="97">
        <f t="shared" si="11"/>
        <v>77.816072637107055</v>
      </c>
      <c r="P81" s="251" t="s">
        <v>704</v>
      </c>
      <c r="Q81" s="251" t="s">
        <v>704</v>
      </c>
      <c r="R81" s="97">
        <f t="shared" si="11"/>
        <v>84.58093289736324</v>
      </c>
      <c r="S81" s="251" t="s">
        <v>704</v>
      </c>
      <c r="T81" s="251" t="s">
        <v>704</v>
      </c>
      <c r="U81" s="97">
        <f>IF(AND(ISNUMBER(U$13),($N20)&gt;0),(U20/U$13)/($N20/$N$13)*100,0)</f>
        <v>84.667490653675699</v>
      </c>
      <c r="V81" s="251" t="s">
        <v>704</v>
      </c>
      <c r="W81" s="251" t="s">
        <v>704</v>
      </c>
      <c r="X81" s="97">
        <f>IF(AND(ISNUMBER(X$13),($N20)&gt;0),(X20/X$13)/($N20/$N$13)*100,0)</f>
        <v>67.581508231760054</v>
      </c>
      <c r="Y81" s="251" t="s">
        <v>704</v>
      </c>
      <c r="Z81" s="251" t="s">
        <v>704</v>
      </c>
      <c r="AA81" s="181">
        <v>71</v>
      </c>
    </row>
    <row r="82" spans="1:27" s="262" customFormat="1" ht="15" customHeight="1">
      <c r="A82" s="178">
        <v>72</v>
      </c>
      <c r="B82" s="258" t="s">
        <v>66</v>
      </c>
      <c r="C82" s="261" t="s">
        <v>321</v>
      </c>
      <c r="D82" s="196">
        <v>0</v>
      </c>
      <c r="E82" s="97">
        <f t="shared" si="10"/>
        <v>123.17305478403995</v>
      </c>
      <c r="F82" s="97">
        <f t="shared" si="10"/>
        <v>118.42513306647623</v>
      </c>
      <c r="G82" s="97">
        <f t="shared" si="10"/>
        <v>116.69658481342162</v>
      </c>
      <c r="H82" s="97">
        <f t="shared" si="10"/>
        <v>113.53709808783425</v>
      </c>
      <c r="I82" s="97">
        <f t="shared" si="10"/>
        <v>110.12826357214949</v>
      </c>
      <c r="J82" s="97">
        <f t="shared" si="10"/>
        <v>107.88495006742752</v>
      </c>
      <c r="K82" s="97">
        <f t="shared" si="10"/>
        <v>106.3148361468099</v>
      </c>
      <c r="L82" s="97">
        <f t="shared" si="10"/>
        <v>104.3606447313615</v>
      </c>
      <c r="M82" s="97">
        <f t="shared" si="10"/>
        <v>102.04529781817018</v>
      </c>
      <c r="N82" s="97">
        <f>IF(AND(ISNUMBER(N$13),($N21)&gt;0),(N21/N$13)/($N21/$N$13)*100,0)</f>
        <v>100</v>
      </c>
      <c r="O82" s="97">
        <f t="shared" si="11"/>
        <v>98.483410281604179</v>
      </c>
      <c r="P82" s="251" t="s">
        <v>704</v>
      </c>
      <c r="Q82" s="251" t="s">
        <v>704</v>
      </c>
      <c r="R82" s="97">
        <f t="shared" si="11"/>
        <v>98.467487330782376</v>
      </c>
      <c r="S82" s="251" t="s">
        <v>704</v>
      </c>
      <c r="T82" s="251" t="s">
        <v>704</v>
      </c>
      <c r="U82" s="97">
        <f>IF(AND(ISNUMBER(U$13),($N21)&gt;0),(U21/U$13)/($N21/$N$13)*100,0)</f>
        <v>93.451020861584325</v>
      </c>
      <c r="V82" s="251" t="s">
        <v>704</v>
      </c>
      <c r="W82" s="251" t="s">
        <v>704</v>
      </c>
      <c r="X82" s="97">
        <f>IF(AND(ISNUMBER(X$13),($N21)&gt;0),(X21/X$13)/($N21/$N$13)*100,0)</f>
        <v>88.622204550996088</v>
      </c>
      <c r="Y82" s="251" t="s">
        <v>704</v>
      </c>
      <c r="Z82" s="251" t="s">
        <v>704</v>
      </c>
      <c r="AA82" s="181">
        <v>72</v>
      </c>
    </row>
    <row r="83" spans="1:27" s="262" customFormat="1" ht="15" customHeight="1">
      <c r="A83" s="178">
        <v>73</v>
      </c>
      <c r="B83" s="250" t="s">
        <v>266</v>
      </c>
      <c r="C83" s="261" t="s">
        <v>321</v>
      </c>
      <c r="D83" s="196">
        <v>0</v>
      </c>
      <c r="E83" s="97">
        <f t="shared" si="10"/>
        <v>126.21878077343874</v>
      </c>
      <c r="F83" s="97">
        <f t="shared" si="10"/>
        <v>120.30429216690723</v>
      </c>
      <c r="G83" s="97">
        <f t="shared" si="10"/>
        <v>118.01857979824044</v>
      </c>
      <c r="H83" s="97">
        <f t="shared" si="10"/>
        <v>114.54094113274354</v>
      </c>
      <c r="I83" s="97">
        <f t="shared" si="10"/>
        <v>110.72324761676154</v>
      </c>
      <c r="J83" s="97">
        <f t="shared" si="10"/>
        <v>108.21035649102943</v>
      </c>
      <c r="K83" s="97">
        <f t="shared" si="10"/>
        <v>106.57674617493686</v>
      </c>
      <c r="L83" s="97">
        <f t="shared" si="10"/>
        <v>104.64371484839658</v>
      </c>
      <c r="M83" s="97">
        <f t="shared" si="10"/>
        <v>102.1645960961693</v>
      </c>
      <c r="N83" s="97">
        <f t="shared" si="10"/>
        <v>100</v>
      </c>
      <c r="O83" s="97">
        <f t="shared" si="10"/>
        <v>98.267461939875602</v>
      </c>
      <c r="P83" s="251" t="s">
        <v>704</v>
      </c>
      <c r="Q83" s="251" t="s">
        <v>704</v>
      </c>
      <c r="R83" s="97">
        <f t="shared" si="10"/>
        <v>98.179465136305595</v>
      </c>
      <c r="S83" s="251" t="s">
        <v>704</v>
      </c>
      <c r="T83" s="251" t="s">
        <v>704</v>
      </c>
      <c r="U83" s="97">
        <f>IF(AND(ISNUMBER(U$13),($N22)&gt;0),(U22/U$13)/($N22/$N$13)*100,0)</f>
        <v>93.498410254871118</v>
      </c>
      <c r="V83" s="251" t="s">
        <v>704</v>
      </c>
      <c r="W83" s="251" t="s">
        <v>704</v>
      </c>
      <c r="X83" s="97">
        <f>IF(AND(ISNUMBER(X$13),($N22)&gt;0),(X22/X$13)/($N22/$N$13)*100,0)</f>
        <v>89.172820049799128</v>
      </c>
      <c r="Y83" s="251" t="s">
        <v>704</v>
      </c>
      <c r="Z83" s="251" t="s">
        <v>704</v>
      </c>
      <c r="AA83" s="181">
        <v>73</v>
      </c>
    </row>
    <row r="84" spans="1:27" s="262" customFormat="1" ht="15" customHeight="1">
      <c r="A84" s="178">
        <v>74</v>
      </c>
      <c r="B84" s="250" t="s">
        <v>67</v>
      </c>
      <c r="C84" s="261" t="s">
        <v>524</v>
      </c>
      <c r="D84" s="196">
        <v>0</v>
      </c>
      <c r="E84" s="97">
        <f t="shared" ref="E84:Y86" si="12">IF(AND(ISNUMBER(E$13),($S23)&gt;0),(E23/E$13)/($S23/$S$13)*100,0)</f>
        <v>107.63704041750175</v>
      </c>
      <c r="F84" s="97">
        <f t="shared" si="12"/>
        <v>107.6437753958585</v>
      </c>
      <c r="G84" s="97">
        <f t="shared" si="12"/>
        <v>112.1695864036474</v>
      </c>
      <c r="H84" s="97">
        <f t="shared" si="12"/>
        <v>109.43745420222835</v>
      </c>
      <c r="I84" s="97">
        <f t="shared" si="12"/>
        <v>110.82880529456753</v>
      </c>
      <c r="J84" s="97">
        <f t="shared" si="12"/>
        <v>112.45513866080192</v>
      </c>
      <c r="K84" s="97">
        <f t="shared" si="12"/>
        <v>112.83376137776335</v>
      </c>
      <c r="L84" s="97">
        <f t="shared" si="12"/>
        <v>111.34922489578099</v>
      </c>
      <c r="M84" s="97">
        <f t="shared" si="12"/>
        <v>109.97908628434784</v>
      </c>
      <c r="N84" s="97">
        <f t="shared" si="12"/>
        <v>107.22982400049206</v>
      </c>
      <c r="O84" s="97">
        <f t="shared" si="12"/>
        <v>105.09334192024436</v>
      </c>
      <c r="P84" s="97">
        <f t="shared" si="12"/>
        <v>106.06190029076934</v>
      </c>
      <c r="Q84" s="97">
        <f t="shared" si="12"/>
        <v>105.07898053414195</v>
      </c>
      <c r="R84" s="97">
        <f t="shared" si="12"/>
        <v>103.10142038590703</v>
      </c>
      <c r="S84" s="97">
        <f t="shared" si="12"/>
        <v>100</v>
      </c>
      <c r="T84" s="97">
        <f t="shared" si="12"/>
        <v>97.200135654803049</v>
      </c>
      <c r="U84" s="97">
        <f t="shared" si="12"/>
        <v>96.145562123808659</v>
      </c>
      <c r="V84" s="97">
        <f t="shared" si="12"/>
        <v>95.329225380604584</v>
      </c>
      <c r="W84" s="97">
        <f t="shared" si="12"/>
        <v>94.536433260708591</v>
      </c>
      <c r="X84" s="97">
        <f t="shared" si="12"/>
        <v>92.479731718413404</v>
      </c>
      <c r="Y84" s="97">
        <f t="shared" si="12"/>
        <v>90.951225616363629</v>
      </c>
      <c r="Z84" s="198" t="s">
        <v>211</v>
      </c>
      <c r="AA84" s="181">
        <v>74</v>
      </c>
    </row>
    <row r="85" spans="1:27" s="262" customFormat="1" ht="15" customHeight="1">
      <c r="A85" s="178">
        <v>75</v>
      </c>
      <c r="B85" s="258" t="s">
        <v>217</v>
      </c>
      <c r="C85" s="261" t="s">
        <v>524</v>
      </c>
      <c r="D85" s="196">
        <v>0</v>
      </c>
      <c r="E85" s="97">
        <f t="shared" si="12"/>
        <v>110.35783606593131</v>
      </c>
      <c r="F85" s="97">
        <f t="shared" si="12"/>
        <v>109.46811489910108</v>
      </c>
      <c r="G85" s="97">
        <f t="shared" si="12"/>
        <v>110.72387848363579</v>
      </c>
      <c r="H85" s="97">
        <f t="shared" si="12"/>
        <v>105.62203724075707</v>
      </c>
      <c r="I85" s="97">
        <f t="shared" si="12"/>
        <v>109.93744468091006</v>
      </c>
      <c r="J85" s="97">
        <f t="shared" si="12"/>
        <v>110.04759205632624</v>
      </c>
      <c r="K85" s="97">
        <f t="shared" si="12"/>
        <v>109.14264803964682</v>
      </c>
      <c r="L85" s="97">
        <f t="shared" si="12"/>
        <v>106.27676491088593</v>
      </c>
      <c r="M85" s="97">
        <f t="shared" si="12"/>
        <v>105.98962159243383</v>
      </c>
      <c r="N85" s="97">
        <f t="shared" si="12"/>
        <v>101.27218949837938</v>
      </c>
      <c r="O85" s="97">
        <f t="shared" si="12"/>
        <v>101.12513246578328</v>
      </c>
      <c r="P85" s="97">
        <f t="shared" si="12"/>
        <v>103.54038800498482</v>
      </c>
      <c r="Q85" s="97">
        <f t="shared" si="12"/>
        <v>102.39992714691107</v>
      </c>
      <c r="R85" s="97">
        <f t="shared" si="12"/>
        <v>103.45192200627625</v>
      </c>
      <c r="S85" s="97">
        <f t="shared" si="12"/>
        <v>100</v>
      </c>
      <c r="T85" s="97">
        <f t="shared" si="12"/>
        <v>95.10786262967595</v>
      </c>
      <c r="U85" s="97">
        <f t="shared" si="12"/>
        <v>94.865348423155538</v>
      </c>
      <c r="V85" s="97">
        <f t="shared" si="12"/>
        <v>91.709071824087872</v>
      </c>
      <c r="W85" s="97">
        <f t="shared" si="12"/>
        <v>91.630256432941209</v>
      </c>
      <c r="X85" s="97">
        <f t="shared" si="12"/>
        <v>90.624318751369387</v>
      </c>
      <c r="Y85" s="97">
        <f t="shared" si="12"/>
        <v>90.111625169087702</v>
      </c>
      <c r="Z85" s="198" t="s">
        <v>211</v>
      </c>
      <c r="AA85" s="181">
        <v>75</v>
      </c>
    </row>
    <row r="86" spans="1:27" s="262" customFormat="1" ht="15" customHeight="1">
      <c r="A86" s="178">
        <v>76</v>
      </c>
      <c r="B86" s="258" t="s">
        <v>332</v>
      </c>
      <c r="C86" s="261" t="s">
        <v>524</v>
      </c>
      <c r="D86" s="196">
        <v>0</v>
      </c>
      <c r="E86" s="97">
        <f t="shared" si="12"/>
        <v>106.13368560927708</v>
      </c>
      <c r="F86" s="97">
        <f t="shared" si="12"/>
        <v>106.63575056840887</v>
      </c>
      <c r="G86" s="97">
        <f t="shared" si="12"/>
        <v>112.96840124815529</v>
      </c>
      <c r="H86" s="97">
        <f t="shared" si="12"/>
        <v>111.54563363779917</v>
      </c>
      <c r="I86" s="97">
        <f t="shared" si="12"/>
        <v>111.32131977840152</v>
      </c>
      <c r="J86" s="97">
        <f t="shared" si="12"/>
        <v>113.7854101076681</v>
      </c>
      <c r="K86" s="97">
        <f t="shared" si="12"/>
        <v>114.87325779777657</v>
      </c>
      <c r="L86" s="97">
        <f t="shared" si="12"/>
        <v>114.15197383145379</v>
      </c>
      <c r="M86" s="97">
        <f t="shared" si="12"/>
        <v>112.18343446106347</v>
      </c>
      <c r="N86" s="97">
        <f t="shared" si="12"/>
        <v>110.52166933976477</v>
      </c>
      <c r="O86" s="97">
        <f t="shared" si="12"/>
        <v>107.28594567821123</v>
      </c>
      <c r="P86" s="97">
        <f t="shared" si="12"/>
        <v>107.45514260245113</v>
      </c>
      <c r="Q86" s="97">
        <f t="shared" si="12"/>
        <v>106.55927097547253</v>
      </c>
      <c r="R86" s="97">
        <f t="shared" si="12"/>
        <v>102.90775339861354</v>
      </c>
      <c r="S86" s="97">
        <f t="shared" si="12"/>
        <v>100</v>
      </c>
      <c r="T86" s="97">
        <f t="shared" si="12"/>
        <v>98.356205098775817</v>
      </c>
      <c r="U86" s="97">
        <f t="shared" si="12"/>
        <v>96.852934404245389</v>
      </c>
      <c r="V86" s="97">
        <f t="shared" si="12"/>
        <v>97.32951351648218</v>
      </c>
      <c r="W86" s="97">
        <f t="shared" si="12"/>
        <v>96.142219020509032</v>
      </c>
      <c r="X86" s="97">
        <f t="shared" si="12"/>
        <v>93.504925950423441</v>
      </c>
      <c r="Y86" s="97">
        <f t="shared" si="12"/>
        <v>91.41514041648044</v>
      </c>
      <c r="Z86" s="198" t="s">
        <v>211</v>
      </c>
      <c r="AA86" s="181">
        <v>76</v>
      </c>
    </row>
    <row r="87" spans="1:27" s="262" customFormat="1" ht="15" customHeight="1">
      <c r="A87" s="178">
        <v>77</v>
      </c>
      <c r="B87" s="250" t="s">
        <v>264</v>
      </c>
      <c r="C87" s="261" t="s">
        <v>524</v>
      </c>
      <c r="D87" s="196">
        <v>0</v>
      </c>
      <c r="E87" s="97">
        <f t="shared" ref="E87:Y94" si="13">IF(AND(ISNUMBER(E$13),($S27)&gt;0),(E27/E$13)/($S27/$S$13)*100,0)</f>
        <v>110.53790089414632</v>
      </c>
      <c r="F87" s="97">
        <f t="shared" si="13"/>
        <v>109.58909968080997</v>
      </c>
      <c r="G87" s="97">
        <f t="shared" si="13"/>
        <v>113.68641016818468</v>
      </c>
      <c r="H87" s="97">
        <f t="shared" si="13"/>
        <v>110.64457778772623</v>
      </c>
      <c r="I87" s="97">
        <f t="shared" si="13"/>
        <v>111.6693202358768</v>
      </c>
      <c r="J87" s="97">
        <f t="shared" si="13"/>
        <v>113.03904119298178</v>
      </c>
      <c r="K87" s="97">
        <f t="shared" si="13"/>
        <v>113.35713094481417</v>
      </c>
      <c r="L87" s="97">
        <f t="shared" si="13"/>
        <v>111.8934823845821</v>
      </c>
      <c r="M87" s="97">
        <f t="shared" si="13"/>
        <v>110.34654224658382</v>
      </c>
      <c r="N87" s="97">
        <f t="shared" si="13"/>
        <v>107.46246294871176</v>
      </c>
      <c r="O87" s="97">
        <f t="shared" si="13"/>
        <v>105.09040354965219</v>
      </c>
      <c r="P87" s="97">
        <f t="shared" si="13"/>
        <v>105.93508735583914</v>
      </c>
      <c r="Q87" s="97">
        <f t="shared" si="13"/>
        <v>104.95971264023831</v>
      </c>
      <c r="R87" s="97">
        <f t="shared" si="13"/>
        <v>103.02287165876682</v>
      </c>
      <c r="S87" s="97">
        <f t="shared" si="13"/>
        <v>100</v>
      </c>
      <c r="T87" s="97">
        <f t="shared" si="13"/>
        <v>97.345483175428427</v>
      </c>
      <c r="U87" s="97">
        <f t="shared" si="13"/>
        <v>96.403014952031967</v>
      </c>
      <c r="V87" s="97">
        <f t="shared" si="13"/>
        <v>95.835663615325316</v>
      </c>
      <c r="W87" s="97">
        <f t="shared" si="13"/>
        <v>95.271086662161437</v>
      </c>
      <c r="X87" s="97">
        <f t="shared" si="13"/>
        <v>93.256198955023578</v>
      </c>
      <c r="Y87" s="97">
        <f t="shared" si="13"/>
        <v>91.611605331951338</v>
      </c>
      <c r="Z87" s="198" t="s">
        <v>211</v>
      </c>
      <c r="AA87" s="181">
        <v>77</v>
      </c>
    </row>
    <row r="88" spans="1:27" s="262" customFormat="1" ht="15" customHeight="1">
      <c r="A88" s="178">
        <v>78</v>
      </c>
      <c r="B88" s="250" t="s">
        <v>265</v>
      </c>
      <c r="C88" s="261" t="s">
        <v>524</v>
      </c>
      <c r="D88" s="196">
        <v>0</v>
      </c>
      <c r="E88" s="97">
        <f t="shared" si="13"/>
        <v>119.23555770851029</v>
      </c>
      <c r="F88" s="97">
        <f t="shared" si="13"/>
        <v>117.69393239263081</v>
      </c>
      <c r="G88" s="97">
        <f t="shared" si="13"/>
        <v>120.9087610447322</v>
      </c>
      <c r="H88" s="97">
        <f t="shared" si="13"/>
        <v>116.6495196189685</v>
      </c>
      <c r="I88" s="97">
        <f t="shared" si="13"/>
        <v>117.27744849807395</v>
      </c>
      <c r="J88" s="97">
        <f t="shared" si="13"/>
        <v>118.03797514944134</v>
      </c>
      <c r="K88" s="97">
        <f t="shared" si="13"/>
        <v>117.95897622483903</v>
      </c>
      <c r="L88" s="97">
        <f t="shared" si="13"/>
        <v>116.02928188433901</v>
      </c>
      <c r="M88" s="97">
        <f t="shared" si="13"/>
        <v>113.75589945014958</v>
      </c>
      <c r="N88" s="97">
        <f t="shared" si="13"/>
        <v>109.95498324106256</v>
      </c>
      <c r="O88" s="97">
        <f t="shared" si="13"/>
        <v>106.8843879327475</v>
      </c>
      <c r="P88" s="97">
        <f t="shared" si="13"/>
        <v>107.16561476206685</v>
      </c>
      <c r="Q88" s="97">
        <f t="shared" si="13"/>
        <v>105.58970720511465</v>
      </c>
      <c r="R88" s="97">
        <f t="shared" si="13"/>
        <v>103.21206684073655</v>
      </c>
      <c r="S88" s="97">
        <f t="shared" si="13"/>
        <v>100</v>
      </c>
      <c r="T88" s="97">
        <f t="shared" si="13"/>
        <v>95.760477649404621</v>
      </c>
      <c r="U88" s="97">
        <f t="shared" si="13"/>
        <v>94.82883119899742</v>
      </c>
      <c r="V88" s="97">
        <f t="shared" si="13"/>
        <v>93.193142827660608</v>
      </c>
      <c r="W88" s="97">
        <f t="shared" si="13"/>
        <v>92.158261770336182</v>
      </c>
      <c r="X88" s="97">
        <f t="shared" si="13"/>
        <v>89.902755000223308</v>
      </c>
      <c r="Y88" s="97">
        <f t="shared" si="13"/>
        <v>88.115114547785424</v>
      </c>
      <c r="Z88" s="198" t="s">
        <v>211</v>
      </c>
      <c r="AA88" s="181">
        <v>78</v>
      </c>
    </row>
    <row r="89" spans="1:27" s="262" customFormat="1" ht="15" customHeight="1">
      <c r="A89" s="178">
        <v>79</v>
      </c>
      <c r="B89" s="250" t="s">
        <v>234</v>
      </c>
      <c r="C89" s="261" t="s">
        <v>524</v>
      </c>
      <c r="D89" s="196">
        <v>0</v>
      </c>
      <c r="E89" s="97">
        <f t="shared" si="13"/>
        <v>112.05466938853765</v>
      </c>
      <c r="F89" s="97">
        <f t="shared" si="13"/>
        <v>107.32560424770443</v>
      </c>
      <c r="G89" s="97">
        <f t="shared" si="13"/>
        <v>113.73873477536989</v>
      </c>
      <c r="H89" s="97">
        <f t="shared" si="13"/>
        <v>108.85048377083595</v>
      </c>
      <c r="I89" s="97">
        <f t="shared" si="13"/>
        <v>112.45832099524469</v>
      </c>
      <c r="J89" s="97">
        <f t="shared" si="13"/>
        <v>118.79831354989263</v>
      </c>
      <c r="K89" s="97">
        <f t="shared" si="13"/>
        <v>117.78766936030492</v>
      </c>
      <c r="L89" s="97">
        <f t="shared" si="13"/>
        <v>113.35883737817367</v>
      </c>
      <c r="M89" s="97">
        <f t="shared" si="13"/>
        <v>106.76940974427464</v>
      </c>
      <c r="N89" s="97">
        <f t="shared" si="13"/>
        <v>102.82799416798922</v>
      </c>
      <c r="O89" s="97">
        <f t="shared" si="13"/>
        <v>108.69585977067311</v>
      </c>
      <c r="P89" s="97">
        <f t="shared" si="13"/>
        <v>105.77728398392803</v>
      </c>
      <c r="Q89" s="97">
        <f t="shared" si="13"/>
        <v>106.25756270761042</v>
      </c>
      <c r="R89" s="97">
        <f t="shared" si="13"/>
        <v>102.75821648587207</v>
      </c>
      <c r="S89" s="97">
        <f t="shared" si="13"/>
        <v>100</v>
      </c>
      <c r="T89" s="97">
        <f t="shared" si="13"/>
        <v>98.174460620559827</v>
      </c>
      <c r="U89" s="97">
        <f t="shared" si="13"/>
        <v>87.5605228935285</v>
      </c>
      <c r="V89" s="97">
        <f t="shared" si="13"/>
        <v>94.635478363138532</v>
      </c>
      <c r="W89" s="97">
        <f t="shared" si="13"/>
        <v>92.038611152340437</v>
      </c>
      <c r="X89" s="97">
        <f t="shared" si="13"/>
        <v>96.019012503267192</v>
      </c>
      <c r="Y89" s="97">
        <f t="shared" si="13"/>
        <v>85.815432851625133</v>
      </c>
      <c r="Z89" s="198" t="s">
        <v>211</v>
      </c>
      <c r="AA89" s="181">
        <v>79</v>
      </c>
    </row>
    <row r="90" spans="1:27" s="262" customFormat="1" ht="15" customHeight="1">
      <c r="A90" s="178">
        <v>80</v>
      </c>
      <c r="B90" s="258" t="s">
        <v>215</v>
      </c>
      <c r="C90" s="261" t="s">
        <v>524</v>
      </c>
      <c r="D90" s="196">
        <v>0</v>
      </c>
      <c r="E90" s="97">
        <f t="shared" si="13"/>
        <v>110.35783606593131</v>
      </c>
      <c r="F90" s="97">
        <f t="shared" si="13"/>
        <v>109.46811489910108</v>
      </c>
      <c r="G90" s="97">
        <f t="shared" si="13"/>
        <v>110.72387848363579</v>
      </c>
      <c r="H90" s="97">
        <f t="shared" si="13"/>
        <v>105.62203724075707</v>
      </c>
      <c r="I90" s="97">
        <f t="shared" si="13"/>
        <v>109.93744468091006</v>
      </c>
      <c r="J90" s="97">
        <f t="shared" si="13"/>
        <v>110.04759205632624</v>
      </c>
      <c r="K90" s="97">
        <f t="shared" si="13"/>
        <v>109.14264803964682</v>
      </c>
      <c r="L90" s="97">
        <f t="shared" si="13"/>
        <v>106.27676491088593</v>
      </c>
      <c r="M90" s="97">
        <f t="shared" si="13"/>
        <v>105.98962159243383</v>
      </c>
      <c r="N90" s="97">
        <f t="shared" si="13"/>
        <v>101.27218949837938</v>
      </c>
      <c r="O90" s="97">
        <f t="shared" si="13"/>
        <v>101.12513246578328</v>
      </c>
      <c r="P90" s="97">
        <f t="shared" si="13"/>
        <v>103.54038800498482</v>
      </c>
      <c r="Q90" s="97">
        <f t="shared" si="13"/>
        <v>102.39992714691107</v>
      </c>
      <c r="R90" s="97">
        <f t="shared" si="13"/>
        <v>103.45192200627625</v>
      </c>
      <c r="S90" s="97">
        <f t="shared" si="13"/>
        <v>100</v>
      </c>
      <c r="T90" s="97">
        <f t="shared" si="13"/>
        <v>95.10786262967595</v>
      </c>
      <c r="U90" s="97">
        <f t="shared" si="13"/>
        <v>94.865348423155538</v>
      </c>
      <c r="V90" s="97">
        <f t="shared" si="13"/>
        <v>91.709071824087872</v>
      </c>
      <c r="W90" s="97">
        <f t="shared" si="13"/>
        <v>91.630256432941209</v>
      </c>
      <c r="X90" s="97">
        <f t="shared" si="13"/>
        <v>90.624318751369387</v>
      </c>
      <c r="Y90" s="97">
        <f t="shared" si="13"/>
        <v>90.111625169087702</v>
      </c>
      <c r="Z90" s="198" t="s">
        <v>211</v>
      </c>
      <c r="AA90" s="181">
        <v>80</v>
      </c>
    </row>
    <row r="91" spans="1:27" s="262" customFormat="1" ht="15" customHeight="1">
      <c r="A91" s="178">
        <v>81</v>
      </c>
      <c r="B91" s="258" t="s">
        <v>68</v>
      </c>
      <c r="C91" s="261" t="s">
        <v>524</v>
      </c>
      <c r="D91" s="196">
        <v>0</v>
      </c>
      <c r="E91" s="97">
        <f t="shared" si="13"/>
        <v>113.31555347852245</v>
      </c>
      <c r="F91" s="97">
        <f t="shared" si="13"/>
        <v>105.73354593709819</v>
      </c>
      <c r="G91" s="97">
        <f t="shared" si="13"/>
        <v>115.979016293415</v>
      </c>
      <c r="H91" s="97">
        <f t="shared" si="13"/>
        <v>111.2494800723056</v>
      </c>
      <c r="I91" s="97">
        <f t="shared" si="13"/>
        <v>114.331535526818</v>
      </c>
      <c r="J91" s="97">
        <f t="shared" si="13"/>
        <v>125.30080578653624</v>
      </c>
      <c r="K91" s="97">
        <f t="shared" si="13"/>
        <v>124.21161783867059</v>
      </c>
      <c r="L91" s="97">
        <f t="shared" si="13"/>
        <v>118.62138873142413</v>
      </c>
      <c r="M91" s="97">
        <f t="shared" si="13"/>
        <v>107.34885526854359</v>
      </c>
      <c r="N91" s="97">
        <f t="shared" si="13"/>
        <v>103.98408258804805</v>
      </c>
      <c r="O91" s="97">
        <f t="shared" si="13"/>
        <v>114.32152110179707</v>
      </c>
      <c r="P91" s="97">
        <f t="shared" si="13"/>
        <v>107.43947820962143</v>
      </c>
      <c r="Q91" s="97">
        <f t="shared" si="13"/>
        <v>109.12409723321382</v>
      </c>
      <c r="R91" s="97">
        <f t="shared" si="13"/>
        <v>102.24273730346847</v>
      </c>
      <c r="S91" s="97">
        <f t="shared" si="13"/>
        <v>100</v>
      </c>
      <c r="T91" s="97">
        <f t="shared" si="13"/>
        <v>100.45319039653198</v>
      </c>
      <c r="U91" s="97">
        <f t="shared" si="13"/>
        <v>82.132448039202714</v>
      </c>
      <c r="V91" s="97">
        <f t="shared" si="13"/>
        <v>96.810034577209564</v>
      </c>
      <c r="W91" s="97">
        <f t="shared" si="13"/>
        <v>92.342051662319207</v>
      </c>
      <c r="X91" s="97">
        <f t="shared" si="13"/>
        <v>100.02770530266385</v>
      </c>
      <c r="Y91" s="97">
        <f t="shared" si="13"/>
        <v>82.623015265033331</v>
      </c>
      <c r="Z91" s="198" t="s">
        <v>211</v>
      </c>
      <c r="AA91" s="181">
        <v>81</v>
      </c>
    </row>
    <row r="92" spans="1:27" s="262" customFormat="1" ht="15" customHeight="1">
      <c r="A92" s="178">
        <v>82</v>
      </c>
      <c r="B92" s="250" t="s">
        <v>69</v>
      </c>
      <c r="C92" s="261" t="s">
        <v>524</v>
      </c>
      <c r="D92" s="196">
        <v>0</v>
      </c>
      <c r="E92" s="196">
        <v>0</v>
      </c>
      <c r="F92" s="162">
        <v>0</v>
      </c>
      <c r="G92" s="162">
        <v>0</v>
      </c>
      <c r="H92" s="162">
        <v>0</v>
      </c>
      <c r="I92" s="97">
        <f>IF(AND(ISNUMBER(I$13),($S32)&gt;0),(I32/I$13)/($S32/$S$13)*100,0)</f>
        <v>114.36861205761116</v>
      </c>
      <c r="J92" s="97">
        <f t="shared" si="13"/>
        <v>119.38848986711758</v>
      </c>
      <c r="K92" s="97">
        <f t="shared" si="13"/>
        <v>119.87651630311005</v>
      </c>
      <c r="L92" s="97">
        <f t="shared" si="13"/>
        <v>116.49804951162064</v>
      </c>
      <c r="M92" s="97">
        <f t="shared" si="13"/>
        <v>110.58701508655923</v>
      </c>
      <c r="N92" s="97">
        <f t="shared" si="13"/>
        <v>106.82053997906569</v>
      </c>
      <c r="O92" s="97">
        <f t="shared" si="13"/>
        <v>112.11341095761298</v>
      </c>
      <c r="P92" s="97">
        <f t="shared" si="13"/>
        <v>105.58544817052326</v>
      </c>
      <c r="Q92" s="97">
        <f t="shared" si="13"/>
        <v>105.45565925964402</v>
      </c>
      <c r="R92" s="97">
        <f t="shared" si="13"/>
        <v>102.25440322472186</v>
      </c>
      <c r="S92" s="97">
        <f t="shared" si="13"/>
        <v>100</v>
      </c>
      <c r="T92" s="97">
        <f t="shared" si="13"/>
        <v>99.317521234069446</v>
      </c>
      <c r="U92" s="97">
        <f t="shared" si="13"/>
        <v>88.313708461230462</v>
      </c>
      <c r="V92" s="97">
        <f t="shared" si="13"/>
        <v>95.757265279852987</v>
      </c>
      <c r="W92" s="97">
        <f t="shared" si="13"/>
        <v>93.214879301285322</v>
      </c>
      <c r="X92" s="97">
        <f t="shared" si="13"/>
        <v>97.692149599313609</v>
      </c>
      <c r="Y92" s="97">
        <f>IF(AND(ISNUMBER(Y$13),($S32)&gt;0),(Y32/Y$13)/($S32/$S$13)*100,0)</f>
        <v>82.431748698779771</v>
      </c>
      <c r="Z92" s="198" t="s">
        <v>211</v>
      </c>
      <c r="AA92" s="181">
        <v>82</v>
      </c>
    </row>
    <row r="93" spans="1:27" s="262" customFormat="1" ht="15" customHeight="1">
      <c r="A93" s="178">
        <v>83</v>
      </c>
      <c r="B93" s="258" t="s">
        <v>216</v>
      </c>
      <c r="C93" s="261" t="s">
        <v>524</v>
      </c>
      <c r="D93" s="196">
        <v>0</v>
      </c>
      <c r="E93" s="196">
        <v>0</v>
      </c>
      <c r="F93" s="162">
        <v>0</v>
      </c>
      <c r="G93" s="162">
        <v>0</v>
      </c>
      <c r="H93" s="162">
        <v>0</v>
      </c>
      <c r="I93" s="97">
        <f>IF(AND(ISNUMBER(I$13),($S33)&gt;0),(I33/I$13)/($S33/$S$13)*100,0)</f>
        <v>112.47406470235195</v>
      </c>
      <c r="J93" s="97">
        <f t="shared" si="13"/>
        <v>111.8559638352578</v>
      </c>
      <c r="K93" s="97">
        <f t="shared" si="13"/>
        <v>111.87227746882765</v>
      </c>
      <c r="L93" s="97">
        <f t="shared" si="13"/>
        <v>112.02739820246121</v>
      </c>
      <c r="M93" s="97">
        <f t="shared" si="13"/>
        <v>113.13630327598858</v>
      </c>
      <c r="N93" s="97">
        <f t="shared" si="13"/>
        <v>109.05800752814017</v>
      </c>
      <c r="O93" s="97">
        <f t="shared" si="13"/>
        <v>107.67531978458094</v>
      </c>
      <c r="P93" s="97">
        <f t="shared" si="13"/>
        <v>102.39595796901648</v>
      </c>
      <c r="Q93" s="97">
        <f t="shared" si="13"/>
        <v>100.67748517835213</v>
      </c>
      <c r="R93" s="97">
        <f t="shared" si="13"/>
        <v>102.43370600586404</v>
      </c>
      <c r="S93" s="97">
        <f t="shared" si="13"/>
        <v>100</v>
      </c>
      <c r="T93" s="97">
        <f t="shared" si="13"/>
        <v>97.163112741258644</v>
      </c>
      <c r="U93" s="97">
        <f t="shared" si="13"/>
        <v>96.4423158298994</v>
      </c>
      <c r="V93" s="97">
        <f t="shared" si="13"/>
        <v>94.43784662776919</v>
      </c>
      <c r="W93" s="97">
        <f t="shared" si="13"/>
        <v>94.71884278713911</v>
      </c>
      <c r="X93" s="97">
        <f t="shared" si="13"/>
        <v>93.534487265920049</v>
      </c>
      <c r="Y93" s="97">
        <f>IF(AND(ISNUMBER(Y$13),($S33)&gt;0),(Y33/Y$13)/($S33/$S$13)*100,0)</f>
        <v>87.767202369025938</v>
      </c>
      <c r="Z93" s="198" t="s">
        <v>211</v>
      </c>
      <c r="AA93" s="181">
        <v>83</v>
      </c>
    </row>
    <row r="94" spans="1:27" s="262" customFormat="1" ht="15" customHeight="1">
      <c r="A94" s="178">
        <v>84</v>
      </c>
      <c r="B94" s="258" t="s">
        <v>70</v>
      </c>
      <c r="C94" s="261" t="s">
        <v>524</v>
      </c>
      <c r="D94" s="196">
        <v>0</v>
      </c>
      <c r="E94" s="196">
        <v>0</v>
      </c>
      <c r="F94" s="162">
        <v>0</v>
      </c>
      <c r="G94" s="162">
        <v>0</v>
      </c>
      <c r="H94" s="162">
        <v>0</v>
      </c>
      <c r="I94" s="97">
        <f>IF(AND(ISNUMBER(I$13),($S34)&gt;0),(I34/I$13)/($S34/$S$13)*100,0)</f>
        <v>115.96110726504565</v>
      </c>
      <c r="J94" s="97">
        <f t="shared" si="13"/>
        <v>125.72008752938406</v>
      </c>
      <c r="K94" s="97">
        <f t="shared" si="13"/>
        <v>126.60462048449746</v>
      </c>
      <c r="L94" s="97">
        <f t="shared" si="13"/>
        <v>120.25593435106983</v>
      </c>
      <c r="M94" s="97">
        <f t="shared" si="13"/>
        <v>108.44416591851602</v>
      </c>
      <c r="N94" s="97">
        <f t="shared" si="13"/>
        <v>104.93979715213129</v>
      </c>
      <c r="O94" s="97">
        <f t="shared" si="13"/>
        <v>115.84392680013937</v>
      </c>
      <c r="P94" s="97">
        <f t="shared" si="13"/>
        <v>108.26643043573772</v>
      </c>
      <c r="Q94" s="97">
        <f t="shared" si="13"/>
        <v>109.47203779123483</v>
      </c>
      <c r="R94" s="97">
        <f t="shared" si="13"/>
        <v>102.10368710835984</v>
      </c>
      <c r="S94" s="97">
        <f t="shared" si="13"/>
        <v>100</v>
      </c>
      <c r="T94" s="97">
        <f t="shared" si="13"/>
        <v>101.12844730574213</v>
      </c>
      <c r="U94" s="97">
        <f t="shared" si="13"/>
        <v>81.481064113868101</v>
      </c>
      <c r="V94" s="97">
        <f t="shared" si="13"/>
        <v>96.866325908087148</v>
      </c>
      <c r="W94" s="97">
        <f t="shared" si="13"/>
        <v>91.950696256860439</v>
      </c>
      <c r="X94" s="97">
        <f t="shared" si="13"/>
        <v>101.18694603270988</v>
      </c>
      <c r="Y94" s="97">
        <f>IF(AND(ISNUMBER(Y$13),($S34)&gt;0),(Y34/Y$13)/($S34/$S$13)*100,0)</f>
        <v>77.946938975882446</v>
      </c>
      <c r="Z94" s="198" t="s">
        <v>211</v>
      </c>
      <c r="AA94" s="181">
        <v>84</v>
      </c>
    </row>
    <row r="95" spans="1:27" s="262" customFormat="1" ht="15" customHeight="1">
      <c r="A95" s="178">
        <v>85</v>
      </c>
      <c r="B95" s="269" t="s">
        <v>71</v>
      </c>
      <c r="C95" s="261" t="s">
        <v>321</v>
      </c>
      <c r="D95" s="196">
        <v>0</v>
      </c>
      <c r="E95" s="97">
        <f t="shared" ref="E95:R97" si="14">IF(AND(ISNUMBER(E$13),($N41)&gt;0),(E41/E$13)/($N41/$N$13)*100,0)</f>
        <v>115.95064302650302</v>
      </c>
      <c r="F95" s="97">
        <f t="shared" si="14"/>
        <v>111.80845728978417</v>
      </c>
      <c r="G95" s="97">
        <f t="shared" si="14"/>
        <v>110.45995090877562</v>
      </c>
      <c r="H95" s="97">
        <f t="shared" si="14"/>
        <v>107.2253502120529</v>
      </c>
      <c r="I95" s="97">
        <f t="shared" si="14"/>
        <v>104.37607889608154</v>
      </c>
      <c r="J95" s="97">
        <f t="shared" si="14"/>
        <v>104.48331836812159</v>
      </c>
      <c r="K95" s="97">
        <f t="shared" si="14"/>
        <v>104.82207109330204</v>
      </c>
      <c r="L95" s="97">
        <f t="shared" si="14"/>
        <v>103.20481227380465</v>
      </c>
      <c r="M95" s="97">
        <f t="shared" si="14"/>
        <v>101.23739298462336</v>
      </c>
      <c r="N95" s="97">
        <f>IF(AND(ISNUMBER(N$13),($N41)&gt;0),(N41/N$13)/($N41/$N$13)*100,0)</f>
        <v>100</v>
      </c>
      <c r="O95" s="97">
        <f>IF(AND(ISNUMBER(O$13),($N41)&gt;0),(O41/O$13)/($N41/$N$13)*100,0)</f>
        <v>98.263923963832809</v>
      </c>
      <c r="P95" s="97">
        <f>IF(AND(ISNUMBER(P$13),($N41)&gt;0),(P41/P$13)/($N41/$N$13)*100,0)</f>
        <v>98.919067560381208</v>
      </c>
      <c r="Q95" s="97">
        <f>IF(AND(ISNUMBER(Q$13),($N41)&gt;0),(Q41/Q$13)/($N41/$N$13)*100,0)</f>
        <v>98.951797164125267</v>
      </c>
      <c r="R95" s="97">
        <f>IF(AND(ISNUMBER(R$13),($N41)&gt;0),(R41/R$13)/($N41/$N$13)*100,0)</f>
        <v>98.537245091333062</v>
      </c>
      <c r="S95" s="251" t="s">
        <v>704</v>
      </c>
      <c r="T95" s="251" t="s">
        <v>704</v>
      </c>
      <c r="U95" s="97">
        <f>IF(AND(ISNUMBER(U$13),($N41)&gt;0),(U41/U$13)/($N41/$N$13)*100,0)</f>
        <v>94.232359204294909</v>
      </c>
      <c r="V95" s="251" t="s">
        <v>704</v>
      </c>
      <c r="W95" s="251" t="s">
        <v>704</v>
      </c>
      <c r="X95" s="97">
        <f>IF(AND(ISNUMBER(X$13),($N41)&gt;0),(X41/X$13)/($N41/$N$13)*100,0)</f>
        <v>89.393106367070885</v>
      </c>
      <c r="Y95" s="251" t="s">
        <v>704</v>
      </c>
      <c r="Z95" s="251" t="s">
        <v>704</v>
      </c>
      <c r="AA95" s="181">
        <v>85</v>
      </c>
    </row>
    <row r="96" spans="1:27" s="262" customFormat="1" ht="15" customHeight="1">
      <c r="A96" s="178">
        <v>86</v>
      </c>
      <c r="B96" s="258" t="s">
        <v>72</v>
      </c>
      <c r="C96" s="261" t="s">
        <v>321</v>
      </c>
      <c r="D96" s="196">
        <v>0</v>
      </c>
      <c r="E96" s="97">
        <f t="shared" si="14"/>
        <v>152.05982809470783</v>
      </c>
      <c r="F96" s="97">
        <f t="shared" si="14"/>
        <v>146.94162176886877</v>
      </c>
      <c r="G96" s="97">
        <f t="shared" si="14"/>
        <v>144.76985405889326</v>
      </c>
      <c r="H96" s="97">
        <f t="shared" si="14"/>
        <v>132.35558729391317</v>
      </c>
      <c r="I96" s="97">
        <f t="shared" si="14"/>
        <v>129.732996020472</v>
      </c>
      <c r="J96" s="97">
        <f t="shared" si="14"/>
        <v>133.01034754010041</v>
      </c>
      <c r="K96" s="97">
        <f t="shared" si="14"/>
        <v>131.05508508142287</v>
      </c>
      <c r="L96" s="97">
        <f t="shared" si="14"/>
        <v>103.94702582160646</v>
      </c>
      <c r="M96" s="97">
        <f t="shared" si="14"/>
        <v>97.955102809668261</v>
      </c>
      <c r="N96" s="97">
        <f t="shared" si="14"/>
        <v>100</v>
      </c>
      <c r="O96" s="97">
        <f t="shared" si="14"/>
        <v>86.400005310274423</v>
      </c>
      <c r="P96" s="97">
        <f t="shared" si="14"/>
        <v>88.09668999629578</v>
      </c>
      <c r="Q96" s="97">
        <f t="shared" si="14"/>
        <v>89.248592532618986</v>
      </c>
      <c r="R96" s="97">
        <f t="shared" si="14"/>
        <v>89.994481166933227</v>
      </c>
      <c r="S96" s="251" t="s">
        <v>704</v>
      </c>
      <c r="T96" s="251" t="s">
        <v>704</v>
      </c>
      <c r="U96" s="97">
        <f>IF(AND(ISNUMBER(U$13),($N42)&gt;0),(U42/U$13)/($N42/$N$13)*100,0)</f>
        <v>96.208828384071779</v>
      </c>
      <c r="V96" s="251" t="s">
        <v>704</v>
      </c>
      <c r="W96" s="251" t="s">
        <v>704</v>
      </c>
      <c r="X96" s="97">
        <f>IF(AND(ISNUMBER(X$13),($N42)&gt;0),(X42/X$13)/($N42/$N$13)*100,0)</f>
        <v>93.646749658404246</v>
      </c>
      <c r="Y96" s="251" t="s">
        <v>704</v>
      </c>
      <c r="Z96" s="251" t="s">
        <v>704</v>
      </c>
      <c r="AA96" s="181">
        <v>86</v>
      </c>
    </row>
    <row r="97" spans="1:27" s="262" customFormat="1" ht="15" customHeight="1">
      <c r="A97" s="178">
        <v>87</v>
      </c>
      <c r="B97" s="258" t="s">
        <v>80</v>
      </c>
      <c r="C97" s="261" t="s">
        <v>321</v>
      </c>
      <c r="D97" s="196">
        <v>0</v>
      </c>
      <c r="E97" s="97">
        <f t="shared" si="14"/>
        <v>113.54877073050082</v>
      </c>
      <c r="F97" s="97">
        <f t="shared" si="14"/>
        <v>109.47150689132437</v>
      </c>
      <c r="G97" s="97">
        <f t="shared" si="14"/>
        <v>108.17776133016481</v>
      </c>
      <c r="H97" s="97">
        <f t="shared" si="14"/>
        <v>105.55376387952072</v>
      </c>
      <c r="I97" s="97">
        <f t="shared" si="14"/>
        <v>102.68941450202063</v>
      </c>
      <c r="J97" s="97">
        <f t="shared" si="14"/>
        <v>102.58578783881163</v>
      </c>
      <c r="K97" s="97">
        <f t="shared" si="14"/>
        <v>103.07713142158994</v>
      </c>
      <c r="L97" s="97">
        <f t="shared" si="14"/>
        <v>103.15544250390218</v>
      </c>
      <c r="M97" s="97">
        <f t="shared" si="14"/>
        <v>101.45572086501646</v>
      </c>
      <c r="N97" s="97">
        <f t="shared" si="14"/>
        <v>100</v>
      </c>
      <c r="O97" s="97">
        <f t="shared" si="14"/>
        <v>99.053075463158564</v>
      </c>
      <c r="P97" s="97">
        <f t="shared" si="14"/>
        <v>99.638938939337905</v>
      </c>
      <c r="Q97" s="97">
        <f t="shared" si="14"/>
        <v>99.597224590494292</v>
      </c>
      <c r="R97" s="97">
        <f t="shared" si="14"/>
        <v>99.105483559261515</v>
      </c>
      <c r="S97" s="251" t="s">
        <v>704</v>
      </c>
      <c r="T97" s="251" t="s">
        <v>704</v>
      </c>
      <c r="U97" s="97">
        <f>IF(AND(ISNUMBER(U$13),($N43)&gt;0),(U43/U$13)/($N43/$N$13)*100,0)</f>
        <v>94.100890533433414</v>
      </c>
      <c r="V97" s="251" t="s">
        <v>704</v>
      </c>
      <c r="W97" s="251" t="s">
        <v>704</v>
      </c>
      <c r="X97" s="97">
        <f>IF(AND(ISNUMBER(X$13),($N43)&gt;0),(X43/X$13)/($N43/$N$13)*100,0)</f>
        <v>89.110167055113777</v>
      </c>
      <c r="Y97" s="251" t="s">
        <v>704</v>
      </c>
      <c r="Z97" s="251" t="s">
        <v>704</v>
      </c>
      <c r="AA97" s="181">
        <v>87</v>
      </c>
    </row>
    <row r="98" spans="1:27" ht="24.95" customHeight="1">
      <c r="A98" s="260"/>
      <c r="B98" s="231"/>
      <c r="C98" s="268"/>
      <c r="D98" s="349" t="s">
        <v>223</v>
      </c>
      <c r="E98" s="350"/>
      <c r="F98" s="350"/>
      <c r="G98" s="350"/>
      <c r="H98" s="350"/>
      <c r="I98" s="350"/>
      <c r="J98" s="350"/>
      <c r="K98" s="350"/>
      <c r="L98" s="350"/>
      <c r="M98" s="350"/>
      <c r="N98" s="350"/>
      <c r="O98" s="350"/>
      <c r="P98" s="347" t="s">
        <v>698</v>
      </c>
      <c r="Q98" s="347"/>
      <c r="R98" s="347"/>
      <c r="S98" s="347"/>
      <c r="T98" s="347"/>
      <c r="U98" s="347"/>
      <c r="V98" s="347"/>
      <c r="W98" s="347"/>
      <c r="X98" s="347"/>
      <c r="Y98" s="347"/>
      <c r="Z98" s="348"/>
      <c r="AA98" s="186"/>
    </row>
    <row r="99" spans="1:27" s="262" customFormat="1" ht="15" customHeight="1">
      <c r="A99" s="178">
        <v>88</v>
      </c>
      <c r="B99" s="250" t="s">
        <v>3</v>
      </c>
      <c r="C99" s="261" t="s">
        <v>321</v>
      </c>
      <c r="D99" s="196">
        <v>0</v>
      </c>
      <c r="E99" s="97">
        <f t="shared" ref="E99:R102" si="15">IF(AND(ISNUMBER(E$12),($N19)&gt;0),(E19/E$12)/($N19/$N$12)*100,0)</f>
        <v>146.12862494022005</v>
      </c>
      <c r="F99" s="97">
        <f t="shared" si="15"/>
        <v>134.17871475300174</v>
      </c>
      <c r="G99" s="97">
        <f t="shared" si="15"/>
        <v>127.01378793333333</v>
      </c>
      <c r="H99" s="97">
        <f t="shared" si="15"/>
        <v>120.09864468810612</v>
      </c>
      <c r="I99" s="97">
        <f t="shared" si="15"/>
        <v>114.43525215191931</v>
      </c>
      <c r="J99" s="97">
        <f t="shared" si="15"/>
        <v>111.11943549791765</v>
      </c>
      <c r="K99" s="97">
        <f t="shared" si="15"/>
        <v>108.28538382993081</v>
      </c>
      <c r="L99" s="97">
        <f t="shared" si="15"/>
        <v>105.84138695581473</v>
      </c>
      <c r="M99" s="97">
        <f t="shared" si="15"/>
        <v>102.98527776071147</v>
      </c>
      <c r="N99" s="97">
        <f>IF(AND(ISNUMBER(N$12),($N19)&gt;0),(N19/N$12)/($N19/$N$12)*100,0)</f>
        <v>100</v>
      </c>
      <c r="O99" s="97">
        <f t="shared" ref="O99:R101" si="16">IF(AND(ISNUMBER(O$12),($N19)&gt;0),(O19/O$12)/($N19/$N$12)*100,0)</f>
        <v>96.583183735603427</v>
      </c>
      <c r="P99" s="251" t="s">
        <v>704</v>
      </c>
      <c r="Q99" s="251" t="s">
        <v>704</v>
      </c>
      <c r="R99" s="97">
        <f t="shared" si="16"/>
        <v>92.501847974477172</v>
      </c>
      <c r="S99" s="251" t="s">
        <v>704</v>
      </c>
      <c r="T99" s="251" t="s">
        <v>704</v>
      </c>
      <c r="U99" s="97">
        <f>IF(AND(ISNUMBER(U$12),($N19)&gt;0),(U19/U$12)/($N19/$N$12)*100,0)</f>
        <v>84.323026586575395</v>
      </c>
      <c r="V99" s="251" t="s">
        <v>704</v>
      </c>
      <c r="W99" s="251" t="s">
        <v>704</v>
      </c>
      <c r="X99" s="97">
        <f>IF(AND(ISNUMBER(X$12),($N19)&gt;0),(X19/X$12)/($N19/$N$12)*100,0)</f>
        <v>77.185494825970864</v>
      </c>
      <c r="Y99" s="251" t="s">
        <v>704</v>
      </c>
      <c r="Z99" s="251" t="s">
        <v>704</v>
      </c>
      <c r="AA99" s="181">
        <v>88</v>
      </c>
    </row>
    <row r="100" spans="1:27" s="262" customFormat="1" ht="15" customHeight="1">
      <c r="A100" s="178">
        <v>89</v>
      </c>
      <c r="B100" s="258" t="s">
        <v>65</v>
      </c>
      <c r="C100" s="261" t="s">
        <v>321</v>
      </c>
      <c r="D100" s="196">
        <v>0</v>
      </c>
      <c r="E100" s="97">
        <f t="shared" si="15"/>
        <v>341.08804893757679</v>
      </c>
      <c r="F100" s="97">
        <f t="shared" si="15"/>
        <v>283.97366500136127</v>
      </c>
      <c r="G100" s="97">
        <f t="shared" si="15"/>
        <v>240.193741651848</v>
      </c>
      <c r="H100" s="97">
        <f t="shared" si="15"/>
        <v>199.10759929965002</v>
      </c>
      <c r="I100" s="97">
        <f t="shared" si="15"/>
        <v>162.07563015843323</v>
      </c>
      <c r="J100" s="97">
        <f t="shared" si="15"/>
        <v>157.26006352565921</v>
      </c>
      <c r="K100" s="97">
        <f t="shared" si="15"/>
        <v>153.13141921974503</v>
      </c>
      <c r="L100" s="97">
        <f t="shared" si="15"/>
        <v>149.55862332109629</v>
      </c>
      <c r="M100" s="97">
        <f t="shared" si="15"/>
        <v>124.31103976269968</v>
      </c>
      <c r="N100" s="97">
        <f>IF(AND(ISNUMBER(N$12),($N20)&gt;0),(N20/N$12)/($N20/$N$12)*100,0)</f>
        <v>100</v>
      </c>
      <c r="O100" s="97">
        <f t="shared" si="16"/>
        <v>76.475374023064262</v>
      </c>
      <c r="P100" s="251" t="s">
        <v>704</v>
      </c>
      <c r="Q100" s="251" t="s">
        <v>704</v>
      </c>
      <c r="R100" s="97">
        <f t="shared" si="16"/>
        <v>79.569007990379589</v>
      </c>
      <c r="S100" s="251" t="s">
        <v>704</v>
      </c>
      <c r="T100" s="251" t="s">
        <v>704</v>
      </c>
      <c r="U100" s="97">
        <f>IF(AND(ISNUMBER(U$12),($N20)&gt;0),(U20/U$12)/($N20/$N$12)*100,0)</f>
        <v>76.469436475776874</v>
      </c>
      <c r="V100" s="251" t="s">
        <v>704</v>
      </c>
      <c r="W100" s="251" t="s">
        <v>704</v>
      </c>
      <c r="X100" s="97">
        <f>IF(AND(ISNUMBER(X$12),($N20)&gt;0),(X20/X$12)/($N20/$N$12)*100,0)</f>
        <v>59.000414562593797</v>
      </c>
      <c r="Y100" s="251" t="s">
        <v>704</v>
      </c>
      <c r="Z100" s="251" t="s">
        <v>704</v>
      </c>
      <c r="AA100" s="181">
        <v>89</v>
      </c>
    </row>
    <row r="101" spans="1:27" s="262" customFormat="1" ht="15" customHeight="1">
      <c r="A101" s="178">
        <v>90</v>
      </c>
      <c r="B101" s="258" t="s">
        <v>66</v>
      </c>
      <c r="C101" s="261" t="s">
        <v>321</v>
      </c>
      <c r="D101" s="196">
        <v>0</v>
      </c>
      <c r="E101" s="97">
        <f t="shared" si="15"/>
        <v>144.156043981512</v>
      </c>
      <c r="F101" s="97">
        <f t="shared" si="15"/>
        <v>132.66310365551232</v>
      </c>
      <c r="G101" s="97">
        <f t="shared" si="15"/>
        <v>125.86864389753836</v>
      </c>
      <c r="H101" s="97">
        <f t="shared" si="15"/>
        <v>119.29923957991156</v>
      </c>
      <c r="I101" s="97">
        <f t="shared" si="15"/>
        <v>113.95323132628037</v>
      </c>
      <c r="J101" s="97">
        <f t="shared" si="15"/>
        <v>110.6525890003019</v>
      </c>
      <c r="K101" s="97">
        <f t="shared" si="15"/>
        <v>107.83163589782421</v>
      </c>
      <c r="L101" s="97">
        <f t="shared" si="15"/>
        <v>105.39906010516367</v>
      </c>
      <c r="M101" s="97">
        <f t="shared" si="15"/>
        <v>102.76950572367656</v>
      </c>
      <c r="N101" s="97">
        <f>IF(AND(ISNUMBER(N$12),($N21)&gt;0),(N21/N$12)/($N21/$N$12)*100,0)</f>
        <v>100</v>
      </c>
      <c r="O101" s="97">
        <f t="shared" si="16"/>
        <v>96.786632646905204</v>
      </c>
      <c r="P101" s="251" t="s">
        <v>704</v>
      </c>
      <c r="Q101" s="251" t="s">
        <v>704</v>
      </c>
      <c r="R101" s="97">
        <f t="shared" si="16"/>
        <v>92.632701222663812</v>
      </c>
      <c r="S101" s="251" t="s">
        <v>704</v>
      </c>
      <c r="T101" s="251" t="s">
        <v>704</v>
      </c>
      <c r="U101" s="97">
        <f>IF(AND(ISNUMBER(U$12),($N21)&gt;0),(U21/U$12)/($N21/$N$12)*100,0)</f>
        <v>84.402488466347208</v>
      </c>
      <c r="V101" s="251" t="s">
        <v>704</v>
      </c>
      <c r="W101" s="251" t="s">
        <v>704</v>
      </c>
      <c r="X101" s="97">
        <f>IF(AND(ISNUMBER(X$12),($N21)&gt;0),(X21/X$12)/($N21/$N$12)*100,0)</f>
        <v>77.369489743090639</v>
      </c>
      <c r="Y101" s="251" t="s">
        <v>704</v>
      </c>
      <c r="Z101" s="251" t="s">
        <v>704</v>
      </c>
      <c r="AA101" s="181">
        <v>90</v>
      </c>
    </row>
    <row r="102" spans="1:27" s="262" customFormat="1" ht="15" customHeight="1">
      <c r="A102" s="178">
        <v>91</v>
      </c>
      <c r="B102" s="250" t="s">
        <v>266</v>
      </c>
      <c r="C102" s="261" t="s">
        <v>321</v>
      </c>
      <c r="D102" s="196">
        <v>0</v>
      </c>
      <c r="E102" s="97">
        <f t="shared" si="15"/>
        <v>147.72062075078358</v>
      </c>
      <c r="F102" s="97">
        <f t="shared" si="15"/>
        <v>134.76818956143853</v>
      </c>
      <c r="G102" s="97">
        <f t="shared" si="15"/>
        <v>127.29454437478481</v>
      </c>
      <c r="H102" s="97">
        <f t="shared" si="15"/>
        <v>120.35402884203106</v>
      </c>
      <c r="I102" s="97">
        <f t="shared" si="15"/>
        <v>114.56888031839129</v>
      </c>
      <c r="J102" s="97">
        <f t="shared" si="15"/>
        <v>110.98634327489138</v>
      </c>
      <c r="K102" s="97">
        <f t="shared" si="15"/>
        <v>108.09728261106348</v>
      </c>
      <c r="L102" s="97">
        <f t="shared" si="15"/>
        <v>105.68494684298668</v>
      </c>
      <c r="M102" s="97">
        <f t="shared" si="15"/>
        <v>102.88965065270111</v>
      </c>
      <c r="N102" s="97">
        <f t="shared" si="15"/>
        <v>100</v>
      </c>
      <c r="O102" s="97">
        <f t="shared" si="15"/>
        <v>96.574404894415423</v>
      </c>
      <c r="P102" s="251" t="s">
        <v>704</v>
      </c>
      <c r="Q102" s="251" t="s">
        <v>704</v>
      </c>
      <c r="R102" s="97">
        <f t="shared" si="15"/>
        <v>92.361746061628409</v>
      </c>
      <c r="S102" s="251" t="s">
        <v>704</v>
      </c>
      <c r="T102" s="251" t="s">
        <v>704</v>
      </c>
      <c r="U102" s="97">
        <f>IF(AND(ISNUMBER(U$12),($N22)&gt;0),(U22/U$12)/($N22/$N$12)*100,0)</f>
        <v>84.445289312003453</v>
      </c>
      <c r="V102" s="251" t="s">
        <v>704</v>
      </c>
      <c r="W102" s="251" t="s">
        <v>704</v>
      </c>
      <c r="X102" s="97">
        <f>IF(AND(ISNUMBER(X$12),($N22)&gt;0),(X22/X$12)/($N22/$N$12)*100,0)</f>
        <v>77.850191395716706</v>
      </c>
      <c r="Y102" s="251" t="s">
        <v>704</v>
      </c>
      <c r="Z102" s="251" t="s">
        <v>704</v>
      </c>
      <c r="AA102" s="181">
        <v>91</v>
      </c>
    </row>
    <row r="103" spans="1:27" s="262" customFormat="1" ht="15" customHeight="1">
      <c r="A103" s="178">
        <v>92</v>
      </c>
      <c r="B103" s="250" t="s">
        <v>67</v>
      </c>
      <c r="C103" s="261" t="s">
        <v>524</v>
      </c>
      <c r="D103" s="196">
        <v>0</v>
      </c>
      <c r="E103" s="97">
        <f>IF(AND(ISNUMBER(E$12),($S23)&gt;0),(E23/E$12)/($S23/$S$12)*100,0)</f>
        <v>136.02513454031234</v>
      </c>
      <c r="F103" s="97">
        <f t="shared" ref="F103:Y105" si="17">IF(AND(ISNUMBER(F$12),($S23)&gt;0),(F23/F$12)/($S23/$S$12)*100,0)</f>
        <v>130.20733987390091</v>
      </c>
      <c r="G103" s="97">
        <f t="shared" si="17"/>
        <v>130.63958685538429</v>
      </c>
      <c r="H103" s="97">
        <f t="shared" si="17"/>
        <v>124.16698628674673</v>
      </c>
      <c r="I103" s="97">
        <f t="shared" si="17"/>
        <v>123.82854725372403</v>
      </c>
      <c r="J103" s="97">
        <f t="shared" si="17"/>
        <v>124.54327830143677</v>
      </c>
      <c r="K103" s="97">
        <f t="shared" si="17"/>
        <v>123.57529574577546</v>
      </c>
      <c r="L103" s="97">
        <f t="shared" si="17"/>
        <v>121.4304084488361</v>
      </c>
      <c r="M103" s="97">
        <f t="shared" si="17"/>
        <v>119.59737578877419</v>
      </c>
      <c r="N103" s="97">
        <f t="shared" si="17"/>
        <v>115.78595075948901</v>
      </c>
      <c r="O103" s="97">
        <f t="shared" si="17"/>
        <v>111.52385601212735</v>
      </c>
      <c r="P103" s="97">
        <f t="shared" si="17"/>
        <v>111.1928791267549</v>
      </c>
      <c r="Q103" s="97">
        <f t="shared" si="17"/>
        <v>108.24773649855639</v>
      </c>
      <c r="R103" s="97">
        <f t="shared" si="17"/>
        <v>104.7312758192557</v>
      </c>
      <c r="S103" s="97">
        <f t="shared" si="17"/>
        <v>100</v>
      </c>
      <c r="T103" s="97">
        <f t="shared" si="17"/>
        <v>96.25034157299342</v>
      </c>
      <c r="U103" s="97">
        <f t="shared" si="17"/>
        <v>93.764991194522111</v>
      </c>
      <c r="V103" s="97">
        <f t="shared" si="17"/>
        <v>91.465858270934604</v>
      </c>
      <c r="W103" s="97">
        <f t="shared" si="17"/>
        <v>90.752141212107844</v>
      </c>
      <c r="X103" s="97">
        <f t="shared" si="17"/>
        <v>87.17942847598664</v>
      </c>
      <c r="Y103" s="97">
        <f t="shared" si="17"/>
        <v>84.045408799638182</v>
      </c>
      <c r="Z103" s="198" t="s">
        <v>211</v>
      </c>
      <c r="AA103" s="181">
        <v>92</v>
      </c>
    </row>
    <row r="104" spans="1:27" s="262" customFormat="1" ht="15" customHeight="1">
      <c r="A104" s="178">
        <v>93</v>
      </c>
      <c r="B104" s="258" t="s">
        <v>217</v>
      </c>
      <c r="C104" s="261" t="s">
        <v>524</v>
      </c>
      <c r="D104" s="196">
        <v>0</v>
      </c>
      <c r="E104" s="97">
        <f>IF(AND(ISNUMBER(E$12),($S24)&gt;0),(E24/E$12)/($S24/$S$12)*100,0)</f>
        <v>139.46351033268641</v>
      </c>
      <c r="F104" s="97">
        <f t="shared" si="17"/>
        <v>132.4140851582477</v>
      </c>
      <c r="G104" s="97">
        <f t="shared" si="17"/>
        <v>128.95582665407423</v>
      </c>
      <c r="H104" s="97">
        <f t="shared" si="17"/>
        <v>119.83804032408037</v>
      </c>
      <c r="I104" s="97">
        <f t="shared" si="17"/>
        <v>122.83263387565391</v>
      </c>
      <c r="J104" s="97">
        <f t="shared" si="17"/>
        <v>121.87693730221116</v>
      </c>
      <c r="K104" s="97">
        <f t="shared" si="17"/>
        <v>119.53279625963482</v>
      </c>
      <c r="L104" s="97">
        <f t="shared" si="17"/>
        <v>115.89870503210653</v>
      </c>
      <c r="M104" s="97">
        <f t="shared" si="17"/>
        <v>115.25900997692085</v>
      </c>
      <c r="N104" s="97">
        <f t="shared" si="17"/>
        <v>109.35294220487751</v>
      </c>
      <c r="O104" s="97">
        <f t="shared" si="17"/>
        <v>107.31283739059445</v>
      </c>
      <c r="P104" s="97">
        <f t="shared" si="17"/>
        <v>108.5493831113034</v>
      </c>
      <c r="Q104" s="97">
        <f t="shared" si="17"/>
        <v>105.48789372455552</v>
      </c>
      <c r="R104" s="97">
        <f t="shared" si="17"/>
        <v>105.08731826503951</v>
      </c>
      <c r="S104" s="97">
        <f t="shared" si="17"/>
        <v>100</v>
      </c>
      <c r="T104" s="97">
        <f t="shared" si="17"/>
        <v>94.178513257366077</v>
      </c>
      <c r="U104" s="97">
        <f t="shared" si="17"/>
        <v>92.516475675789493</v>
      </c>
      <c r="V104" s="97">
        <f t="shared" si="17"/>
        <v>87.992417143123376</v>
      </c>
      <c r="W104" s="97">
        <f t="shared" si="17"/>
        <v>87.962298600492019</v>
      </c>
      <c r="X104" s="97">
        <f t="shared" si="17"/>
        <v>85.430355040670619</v>
      </c>
      <c r="Y104" s="97">
        <f t="shared" si="17"/>
        <v>83.26955820123824</v>
      </c>
      <c r="Z104" s="198" t="s">
        <v>211</v>
      </c>
      <c r="AA104" s="181">
        <v>93</v>
      </c>
    </row>
    <row r="105" spans="1:27" s="262" customFormat="1" ht="15" customHeight="1">
      <c r="A105" s="178">
        <v>94</v>
      </c>
      <c r="B105" s="258" t="s">
        <v>332</v>
      </c>
      <c r="C105" s="261" t="s">
        <v>524</v>
      </c>
      <c r="D105" s="196">
        <v>0</v>
      </c>
      <c r="E105" s="97">
        <f>IF(AND(ISNUMBER(E$12),($S25)&gt;0),(E25/E$12)/($S25/$S$12)*100,0)</f>
        <v>134.12528631652808</v>
      </c>
      <c r="F105" s="97">
        <f t="shared" si="17"/>
        <v>128.98801965936565</v>
      </c>
      <c r="G105" s="97">
        <f t="shared" si="17"/>
        <v>131.56993566566629</v>
      </c>
      <c r="H105" s="97">
        <f t="shared" si="17"/>
        <v>126.55891224093432</v>
      </c>
      <c r="I105" s="97">
        <f t="shared" si="17"/>
        <v>124.37883156719727</v>
      </c>
      <c r="J105" s="97">
        <f t="shared" si="17"/>
        <v>126.0165446100866</v>
      </c>
      <c r="K105" s="97">
        <f t="shared" si="17"/>
        <v>125.80894789206698</v>
      </c>
      <c r="L105" s="97">
        <f t="shared" si="17"/>
        <v>124.486908827324</v>
      </c>
      <c r="M105" s="97">
        <f t="shared" si="17"/>
        <v>121.9945066085224</v>
      </c>
      <c r="N105" s="97">
        <f t="shared" si="17"/>
        <v>119.3404603925472</v>
      </c>
      <c r="O105" s="97">
        <f t="shared" si="17"/>
        <v>113.85062211668917</v>
      </c>
      <c r="P105" s="97">
        <f t="shared" si="17"/>
        <v>112.6535226144956</v>
      </c>
      <c r="Q105" s="97">
        <f t="shared" si="17"/>
        <v>109.77266649711517</v>
      </c>
      <c r="R105" s="97">
        <f t="shared" si="17"/>
        <v>104.53454729129361</v>
      </c>
      <c r="S105" s="97">
        <f t="shared" si="17"/>
        <v>100</v>
      </c>
      <c r="T105" s="97">
        <f t="shared" si="17"/>
        <v>97.395114449233574</v>
      </c>
      <c r="U105" s="97">
        <f t="shared" si="17"/>
        <v>94.454848887183886</v>
      </c>
      <c r="V105" s="97">
        <f t="shared" si="17"/>
        <v>93.385081577394345</v>
      </c>
      <c r="W105" s="97">
        <f t="shared" si="17"/>
        <v>92.293647391296133</v>
      </c>
      <c r="X105" s="97">
        <f t="shared" si="17"/>
        <v>88.145865613754836</v>
      </c>
      <c r="Y105" s="97">
        <f t="shared" si="17"/>
        <v>84.474099108754857</v>
      </c>
      <c r="Z105" s="198" t="s">
        <v>211</v>
      </c>
      <c r="AA105" s="181">
        <v>94</v>
      </c>
    </row>
    <row r="106" spans="1:27" s="262" customFormat="1" ht="15" customHeight="1">
      <c r="A106" s="178">
        <v>95</v>
      </c>
      <c r="B106" s="250" t="s">
        <v>264</v>
      </c>
      <c r="C106" s="261" t="s">
        <v>524</v>
      </c>
      <c r="D106" s="196">
        <v>0</v>
      </c>
      <c r="E106" s="97">
        <f>IF(AND(ISNUMBER(E$12),($S27)&gt;0),(E27/E$12)/($S27/$S$12)*100,0)</f>
        <v>139.69106529321786</v>
      </c>
      <c r="F106" s="97">
        <f t="shared" ref="F106:Y113" si="18">IF(AND(ISNUMBER(F$12),($S27)&gt;0),(F27/F$12)/($S27/$S$12)*100,0)</f>
        <v>132.56042995648247</v>
      </c>
      <c r="G106" s="97">
        <f t="shared" si="18"/>
        <v>132.40617293530889</v>
      </c>
      <c r="H106" s="97">
        <f t="shared" si="18"/>
        <v>125.53658044241811</v>
      </c>
      <c r="I106" s="97">
        <f t="shared" si="18"/>
        <v>124.76765098087104</v>
      </c>
      <c r="J106" s="97">
        <f t="shared" si="18"/>
        <v>125.18994626549964</v>
      </c>
      <c r="K106" s="97">
        <f t="shared" si="18"/>
        <v>124.14848898371172</v>
      </c>
      <c r="L106" s="97">
        <f t="shared" si="18"/>
        <v>122.02394117641742</v>
      </c>
      <c r="M106" s="97">
        <f t="shared" si="18"/>
        <v>119.99696784110074</v>
      </c>
      <c r="N106" s="97">
        <f t="shared" si="18"/>
        <v>116.03715253151823</v>
      </c>
      <c r="O106" s="97">
        <f t="shared" si="18"/>
        <v>111.52073784676276</v>
      </c>
      <c r="P106" s="97">
        <f t="shared" si="18"/>
        <v>111.05993133582579</v>
      </c>
      <c r="Q106" s="97">
        <f t="shared" si="18"/>
        <v>108.12487196859625</v>
      </c>
      <c r="R106" s="97">
        <f t="shared" si="18"/>
        <v>104.65148537236777</v>
      </c>
      <c r="S106" s="97">
        <f t="shared" si="18"/>
        <v>100</v>
      </c>
      <c r="T106" s="97">
        <f t="shared" si="18"/>
        <v>96.394268825900426</v>
      </c>
      <c r="U106" s="97">
        <f t="shared" si="18"/>
        <v>94.016069472480254</v>
      </c>
      <c r="V106" s="97">
        <f t="shared" si="18"/>
        <v>91.951772297981464</v>
      </c>
      <c r="W106" s="97">
        <f t="shared" si="18"/>
        <v>91.457386448584458</v>
      </c>
      <c r="X106" s="97">
        <f t="shared" si="18"/>
        <v>87.911393941934548</v>
      </c>
      <c r="Y106" s="97">
        <f t="shared" si="18"/>
        <v>84.655646680254193</v>
      </c>
      <c r="Z106" s="198" t="s">
        <v>211</v>
      </c>
      <c r="AA106" s="181">
        <v>95</v>
      </c>
    </row>
    <row r="107" spans="1:27" s="262" customFormat="1" ht="15" customHeight="1">
      <c r="A107" s="178">
        <v>96</v>
      </c>
      <c r="B107" s="250" t="s">
        <v>265</v>
      </c>
      <c r="C107" s="261" t="s">
        <v>524</v>
      </c>
      <c r="D107" s="196">
        <v>0</v>
      </c>
      <c r="E107" s="97">
        <f>IF(AND(ISNUMBER(E$12),($S28)&gt;0),(E28/E$12)/($S28/$S$12)*100,0)</f>
        <v>150.68263412277992</v>
      </c>
      <c r="F107" s="97">
        <f t="shared" si="18"/>
        <v>142.36414321020555</v>
      </c>
      <c r="G107" s="97">
        <f t="shared" si="18"/>
        <v>140.81776617450896</v>
      </c>
      <c r="H107" s="97">
        <f t="shared" si="18"/>
        <v>132.34974633199329</v>
      </c>
      <c r="I107" s="97">
        <f t="shared" si="18"/>
        <v>131.0335885561673</v>
      </c>
      <c r="J107" s="97">
        <f t="shared" si="18"/>
        <v>130.72623060398362</v>
      </c>
      <c r="K107" s="97">
        <f t="shared" si="18"/>
        <v>129.18842015778179</v>
      </c>
      <c r="L107" s="97">
        <f t="shared" si="18"/>
        <v>126.53418202441638</v>
      </c>
      <c r="M107" s="97">
        <f t="shared" si="18"/>
        <v>123.70449250282411</v>
      </c>
      <c r="N107" s="97">
        <f t="shared" si="18"/>
        <v>118.72855704073233</v>
      </c>
      <c r="O107" s="97">
        <f t="shared" si="18"/>
        <v>113.42449361637334</v>
      </c>
      <c r="P107" s="97">
        <f t="shared" si="18"/>
        <v>112.34998822494175</v>
      </c>
      <c r="Q107" s="97">
        <f t="shared" si="18"/>
        <v>108.77386461496189</v>
      </c>
      <c r="R107" s="97">
        <f t="shared" si="18"/>
        <v>104.84367140348527</v>
      </c>
      <c r="S107" s="97">
        <f t="shared" si="18"/>
        <v>100</v>
      </c>
      <c r="T107" s="97">
        <f t="shared" si="18"/>
        <v>94.824751229580713</v>
      </c>
      <c r="U107" s="97">
        <f t="shared" si="18"/>
        <v>92.480862620688455</v>
      </c>
      <c r="V107" s="97">
        <f t="shared" si="18"/>
        <v>89.416343830189518</v>
      </c>
      <c r="W107" s="97">
        <f t="shared" si="18"/>
        <v>88.469167891909748</v>
      </c>
      <c r="X107" s="97">
        <f t="shared" si="18"/>
        <v>84.750146369375571</v>
      </c>
      <c r="Y107" s="97">
        <f t="shared" si="18"/>
        <v>81.424640222365156</v>
      </c>
      <c r="Z107" s="198" t="s">
        <v>211</v>
      </c>
      <c r="AA107" s="181">
        <v>96</v>
      </c>
    </row>
    <row r="108" spans="1:27" s="262" customFormat="1" ht="15" customHeight="1">
      <c r="A108" s="178">
        <v>97</v>
      </c>
      <c r="B108" s="250" t="s">
        <v>234</v>
      </c>
      <c r="C108" s="261" t="s">
        <v>524</v>
      </c>
      <c r="D108" s="196">
        <v>0</v>
      </c>
      <c r="E108" s="97">
        <f>IF(AND(ISNUMBER(E$12),($S29)&gt;0),(E29/E$12)/($S29/$S$12)*100,0)</f>
        <v>141.6078649164314</v>
      </c>
      <c r="F108" s="97">
        <f t="shared" si="18"/>
        <v>129.82247582882806</v>
      </c>
      <c r="G108" s="97">
        <f t="shared" si="18"/>
        <v>132.46711338524906</v>
      </c>
      <c r="H108" s="97">
        <f t="shared" si="18"/>
        <v>123.50101365391532</v>
      </c>
      <c r="I108" s="97">
        <f t="shared" si="18"/>
        <v>125.649198134203</v>
      </c>
      <c r="J108" s="97">
        <f t="shared" si="18"/>
        <v>131.56830005619696</v>
      </c>
      <c r="K108" s="97">
        <f t="shared" si="18"/>
        <v>129.00080524368519</v>
      </c>
      <c r="L108" s="97">
        <f t="shared" si="18"/>
        <v>123.6219644725913</v>
      </c>
      <c r="M108" s="97">
        <f t="shared" si="18"/>
        <v>116.10699498736376</v>
      </c>
      <c r="N108" s="97">
        <f t="shared" si="18"/>
        <v>111.0328882884037</v>
      </c>
      <c r="O108" s="97">
        <f t="shared" si="18"/>
        <v>115.34680687363141</v>
      </c>
      <c r="P108" s="97">
        <f t="shared" si="18"/>
        <v>110.89449387703425</v>
      </c>
      <c r="Q108" s="97">
        <f t="shared" si="18"/>
        <v>109.46185993130189</v>
      </c>
      <c r="R108" s="97">
        <f t="shared" si="18"/>
        <v>104.38264645816379</v>
      </c>
      <c r="S108" s="97">
        <f t="shared" si="18"/>
        <v>100</v>
      </c>
      <c r="T108" s="97">
        <f t="shared" si="18"/>
        <v>97.215145892714077</v>
      </c>
      <c r="U108" s="97">
        <f t="shared" si="18"/>
        <v>85.392518143761222</v>
      </c>
      <c r="V108" s="97">
        <f t="shared" si="18"/>
        <v>90.800226444785864</v>
      </c>
      <c r="W108" s="97">
        <f t="shared" si="18"/>
        <v>88.354306886412317</v>
      </c>
      <c r="X108" s="97">
        <f t="shared" si="18"/>
        <v>90.515861987483973</v>
      </c>
      <c r="Y108" s="97">
        <f t="shared" si="18"/>
        <v>79.299570582533249</v>
      </c>
      <c r="Z108" s="198" t="s">
        <v>211</v>
      </c>
      <c r="AA108" s="181">
        <v>97</v>
      </c>
    </row>
    <row r="109" spans="1:27" s="262" customFormat="1" ht="15" customHeight="1">
      <c r="A109" s="178">
        <v>98</v>
      </c>
      <c r="B109" s="258" t="s">
        <v>215</v>
      </c>
      <c r="C109" s="261" t="s">
        <v>524</v>
      </c>
      <c r="D109" s="196">
        <v>0</v>
      </c>
      <c r="E109" s="97">
        <f>IF(AND(ISNUMBER(E$12),($S30)&gt;0),(E30/E$12)/($S30/$S$12)*100,0)</f>
        <v>139.46351033268641</v>
      </c>
      <c r="F109" s="97">
        <f t="shared" si="18"/>
        <v>132.4140851582477</v>
      </c>
      <c r="G109" s="97">
        <f t="shared" si="18"/>
        <v>128.95582665407423</v>
      </c>
      <c r="H109" s="97">
        <f t="shared" si="18"/>
        <v>119.83804032408037</v>
      </c>
      <c r="I109" s="97">
        <f t="shared" si="18"/>
        <v>122.83263387565391</v>
      </c>
      <c r="J109" s="97">
        <f t="shared" si="18"/>
        <v>121.87693730221116</v>
      </c>
      <c r="K109" s="97">
        <f t="shared" si="18"/>
        <v>119.53279625963482</v>
      </c>
      <c r="L109" s="97">
        <f t="shared" si="18"/>
        <v>115.89870503210653</v>
      </c>
      <c r="M109" s="97">
        <f t="shared" si="18"/>
        <v>115.25900997692085</v>
      </c>
      <c r="N109" s="97">
        <f t="shared" si="18"/>
        <v>109.35294220487751</v>
      </c>
      <c r="O109" s="97">
        <f t="shared" si="18"/>
        <v>107.31283739059445</v>
      </c>
      <c r="P109" s="97">
        <f t="shared" si="18"/>
        <v>108.5493831113034</v>
      </c>
      <c r="Q109" s="97">
        <f t="shared" si="18"/>
        <v>105.48789372455552</v>
      </c>
      <c r="R109" s="97">
        <f t="shared" si="18"/>
        <v>105.08731826503951</v>
      </c>
      <c r="S109" s="97">
        <f t="shared" si="18"/>
        <v>100</v>
      </c>
      <c r="T109" s="97">
        <f t="shared" si="18"/>
        <v>94.178513257366077</v>
      </c>
      <c r="U109" s="97">
        <f t="shared" si="18"/>
        <v>92.516475675789493</v>
      </c>
      <c r="V109" s="97">
        <f t="shared" si="18"/>
        <v>87.992417143123376</v>
      </c>
      <c r="W109" s="97">
        <f t="shared" si="18"/>
        <v>87.962298600492019</v>
      </c>
      <c r="X109" s="97">
        <f t="shared" si="18"/>
        <v>85.430355040670619</v>
      </c>
      <c r="Y109" s="97">
        <f t="shared" si="18"/>
        <v>83.26955820123824</v>
      </c>
      <c r="Z109" s="198" t="s">
        <v>211</v>
      </c>
      <c r="AA109" s="181">
        <v>98</v>
      </c>
    </row>
    <row r="110" spans="1:27" s="262" customFormat="1" ht="15" customHeight="1">
      <c r="A110" s="178">
        <v>99</v>
      </c>
      <c r="B110" s="258" t="s">
        <v>68</v>
      </c>
      <c r="C110" s="261" t="s">
        <v>524</v>
      </c>
      <c r="D110" s="196">
        <v>0</v>
      </c>
      <c r="E110" s="97">
        <f>IF(AND(ISNUMBER(E$12),($S31)&gt;0),(E31/E$12)/($S31/$S$12)*100,0)</f>
        <v>143.20129341757433</v>
      </c>
      <c r="F110" s="97">
        <f t="shared" si="18"/>
        <v>127.89670095902402</v>
      </c>
      <c r="G110" s="97">
        <f t="shared" si="18"/>
        <v>135.07628278081037</v>
      </c>
      <c r="H110" s="97">
        <f t="shared" si="18"/>
        <v>126.22289843310708</v>
      </c>
      <c r="I110" s="97">
        <f t="shared" si="18"/>
        <v>127.74213266979399</v>
      </c>
      <c r="J110" s="97">
        <f t="shared" si="18"/>
        <v>138.76976465732969</v>
      </c>
      <c r="K110" s="97">
        <f t="shared" si="18"/>
        <v>136.0362999695227</v>
      </c>
      <c r="L110" s="97">
        <f t="shared" si="18"/>
        <v>129.36096948952155</v>
      </c>
      <c r="M110" s="97">
        <f t="shared" si="18"/>
        <v>116.73711628093359</v>
      </c>
      <c r="N110" s="97">
        <f t="shared" si="18"/>
        <v>112.28122379698323</v>
      </c>
      <c r="O110" s="97">
        <f t="shared" si="18"/>
        <v>121.31669452589958</v>
      </c>
      <c r="P110" s="97">
        <f t="shared" si="18"/>
        <v>112.63710042204261</v>
      </c>
      <c r="Q110" s="97">
        <f t="shared" si="18"/>
        <v>112.4148375145847</v>
      </c>
      <c r="R110" s="97">
        <f t="shared" si="18"/>
        <v>103.85901843995296</v>
      </c>
      <c r="S110" s="97">
        <f t="shared" si="18"/>
        <v>100</v>
      </c>
      <c r="T110" s="97">
        <f t="shared" si="18"/>
        <v>99.471608991374694</v>
      </c>
      <c r="U110" s="97">
        <f t="shared" si="18"/>
        <v>80.098842807361805</v>
      </c>
      <c r="V110" s="97">
        <f t="shared" si="18"/>
        <v>92.886655340901399</v>
      </c>
      <c r="W110" s="97">
        <f t="shared" si="18"/>
        <v>88.645600677189535</v>
      </c>
      <c r="X110" s="97">
        <f t="shared" si="18"/>
        <v>94.294804039903667</v>
      </c>
      <c r="Y110" s="97">
        <f>IF(AND(ISNUMBER(Y$12),($S31)&gt;0),(Y31/Y$12)/($S31/$S$12)*100,0)</f>
        <v>76.349549411229887</v>
      </c>
      <c r="Z110" s="198" t="s">
        <v>211</v>
      </c>
      <c r="AA110" s="181">
        <v>99</v>
      </c>
    </row>
    <row r="111" spans="1:27" s="262" customFormat="1" ht="15" customHeight="1">
      <c r="A111" s="178">
        <v>100</v>
      </c>
      <c r="B111" s="250" t="s">
        <v>69</v>
      </c>
      <c r="C111" s="261" t="s">
        <v>524</v>
      </c>
      <c r="D111" s="196">
        <v>0</v>
      </c>
      <c r="E111" s="196">
        <v>0</v>
      </c>
      <c r="F111" s="162">
        <v>0</v>
      </c>
      <c r="G111" s="162">
        <v>0</v>
      </c>
      <c r="H111" s="162">
        <v>0</v>
      </c>
      <c r="I111" s="97">
        <f>IF(AND(ISNUMBER(I$12),($S32)&gt;0),(I32/I$12)/($S32/$S$12)*100,0)</f>
        <v>127.783558118107</v>
      </c>
      <c r="J111" s="97">
        <f t="shared" si="18"/>
        <v>132.22191619324846</v>
      </c>
      <c r="K111" s="97">
        <f t="shared" si="18"/>
        <v>131.28850597769329</v>
      </c>
      <c r="L111" s="97">
        <f t="shared" si="18"/>
        <v>127.04539029283204</v>
      </c>
      <c r="M111" s="97">
        <f t="shared" si="18"/>
        <v>120.25847138310304</v>
      </c>
      <c r="N111" s="97">
        <f t="shared" si="18"/>
        <v>115.34400897703023</v>
      </c>
      <c r="O111" s="97">
        <f t="shared" si="18"/>
        <v>118.97347322111138</v>
      </c>
      <c r="P111" s="97">
        <f t="shared" si="18"/>
        <v>110.69337758217605</v>
      </c>
      <c r="Q111" s="97">
        <f t="shared" si="18"/>
        <v>108.63577432701166</v>
      </c>
      <c r="R111" s="97">
        <f t="shared" si="18"/>
        <v>103.87086877927804</v>
      </c>
      <c r="S111" s="97">
        <f t="shared" si="18"/>
        <v>100</v>
      </c>
      <c r="T111" s="97">
        <f t="shared" si="18"/>
        <v>98.347037054673578</v>
      </c>
      <c r="U111" s="97">
        <f t="shared" si="18"/>
        <v>86.127054783450035</v>
      </c>
      <c r="V111" s="97">
        <f t="shared" si="18"/>
        <v>91.876551178620005</v>
      </c>
      <c r="W111" s="97">
        <f t="shared" si="18"/>
        <v>89.483489038461187</v>
      </c>
      <c r="X111" s="97">
        <f t="shared" si="18"/>
        <v>92.093106353194599</v>
      </c>
      <c r="Y111" s="97">
        <f>IF(AND(ISNUMBER(Y$12),($S32)&gt;0),(Y32/Y$12)/($S32/$S$12)*100,0)</f>
        <v>76.172805484564293</v>
      </c>
      <c r="Z111" s="198" t="s">
        <v>211</v>
      </c>
      <c r="AA111" s="181">
        <v>100</v>
      </c>
    </row>
    <row r="112" spans="1:27" s="262" customFormat="1" ht="15" customHeight="1">
      <c r="A112" s="178">
        <v>101</v>
      </c>
      <c r="B112" s="258" t="s">
        <v>216</v>
      </c>
      <c r="C112" s="261" t="s">
        <v>524</v>
      </c>
      <c r="D112" s="196">
        <v>0</v>
      </c>
      <c r="E112" s="196">
        <v>0</v>
      </c>
      <c r="F112" s="162">
        <v>0</v>
      </c>
      <c r="G112" s="162">
        <v>0</v>
      </c>
      <c r="H112" s="162">
        <v>0</v>
      </c>
      <c r="I112" s="97">
        <f>IF(AND(ISNUMBER(I$12),($S33)&gt;0),(I33/I$12)/($S33/$S$12)*100,0)</f>
        <v>125.66678851040798</v>
      </c>
      <c r="J112" s="97">
        <f t="shared" si="18"/>
        <v>123.87969637945768</v>
      </c>
      <c r="K112" s="97">
        <f t="shared" si="18"/>
        <v>122.52228061138015</v>
      </c>
      <c r="L112" s="97">
        <f t="shared" si="18"/>
        <v>122.16998128112439</v>
      </c>
      <c r="M112" s="97">
        <f t="shared" si="18"/>
        <v>123.0307091592634</v>
      </c>
      <c r="N112" s="97">
        <f t="shared" si="18"/>
        <v>117.7600094682919</v>
      </c>
      <c r="O112" s="97">
        <f t="shared" si="18"/>
        <v>114.26382147813474</v>
      </c>
      <c r="P112" s="97">
        <f t="shared" si="18"/>
        <v>107.34958874301851</v>
      </c>
      <c r="Q112" s="97">
        <f t="shared" si="18"/>
        <v>103.71350989061601</v>
      </c>
      <c r="R112" s="97">
        <f t="shared" si="18"/>
        <v>104.05300602779191</v>
      </c>
      <c r="S112" s="97">
        <f t="shared" si="18"/>
        <v>100</v>
      </c>
      <c r="T112" s="97">
        <f t="shared" si="18"/>
        <v>96.213680429974758</v>
      </c>
      <c r="U112" s="97">
        <f t="shared" si="18"/>
        <v>94.054397257827546</v>
      </c>
      <c r="V112" s="97">
        <f t="shared" si="18"/>
        <v>90.610604046985415</v>
      </c>
      <c r="W112" s="97">
        <f t="shared" si="18"/>
        <v>90.927248887848108</v>
      </c>
      <c r="X112" s="97">
        <f t="shared" si="18"/>
        <v>88.173732677619611</v>
      </c>
      <c r="Y112" s="97">
        <f>IF(AND(ISNUMBER(Y$12),($S33)&gt;0),(Y33/Y$12)/($S33/$S$12)*100,0)</f>
        <v>81.103144595538197</v>
      </c>
      <c r="Z112" s="198" t="s">
        <v>211</v>
      </c>
      <c r="AA112" s="181">
        <v>101</v>
      </c>
    </row>
    <row r="113" spans="1:27" s="262" customFormat="1" ht="15" customHeight="1">
      <c r="A113" s="178">
        <v>102</v>
      </c>
      <c r="B113" s="258" t="s">
        <v>70</v>
      </c>
      <c r="C113" s="261" t="s">
        <v>524</v>
      </c>
      <c r="D113" s="196">
        <v>0</v>
      </c>
      <c r="E113" s="196">
        <v>0</v>
      </c>
      <c r="F113" s="162">
        <v>0</v>
      </c>
      <c r="G113" s="162">
        <v>0</v>
      </c>
      <c r="H113" s="162">
        <v>0</v>
      </c>
      <c r="I113" s="97">
        <f>IF(AND(ISNUMBER(I$12),($S34)&gt;0),(I34/I$12)/($S34/$S$12)*100,0)</f>
        <v>129.56284616078696</v>
      </c>
      <c r="J113" s="97">
        <f t="shared" si="18"/>
        <v>139.23411625040109</v>
      </c>
      <c r="K113" s="97">
        <f t="shared" si="18"/>
        <v>138.65711138330187</v>
      </c>
      <c r="L113" s="97">
        <f t="shared" si="18"/>
        <v>131.14350136082649</v>
      </c>
      <c r="M113" s="97">
        <f t="shared" si="18"/>
        <v>117.9282180061426</v>
      </c>
      <c r="N113" s="97">
        <f t="shared" si="18"/>
        <v>113.31319713545068</v>
      </c>
      <c r="O113" s="97">
        <f t="shared" si="18"/>
        <v>122.93225409220223</v>
      </c>
      <c r="P113" s="97">
        <f t="shared" si="18"/>
        <v>113.50405828976005</v>
      </c>
      <c r="Q113" s="97">
        <f t="shared" si="18"/>
        <v>112.77327054895908</v>
      </c>
      <c r="R113" s="97">
        <f t="shared" si="18"/>
        <v>103.71777010135457</v>
      </c>
      <c r="S113" s="97">
        <f t="shared" si="18"/>
        <v>100</v>
      </c>
      <c r="T113" s="97">
        <f t="shared" si="18"/>
        <v>100.14026760715915</v>
      </c>
      <c r="U113" s="97">
        <f t="shared" si="18"/>
        <v>79.463587194163509</v>
      </c>
      <c r="V113" s="97">
        <f t="shared" si="18"/>
        <v>92.940665376872772</v>
      </c>
      <c r="W113" s="97">
        <f t="shared" si="18"/>
        <v>88.269911222919859</v>
      </c>
      <c r="X113" s="97">
        <f t="shared" si="18"/>
        <v>95.387605050823709</v>
      </c>
      <c r="Y113" s="97">
        <f>IF(AND(ISNUMBER(Y$12),($S34)&gt;0),(Y34/Y$12)/($S34/$S$12)*100,0)</f>
        <v>72.028521952428122</v>
      </c>
      <c r="Z113" s="198" t="s">
        <v>211</v>
      </c>
      <c r="AA113" s="181">
        <v>102</v>
      </c>
    </row>
    <row r="114" spans="1:27" s="262" customFormat="1" ht="15" customHeight="1">
      <c r="A114" s="178">
        <v>103</v>
      </c>
      <c r="B114" s="250" t="s">
        <v>71</v>
      </c>
      <c r="C114" s="261" t="s">
        <v>321</v>
      </c>
      <c r="D114" s="196">
        <v>0</v>
      </c>
      <c r="E114" s="97">
        <f t="shared" ref="E114:R116" si="19">IF(AND(ISNUMBER(E$12),($N41)&gt;0),(E41/E$12)/($N41/$N$12)*100,0)</f>
        <v>135.70326744854748</v>
      </c>
      <c r="F114" s="97">
        <f t="shared" si="19"/>
        <v>125.25092077094268</v>
      </c>
      <c r="G114" s="97">
        <f t="shared" si="19"/>
        <v>119.14182619916028</v>
      </c>
      <c r="H114" s="97">
        <f t="shared" si="19"/>
        <v>112.66716306322697</v>
      </c>
      <c r="I114" s="97">
        <f t="shared" si="19"/>
        <v>108.00126214269265</v>
      </c>
      <c r="J114" s="97">
        <f t="shared" si="19"/>
        <v>107.16369315228553</v>
      </c>
      <c r="K114" s="97">
        <f t="shared" si="19"/>
        <v>106.31757348128079</v>
      </c>
      <c r="L114" s="97">
        <f t="shared" si="19"/>
        <v>104.23172681607633</v>
      </c>
      <c r="M114" s="97">
        <f t="shared" si="19"/>
        <v>101.95586724948325</v>
      </c>
      <c r="N114" s="97">
        <f>IF(AND(ISNUMBER(N$12),($N41)&gt;0),(N41/N$12)/($N41/$N$12)*100,0)</f>
        <v>100</v>
      </c>
      <c r="O114" s="97">
        <f>IF(AND(ISNUMBER(O$12),($N41)&gt;0),(O41/O$12)/($N41/$N$12)*100,0)</f>
        <v>96.570927874411865</v>
      </c>
      <c r="P114" s="97">
        <f>IF(AND(ISNUMBER(P$12),($N41)&gt;0),(P41/P$12)/($N41/$N$12)*100,0)</f>
        <v>96.041141342306204</v>
      </c>
      <c r="Q114" s="97">
        <f>IF(AND(ISNUMBER(Q$12),($N41)&gt;0),(Q41/Q$12)/($N41/$N$12)*100,0)</f>
        <v>94.403128399863462</v>
      </c>
      <c r="R114" s="97">
        <f>IF(AND(ISNUMBER(R$12),($N41)&gt;0),(R41/R$12)/($N41/$N$12)*100,0)</f>
        <v>92.698325419708127</v>
      </c>
      <c r="S114" s="251" t="s">
        <v>704</v>
      </c>
      <c r="T114" s="251" t="s">
        <v>704</v>
      </c>
      <c r="U114" s="97">
        <f>IF(AND(ISNUMBER(U$12),($N41)&gt;0),(U41/U$12)/($N41/$N$12)*100,0)</f>
        <v>85.108172576065186</v>
      </c>
      <c r="V114" s="251" t="s">
        <v>704</v>
      </c>
      <c r="W114" s="251" t="s">
        <v>704</v>
      </c>
      <c r="X114" s="97">
        <f>IF(AND(ISNUMBER(X$12),($N41)&gt;0),(X41/X$12)/($N41/$N$12)*100,0)</f>
        <v>78.042507080606853</v>
      </c>
      <c r="Y114" s="251" t="s">
        <v>704</v>
      </c>
      <c r="Z114" s="251" t="s">
        <v>704</v>
      </c>
      <c r="AA114" s="181">
        <v>103</v>
      </c>
    </row>
    <row r="115" spans="1:27" s="262" customFormat="1" ht="15" customHeight="1">
      <c r="A115" s="178">
        <v>104</v>
      </c>
      <c r="B115" s="258" t="s">
        <v>72</v>
      </c>
      <c r="C115" s="261" t="s">
        <v>321</v>
      </c>
      <c r="D115" s="196">
        <v>0</v>
      </c>
      <c r="E115" s="97">
        <f t="shared" si="19"/>
        <v>177.96378684506061</v>
      </c>
      <c r="F115" s="97">
        <f t="shared" si="19"/>
        <v>164.60806161045215</v>
      </c>
      <c r="G115" s="97">
        <f t="shared" si="19"/>
        <v>156.14840174432993</v>
      </c>
      <c r="H115" s="97">
        <f t="shared" si="19"/>
        <v>139.07278928426624</v>
      </c>
      <c r="I115" s="97">
        <f t="shared" si="19"/>
        <v>134.23887407874173</v>
      </c>
      <c r="J115" s="97">
        <f t="shared" si="19"/>
        <v>136.42254373704034</v>
      </c>
      <c r="K115" s="97">
        <f t="shared" si="19"/>
        <v>132.92485535644033</v>
      </c>
      <c r="L115" s="97">
        <f t="shared" si="19"/>
        <v>104.9813255804094</v>
      </c>
      <c r="M115" s="97">
        <f t="shared" si="19"/>
        <v>98.650282904745808</v>
      </c>
      <c r="N115" s="97">
        <f t="shared" si="19"/>
        <v>100</v>
      </c>
      <c r="O115" s="97">
        <f t="shared" si="19"/>
        <v>84.911413513654537</v>
      </c>
      <c r="P115" s="97">
        <f t="shared" si="19"/>
        <v>85.533627281301989</v>
      </c>
      <c r="Q115" s="97">
        <f t="shared" si="19"/>
        <v>85.145965832124503</v>
      </c>
      <c r="R115" s="97">
        <f t="shared" si="19"/>
        <v>84.661771226278475</v>
      </c>
      <c r="S115" s="251" t="s">
        <v>704</v>
      </c>
      <c r="T115" s="251" t="s">
        <v>704</v>
      </c>
      <c r="U115" s="97">
        <f>IF(AND(ISNUMBER(U$12),($N42)&gt;0),(U42/U$12)/($N42/$N$12)*100,0)</f>
        <v>86.893267223637778</v>
      </c>
      <c r="V115" s="251" t="s">
        <v>704</v>
      </c>
      <c r="W115" s="251" t="s">
        <v>704</v>
      </c>
      <c r="X115" s="97">
        <f>IF(AND(ISNUMBER(X$12),($N42)&gt;0),(X42/X$12)/($N42/$N$12)*100,0)</f>
        <v>81.756048316316097</v>
      </c>
      <c r="Y115" s="251" t="s">
        <v>704</v>
      </c>
      <c r="Z115" s="251" t="s">
        <v>704</v>
      </c>
      <c r="AA115" s="181">
        <v>104</v>
      </c>
    </row>
    <row r="116" spans="1:27" s="262" customFormat="1" ht="15" customHeight="1">
      <c r="A116" s="178">
        <v>105</v>
      </c>
      <c r="B116" s="258" t="s">
        <v>80</v>
      </c>
      <c r="C116" s="261" t="s">
        <v>321</v>
      </c>
      <c r="D116" s="196">
        <v>0</v>
      </c>
      <c r="E116" s="97">
        <f t="shared" si="19"/>
        <v>132.89222725028714</v>
      </c>
      <c r="F116" s="97">
        <f t="shared" si="19"/>
        <v>122.63300441382417</v>
      </c>
      <c r="G116" s="97">
        <f t="shared" si="19"/>
        <v>116.6802622396313</v>
      </c>
      <c r="H116" s="97">
        <f t="shared" si="19"/>
        <v>110.91074175493362</v>
      </c>
      <c r="I116" s="97">
        <f t="shared" si="19"/>
        <v>106.25601662957965</v>
      </c>
      <c r="J116" s="97">
        <f t="shared" si="19"/>
        <v>105.21748410603738</v>
      </c>
      <c r="K116" s="97">
        <f t="shared" si="19"/>
        <v>104.54773865706211</v>
      </c>
      <c r="L116" s="97">
        <f t="shared" si="19"/>
        <v>104.18186580421001</v>
      </c>
      <c r="M116" s="97">
        <f t="shared" si="19"/>
        <v>102.17574458664072</v>
      </c>
      <c r="N116" s="97">
        <f t="shared" si="19"/>
        <v>100</v>
      </c>
      <c r="O116" s="97">
        <f t="shared" si="19"/>
        <v>97.346483026793351</v>
      </c>
      <c r="P116" s="97">
        <f t="shared" si="19"/>
        <v>96.740068966269703</v>
      </c>
      <c r="Q116" s="97">
        <f t="shared" si="19"/>
        <v>95.018886475517689</v>
      </c>
      <c r="R116" s="97">
        <f t="shared" si="19"/>
        <v>93.232892368146821</v>
      </c>
      <c r="S116" s="251" t="s">
        <v>704</v>
      </c>
      <c r="T116" s="251" t="s">
        <v>704</v>
      </c>
      <c r="U116" s="97">
        <f>IF(AND(ISNUMBER(U$12),($N43)&gt;0),(U43/U$12)/($N43/$N$12)*100,0)</f>
        <v>84.989433552416571</v>
      </c>
      <c r="V116" s="251" t="s">
        <v>704</v>
      </c>
      <c r="W116" s="251" t="s">
        <v>704</v>
      </c>
      <c r="X116" s="97">
        <f>IF(AND(ISNUMBER(X$12),($N43)&gt;0),(X43/X$12)/($N43/$N$12)*100,0)</f>
        <v>77.795493701676691</v>
      </c>
      <c r="Y116" s="251" t="s">
        <v>704</v>
      </c>
      <c r="Z116" s="251" t="s">
        <v>704</v>
      </c>
      <c r="AA116" s="181">
        <v>105</v>
      </c>
    </row>
    <row r="117" spans="1:27" s="220" customFormat="1" ht="17.25" customHeight="1">
      <c r="A117" s="203"/>
      <c r="AA117" s="203"/>
    </row>
    <row r="118" spans="1:27" s="220" customFormat="1" ht="36" customHeight="1">
      <c r="A118" s="203"/>
      <c r="B118" s="270" t="s">
        <v>534</v>
      </c>
      <c r="AA118" s="203"/>
    </row>
    <row r="119" spans="1:27" s="220" customFormat="1" ht="17.25" customHeight="1">
      <c r="A119" s="203"/>
      <c r="B119" s="271"/>
      <c r="AA119" s="203"/>
    </row>
    <row r="120" spans="1:27" s="220" customFormat="1" ht="17.25" customHeight="1">
      <c r="A120" s="203"/>
      <c r="AA120" s="203"/>
    </row>
    <row r="121" spans="1:27" s="220" customFormat="1" ht="17.25" customHeight="1">
      <c r="A121" s="203"/>
      <c r="AA121" s="203"/>
    </row>
    <row r="122" spans="1:27" s="220" customFormat="1" ht="17.25" customHeight="1">
      <c r="A122" s="203"/>
      <c r="AA122" s="203"/>
    </row>
    <row r="123" spans="1:27" s="220" customFormat="1" ht="17.25" customHeight="1">
      <c r="A123" s="203"/>
      <c r="AA123" s="203"/>
    </row>
    <row r="124" spans="1:27" s="220" customFormat="1" ht="17.25" customHeight="1">
      <c r="A124" s="203"/>
      <c r="AA124" s="203"/>
    </row>
    <row r="125" spans="1:27" s="220" customFormat="1" ht="17.25" customHeight="1">
      <c r="A125" s="203"/>
      <c r="AA125" s="203"/>
    </row>
    <row r="126" spans="1:27" s="220" customFormat="1" ht="17.25" customHeight="1">
      <c r="A126" s="203"/>
      <c r="AA126" s="203"/>
    </row>
    <row r="127" spans="1:27" s="220" customFormat="1" ht="17.25" customHeight="1">
      <c r="A127" s="203"/>
      <c r="AA127" s="203"/>
    </row>
    <row r="128" spans="1:27" s="220" customFormat="1" ht="17.25" customHeight="1">
      <c r="A128" s="203"/>
      <c r="AA128" s="203"/>
    </row>
    <row r="129" spans="1:27" s="220" customFormat="1" ht="17.25" customHeight="1">
      <c r="A129" s="203"/>
      <c r="AA129" s="203"/>
    </row>
    <row r="130" spans="1:27" s="220" customFormat="1" ht="17.25" customHeight="1">
      <c r="A130" s="203"/>
      <c r="AA130" s="203"/>
    </row>
    <row r="131" spans="1:27" s="220" customFormat="1" ht="17.25" customHeight="1">
      <c r="A131" s="203"/>
      <c r="AA131" s="203"/>
    </row>
    <row r="132" spans="1:27" s="220" customFormat="1" ht="17.25" customHeight="1">
      <c r="A132" s="203"/>
      <c r="AA132" s="203"/>
    </row>
    <row r="133" spans="1:27" s="220" customFormat="1" ht="17.25" customHeight="1">
      <c r="A133" s="203"/>
      <c r="AA133" s="203"/>
    </row>
    <row r="134" spans="1:27" s="220" customFormat="1" ht="17.25" customHeight="1">
      <c r="A134" s="203"/>
      <c r="AA134" s="203"/>
    </row>
    <row r="135" spans="1:27" s="220" customFormat="1" ht="17.25" customHeight="1">
      <c r="A135" s="203"/>
      <c r="AA135" s="203"/>
    </row>
    <row r="136" spans="1:27" s="220" customFormat="1" ht="17.25" customHeight="1">
      <c r="A136" s="203"/>
      <c r="AA136" s="203"/>
    </row>
    <row r="137" spans="1:27" s="220" customFormat="1" ht="17.25" customHeight="1">
      <c r="A137" s="203"/>
      <c r="AA137" s="203"/>
    </row>
    <row r="138" spans="1:27" s="220" customFormat="1" ht="17.25" customHeight="1">
      <c r="A138" s="203"/>
      <c r="AA138" s="203"/>
    </row>
    <row r="139" spans="1:27" s="220" customFormat="1" ht="17.25" customHeight="1">
      <c r="A139" s="203"/>
      <c r="AA139" s="203"/>
    </row>
    <row r="140" spans="1:27" s="220" customFormat="1" ht="17.25" customHeight="1">
      <c r="A140" s="203"/>
      <c r="AA140" s="203"/>
    </row>
    <row r="141" spans="1:27" s="220" customFormat="1" ht="17.25" customHeight="1">
      <c r="A141" s="203"/>
      <c r="AA141" s="203"/>
    </row>
    <row r="142" spans="1:27" s="220" customFormat="1" ht="17.25" customHeight="1">
      <c r="A142" s="203"/>
      <c r="AA142" s="203"/>
    </row>
    <row r="143" spans="1:27" s="220" customFormat="1" ht="17.25" customHeight="1">
      <c r="A143" s="203"/>
      <c r="AA143" s="203"/>
    </row>
    <row r="144" spans="1:27" s="220" customFormat="1" ht="17.25" customHeight="1">
      <c r="A144" s="203"/>
      <c r="B144" s="203"/>
      <c r="AA144" s="203"/>
    </row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  <row r="202" ht="17.25" customHeight="1"/>
    <row r="203" ht="17.25" customHeight="1"/>
    <row r="204" ht="17.25" customHeight="1"/>
    <row r="205" ht="17.25" customHeight="1"/>
    <row r="206" ht="17.25" customHeight="1"/>
    <row r="207" ht="17.25" customHeight="1"/>
    <row r="208" ht="17.25" customHeight="1"/>
    <row r="209" ht="17.25" customHeight="1"/>
    <row r="210" ht="17.25" customHeight="1"/>
    <row r="211" ht="17.25" customHeight="1"/>
    <row r="212" ht="17.25" customHeight="1"/>
    <row r="213" ht="17.25" customHeight="1"/>
    <row r="214" ht="17.25" customHeight="1"/>
    <row r="215" ht="17.25" customHeight="1"/>
    <row r="216" ht="17.25" customHeight="1"/>
    <row r="217" ht="17.25" customHeight="1"/>
    <row r="218" ht="17.25" customHeight="1"/>
    <row r="219" ht="17.25" customHeight="1"/>
    <row r="220" ht="17.25" customHeight="1"/>
    <row r="221" ht="17.25" customHeight="1"/>
    <row r="222" ht="17.25" customHeight="1"/>
    <row r="223" ht="17.25" customHeight="1"/>
    <row r="224" ht="17.25" customHeight="1"/>
    <row r="225" ht="17.25" customHeight="1"/>
    <row r="226" ht="17.25" customHeight="1"/>
    <row r="227" ht="17.25" customHeight="1"/>
    <row r="228" ht="17.25" customHeight="1"/>
    <row r="229" ht="17.25" customHeight="1"/>
    <row r="230" ht="17.25" customHeight="1"/>
    <row r="231" ht="17.25" customHeight="1"/>
    <row r="232" ht="17.25" customHeight="1"/>
    <row r="233" ht="17.25" customHeight="1"/>
    <row r="234" ht="17.25" customHeight="1"/>
    <row r="235" ht="17.25" customHeight="1"/>
    <row r="236" ht="17.25" customHeight="1"/>
    <row r="237" ht="17.25" customHeight="1"/>
    <row r="238" ht="17.25" customHeight="1"/>
    <row r="239" ht="17.25" customHeight="1"/>
    <row r="240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  <row r="286" ht="17.25" customHeight="1"/>
    <row r="287" ht="17.25" customHeight="1"/>
    <row r="288" ht="17.25" customHeight="1"/>
    <row r="289" ht="17.25" customHeight="1"/>
    <row r="290" ht="17.25" customHeight="1"/>
    <row r="291" ht="17.25" customHeight="1"/>
    <row r="292" ht="17.25" customHeight="1"/>
    <row r="293" ht="17.25" customHeight="1"/>
    <row r="294" ht="17.25" customHeight="1"/>
    <row r="295" ht="17.25" customHeight="1"/>
    <row r="296" ht="17.25" customHeight="1"/>
    <row r="297" ht="17.25" customHeight="1"/>
    <row r="298" ht="17.25" customHeight="1"/>
    <row r="299" ht="17.25" customHeight="1"/>
    <row r="300" ht="17.25" customHeight="1"/>
    <row r="301" ht="17.25" customHeight="1"/>
    <row r="302" ht="17.25" customHeight="1"/>
    <row r="303" ht="17.25" customHeight="1"/>
    <row r="304" ht="17.25" customHeight="1"/>
    <row r="305" ht="17.25" customHeight="1"/>
    <row r="306" ht="17.25" customHeight="1"/>
    <row r="307" ht="17.25" customHeight="1"/>
    <row r="308" ht="17.25" customHeight="1"/>
    <row r="309" ht="17.25" customHeight="1"/>
    <row r="310" ht="17.25" customHeight="1"/>
    <row r="311" ht="17.25" customHeight="1"/>
    <row r="312" ht="17.25" customHeight="1"/>
    <row r="313" ht="17.25" customHeight="1"/>
    <row r="314" ht="17.25" customHeight="1"/>
    <row r="315" ht="17.25" customHeight="1"/>
    <row r="316" ht="17.25" customHeight="1"/>
    <row r="317" ht="17.25" customHeight="1"/>
    <row r="318" ht="17.25" customHeight="1"/>
    <row r="319" ht="17.25" customHeight="1"/>
    <row r="320" ht="17.25" customHeight="1"/>
    <row r="321" ht="17.25" customHeight="1"/>
    <row r="322" ht="17.25" customHeight="1"/>
    <row r="323" ht="17.25" customHeight="1"/>
    <row r="324" ht="17.25" customHeight="1"/>
    <row r="325" ht="17.25" customHeight="1"/>
    <row r="326" ht="17.25" customHeight="1"/>
    <row r="327" ht="17.25" customHeight="1"/>
    <row r="328" ht="17.25" customHeight="1"/>
    <row r="329" ht="17.25" customHeight="1"/>
    <row r="330" ht="17.25" customHeight="1"/>
    <row r="331" ht="17.25" customHeight="1"/>
    <row r="332" ht="17.25" customHeight="1"/>
    <row r="333" ht="17.25" customHeight="1"/>
    <row r="334" ht="17.25" customHeight="1"/>
    <row r="335" ht="17.25" customHeight="1"/>
    <row r="336" ht="17.25" customHeight="1"/>
    <row r="337" ht="17.25" customHeight="1"/>
    <row r="338" ht="17.25" customHeight="1"/>
    <row r="339" ht="17.25" customHeight="1"/>
    <row r="340" ht="17.25" customHeight="1"/>
    <row r="341" ht="17.25" customHeight="1"/>
    <row r="342" ht="17.25" customHeight="1"/>
    <row r="343" ht="17.25" customHeight="1"/>
    <row r="344" ht="17.25" customHeight="1"/>
    <row r="345" ht="17.25" customHeight="1"/>
    <row r="346" ht="17.25" customHeight="1"/>
    <row r="347" ht="17.25" customHeight="1"/>
    <row r="348" ht="17.25" customHeight="1"/>
    <row r="349" ht="17.25" customHeight="1"/>
    <row r="350" ht="17.25" customHeight="1"/>
    <row r="351" ht="17.25" customHeight="1"/>
    <row r="352" ht="17.25" customHeight="1"/>
    <row r="353" ht="17.25" customHeight="1"/>
    <row r="354" ht="17.25" customHeight="1"/>
    <row r="355" ht="17.25" customHeight="1"/>
    <row r="356" ht="17.25" customHeight="1"/>
    <row r="357" ht="17.25" customHeight="1"/>
    <row r="358" ht="17.25" customHeight="1"/>
    <row r="359" ht="17.25" customHeight="1"/>
    <row r="360" ht="17.25" customHeight="1"/>
    <row r="361" ht="17.25" customHeight="1"/>
    <row r="362" ht="17.25" customHeight="1"/>
    <row r="363" ht="17.25" customHeight="1"/>
    <row r="364" ht="17.25" customHeight="1"/>
  </sheetData>
  <mergeCells count="8">
    <mergeCell ref="D98:O98"/>
    <mergeCell ref="P98:Z98"/>
    <mergeCell ref="D5:O5"/>
    <mergeCell ref="P5:Z5"/>
    <mergeCell ref="D44:O44"/>
    <mergeCell ref="P44:Z44"/>
    <mergeCell ref="D77:O77"/>
    <mergeCell ref="P77:Z77"/>
  </mergeCells>
  <printOptions horizontalCentered="1"/>
  <pageMargins left="0.62992125984251968" right="0.23622047244094491" top="0.59055118110236227" bottom="0.43307086614173229" header="0.11811023622047245" footer="0.11811023622047245"/>
  <pageSetup paperSize="9" scale="65" firstPageNumber="4" fitToHeight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2013</oddFooter>
  </headerFooter>
  <rowBreaks count="1" manualBreakCount="1">
    <brk id="76" max="1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8"/>
  <sheetViews>
    <sheetView workbookViewId="0"/>
  </sheetViews>
  <sheetFormatPr baseColWidth="10" defaultRowHeight="12.75"/>
  <cols>
    <col min="1" max="1" width="4.28515625" style="171" customWidth="1"/>
    <col min="2" max="2" width="60.7109375" style="171" customWidth="1"/>
    <col min="3" max="20" width="11.7109375" style="171" customWidth="1"/>
    <col min="21" max="21" width="4.28515625" style="171" customWidth="1"/>
    <col min="22" max="16384" width="11.42578125" style="171"/>
  </cols>
  <sheetData>
    <row r="1" spans="1:22" ht="20.100000000000001" customHeight="1">
      <c r="A1" s="272" t="s">
        <v>705</v>
      </c>
      <c r="B1" s="273"/>
      <c r="D1" s="274"/>
      <c r="E1" s="275"/>
      <c r="F1" s="275"/>
      <c r="G1" s="275"/>
      <c r="I1" s="273"/>
      <c r="J1" s="272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3"/>
    </row>
    <row r="2" spans="1:22" ht="16.5" customHeight="1">
      <c r="A2" s="276" t="s">
        <v>81</v>
      </c>
      <c r="B2" s="276"/>
      <c r="D2" s="277"/>
      <c r="E2" s="277"/>
      <c r="F2" s="277"/>
      <c r="G2" s="277"/>
      <c r="I2" s="276"/>
      <c r="J2" s="276"/>
      <c r="K2" s="277"/>
      <c r="L2" s="277"/>
      <c r="M2" s="277"/>
      <c r="N2" s="277"/>
      <c r="O2" s="277"/>
      <c r="P2" s="277"/>
      <c r="Q2" s="277"/>
      <c r="R2" s="277"/>
      <c r="S2" s="277"/>
      <c r="T2" s="277"/>
    </row>
    <row r="3" spans="1:22" ht="6" customHeight="1">
      <c r="A3" s="278"/>
      <c r="B3" s="278"/>
      <c r="C3" s="278"/>
      <c r="D3" s="278"/>
      <c r="E3" s="278"/>
      <c r="F3" s="278"/>
      <c r="G3" s="278"/>
      <c r="H3" s="230"/>
      <c r="I3" s="230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</row>
    <row r="4" spans="1:22" ht="27" customHeight="1">
      <c r="A4" s="279" t="s">
        <v>82</v>
      </c>
      <c r="B4" s="280" t="s">
        <v>22</v>
      </c>
      <c r="C4" s="281">
        <v>1994</v>
      </c>
      <c r="D4" s="280">
        <v>1995</v>
      </c>
      <c r="E4" s="280">
        <v>1996</v>
      </c>
      <c r="F4" s="281">
        <v>1997</v>
      </c>
      <c r="G4" s="282">
        <v>1998</v>
      </c>
      <c r="H4" s="282">
        <v>1999</v>
      </c>
      <c r="I4" s="281">
        <v>2000</v>
      </c>
      <c r="J4" s="283">
        <v>2001</v>
      </c>
      <c r="K4" s="282">
        <v>2002</v>
      </c>
      <c r="L4" s="282">
        <v>2003</v>
      </c>
      <c r="M4" s="282">
        <v>2004</v>
      </c>
      <c r="N4" s="282">
        <v>2005</v>
      </c>
      <c r="O4" s="282">
        <v>2006</v>
      </c>
      <c r="P4" s="282">
        <v>2007</v>
      </c>
      <c r="Q4" s="282">
        <v>2008</v>
      </c>
      <c r="R4" s="282">
        <v>2009</v>
      </c>
      <c r="S4" s="282">
        <v>2010</v>
      </c>
      <c r="T4" s="282">
        <v>2011</v>
      </c>
      <c r="U4" s="284" t="s">
        <v>82</v>
      </c>
    </row>
    <row r="5" spans="1:22" s="229" customFormat="1" ht="15" customHeight="1">
      <c r="A5" s="285">
        <v>1</v>
      </c>
      <c r="B5" s="286" t="s">
        <v>185</v>
      </c>
      <c r="C5" s="287">
        <v>1319.8502954161875</v>
      </c>
      <c r="D5" s="287">
        <v>1272.2252459996309</v>
      </c>
      <c r="E5" s="287">
        <v>1249.1829846850717</v>
      </c>
      <c r="F5" s="287">
        <v>1231.7401791247376</v>
      </c>
      <c r="G5" s="287">
        <v>1191.771670011075</v>
      </c>
      <c r="H5" s="287">
        <v>1233.7524484424368</v>
      </c>
      <c r="I5" s="287">
        <v>1205.778033462532</v>
      </c>
      <c r="J5" s="287">
        <v>1140.3099753036906</v>
      </c>
      <c r="K5" s="287">
        <v>1113.3740528706069</v>
      </c>
      <c r="L5" s="287">
        <v>1082.9797358543285</v>
      </c>
      <c r="M5" s="287">
        <v>1109.2071746214172</v>
      </c>
      <c r="N5" s="287">
        <v>1075.1250757001485</v>
      </c>
      <c r="O5" s="287">
        <v>1095.2276803361026</v>
      </c>
      <c r="P5" s="287">
        <v>1103.6145326491439</v>
      </c>
      <c r="Q5" s="287">
        <v>1084.820405591593</v>
      </c>
      <c r="R5" s="287">
        <v>1041.1836924305564</v>
      </c>
      <c r="S5" s="287">
        <v>1015.0297208179048</v>
      </c>
      <c r="T5" s="287">
        <v>1110.359068773595</v>
      </c>
      <c r="U5" s="177">
        <v>1</v>
      </c>
    </row>
    <row r="6" spans="1:22" s="229" customFormat="1" ht="15" customHeight="1">
      <c r="A6" s="176">
        <v>2</v>
      </c>
      <c r="B6" s="288" t="s">
        <v>83</v>
      </c>
      <c r="C6" s="287">
        <v>1107.914184172</v>
      </c>
      <c r="D6" s="287">
        <v>1051.0781271289998</v>
      </c>
      <c r="E6" s="287">
        <v>1013.5053373190002</v>
      </c>
      <c r="F6" s="287">
        <v>993.85681810599999</v>
      </c>
      <c r="G6" s="287">
        <v>953.25638890799985</v>
      </c>
      <c r="H6" s="287">
        <v>997.12310613121645</v>
      </c>
      <c r="I6" s="287">
        <v>959.66146264343001</v>
      </c>
      <c r="J6" s="287">
        <v>902.87249780547506</v>
      </c>
      <c r="K6" s="287">
        <v>882.83244220878407</v>
      </c>
      <c r="L6" s="287">
        <v>875.67299556587864</v>
      </c>
      <c r="M6" s="287">
        <v>854.82452706023776</v>
      </c>
      <c r="N6" s="287">
        <v>827.63391731960655</v>
      </c>
      <c r="O6" s="287">
        <v>861.06265046710814</v>
      </c>
      <c r="P6" s="287">
        <v>841.35247286162962</v>
      </c>
      <c r="Q6" s="287">
        <v>821.48015266489165</v>
      </c>
      <c r="R6" s="287">
        <v>773.26148207578422</v>
      </c>
      <c r="S6" s="287">
        <v>765.82864248069905</v>
      </c>
      <c r="T6" s="287">
        <v>826.99227389461589</v>
      </c>
      <c r="U6" s="177">
        <v>2</v>
      </c>
    </row>
    <row r="7" spans="1:22" s="229" customFormat="1" ht="15" customHeight="1">
      <c r="A7" s="176">
        <v>3</v>
      </c>
      <c r="B7" s="289" t="s">
        <v>84</v>
      </c>
      <c r="C7" s="287">
        <v>277.98002962200002</v>
      </c>
      <c r="D7" s="287">
        <v>265.52494707899996</v>
      </c>
      <c r="E7" s="287">
        <v>255.757909119</v>
      </c>
      <c r="F7" s="287">
        <v>243.761334756</v>
      </c>
      <c r="G7" s="287">
        <v>226.99164810799996</v>
      </c>
      <c r="H7" s="287">
        <v>220.849588461</v>
      </c>
      <c r="I7" s="287">
        <v>220.660821744</v>
      </c>
      <c r="J7" s="287">
        <v>222.41165539799999</v>
      </c>
      <c r="K7" s="287">
        <v>227.88329935499996</v>
      </c>
      <c r="L7" s="287">
        <v>225.53194599699998</v>
      </c>
      <c r="M7" s="287">
        <v>226.85874939300001</v>
      </c>
      <c r="N7" s="287">
        <v>220.881933119</v>
      </c>
      <c r="O7" s="287">
        <v>215.657241279</v>
      </c>
      <c r="P7" s="287">
        <v>219.04532169300001</v>
      </c>
      <c r="Q7" s="287">
        <v>209.05007265</v>
      </c>
      <c r="R7" s="287">
        <v>199.10583685600002</v>
      </c>
      <c r="S7" s="287">
        <v>196.06436739800003</v>
      </c>
      <c r="T7" s="287">
        <v>202.06236201600001</v>
      </c>
      <c r="U7" s="177">
        <v>3</v>
      </c>
      <c r="V7" s="290"/>
    </row>
    <row r="8" spans="1:22" s="229" customFormat="1" ht="15" customHeight="1">
      <c r="A8" s="176">
        <v>4</v>
      </c>
      <c r="B8" s="291" t="s">
        <v>85</v>
      </c>
      <c r="C8" s="287">
        <v>52.405467999999999</v>
      </c>
      <c r="D8" s="287">
        <v>53.563599000000004</v>
      </c>
      <c r="E8" s="287">
        <v>48.196514999999998</v>
      </c>
      <c r="F8" s="287">
        <v>46.789987000000004</v>
      </c>
      <c r="G8" s="287">
        <v>41.639952000000001</v>
      </c>
      <c r="H8" s="287">
        <v>39.523561999999998</v>
      </c>
      <c r="I8" s="287">
        <v>33.590680999999996</v>
      </c>
      <c r="J8" s="287">
        <v>27.361079</v>
      </c>
      <c r="K8" s="287">
        <v>26.363084000000001</v>
      </c>
      <c r="L8" s="287">
        <v>25.873043000000003</v>
      </c>
      <c r="M8" s="287">
        <v>25.871882000000003</v>
      </c>
      <c r="N8" s="287">
        <v>24.906866999999998</v>
      </c>
      <c r="O8" s="287">
        <v>20.882118999999999</v>
      </c>
      <c r="P8" s="287">
        <v>21.531955999999997</v>
      </c>
      <c r="Q8" s="287">
        <v>17.171704000000002</v>
      </c>
      <c r="R8" s="287">
        <v>13.766332</v>
      </c>
      <c r="S8" s="287">
        <v>12.899914000000001</v>
      </c>
      <c r="T8" s="287">
        <v>12.05865</v>
      </c>
      <c r="U8" s="177">
        <v>4</v>
      </c>
    </row>
    <row r="9" spans="1:22" s="229" customFormat="1" ht="15" customHeight="1">
      <c r="A9" s="176">
        <v>5</v>
      </c>
      <c r="B9" s="291" t="s">
        <v>86</v>
      </c>
      <c r="C9" s="287">
        <v>207.08639000000002</v>
      </c>
      <c r="D9" s="287">
        <v>192.75322599999998</v>
      </c>
      <c r="E9" s="287">
        <v>187.23989699999998</v>
      </c>
      <c r="F9" s="287">
        <v>177.15976699999999</v>
      </c>
      <c r="G9" s="287">
        <v>166.03506099999998</v>
      </c>
      <c r="H9" s="287">
        <v>161.283706</v>
      </c>
      <c r="I9" s="287">
        <v>167.69351500000002</v>
      </c>
      <c r="J9" s="287">
        <v>175.36433300000002</v>
      </c>
      <c r="K9" s="287">
        <v>181.77799999999999</v>
      </c>
      <c r="L9" s="287">
        <v>179.23474299999998</v>
      </c>
      <c r="M9" s="287">
        <v>181.92594399999999</v>
      </c>
      <c r="N9" s="287">
        <v>177.90719300000001</v>
      </c>
      <c r="O9" s="287">
        <v>176.32359400000001</v>
      </c>
      <c r="P9" s="287">
        <v>180.414098</v>
      </c>
      <c r="Q9" s="287">
        <v>175.326132</v>
      </c>
      <c r="R9" s="287">
        <v>169.85897500000002</v>
      </c>
      <c r="S9" s="287">
        <v>169.40311600000001</v>
      </c>
      <c r="T9" s="287">
        <v>176.59455700000001</v>
      </c>
      <c r="U9" s="177">
        <v>5</v>
      </c>
    </row>
    <row r="10" spans="1:22" s="229" customFormat="1" ht="15" customHeight="1">
      <c r="A10" s="176">
        <v>6</v>
      </c>
      <c r="B10" s="291" t="s">
        <v>87</v>
      </c>
      <c r="C10" s="287">
        <v>2.936582</v>
      </c>
      <c r="D10" s="287">
        <v>2.9582120000000001</v>
      </c>
      <c r="E10" s="287">
        <v>2.847696</v>
      </c>
      <c r="F10" s="287">
        <v>2.8200780000000001</v>
      </c>
      <c r="G10" s="287">
        <v>2.8832059999999999</v>
      </c>
      <c r="H10" s="287">
        <v>2.7390859999999999</v>
      </c>
      <c r="I10" s="287">
        <v>3.1193059999999999</v>
      </c>
      <c r="J10" s="287">
        <v>3.3617759999999999</v>
      </c>
      <c r="K10" s="287">
        <v>3.6360670000000002</v>
      </c>
      <c r="L10" s="287">
        <v>3.799722</v>
      </c>
      <c r="M10" s="287">
        <v>3.5139200000000002</v>
      </c>
      <c r="N10" s="287">
        <v>3.572727</v>
      </c>
      <c r="O10" s="287">
        <v>3.5143420000000001</v>
      </c>
      <c r="P10" s="287">
        <v>3.4153730000000002</v>
      </c>
      <c r="Q10" s="287">
        <v>3.053998</v>
      </c>
      <c r="R10" s="287">
        <v>2.8000630000000002</v>
      </c>
      <c r="S10" s="287">
        <v>2.511174</v>
      </c>
      <c r="T10" s="287">
        <v>2.6787480000000001</v>
      </c>
      <c r="U10" s="177">
        <v>6</v>
      </c>
    </row>
    <row r="11" spans="1:22" s="229" customFormat="1" ht="15" customHeight="1">
      <c r="A11" s="176">
        <v>7</v>
      </c>
      <c r="B11" s="291" t="s">
        <v>218</v>
      </c>
      <c r="C11" s="287">
        <v>15.032849622000001</v>
      </c>
      <c r="D11" s="287">
        <v>15.722229078999998</v>
      </c>
      <c r="E11" s="287">
        <v>17.000043119000001</v>
      </c>
      <c r="F11" s="287">
        <v>16.462126756</v>
      </c>
      <c r="G11" s="287">
        <v>15.927449107999999</v>
      </c>
      <c r="H11" s="287">
        <v>16.781419461000002</v>
      </c>
      <c r="I11" s="287">
        <v>15.742323744000002</v>
      </c>
      <c r="J11" s="287">
        <v>15.795860398</v>
      </c>
      <c r="K11" s="287">
        <v>15.739307355000003</v>
      </c>
      <c r="L11" s="287">
        <v>16.328584997</v>
      </c>
      <c r="M11" s="287">
        <v>15.264615393</v>
      </c>
      <c r="N11" s="287">
        <v>14.202761119</v>
      </c>
      <c r="O11" s="287">
        <v>14.616979279000001</v>
      </c>
      <c r="P11" s="287">
        <v>13.360872693000001</v>
      </c>
      <c r="Q11" s="287">
        <v>13.220418649999999</v>
      </c>
      <c r="R11" s="287">
        <v>12.380068856000001</v>
      </c>
      <c r="S11" s="287">
        <v>10.898838398000002</v>
      </c>
      <c r="T11" s="287">
        <v>10.334825016</v>
      </c>
      <c r="U11" s="177">
        <v>7</v>
      </c>
    </row>
    <row r="12" spans="1:22" s="229" customFormat="1" ht="15" customHeight="1">
      <c r="A12" s="176">
        <v>8</v>
      </c>
      <c r="B12" s="291" t="s">
        <v>186</v>
      </c>
      <c r="C12" s="287">
        <v>0.51873999999999998</v>
      </c>
      <c r="D12" s="287">
        <v>0.52768100000000007</v>
      </c>
      <c r="E12" s="287">
        <v>0.47375799999999996</v>
      </c>
      <c r="F12" s="287">
        <v>0.52937599999999996</v>
      </c>
      <c r="G12" s="287">
        <v>0.50597999999999999</v>
      </c>
      <c r="H12" s="287">
        <v>0.52181500000000003</v>
      </c>
      <c r="I12" s="287">
        <v>0.51499600000000001</v>
      </c>
      <c r="J12" s="287">
        <v>0.52860699999999994</v>
      </c>
      <c r="K12" s="287">
        <v>0.36684100000000003</v>
      </c>
      <c r="L12" s="287">
        <v>0.29585300000000003</v>
      </c>
      <c r="M12" s="287">
        <v>0.28238799999999997</v>
      </c>
      <c r="N12" s="287">
        <v>0.29238500000000001</v>
      </c>
      <c r="O12" s="287">
        <v>0.32020700000000002</v>
      </c>
      <c r="P12" s="287">
        <v>0.32302199999999998</v>
      </c>
      <c r="Q12" s="287">
        <v>0.27782000000000001</v>
      </c>
      <c r="R12" s="287">
        <v>0.300398</v>
      </c>
      <c r="S12" s="287">
        <v>0.351325</v>
      </c>
      <c r="T12" s="287">
        <v>0.39558199999999999</v>
      </c>
      <c r="U12" s="177">
        <v>8</v>
      </c>
    </row>
    <row r="13" spans="1:22" s="229" customFormat="1" ht="15" customHeight="1">
      <c r="A13" s="176">
        <v>9</v>
      </c>
      <c r="B13" s="289" t="s">
        <v>88</v>
      </c>
      <c r="C13" s="287">
        <v>829.93415455000002</v>
      </c>
      <c r="D13" s="287">
        <v>785.55318004999992</v>
      </c>
      <c r="E13" s="287">
        <v>757.74742820000017</v>
      </c>
      <c r="F13" s="287">
        <v>750.09548334999999</v>
      </c>
      <c r="G13" s="287">
        <v>726.26474079999991</v>
      </c>
      <c r="H13" s="287">
        <v>776.27351767021651</v>
      </c>
      <c r="I13" s="287">
        <v>739.00064089942998</v>
      </c>
      <c r="J13" s="287">
        <v>680.46084240747507</v>
      </c>
      <c r="K13" s="287">
        <v>654.94914285378411</v>
      </c>
      <c r="L13" s="287">
        <v>650.14104956887866</v>
      </c>
      <c r="M13" s="287">
        <v>627.96577766723772</v>
      </c>
      <c r="N13" s="287">
        <v>606.75198420060656</v>
      </c>
      <c r="O13" s="287">
        <v>645.40540918810814</v>
      </c>
      <c r="P13" s="287">
        <v>622.30715116862962</v>
      </c>
      <c r="Q13" s="287">
        <v>612.43008001489159</v>
      </c>
      <c r="R13" s="287">
        <v>574.15564521978422</v>
      </c>
      <c r="S13" s="287">
        <v>569.76427508269899</v>
      </c>
      <c r="T13" s="287">
        <v>624.92991187861583</v>
      </c>
      <c r="U13" s="177">
        <v>9</v>
      </c>
    </row>
    <row r="14" spans="1:22" s="229" customFormat="1" ht="15" customHeight="1">
      <c r="A14" s="176">
        <v>10</v>
      </c>
      <c r="B14" s="291" t="s">
        <v>89</v>
      </c>
      <c r="C14" s="287">
        <v>0.14576</v>
      </c>
      <c r="D14" s="287">
        <v>6.8720000000000003E-2</v>
      </c>
      <c r="E14" s="287">
        <v>0.10428</v>
      </c>
      <c r="F14" s="287">
        <v>0.20094000000000001</v>
      </c>
      <c r="G14" s="287">
        <v>0.60491200000000001</v>
      </c>
      <c r="H14" s="287">
        <v>0.61516499999999996</v>
      </c>
      <c r="I14" s="287">
        <v>0.46152499999999996</v>
      </c>
      <c r="J14" s="287">
        <v>0.40700200000000003</v>
      </c>
      <c r="K14" s="287">
        <v>0.41937099999999999</v>
      </c>
      <c r="L14" s="287">
        <v>0.42917</v>
      </c>
      <c r="M14" s="287">
        <v>0.41223799999999999</v>
      </c>
      <c r="N14" s="287">
        <v>0.36210599999999998</v>
      </c>
      <c r="O14" s="287">
        <v>0.42614999999999997</v>
      </c>
      <c r="P14" s="287">
        <v>0.43420999999999998</v>
      </c>
      <c r="Q14" s="287">
        <v>0.46315699999999999</v>
      </c>
      <c r="R14" s="287">
        <v>0.36770999999999998</v>
      </c>
      <c r="S14" s="287">
        <v>0.39368599999999998</v>
      </c>
      <c r="T14" s="287">
        <v>0.489091</v>
      </c>
      <c r="U14" s="177">
        <v>10</v>
      </c>
      <c r="V14" s="290"/>
    </row>
    <row r="15" spans="1:22" s="229" customFormat="1" ht="15" customHeight="1">
      <c r="A15" s="176">
        <v>11</v>
      </c>
      <c r="B15" s="291" t="s">
        <v>90</v>
      </c>
      <c r="C15" s="287">
        <v>829.78839455000002</v>
      </c>
      <c r="D15" s="287">
        <v>785.48446004999994</v>
      </c>
      <c r="E15" s="287">
        <v>757.64314820000016</v>
      </c>
      <c r="F15" s="287">
        <v>749.89454335000005</v>
      </c>
      <c r="G15" s="287">
        <v>725.6598287999999</v>
      </c>
      <c r="H15" s="287">
        <v>775.65835267021646</v>
      </c>
      <c r="I15" s="287">
        <v>738.53911589942993</v>
      </c>
      <c r="J15" s="287">
        <v>680.05384040747504</v>
      </c>
      <c r="K15" s="287">
        <v>654.52977185378415</v>
      </c>
      <c r="L15" s="287">
        <v>649.71187956887866</v>
      </c>
      <c r="M15" s="287">
        <v>627.55353966723771</v>
      </c>
      <c r="N15" s="287">
        <v>606.38987820060652</v>
      </c>
      <c r="O15" s="287">
        <v>644.97925918810813</v>
      </c>
      <c r="P15" s="287">
        <v>621.87294116862961</v>
      </c>
      <c r="Q15" s="287">
        <v>611.96692301489156</v>
      </c>
      <c r="R15" s="287">
        <v>573.78793521978423</v>
      </c>
      <c r="S15" s="287">
        <v>569.37058908269898</v>
      </c>
      <c r="T15" s="287">
        <v>624.4408208786158</v>
      </c>
      <c r="U15" s="177">
        <v>11</v>
      </c>
      <c r="V15" s="290"/>
    </row>
    <row r="16" spans="1:22" s="229" customFormat="1" ht="15" customHeight="1">
      <c r="A16" s="176">
        <v>12</v>
      </c>
      <c r="B16" s="292" t="s">
        <v>187</v>
      </c>
      <c r="C16" s="287">
        <v>765.93403999999998</v>
      </c>
      <c r="D16" s="287">
        <v>727.01456099999996</v>
      </c>
      <c r="E16" s="287">
        <v>698.81383400000016</v>
      </c>
      <c r="F16" s="287">
        <v>689.3846410000001</v>
      </c>
      <c r="G16" s="287">
        <v>666.04822899999988</v>
      </c>
      <c r="H16" s="287">
        <v>713.34547077327068</v>
      </c>
      <c r="I16" s="287">
        <v>679.20093151411982</v>
      </c>
      <c r="J16" s="287">
        <v>621.78130467652966</v>
      </c>
      <c r="K16" s="287">
        <v>595.43728648982631</v>
      </c>
      <c r="L16" s="287">
        <v>590.74900592221252</v>
      </c>
      <c r="M16" s="287">
        <v>565.74269756006004</v>
      </c>
      <c r="N16" s="287">
        <v>543.77800828529973</v>
      </c>
      <c r="O16" s="287">
        <v>580.77951547479176</v>
      </c>
      <c r="P16" s="287">
        <v>559.79569759356241</v>
      </c>
      <c r="Q16" s="287">
        <v>552.07054809789861</v>
      </c>
      <c r="R16" s="287">
        <v>516.16291291299035</v>
      </c>
      <c r="S16" s="287">
        <v>505.18557693009717</v>
      </c>
      <c r="T16" s="287">
        <v>560.24939917850065</v>
      </c>
      <c r="U16" s="177">
        <v>12</v>
      </c>
    </row>
    <row r="17" spans="1:21" s="229" customFormat="1" ht="15" customHeight="1">
      <c r="A17" s="176">
        <v>13</v>
      </c>
      <c r="B17" s="293" t="s">
        <v>188</v>
      </c>
      <c r="C17" s="287">
        <v>322.52100000000002</v>
      </c>
      <c r="D17" s="287">
        <v>200.68258600000001</v>
      </c>
      <c r="E17" s="287">
        <v>188.37912400000002</v>
      </c>
      <c r="F17" s="287">
        <v>182.58210800000001</v>
      </c>
      <c r="G17" s="287">
        <v>173.99100000000001</v>
      </c>
      <c r="H17" s="287">
        <v>180.56847850772905</v>
      </c>
      <c r="I17" s="287">
        <v>170.65578899041409</v>
      </c>
      <c r="J17" s="287">
        <v>155.16684445208793</v>
      </c>
      <c r="K17" s="287">
        <v>145.84358520390614</v>
      </c>
      <c r="L17" s="287">
        <v>150.44644985469102</v>
      </c>
      <c r="M17" s="287">
        <v>142.26637179161244</v>
      </c>
      <c r="N17" s="287">
        <v>132.55939720946927</v>
      </c>
      <c r="O17" s="287">
        <v>139.40391519239108</v>
      </c>
      <c r="P17" s="287">
        <v>132.85340795186607</v>
      </c>
      <c r="Q17" s="287">
        <v>132.80100312551406</v>
      </c>
      <c r="R17" s="287">
        <v>123.77266401471532</v>
      </c>
      <c r="S17" s="287">
        <v>120.27410615781103</v>
      </c>
      <c r="T17" s="287">
        <v>135.72886887852368</v>
      </c>
      <c r="U17" s="177">
        <v>13</v>
      </c>
    </row>
    <row r="18" spans="1:21" s="229" customFormat="1" ht="15" customHeight="1">
      <c r="A18" s="176">
        <v>14</v>
      </c>
      <c r="B18" s="293" t="s">
        <v>273</v>
      </c>
      <c r="C18" s="287">
        <v>374.37375319221479</v>
      </c>
      <c r="D18" s="287">
        <v>451.26569656329451</v>
      </c>
      <c r="E18" s="287">
        <v>427.76943135261502</v>
      </c>
      <c r="F18" s="287">
        <v>425.75655617075086</v>
      </c>
      <c r="G18" s="287">
        <v>410.95980005195077</v>
      </c>
      <c r="H18" s="287">
        <v>448.85307498162791</v>
      </c>
      <c r="I18" s="287">
        <v>429.19495498780844</v>
      </c>
      <c r="J18" s="287">
        <v>391.48109683887645</v>
      </c>
      <c r="K18" s="287">
        <v>378.71745963440122</v>
      </c>
      <c r="L18" s="287">
        <v>369.92796614934576</v>
      </c>
      <c r="M18" s="287">
        <v>352.5907774225887</v>
      </c>
      <c r="N18" s="287">
        <v>342.98222889989285</v>
      </c>
      <c r="O18" s="287">
        <v>368.87439130781553</v>
      </c>
      <c r="P18" s="287">
        <v>351.2454744555173</v>
      </c>
      <c r="Q18" s="287">
        <v>348.30071605875531</v>
      </c>
      <c r="R18" s="287">
        <v>332.66536970810608</v>
      </c>
      <c r="S18" s="287">
        <v>322.42161172308369</v>
      </c>
      <c r="T18" s="287">
        <v>357.82273181250059</v>
      </c>
      <c r="U18" s="177">
        <v>14</v>
      </c>
    </row>
    <row r="19" spans="1:21" s="229" customFormat="1" ht="15" customHeight="1">
      <c r="A19" s="176">
        <v>15</v>
      </c>
      <c r="B19" s="293" t="s">
        <v>274</v>
      </c>
      <c r="C19" s="287">
        <v>69.039286807785174</v>
      </c>
      <c r="D19" s="287">
        <v>75.066278436705517</v>
      </c>
      <c r="E19" s="287">
        <v>82.665278647385051</v>
      </c>
      <c r="F19" s="287">
        <v>81.045976829249156</v>
      </c>
      <c r="G19" s="287">
        <v>81.097428948049142</v>
      </c>
      <c r="H19" s="287">
        <v>83.923917283913767</v>
      </c>
      <c r="I19" s="287">
        <v>79.35018753589722</v>
      </c>
      <c r="J19" s="287">
        <v>75.133363385565303</v>
      </c>
      <c r="K19" s="287">
        <v>70.876241651518967</v>
      </c>
      <c r="L19" s="287">
        <v>70.374589918175772</v>
      </c>
      <c r="M19" s="287">
        <v>70.885548345858851</v>
      </c>
      <c r="N19" s="287">
        <v>68.236382175937621</v>
      </c>
      <c r="O19" s="287">
        <v>72.50120897458514</v>
      </c>
      <c r="P19" s="287">
        <v>75.696815186179094</v>
      </c>
      <c r="Q19" s="287">
        <v>70.968828913629224</v>
      </c>
      <c r="R19" s="287">
        <v>59.72487919016897</v>
      </c>
      <c r="S19" s="287">
        <v>62.489859049202437</v>
      </c>
      <c r="T19" s="287">
        <v>66.697798487476305</v>
      </c>
      <c r="U19" s="177">
        <v>15</v>
      </c>
    </row>
    <row r="20" spans="1:21" s="229" customFormat="1" ht="15" customHeight="1">
      <c r="A20" s="176">
        <v>16</v>
      </c>
      <c r="B20" s="294" t="s">
        <v>189</v>
      </c>
      <c r="C20" s="287">
        <v>63.854354550000011</v>
      </c>
      <c r="D20" s="287">
        <v>58.469899050000009</v>
      </c>
      <c r="E20" s="287">
        <v>58.829314199999999</v>
      </c>
      <c r="F20" s="287">
        <v>60.509902349999997</v>
      </c>
      <c r="G20" s="287">
        <v>59.611599799999993</v>
      </c>
      <c r="H20" s="287">
        <v>62.312881896945768</v>
      </c>
      <c r="I20" s="287">
        <v>59.338184385310086</v>
      </c>
      <c r="J20" s="287">
        <v>58.272535730945329</v>
      </c>
      <c r="K20" s="287">
        <v>59.092485363957891</v>
      </c>
      <c r="L20" s="287">
        <v>58.962873646666118</v>
      </c>
      <c r="M20" s="287">
        <v>61.81084210717772</v>
      </c>
      <c r="N20" s="287">
        <v>62.611869915306798</v>
      </c>
      <c r="O20" s="287">
        <v>64.199743713316337</v>
      </c>
      <c r="P20" s="287">
        <v>62.077243575067172</v>
      </c>
      <c r="Q20" s="287">
        <v>59.896374916992926</v>
      </c>
      <c r="R20" s="287">
        <v>57.62502230679388</v>
      </c>
      <c r="S20" s="287">
        <v>64.185012152601857</v>
      </c>
      <c r="T20" s="287">
        <v>64.191421700115143</v>
      </c>
      <c r="U20" s="177">
        <v>16</v>
      </c>
    </row>
    <row r="21" spans="1:21" s="229" customFormat="1" ht="15" customHeight="1">
      <c r="A21" s="176">
        <v>17</v>
      </c>
      <c r="B21" s="295" t="s">
        <v>190</v>
      </c>
      <c r="C21" s="287">
        <v>16.797000000000001</v>
      </c>
      <c r="D21" s="287">
        <v>17.982828000000001</v>
      </c>
      <c r="E21" s="287">
        <v>17.566752000000001</v>
      </c>
      <c r="F21" s="287">
        <v>16.854783999999999</v>
      </c>
      <c r="G21" s="287">
        <v>16.274999999999999</v>
      </c>
      <c r="H21" s="287">
        <v>16.761136096945769</v>
      </c>
      <c r="I21" s="287">
        <v>15.389846685310083</v>
      </c>
      <c r="J21" s="287">
        <v>14.52261748094533</v>
      </c>
      <c r="K21" s="287">
        <v>14.173212863957888</v>
      </c>
      <c r="L21" s="287">
        <v>14.371518396666117</v>
      </c>
      <c r="M21" s="287">
        <v>14.182854307177715</v>
      </c>
      <c r="N21" s="287">
        <v>13.379957065306794</v>
      </c>
      <c r="O21" s="287">
        <v>13.783736963316334</v>
      </c>
      <c r="P21" s="287">
        <v>14.20016307506717</v>
      </c>
      <c r="Q21" s="287">
        <v>13.940887316992924</v>
      </c>
      <c r="R21" s="287">
        <v>11.77006530679388</v>
      </c>
      <c r="S21" s="287">
        <v>12.417541152601853</v>
      </c>
      <c r="T21" s="287">
        <v>13.600151700115148</v>
      </c>
      <c r="U21" s="177">
        <v>17</v>
      </c>
    </row>
    <row r="22" spans="1:21" s="229" customFormat="1" ht="15" customHeight="1">
      <c r="A22" s="176">
        <v>18</v>
      </c>
      <c r="B22" s="295" t="s">
        <v>191</v>
      </c>
      <c r="C22" s="287">
        <v>11.498346</v>
      </c>
      <c r="D22" s="287">
        <v>8.3810200000000012</v>
      </c>
      <c r="E22" s="287">
        <v>8.5893709999999999</v>
      </c>
      <c r="F22" s="287">
        <v>8.8765529999999995</v>
      </c>
      <c r="G22" s="287">
        <v>9.1037499999999998</v>
      </c>
      <c r="H22" s="287">
        <v>8.9091620000000002</v>
      </c>
      <c r="I22" s="287">
        <v>8.2393809999999998</v>
      </c>
      <c r="J22" s="287">
        <v>8.772551</v>
      </c>
      <c r="K22" s="287">
        <v>8.9392399999999999</v>
      </c>
      <c r="L22" s="287">
        <v>8.3457070000000009</v>
      </c>
      <c r="M22" s="287">
        <v>8.8167950000000008</v>
      </c>
      <c r="N22" s="287">
        <v>8.8517840000000003</v>
      </c>
      <c r="O22" s="287">
        <v>9.0904919999999994</v>
      </c>
      <c r="P22" s="287">
        <v>9.2721429999999998</v>
      </c>
      <c r="Q22" s="287">
        <v>8.6957160000000009</v>
      </c>
      <c r="R22" s="287">
        <v>5.2264460000000001</v>
      </c>
      <c r="S22" s="287">
        <v>7.8139380000000003</v>
      </c>
      <c r="T22" s="287">
        <v>8.333101000000001</v>
      </c>
      <c r="U22" s="177">
        <v>18</v>
      </c>
    </row>
    <row r="23" spans="1:21" s="229" customFormat="1" ht="15" customHeight="1">
      <c r="A23" s="176">
        <v>19</v>
      </c>
      <c r="B23" s="295" t="s">
        <v>91</v>
      </c>
      <c r="C23" s="287">
        <v>14.787471</v>
      </c>
      <c r="D23" s="287">
        <v>12.955788</v>
      </c>
      <c r="E23" s="287">
        <v>14.531271</v>
      </c>
      <c r="F23" s="287">
        <v>15.656727999999999</v>
      </c>
      <c r="G23" s="287">
        <v>14.760755999999999</v>
      </c>
      <c r="H23" s="287">
        <v>16.498210999999998</v>
      </c>
      <c r="I23" s="287">
        <v>14.612283999999999</v>
      </c>
      <c r="J23" s="287">
        <v>14.156931</v>
      </c>
      <c r="K23" s="287">
        <v>15.450919000000001</v>
      </c>
      <c r="L23" s="287">
        <v>16.089305</v>
      </c>
      <c r="M23" s="287">
        <v>18.381755000000002</v>
      </c>
      <c r="N23" s="287">
        <v>19.032802</v>
      </c>
      <c r="O23" s="287">
        <v>19.545401999999999</v>
      </c>
      <c r="P23" s="287">
        <v>15.661064</v>
      </c>
      <c r="Q23" s="287">
        <v>15.30987</v>
      </c>
      <c r="R23" s="287">
        <v>18.937753000000001</v>
      </c>
      <c r="S23" s="287">
        <v>19.664334</v>
      </c>
      <c r="T23" s="287">
        <v>17.417187000000002</v>
      </c>
      <c r="U23" s="177">
        <v>19</v>
      </c>
    </row>
    <row r="24" spans="1:21" s="229" customFormat="1" ht="15" customHeight="1">
      <c r="A24" s="176">
        <v>20</v>
      </c>
      <c r="B24" s="295" t="s">
        <v>276</v>
      </c>
      <c r="C24" s="287">
        <v>20.771537550000001</v>
      </c>
      <c r="D24" s="287">
        <v>19.150263050000003</v>
      </c>
      <c r="E24" s="287">
        <v>18.141920200000001</v>
      </c>
      <c r="F24" s="287">
        <v>19.12183735</v>
      </c>
      <c r="G24" s="287">
        <v>19.4720938</v>
      </c>
      <c r="H24" s="287">
        <v>20.144372799999999</v>
      </c>
      <c r="I24" s="287">
        <v>21.096672699999999</v>
      </c>
      <c r="J24" s="287">
        <v>20.82043625</v>
      </c>
      <c r="K24" s="287">
        <v>20.529113500000005</v>
      </c>
      <c r="L24" s="287">
        <v>20.156343249999999</v>
      </c>
      <c r="M24" s="287">
        <v>20.429437799999999</v>
      </c>
      <c r="N24" s="287">
        <v>21.347326849999998</v>
      </c>
      <c r="O24" s="287">
        <v>21.780112750000001</v>
      </c>
      <c r="P24" s="287">
        <v>22.943873499999999</v>
      </c>
      <c r="Q24" s="287">
        <v>21.9499016</v>
      </c>
      <c r="R24" s="287">
        <v>21.690757999999999</v>
      </c>
      <c r="S24" s="287">
        <v>24.289199</v>
      </c>
      <c r="T24" s="287">
        <v>24.840981999999997</v>
      </c>
      <c r="U24" s="177">
        <v>20</v>
      </c>
    </row>
    <row r="25" spans="1:21" s="229" customFormat="1" ht="15" customHeight="1">
      <c r="A25" s="176">
        <v>21</v>
      </c>
      <c r="B25" s="288" t="s">
        <v>92</v>
      </c>
      <c r="C25" s="287">
        <v>211.93611124418743</v>
      </c>
      <c r="D25" s="287">
        <v>221.14711887063112</v>
      </c>
      <c r="E25" s="287">
        <v>235.67764736607145</v>
      </c>
      <c r="F25" s="287">
        <v>237.88336101873762</v>
      </c>
      <c r="G25" s="287">
        <v>238.5152811030751</v>
      </c>
      <c r="H25" s="287">
        <v>236.6293423112204</v>
      </c>
      <c r="I25" s="287">
        <v>246.11657081910207</v>
      </c>
      <c r="J25" s="287">
        <v>237.43747749821554</v>
      </c>
      <c r="K25" s="287">
        <v>230.54161066182274</v>
      </c>
      <c r="L25" s="287">
        <v>207.30674028844996</v>
      </c>
      <c r="M25" s="287">
        <v>254.38264756117943</v>
      </c>
      <c r="N25" s="287">
        <v>247.49115838054186</v>
      </c>
      <c r="O25" s="287">
        <v>234.16502986899445</v>
      </c>
      <c r="P25" s="287">
        <v>262.26205978751432</v>
      </c>
      <c r="Q25" s="287">
        <v>263.34025292670134</v>
      </c>
      <c r="R25" s="287">
        <v>267.92221035477218</v>
      </c>
      <c r="S25" s="287">
        <v>249.20107833720579</v>
      </c>
      <c r="T25" s="287">
        <v>283.36679487897925</v>
      </c>
      <c r="U25" s="177">
        <v>21</v>
      </c>
    </row>
    <row r="26" spans="1:21" s="229" customFormat="1" ht="15" customHeight="1">
      <c r="A26" s="176">
        <v>22</v>
      </c>
      <c r="B26" s="289" t="s">
        <v>192</v>
      </c>
      <c r="C26" s="287">
        <v>194.91223128268948</v>
      </c>
      <c r="D26" s="287">
        <v>204.02543629429184</v>
      </c>
      <c r="E26" s="287">
        <v>217.28089615491581</v>
      </c>
      <c r="F26" s="287">
        <v>219.3141982415514</v>
      </c>
      <c r="G26" s="287">
        <v>219.05258138833159</v>
      </c>
      <c r="H26" s="287">
        <v>217.75375467598946</v>
      </c>
      <c r="I26" s="287">
        <v>221.37481481402102</v>
      </c>
      <c r="J26" s="287">
        <v>218.63146646238542</v>
      </c>
      <c r="K26" s="287">
        <v>210.47238157166319</v>
      </c>
      <c r="L26" s="287">
        <v>183.21418577230526</v>
      </c>
      <c r="M26" s="287">
        <v>228.80635859900332</v>
      </c>
      <c r="N26" s="287">
        <v>220.61606650361358</v>
      </c>
      <c r="O26" s="287">
        <v>204.06473449763166</v>
      </c>
      <c r="P26" s="287">
        <v>226.12995864464281</v>
      </c>
      <c r="Q26" s="287">
        <v>236.51917933471907</v>
      </c>
      <c r="R26" s="287">
        <v>244.6876868024475</v>
      </c>
      <c r="S26" s="287">
        <v>222.97503221517923</v>
      </c>
      <c r="T26" s="287">
        <v>254.10473587514858</v>
      </c>
      <c r="U26" s="177">
        <v>22</v>
      </c>
    </row>
    <row r="27" spans="1:21" s="229" customFormat="1" ht="15" customHeight="1">
      <c r="A27" s="176">
        <v>23</v>
      </c>
      <c r="B27" s="291" t="s">
        <v>193</v>
      </c>
      <c r="C27" s="287">
        <v>36.570466000000003</v>
      </c>
      <c r="D27" s="287">
        <v>40.166495000000005</v>
      </c>
      <c r="E27" s="287">
        <v>42.514749999999999</v>
      </c>
      <c r="F27" s="287">
        <v>45.977713999999999</v>
      </c>
      <c r="G27" s="287">
        <v>45.257806000000002</v>
      </c>
      <c r="H27" s="287">
        <v>45.158003999999998</v>
      </c>
      <c r="I27" s="287">
        <v>45.741872000000001</v>
      </c>
      <c r="J27" s="287">
        <v>50.349767</v>
      </c>
      <c r="K27" s="287">
        <v>43.869207000000003</v>
      </c>
      <c r="L27" s="287">
        <v>39.878625999999997</v>
      </c>
      <c r="M27" s="287">
        <v>51.625309000000001</v>
      </c>
      <c r="N27" s="287">
        <v>46.386068405199993</v>
      </c>
      <c r="O27" s="287">
        <v>43.811700000000002</v>
      </c>
      <c r="P27" s="287">
        <v>40.852899999999998</v>
      </c>
      <c r="Q27" s="287">
        <v>50.283900000000003</v>
      </c>
      <c r="R27" s="287">
        <v>49.961500000000001</v>
      </c>
      <c r="S27" s="287">
        <v>44.260627999999997</v>
      </c>
      <c r="T27" s="287">
        <v>42.136400000000002</v>
      </c>
      <c r="U27" s="177">
        <v>23</v>
      </c>
    </row>
    <row r="28" spans="1:21" s="229" customFormat="1" ht="15" customHeight="1">
      <c r="A28" s="176">
        <v>24</v>
      </c>
      <c r="B28" s="291" t="s">
        <v>93</v>
      </c>
      <c r="C28" s="287">
        <v>36.441884795789477</v>
      </c>
      <c r="D28" s="287">
        <v>38.354583649473682</v>
      </c>
      <c r="E28" s="287">
        <v>41.318629506315787</v>
      </c>
      <c r="F28" s="287">
        <v>39.293779562105257</v>
      </c>
      <c r="G28" s="287">
        <v>39.610759432631582</v>
      </c>
      <c r="H28" s="287">
        <v>40.39176809578948</v>
      </c>
      <c r="I28" s="287">
        <v>42.214226128421053</v>
      </c>
      <c r="J28" s="287">
        <v>37.200881872631584</v>
      </c>
      <c r="K28" s="287">
        <v>38.804180365263157</v>
      </c>
      <c r="L28" s="287">
        <v>34.318523502105265</v>
      </c>
      <c r="M28" s="287">
        <v>40.912383730526315</v>
      </c>
      <c r="N28" s="287">
        <v>37.506965838593146</v>
      </c>
      <c r="O28" s="287">
        <v>31.272478315789471</v>
      </c>
      <c r="P28" s="287">
        <v>37.411696154736838</v>
      </c>
      <c r="Q28" s="287">
        <v>34.892059684210523</v>
      </c>
      <c r="R28" s="287">
        <v>38.062851052631579</v>
      </c>
      <c r="S28" s="287">
        <v>33.874324947368422</v>
      </c>
      <c r="T28" s="287">
        <v>41.703713052631585</v>
      </c>
      <c r="U28" s="177">
        <v>24</v>
      </c>
    </row>
    <row r="29" spans="1:21" s="229" customFormat="1" ht="15" customHeight="1">
      <c r="A29" s="176">
        <v>25</v>
      </c>
      <c r="B29" s="291" t="s">
        <v>94</v>
      </c>
      <c r="C29" s="287">
        <v>3.2426629999999999</v>
      </c>
      <c r="D29" s="287">
        <v>3.2553719999999999</v>
      </c>
      <c r="E29" s="287">
        <v>2.1208780000000003</v>
      </c>
      <c r="F29" s="287">
        <v>2.9940600000000002</v>
      </c>
      <c r="G29" s="287">
        <v>3.5140729999999998</v>
      </c>
      <c r="H29" s="287">
        <v>4.4078940000000006</v>
      </c>
      <c r="I29" s="287">
        <v>3.6898369999999998</v>
      </c>
      <c r="J29" s="287">
        <v>4.2570709999999998</v>
      </c>
      <c r="K29" s="287">
        <v>3.944118</v>
      </c>
      <c r="L29" s="287">
        <v>3.7443180000000003</v>
      </c>
      <c r="M29" s="287">
        <v>5.389545</v>
      </c>
      <c r="N29" s="287">
        <v>5.1641417106599992</v>
      </c>
      <c r="O29" s="287">
        <v>5.4354250000000004</v>
      </c>
      <c r="P29" s="287">
        <v>5.4112799300000001</v>
      </c>
      <c r="Q29" s="287">
        <v>5.2516135999999998</v>
      </c>
      <c r="R29" s="287">
        <v>6.4031692000000007</v>
      </c>
      <c r="S29" s="287">
        <v>5.7873077000000004</v>
      </c>
      <c r="T29" s="287">
        <v>3.9689908999999997</v>
      </c>
      <c r="U29" s="177">
        <v>25</v>
      </c>
    </row>
    <row r="30" spans="1:21" s="229" customFormat="1" ht="15" customHeight="1">
      <c r="A30" s="176">
        <v>26</v>
      </c>
      <c r="B30" s="291" t="s">
        <v>194</v>
      </c>
      <c r="C30" s="287">
        <v>7.0472296669000007</v>
      </c>
      <c r="D30" s="287">
        <v>6.1871590029999988</v>
      </c>
      <c r="E30" s="287">
        <v>7.2439142986000009</v>
      </c>
      <c r="F30" s="287">
        <v>6.1188395755999991</v>
      </c>
      <c r="G30" s="287">
        <v>7.4888545656999996</v>
      </c>
      <c r="H30" s="287">
        <v>8.0219122602000006</v>
      </c>
      <c r="I30" s="287">
        <v>9.0237079855999998</v>
      </c>
      <c r="J30" s="287">
        <v>7.1421567436000002</v>
      </c>
      <c r="K30" s="287">
        <v>6.9678649663999987</v>
      </c>
      <c r="L30" s="287">
        <v>7.0021796401999996</v>
      </c>
      <c r="M30" s="287">
        <v>8.246127468476999</v>
      </c>
      <c r="N30" s="287">
        <v>7.5329112432604521</v>
      </c>
      <c r="O30" s="287">
        <v>7.910106905870065</v>
      </c>
      <c r="P30" s="287">
        <v>8.7485234799059697</v>
      </c>
      <c r="Q30" s="287">
        <v>8.4947580948999999</v>
      </c>
      <c r="R30" s="287">
        <v>8.9842921052080538</v>
      </c>
      <c r="S30" s="287">
        <v>7.5291603253996398</v>
      </c>
      <c r="T30" s="287">
        <v>8.2669552992999993</v>
      </c>
      <c r="U30" s="177">
        <v>26</v>
      </c>
    </row>
    <row r="31" spans="1:21" s="229" customFormat="1" ht="15" customHeight="1">
      <c r="A31" s="176">
        <v>27</v>
      </c>
      <c r="B31" s="291" t="s">
        <v>195</v>
      </c>
      <c r="C31" s="287">
        <v>16.785</v>
      </c>
      <c r="D31" s="287">
        <v>18.695</v>
      </c>
      <c r="E31" s="287">
        <v>19.425000000000001</v>
      </c>
      <c r="F31" s="287">
        <v>20.725000000000001</v>
      </c>
      <c r="G31" s="287">
        <v>20.524999999999999</v>
      </c>
      <c r="H31" s="287">
        <v>20.18</v>
      </c>
      <c r="I31" s="287">
        <v>20.440000000000001</v>
      </c>
      <c r="J31" s="287">
        <v>22.675000000000001</v>
      </c>
      <c r="K31" s="287">
        <v>19.234999999999999</v>
      </c>
      <c r="L31" s="287">
        <v>17.5</v>
      </c>
      <c r="M31" s="287">
        <v>23.16</v>
      </c>
      <c r="N31" s="287">
        <v>20.524999999999999</v>
      </c>
      <c r="O31" s="287">
        <v>19.75</v>
      </c>
      <c r="P31" s="287">
        <v>18.100000000000001</v>
      </c>
      <c r="Q31" s="287">
        <v>22.164999999999999</v>
      </c>
      <c r="R31" s="287">
        <v>22.43</v>
      </c>
      <c r="S31" s="287">
        <v>19.48</v>
      </c>
      <c r="T31" s="287">
        <v>19.48</v>
      </c>
      <c r="U31" s="177">
        <v>27</v>
      </c>
    </row>
    <row r="32" spans="1:21" s="229" customFormat="1" ht="15" customHeight="1">
      <c r="A32" s="176">
        <v>28</v>
      </c>
      <c r="B32" s="291" t="s">
        <v>196</v>
      </c>
      <c r="C32" s="287">
        <v>9.6180000000000003</v>
      </c>
      <c r="D32" s="287">
        <v>9.9118181818181821</v>
      </c>
      <c r="E32" s="287">
        <v>9.84</v>
      </c>
      <c r="F32" s="287">
        <v>9.5538461538461519</v>
      </c>
      <c r="G32" s="287">
        <v>8.8109999999999999</v>
      </c>
      <c r="H32" s="287">
        <v>8.7690000000000001</v>
      </c>
      <c r="I32" s="287">
        <v>8.7940000000000005</v>
      </c>
      <c r="J32" s="287">
        <v>7.9181538461538459</v>
      </c>
      <c r="K32" s="287">
        <v>7.758</v>
      </c>
      <c r="L32" s="287">
        <v>6.8129999999999997</v>
      </c>
      <c r="M32" s="287">
        <v>6.8029999999999999</v>
      </c>
      <c r="N32" s="287">
        <v>6.38</v>
      </c>
      <c r="O32" s="287">
        <v>5.8959999999999999</v>
      </c>
      <c r="P32" s="287">
        <v>6.7670000000000003</v>
      </c>
      <c r="Q32" s="287">
        <v>6.6608309556085432</v>
      </c>
      <c r="R32" s="287">
        <v>7.177147444607848</v>
      </c>
      <c r="S32" s="287">
        <v>6.5849924894111682</v>
      </c>
      <c r="T32" s="287">
        <v>7.743196623217016</v>
      </c>
      <c r="U32" s="177">
        <v>28</v>
      </c>
    </row>
    <row r="33" spans="1:23" s="229" customFormat="1" ht="15" customHeight="1">
      <c r="A33" s="176">
        <v>29</v>
      </c>
      <c r="B33" s="291" t="s">
        <v>197</v>
      </c>
      <c r="C33" s="287">
        <v>84.65642600000001</v>
      </c>
      <c r="D33" s="287">
        <v>86.846919</v>
      </c>
      <c r="E33" s="287">
        <v>94.255769999999998</v>
      </c>
      <c r="F33" s="287">
        <v>94.080049999999986</v>
      </c>
      <c r="G33" s="287">
        <v>93.277602000000002</v>
      </c>
      <c r="H33" s="287">
        <v>90.263785999999996</v>
      </c>
      <c r="I33" s="287">
        <v>90.927837999999994</v>
      </c>
      <c r="J33" s="287">
        <v>88.499943999999985</v>
      </c>
      <c r="K33" s="287">
        <v>89.307271000000014</v>
      </c>
      <c r="L33" s="287">
        <v>73.343328</v>
      </c>
      <c r="M33" s="287">
        <v>92.083235000000002</v>
      </c>
      <c r="N33" s="287">
        <v>96.567133305900001</v>
      </c>
      <c r="O33" s="287">
        <v>89.3985892759721</v>
      </c>
      <c r="P33" s="287">
        <v>108.23159200000001</v>
      </c>
      <c r="Q33" s="287">
        <v>108.1987</v>
      </c>
      <c r="R33" s="287">
        <v>111.09519999999999</v>
      </c>
      <c r="S33" s="287">
        <v>104.93276999999999</v>
      </c>
      <c r="T33" s="287">
        <v>130.28399999999999</v>
      </c>
      <c r="U33" s="177">
        <v>29</v>
      </c>
    </row>
    <row r="34" spans="1:23" s="229" customFormat="1" ht="15" customHeight="1">
      <c r="A34" s="176">
        <v>30</v>
      </c>
      <c r="B34" s="291" t="s">
        <v>525</v>
      </c>
      <c r="C34" s="287">
        <v>0.55056181999999987</v>
      </c>
      <c r="D34" s="287">
        <v>0.60808945999999997</v>
      </c>
      <c r="E34" s="287">
        <v>0.56195434999999994</v>
      </c>
      <c r="F34" s="287">
        <v>0.57090894999999997</v>
      </c>
      <c r="G34" s="287">
        <v>0.56748639000000001</v>
      </c>
      <c r="H34" s="287">
        <v>0.56139032000000011</v>
      </c>
      <c r="I34" s="287">
        <v>0.54333369999999992</v>
      </c>
      <c r="J34" s="287">
        <v>0.58849200000000002</v>
      </c>
      <c r="K34" s="287">
        <v>0.58674024000000002</v>
      </c>
      <c r="L34" s="287">
        <v>0.61421063000000009</v>
      </c>
      <c r="M34" s="287">
        <v>0.58675840000000001</v>
      </c>
      <c r="N34" s="287">
        <v>0.55384599999999995</v>
      </c>
      <c r="O34" s="287">
        <v>0.59043499999999993</v>
      </c>
      <c r="P34" s="287">
        <v>0.60696707999999999</v>
      </c>
      <c r="Q34" s="287">
        <v>0.57231699999999996</v>
      </c>
      <c r="R34" s="287">
        <v>0.57352700000000001</v>
      </c>
      <c r="S34" s="287">
        <v>0.525848753</v>
      </c>
      <c r="T34" s="287">
        <v>0.52148000000000005</v>
      </c>
      <c r="U34" s="177">
        <v>30</v>
      </c>
    </row>
    <row r="35" spans="1:23" s="229" customFormat="1" ht="15" customHeight="1">
      <c r="A35" s="176">
        <v>31</v>
      </c>
      <c r="B35" s="289" t="s">
        <v>279</v>
      </c>
      <c r="C35" s="287">
        <v>16.801833548997966</v>
      </c>
      <c r="D35" s="287">
        <v>16.877070316839273</v>
      </c>
      <c r="E35" s="287">
        <v>18.138346755155659</v>
      </c>
      <c r="F35" s="287">
        <v>18.3063142116862</v>
      </c>
      <c r="G35" s="287">
        <v>19.18050972524351</v>
      </c>
      <c r="H35" s="287">
        <v>18.603703601730956</v>
      </c>
      <c r="I35" s="287">
        <v>24.503088408081052</v>
      </c>
      <c r="J35" s="287">
        <v>18.574912321330128</v>
      </c>
      <c r="K35" s="287">
        <v>19.833190772159558</v>
      </c>
      <c r="L35" s="287">
        <v>23.793765857644697</v>
      </c>
      <c r="M35" s="287">
        <v>25.285728050176118</v>
      </c>
      <c r="N35" s="287">
        <v>26.571723145428287</v>
      </c>
      <c r="O35" s="287">
        <v>29.799756229862794</v>
      </c>
      <c r="P35" s="287">
        <v>35.813453199371494</v>
      </c>
      <c r="Q35" s="287">
        <v>26.514320320982254</v>
      </c>
      <c r="R35" s="287">
        <v>22.985691076824658</v>
      </c>
      <c r="S35" s="287">
        <v>25.954830008026573</v>
      </c>
      <c r="T35" s="287">
        <v>28.992639665830676</v>
      </c>
      <c r="U35" s="177">
        <v>31</v>
      </c>
    </row>
    <row r="36" spans="1:23" s="229" customFormat="1" ht="15" customHeight="1">
      <c r="A36" s="176">
        <v>32</v>
      </c>
      <c r="B36" s="289" t="s">
        <v>198</v>
      </c>
      <c r="C36" s="287">
        <v>0.22204641249999998</v>
      </c>
      <c r="D36" s="287">
        <v>0.24461225950000001</v>
      </c>
      <c r="E36" s="287">
        <v>0.258404456</v>
      </c>
      <c r="F36" s="287">
        <v>0.26284856549999996</v>
      </c>
      <c r="G36" s="287">
        <v>0.28218998950000002</v>
      </c>
      <c r="H36" s="287">
        <v>0.27188403350000001</v>
      </c>
      <c r="I36" s="287">
        <v>0.23866759700000001</v>
      </c>
      <c r="J36" s="287">
        <v>0.2310987145</v>
      </c>
      <c r="K36" s="287">
        <v>0.23603831799999997</v>
      </c>
      <c r="L36" s="287">
        <v>0.29878865849999997</v>
      </c>
      <c r="M36" s="287">
        <v>0.290560912</v>
      </c>
      <c r="N36" s="287">
        <v>0.30336873149999999</v>
      </c>
      <c r="O36" s="287">
        <v>0.3005391415</v>
      </c>
      <c r="P36" s="287">
        <v>0.31864794350000003</v>
      </c>
      <c r="Q36" s="287">
        <v>0.30675327099999999</v>
      </c>
      <c r="R36" s="287">
        <v>0.24883247550000001</v>
      </c>
      <c r="S36" s="287">
        <v>0.27121611400000001</v>
      </c>
      <c r="T36" s="287">
        <v>0.26941933800000001</v>
      </c>
      <c r="U36" s="177">
        <v>32</v>
      </c>
    </row>
    <row r="37" spans="1:23" s="229" customFormat="1" ht="15" customHeight="1">
      <c r="A37" s="176">
        <v>33</v>
      </c>
      <c r="B37" s="291" t="s">
        <v>280</v>
      </c>
      <c r="C37" s="287">
        <v>0.182</v>
      </c>
      <c r="D37" s="287">
        <v>0.20730000000000001</v>
      </c>
      <c r="E37" s="287">
        <v>0.21630000000000002</v>
      </c>
      <c r="F37" s="287">
        <v>0.22469999999999998</v>
      </c>
      <c r="G37" s="287">
        <v>0.2452</v>
      </c>
      <c r="H37" s="287">
        <v>0.2258</v>
      </c>
      <c r="I37" s="287">
        <v>0.1958</v>
      </c>
      <c r="J37" s="287">
        <v>0.17849999999999999</v>
      </c>
      <c r="K37" s="287">
        <v>0.1835</v>
      </c>
      <c r="L37" s="287">
        <v>0.24883229999999998</v>
      </c>
      <c r="M37" s="287">
        <v>0.24006260000000001</v>
      </c>
      <c r="N37" s="287">
        <v>0.25258920000000001</v>
      </c>
      <c r="O37" s="287">
        <v>0.26107039999999998</v>
      </c>
      <c r="P37" s="287">
        <v>0.26765080000000002</v>
      </c>
      <c r="Q37" s="287">
        <v>0.24699209999999999</v>
      </c>
      <c r="R37" s="287">
        <v>0.19899240000000001</v>
      </c>
      <c r="S37" s="287">
        <v>0.2140599</v>
      </c>
      <c r="T37" s="287">
        <v>0.2224814</v>
      </c>
      <c r="U37" s="177">
        <v>33</v>
      </c>
    </row>
    <row r="38" spans="1:23" s="229" customFormat="1" ht="15" customHeight="1">
      <c r="A38" s="176">
        <v>34</v>
      </c>
      <c r="B38" s="291" t="s">
        <v>95</v>
      </c>
      <c r="C38" s="296">
        <v>4.0046412499999996E-2</v>
      </c>
      <c r="D38" s="296">
        <v>3.7312259500000007E-2</v>
      </c>
      <c r="E38" s="296">
        <v>4.2104455999999998E-2</v>
      </c>
      <c r="F38" s="296">
        <v>3.8148565499999988E-2</v>
      </c>
      <c r="G38" s="296">
        <v>3.6989989500000001E-2</v>
      </c>
      <c r="H38" s="296">
        <v>4.6084033500000003E-2</v>
      </c>
      <c r="I38" s="296">
        <v>4.2867597000000021E-2</v>
      </c>
      <c r="J38" s="296">
        <v>5.2598714499999998E-2</v>
      </c>
      <c r="K38" s="296">
        <v>5.2538317999999973E-2</v>
      </c>
      <c r="L38" s="296">
        <v>4.9956358499999999E-2</v>
      </c>
      <c r="M38" s="296">
        <v>5.0498311999999997E-2</v>
      </c>
      <c r="N38" s="296">
        <v>5.0779531499999982E-2</v>
      </c>
      <c r="O38" s="296">
        <v>3.9468741500000015E-2</v>
      </c>
      <c r="P38" s="296">
        <v>5.0997143499999995E-2</v>
      </c>
      <c r="Q38" s="296">
        <v>5.9761171000000002E-2</v>
      </c>
      <c r="R38" s="296">
        <v>4.984007549999999E-2</v>
      </c>
      <c r="S38" s="296">
        <v>5.7156213999999997E-2</v>
      </c>
      <c r="T38" s="296">
        <v>4.6937938000000019E-2</v>
      </c>
      <c r="U38" s="177">
        <v>34</v>
      </c>
    </row>
    <row r="39" spans="1:23" s="229" customFormat="1" ht="15" customHeight="1">
      <c r="A39" s="176">
        <v>35</v>
      </c>
      <c r="B39" s="297" t="s">
        <v>96</v>
      </c>
      <c r="C39" s="287">
        <v>1178.6776462718433</v>
      </c>
      <c r="D39" s="287">
        <v>1189.1851380581381</v>
      </c>
      <c r="E39" s="287">
        <v>1236.117039748387</v>
      </c>
      <c r="F39" s="287">
        <v>1190.8865175299557</v>
      </c>
      <c r="G39" s="287">
        <v>1183.8081022895378</v>
      </c>
      <c r="H39" s="287">
        <v>1156.3461450781226</v>
      </c>
      <c r="I39" s="287">
        <v>1152.4773818987646</v>
      </c>
      <c r="J39" s="287">
        <v>1189.1171663067912</v>
      </c>
      <c r="K39" s="287">
        <v>1173.2345011322736</v>
      </c>
      <c r="L39" s="287">
        <v>1169.7463303645325</v>
      </c>
      <c r="M39" s="287">
        <v>1156.6363960086649</v>
      </c>
      <c r="N39" s="287">
        <v>1139.511715478704</v>
      </c>
      <c r="O39" s="287">
        <v>1151.9045736511821</v>
      </c>
      <c r="P39" s="287">
        <v>1115.4442987996597</v>
      </c>
      <c r="Q39" s="287">
        <v>1122.0975164818385</v>
      </c>
      <c r="R39" s="287">
        <v>1058.1075678267914</v>
      </c>
      <c r="S39" s="287">
        <v>1096.7861701228087</v>
      </c>
      <c r="T39" s="287">
        <v>1051.3773315800904</v>
      </c>
      <c r="U39" s="177">
        <v>35</v>
      </c>
    </row>
    <row r="40" spans="1:23" s="229" customFormat="1" ht="15" customHeight="1">
      <c r="A40" s="176">
        <v>36</v>
      </c>
      <c r="B40" s="289" t="s">
        <v>97</v>
      </c>
      <c r="C40" s="287">
        <v>1091.270685092144</v>
      </c>
      <c r="D40" s="287">
        <v>1102.5693137857406</v>
      </c>
      <c r="E40" s="287">
        <v>1149.5097321456915</v>
      </c>
      <c r="F40" s="287">
        <v>1105.5917038451159</v>
      </c>
      <c r="G40" s="287">
        <v>1098.2639227785342</v>
      </c>
      <c r="H40" s="287">
        <v>1071.2350954244534</v>
      </c>
      <c r="I40" s="287">
        <v>1068.7472161895648</v>
      </c>
      <c r="J40" s="287">
        <v>1105.0628496323245</v>
      </c>
      <c r="K40" s="287">
        <v>1090.7245322728538</v>
      </c>
      <c r="L40" s="287">
        <v>1088.2168006724464</v>
      </c>
      <c r="M40" s="287">
        <v>1076.9292845960183</v>
      </c>
      <c r="N40" s="287">
        <v>1059.5967095728656</v>
      </c>
      <c r="O40" s="287">
        <v>1073.1265711539668</v>
      </c>
      <c r="P40" s="287">
        <v>1036.4722538521196</v>
      </c>
      <c r="Q40" s="287">
        <v>1042.6898159921195</v>
      </c>
      <c r="R40" s="287">
        <v>978.73592874474286</v>
      </c>
      <c r="S40" s="287">
        <v>1018.3197433898727</v>
      </c>
      <c r="T40" s="287">
        <v>973.64714464106146</v>
      </c>
      <c r="U40" s="177">
        <v>36</v>
      </c>
    </row>
    <row r="41" spans="1:23" s="229" customFormat="1" ht="15" customHeight="1">
      <c r="A41" s="176">
        <v>37</v>
      </c>
      <c r="B41" s="289" t="s">
        <v>284</v>
      </c>
      <c r="C41" s="287">
        <v>86.127864453551382</v>
      </c>
      <c r="D41" s="287">
        <v>85.405164765677796</v>
      </c>
      <c r="E41" s="287">
        <v>85.436393854130557</v>
      </c>
      <c r="F41" s="287">
        <v>84.164671640866558</v>
      </c>
      <c r="G41" s="287">
        <v>84.43083043708053</v>
      </c>
      <c r="H41" s="287">
        <v>84.015315220143293</v>
      </c>
      <c r="I41" s="287">
        <v>82.693226626077191</v>
      </c>
      <c r="J41" s="287">
        <v>83.054797790634794</v>
      </c>
      <c r="K41" s="287">
        <v>81.556510898597338</v>
      </c>
      <c r="L41" s="287">
        <v>80.609405250098263</v>
      </c>
      <c r="M41" s="287">
        <v>78.830657670029993</v>
      </c>
      <c r="N41" s="287">
        <v>79.078099504126556</v>
      </c>
      <c r="O41" s="287">
        <v>77.950541094979357</v>
      </c>
      <c r="P41" s="287">
        <v>78.188907418536076</v>
      </c>
      <c r="Q41" s="287">
        <v>78.671487845517376</v>
      </c>
      <c r="R41" s="287">
        <v>78.679713008296616</v>
      </c>
      <c r="S41" s="287">
        <v>77.763684367282636</v>
      </c>
      <c r="T41" s="287">
        <v>77.056769509443185</v>
      </c>
      <c r="U41" s="177">
        <v>37</v>
      </c>
    </row>
    <row r="42" spans="1:23" s="229" customFormat="1" ht="15" customHeight="1">
      <c r="A42" s="176">
        <v>38</v>
      </c>
      <c r="B42" s="289" t="s">
        <v>98</v>
      </c>
      <c r="C42" s="287">
        <v>1.2790967261478845</v>
      </c>
      <c r="D42" s="287">
        <v>1.2106595067195307</v>
      </c>
      <c r="E42" s="287">
        <v>1.170913748565106</v>
      </c>
      <c r="F42" s="287">
        <v>1.1301420439731826</v>
      </c>
      <c r="G42" s="287">
        <v>1.1133490739233103</v>
      </c>
      <c r="H42" s="287">
        <v>1.0957344335259775</v>
      </c>
      <c r="I42" s="287">
        <v>1.0369390831226175</v>
      </c>
      <c r="J42" s="287">
        <v>0.99951888383171406</v>
      </c>
      <c r="K42" s="287">
        <v>0.95345796082265444</v>
      </c>
      <c r="L42" s="287">
        <v>0.92012444198788668</v>
      </c>
      <c r="M42" s="287">
        <v>0.87645374261651998</v>
      </c>
      <c r="N42" s="287">
        <v>0.8369064017118294</v>
      </c>
      <c r="O42" s="287">
        <v>0.82746140223591913</v>
      </c>
      <c r="P42" s="287">
        <v>0.78313752900405964</v>
      </c>
      <c r="Q42" s="287">
        <v>0.73621264420172527</v>
      </c>
      <c r="R42" s="287">
        <v>0.69192607375207793</v>
      </c>
      <c r="S42" s="287">
        <v>0.70274236565350301</v>
      </c>
      <c r="T42" s="287">
        <v>0.67341742958558615</v>
      </c>
      <c r="U42" s="177">
        <v>38</v>
      </c>
    </row>
    <row r="43" spans="1:23" s="229" customFormat="1" ht="15" customHeight="1">
      <c r="A43" s="176">
        <v>39</v>
      </c>
      <c r="B43" s="289" t="s">
        <v>205</v>
      </c>
      <c r="C43" s="298" t="s">
        <v>704</v>
      </c>
      <c r="D43" s="298" t="s">
        <v>704</v>
      </c>
      <c r="E43" s="298" t="s">
        <v>704</v>
      </c>
      <c r="F43" s="298" t="s">
        <v>704</v>
      </c>
      <c r="G43" s="298" t="s">
        <v>704</v>
      </c>
      <c r="H43" s="298" t="s">
        <v>704</v>
      </c>
      <c r="I43" s="298" t="s">
        <v>704</v>
      </c>
      <c r="J43" s="298" t="s">
        <v>704</v>
      </c>
      <c r="K43" s="298" t="s">
        <v>704</v>
      </c>
      <c r="L43" s="298" t="s">
        <v>704</v>
      </c>
      <c r="M43" s="298" t="s">
        <v>704</v>
      </c>
      <c r="N43" s="298" t="s">
        <v>704</v>
      </c>
      <c r="O43" s="298" t="s">
        <v>704</v>
      </c>
      <c r="P43" s="298" t="s">
        <v>704</v>
      </c>
      <c r="Q43" s="298" t="s">
        <v>704</v>
      </c>
      <c r="R43" s="298" t="s">
        <v>704</v>
      </c>
      <c r="S43" s="298" t="s">
        <v>704</v>
      </c>
      <c r="T43" s="298" t="s">
        <v>704</v>
      </c>
      <c r="U43" s="177">
        <v>39</v>
      </c>
    </row>
    <row r="44" spans="1:23" s="229" customFormat="1" ht="15" customHeight="1">
      <c r="A44" s="176">
        <v>40</v>
      </c>
      <c r="B44" s="286" t="s">
        <v>99</v>
      </c>
      <c r="C44" s="299">
        <v>463.14950110000007</v>
      </c>
      <c r="D44" s="299">
        <v>463.59164290000001</v>
      </c>
      <c r="E44" s="299">
        <v>474.99111880000004</v>
      </c>
      <c r="F44" s="299">
        <v>482.42806619999993</v>
      </c>
      <c r="G44" s="299">
        <v>504.74692120000009</v>
      </c>
      <c r="H44" s="299">
        <v>489.08241290000001</v>
      </c>
      <c r="I44" s="299">
        <v>521.17945799999995</v>
      </c>
      <c r="J44" s="299">
        <v>507.03816230000001</v>
      </c>
      <c r="K44" s="299">
        <v>513.2950419</v>
      </c>
      <c r="L44" s="299">
        <v>542.31218820000004</v>
      </c>
      <c r="M44" s="299">
        <v>562.37596870000004</v>
      </c>
      <c r="N44" s="299">
        <v>563.54181679999999</v>
      </c>
      <c r="O44" s="299">
        <v>600.85592989999998</v>
      </c>
      <c r="P44" s="299">
        <v>607.48573480000016</v>
      </c>
      <c r="Q44" s="299">
        <v>606.91411329999994</v>
      </c>
      <c r="R44" s="299">
        <v>539.22688770000002</v>
      </c>
      <c r="S44" s="299">
        <v>592.544821199995</v>
      </c>
      <c r="T44" s="299">
        <v>615.86527119999676</v>
      </c>
      <c r="U44" s="177">
        <v>40</v>
      </c>
    </row>
    <row r="45" spans="1:23" s="229" customFormat="1" ht="15" customHeight="1">
      <c r="A45" s="176">
        <v>41</v>
      </c>
      <c r="B45" s="288" t="s">
        <v>10</v>
      </c>
      <c r="C45" s="299">
        <v>277.26256700000005</v>
      </c>
      <c r="D45" s="299">
        <v>274.97802380000002</v>
      </c>
      <c r="E45" s="299">
        <v>290.34341690000002</v>
      </c>
      <c r="F45" s="299">
        <v>287.21713439999996</v>
      </c>
      <c r="G45" s="299">
        <v>298.24910710000006</v>
      </c>
      <c r="H45" s="299">
        <v>290.44419069999998</v>
      </c>
      <c r="I45" s="299">
        <v>305.51667900000001</v>
      </c>
      <c r="J45" s="299">
        <v>296.93375659999998</v>
      </c>
      <c r="K45" s="299">
        <v>309.29500910000002</v>
      </c>
      <c r="L45" s="299">
        <v>319.27774190000002</v>
      </c>
      <c r="M45" s="299">
        <v>325.11319860000003</v>
      </c>
      <c r="N45" s="299">
        <v>326.42042509999999</v>
      </c>
      <c r="O45" s="299">
        <v>337.1018967</v>
      </c>
      <c r="P45" s="299">
        <v>336.13975980000004</v>
      </c>
      <c r="Q45" s="299">
        <v>337.48749259999994</v>
      </c>
      <c r="R45" s="299">
        <v>304.0521263</v>
      </c>
      <c r="S45" s="299">
        <v>322.81137140000004</v>
      </c>
      <c r="T45" s="299">
        <v>334.21004959999999</v>
      </c>
      <c r="U45" s="177">
        <v>41</v>
      </c>
    </row>
    <row r="46" spans="1:23" s="229" customFormat="1" ht="15" customHeight="1">
      <c r="A46" s="176">
        <v>42</v>
      </c>
      <c r="B46" s="289" t="s">
        <v>84</v>
      </c>
      <c r="C46" s="299">
        <v>172.45959920000001</v>
      </c>
      <c r="D46" s="299">
        <v>169.57468079999998</v>
      </c>
      <c r="E46" s="299">
        <v>190.1263998</v>
      </c>
      <c r="F46" s="299">
        <v>186.63368029999998</v>
      </c>
      <c r="G46" s="299">
        <v>194.23764620000003</v>
      </c>
      <c r="H46" s="299">
        <v>192.10183029999996</v>
      </c>
      <c r="I46" s="299">
        <v>194.53237419999999</v>
      </c>
      <c r="J46" s="299">
        <v>199.11790789999998</v>
      </c>
      <c r="K46" s="299">
        <v>208.19137520000001</v>
      </c>
      <c r="L46" s="299">
        <v>224.79117860000002</v>
      </c>
      <c r="M46" s="299">
        <v>224.38955200000001</v>
      </c>
      <c r="N46" s="299">
        <v>227.71472059999999</v>
      </c>
      <c r="O46" s="299">
        <v>232.57747960000003</v>
      </c>
      <c r="P46" s="299">
        <v>224.64242060000001</v>
      </c>
      <c r="Q46" s="299">
        <v>228.08430989999999</v>
      </c>
      <c r="R46" s="299">
        <v>213.1832564</v>
      </c>
      <c r="S46" s="299">
        <v>214.05754670000002</v>
      </c>
      <c r="T46" s="299">
        <v>222.25388929999997</v>
      </c>
      <c r="U46" s="177">
        <v>42</v>
      </c>
      <c r="V46" s="300"/>
      <c r="W46" s="300"/>
    </row>
    <row r="47" spans="1:23" s="229" customFormat="1" ht="15" customHeight="1">
      <c r="A47" s="176">
        <v>43</v>
      </c>
      <c r="B47" s="289" t="s">
        <v>88</v>
      </c>
      <c r="C47" s="287">
        <v>82.719022100000018</v>
      </c>
      <c r="D47" s="287">
        <v>82.708462800000007</v>
      </c>
      <c r="E47" s="287">
        <v>77.301037600000001</v>
      </c>
      <c r="F47" s="287">
        <v>78.76797169999999</v>
      </c>
      <c r="G47" s="287">
        <v>81.132615700000002</v>
      </c>
      <c r="H47" s="287">
        <v>73.680325699999997</v>
      </c>
      <c r="I47" s="287">
        <v>85.96087270000001</v>
      </c>
      <c r="J47" s="287">
        <v>73.018051700000001</v>
      </c>
      <c r="K47" s="287">
        <v>76.851718699999992</v>
      </c>
      <c r="L47" s="287">
        <v>69.2554406</v>
      </c>
      <c r="M47" s="287">
        <v>76.667688100000007</v>
      </c>
      <c r="N47" s="287">
        <v>72.541334199999994</v>
      </c>
      <c r="O47" s="287">
        <v>76.192401500000017</v>
      </c>
      <c r="P47" s="287">
        <v>80.006188199999997</v>
      </c>
      <c r="Q47" s="287">
        <v>78.025597599999998</v>
      </c>
      <c r="R47" s="287">
        <v>57.332179500000002</v>
      </c>
      <c r="S47" s="287">
        <v>73.437743900000001</v>
      </c>
      <c r="T47" s="287">
        <v>76.083110399999995</v>
      </c>
      <c r="U47" s="177">
        <v>43</v>
      </c>
      <c r="V47" s="300"/>
    </row>
    <row r="48" spans="1:23" s="229" customFormat="1" ht="15" customHeight="1">
      <c r="A48" s="176">
        <v>44</v>
      </c>
      <c r="B48" s="291" t="s">
        <v>89</v>
      </c>
      <c r="C48" s="287">
        <v>47.029642200000005</v>
      </c>
      <c r="D48" s="287">
        <v>47.253799400000005</v>
      </c>
      <c r="E48" s="287">
        <v>42.880411799999997</v>
      </c>
      <c r="F48" s="287">
        <v>45.620184099999996</v>
      </c>
      <c r="G48" s="287">
        <v>51.182190199999994</v>
      </c>
      <c r="H48" s="287">
        <v>43.589450200000002</v>
      </c>
      <c r="I48" s="287">
        <v>51.851168600000001</v>
      </c>
      <c r="J48" s="287">
        <v>44.518330300000002</v>
      </c>
      <c r="K48" s="287">
        <v>48.554885399999996</v>
      </c>
      <c r="L48" s="287">
        <v>43.123667599999997</v>
      </c>
      <c r="M48" s="287">
        <v>51.165606300000007</v>
      </c>
      <c r="N48" s="287">
        <v>47.0249126</v>
      </c>
      <c r="O48" s="287">
        <v>49.599280600000007</v>
      </c>
      <c r="P48" s="287">
        <v>52.253295599999994</v>
      </c>
      <c r="Q48" s="287">
        <v>51.164605599999994</v>
      </c>
      <c r="R48" s="287">
        <v>33.579977700000001</v>
      </c>
      <c r="S48" s="287">
        <v>47.849545400000004</v>
      </c>
      <c r="T48" s="287">
        <v>47.127223499999992</v>
      </c>
      <c r="U48" s="177">
        <v>44</v>
      </c>
      <c r="V48" s="300"/>
      <c r="W48" s="300"/>
    </row>
    <row r="49" spans="1:23" s="229" customFormat="1" ht="15" customHeight="1">
      <c r="A49" s="176">
        <v>45</v>
      </c>
      <c r="B49" s="291" t="s">
        <v>90</v>
      </c>
      <c r="C49" s="287">
        <v>35.689379900000006</v>
      </c>
      <c r="D49" s="287">
        <v>35.454663400000001</v>
      </c>
      <c r="E49" s="287">
        <v>34.420625800000003</v>
      </c>
      <c r="F49" s="287">
        <v>33.147787599999994</v>
      </c>
      <c r="G49" s="287">
        <v>29.950425500000001</v>
      </c>
      <c r="H49" s="287">
        <v>30.090875500000003</v>
      </c>
      <c r="I49" s="287">
        <v>34.109704100000002</v>
      </c>
      <c r="J49" s="287">
        <v>28.499721400000002</v>
      </c>
      <c r="K49" s="287">
        <v>28.296833299999999</v>
      </c>
      <c r="L49" s="287">
        <v>26.131773000000003</v>
      </c>
      <c r="M49" s="287">
        <v>25.502081799999999</v>
      </c>
      <c r="N49" s="287">
        <v>25.516421600000001</v>
      </c>
      <c r="O49" s="287">
        <v>26.593120900000002</v>
      </c>
      <c r="P49" s="287">
        <v>27.752892599999999</v>
      </c>
      <c r="Q49" s="287">
        <v>26.860992000000003</v>
      </c>
      <c r="R49" s="287">
        <v>23.752201800000002</v>
      </c>
      <c r="S49" s="287">
        <v>25.588198499999997</v>
      </c>
      <c r="T49" s="287">
        <v>28.955886899999999</v>
      </c>
      <c r="U49" s="177">
        <v>45</v>
      </c>
      <c r="V49" s="300"/>
      <c r="W49" s="300"/>
    </row>
    <row r="50" spans="1:23" s="229" customFormat="1" ht="15" customHeight="1">
      <c r="A50" s="176">
        <v>46</v>
      </c>
      <c r="B50" s="289" t="s">
        <v>100</v>
      </c>
      <c r="C50" s="287">
        <v>22.083945700000001</v>
      </c>
      <c r="D50" s="287">
        <v>22.694880200000004</v>
      </c>
      <c r="E50" s="287">
        <v>22.915979500000006</v>
      </c>
      <c r="F50" s="287">
        <v>21.815482399999993</v>
      </c>
      <c r="G50" s="287">
        <v>22.878845199999997</v>
      </c>
      <c r="H50" s="287">
        <v>24.66203470000001</v>
      </c>
      <c r="I50" s="287">
        <v>25.023432099999997</v>
      </c>
      <c r="J50" s="287">
        <v>24.797797000000003</v>
      </c>
      <c r="K50" s="287">
        <v>24.251915200000003</v>
      </c>
      <c r="L50" s="287">
        <v>25.231122700000018</v>
      </c>
      <c r="M50" s="287">
        <v>24.055958500000017</v>
      </c>
      <c r="N50" s="287">
        <v>26.164370299999995</v>
      </c>
      <c r="O50" s="287">
        <v>28.332015599999991</v>
      </c>
      <c r="P50" s="287">
        <v>31.491150999999991</v>
      </c>
      <c r="Q50" s="287">
        <v>31.377585099999997</v>
      </c>
      <c r="R50" s="287">
        <v>33.536690399999991</v>
      </c>
      <c r="S50" s="287">
        <v>35.316080800000002</v>
      </c>
      <c r="T50" s="287">
        <v>35.873049899999998</v>
      </c>
      <c r="U50" s="177">
        <v>46</v>
      </c>
      <c r="V50" s="300"/>
    </row>
    <row r="51" spans="1:23" s="229" customFormat="1" ht="15" customHeight="1">
      <c r="A51" s="176">
        <v>47</v>
      </c>
      <c r="B51" s="288" t="s">
        <v>101</v>
      </c>
      <c r="C51" s="299">
        <v>105.62433677351672</v>
      </c>
      <c r="D51" s="299">
        <v>105.62523704234464</v>
      </c>
      <c r="E51" s="299">
        <v>103.99989495232801</v>
      </c>
      <c r="F51" s="299">
        <v>109.16754786433194</v>
      </c>
      <c r="G51" s="299">
        <v>113.36817610561727</v>
      </c>
      <c r="H51" s="299">
        <v>104.28391931901754</v>
      </c>
      <c r="I51" s="299">
        <v>112.24951855848053</v>
      </c>
      <c r="J51" s="299">
        <v>108.26489512258979</v>
      </c>
      <c r="K51" s="299">
        <v>102.43116610476227</v>
      </c>
      <c r="L51" s="299">
        <v>109.01458359576482</v>
      </c>
      <c r="M51" s="299">
        <v>115.55245677953168</v>
      </c>
      <c r="N51" s="299">
        <v>113.66887091689003</v>
      </c>
      <c r="O51" s="299">
        <v>121.98390341072528</v>
      </c>
      <c r="P51" s="299">
        <v>119.4014569017161</v>
      </c>
      <c r="Q51" s="299">
        <v>122.09553302763166</v>
      </c>
      <c r="R51" s="299">
        <v>111.21960364430508</v>
      </c>
      <c r="S51" s="299">
        <v>127.07303296556645</v>
      </c>
      <c r="T51" s="299">
        <v>131.09205565125575</v>
      </c>
      <c r="U51" s="177">
        <v>47</v>
      </c>
      <c r="V51" s="300"/>
    </row>
    <row r="52" spans="1:23" s="229" customFormat="1" ht="15" customHeight="1">
      <c r="A52" s="176">
        <v>48</v>
      </c>
      <c r="B52" s="289" t="s">
        <v>102</v>
      </c>
      <c r="C52" s="287">
        <v>48.514230029191836</v>
      </c>
      <c r="D52" s="287">
        <v>48.370553316013066</v>
      </c>
      <c r="E52" s="287">
        <v>51.744246641981661</v>
      </c>
      <c r="F52" s="287">
        <v>55.584115288733933</v>
      </c>
      <c r="G52" s="287">
        <v>56.74978526475747</v>
      </c>
      <c r="H52" s="287">
        <v>49.090647292989907</v>
      </c>
      <c r="I52" s="287">
        <v>53.506429237147273</v>
      </c>
      <c r="J52" s="287">
        <v>53.540947490389783</v>
      </c>
      <c r="K52" s="287">
        <v>49.133589716012729</v>
      </c>
      <c r="L52" s="287">
        <v>50.57840261173655</v>
      </c>
      <c r="M52" s="287">
        <v>53.346370422275115</v>
      </c>
      <c r="N52" s="287">
        <v>52.281498697680036</v>
      </c>
      <c r="O52" s="287">
        <v>54.728677341543587</v>
      </c>
      <c r="P52" s="287">
        <v>48.089623524327379</v>
      </c>
      <c r="Q52" s="287">
        <v>52.760028687442315</v>
      </c>
      <c r="R52" s="287">
        <v>51.249816814013037</v>
      </c>
      <c r="S52" s="287">
        <v>57.23982792037836</v>
      </c>
      <c r="T52" s="287">
        <v>56.75914966143268</v>
      </c>
      <c r="U52" s="177">
        <v>48</v>
      </c>
      <c r="V52" s="300"/>
    </row>
    <row r="53" spans="1:23" s="229" customFormat="1" ht="15" customHeight="1">
      <c r="A53" s="176">
        <v>49</v>
      </c>
      <c r="B53" s="289" t="s">
        <v>103</v>
      </c>
      <c r="C53" s="287">
        <v>37.457470057278002</v>
      </c>
      <c r="D53" s="287">
        <v>38.045942313992576</v>
      </c>
      <c r="E53" s="287">
        <v>33.312211911792645</v>
      </c>
      <c r="F53" s="287">
        <v>33.913812736961432</v>
      </c>
      <c r="G53" s="287">
        <v>35.846649391021209</v>
      </c>
      <c r="H53" s="287">
        <v>34.150076330674722</v>
      </c>
      <c r="I53" s="287">
        <v>36.005930470463518</v>
      </c>
      <c r="J53" s="287">
        <v>32.444796772364228</v>
      </c>
      <c r="K53" s="287">
        <v>29.907041368628725</v>
      </c>
      <c r="L53" s="287">
        <v>32.726549063345416</v>
      </c>
      <c r="M53" s="287">
        <v>35.040096460570737</v>
      </c>
      <c r="N53" s="287">
        <v>34.063776229082492</v>
      </c>
      <c r="O53" s="287">
        <v>36.923862368687985</v>
      </c>
      <c r="P53" s="287">
        <v>38.5959614967202</v>
      </c>
      <c r="Q53" s="287">
        <v>37.390584763904215</v>
      </c>
      <c r="R53" s="287">
        <v>29.763058351087235</v>
      </c>
      <c r="S53" s="287">
        <v>36.622307111207931</v>
      </c>
      <c r="T53" s="287">
        <v>39.343834452978413</v>
      </c>
      <c r="U53" s="177">
        <v>49</v>
      </c>
      <c r="V53" s="300"/>
    </row>
    <row r="54" spans="1:23" s="229" customFormat="1" ht="15" customHeight="1">
      <c r="A54" s="176">
        <v>50</v>
      </c>
      <c r="B54" s="291" t="s">
        <v>104</v>
      </c>
      <c r="C54" s="287">
        <v>9.5825783375510625</v>
      </c>
      <c r="D54" s="287">
        <v>9.7303826008330638</v>
      </c>
      <c r="E54" s="287">
        <v>8.3379821732243258</v>
      </c>
      <c r="F54" s="287">
        <v>10.423042394192356</v>
      </c>
      <c r="G54" s="287">
        <v>11.644769121538884</v>
      </c>
      <c r="H54" s="287">
        <v>10.880686070148265</v>
      </c>
      <c r="I54" s="287">
        <v>13.001009324638483</v>
      </c>
      <c r="J54" s="287">
        <v>12.779383790412922</v>
      </c>
      <c r="K54" s="287">
        <v>12.45335215739733</v>
      </c>
      <c r="L54" s="287">
        <v>14.661789686559009</v>
      </c>
      <c r="M54" s="287">
        <v>17.444217411292968</v>
      </c>
      <c r="N54" s="287">
        <v>17.217053525865136</v>
      </c>
      <c r="O54" s="287">
        <v>19.425359038242625</v>
      </c>
      <c r="P54" s="287">
        <v>21.138449248928868</v>
      </c>
      <c r="Q54" s="287">
        <v>20.203508528962598</v>
      </c>
      <c r="R54" s="287">
        <v>13.266309900430997</v>
      </c>
      <c r="S54" s="287">
        <v>17.95779404215174</v>
      </c>
      <c r="T54" s="287">
        <v>20.16387870710993</v>
      </c>
      <c r="U54" s="177">
        <v>50</v>
      </c>
      <c r="V54" s="300"/>
    </row>
    <row r="55" spans="1:23" s="229" customFormat="1" ht="15" customHeight="1">
      <c r="A55" s="176">
        <v>51</v>
      </c>
      <c r="B55" s="291" t="s">
        <v>105</v>
      </c>
      <c r="C55" s="287">
        <v>27.874891719726936</v>
      </c>
      <c r="D55" s="287">
        <v>28.315559713159512</v>
      </c>
      <c r="E55" s="287">
        <v>24.974229738568319</v>
      </c>
      <c r="F55" s="287">
        <v>23.490770342769078</v>
      </c>
      <c r="G55" s="287">
        <v>24.201880269482324</v>
      </c>
      <c r="H55" s="287">
        <v>23.26939026052646</v>
      </c>
      <c r="I55" s="287">
        <v>23.004921145825033</v>
      </c>
      <c r="J55" s="287">
        <v>19.665412981951306</v>
      </c>
      <c r="K55" s="287">
        <v>17.453689211231396</v>
      </c>
      <c r="L55" s="287">
        <v>18.064759376786409</v>
      </c>
      <c r="M55" s="287">
        <v>17.595879049277766</v>
      </c>
      <c r="N55" s="287">
        <v>16.846722703217353</v>
      </c>
      <c r="O55" s="287">
        <v>17.498503330445359</v>
      </c>
      <c r="P55" s="287">
        <v>17.457512247791332</v>
      </c>
      <c r="Q55" s="287">
        <v>17.187076234941621</v>
      </c>
      <c r="R55" s="287">
        <v>16.496748450656238</v>
      </c>
      <c r="S55" s="287">
        <v>18.664513069056191</v>
      </c>
      <c r="T55" s="287">
        <v>19.179955745868487</v>
      </c>
      <c r="U55" s="177">
        <v>51</v>
      </c>
      <c r="V55" s="300"/>
    </row>
    <row r="56" spans="1:23" s="229" customFormat="1" ht="15" customHeight="1">
      <c r="A56" s="176">
        <v>52</v>
      </c>
      <c r="B56" s="289" t="s">
        <v>106</v>
      </c>
      <c r="C56" s="287">
        <v>19.652636687046872</v>
      </c>
      <c r="D56" s="287">
        <v>19.208741412338998</v>
      </c>
      <c r="E56" s="287">
        <v>18.943436398553697</v>
      </c>
      <c r="F56" s="287">
        <v>19.669619838636581</v>
      </c>
      <c r="G56" s="287">
        <v>20.77174144983859</v>
      </c>
      <c r="H56" s="287">
        <v>21.043195695352928</v>
      </c>
      <c r="I56" s="287">
        <v>22.737158850869754</v>
      </c>
      <c r="J56" s="287">
        <v>22.279150859835781</v>
      </c>
      <c r="K56" s="287">
        <v>23.390535020120812</v>
      </c>
      <c r="L56" s="287">
        <v>25.709631920682856</v>
      </c>
      <c r="M56" s="287">
        <v>27.165989896685826</v>
      </c>
      <c r="N56" s="287">
        <v>27.323595990127501</v>
      </c>
      <c r="O56" s="287">
        <v>30.331363700493711</v>
      </c>
      <c r="P56" s="287">
        <v>32.715871880668523</v>
      </c>
      <c r="Q56" s="287">
        <v>31.94491957628513</v>
      </c>
      <c r="R56" s="287">
        <v>30.206728479204816</v>
      </c>
      <c r="S56" s="287">
        <v>33.210897933980156</v>
      </c>
      <c r="T56" s="287">
        <v>34.989071536844648</v>
      </c>
      <c r="U56" s="177">
        <v>52</v>
      </c>
      <c r="V56" s="300"/>
    </row>
    <row r="57" spans="1:23" s="229" customFormat="1" ht="15" customHeight="1">
      <c r="A57" s="176">
        <v>53</v>
      </c>
      <c r="B57" s="288" t="s">
        <v>107</v>
      </c>
      <c r="C57" s="287">
        <v>80.262597326483288</v>
      </c>
      <c r="D57" s="287">
        <v>82.9883820576554</v>
      </c>
      <c r="E57" s="287">
        <v>80.647506947671985</v>
      </c>
      <c r="F57" s="287">
        <v>86.032983935668042</v>
      </c>
      <c r="G57" s="287">
        <v>93.107137994382754</v>
      </c>
      <c r="H57" s="287">
        <v>94.273102880982435</v>
      </c>
      <c r="I57" s="287">
        <v>103.22386044151945</v>
      </c>
      <c r="J57" s="287">
        <v>101.51191057741019</v>
      </c>
      <c r="K57" s="287">
        <v>101.11266669523775</v>
      </c>
      <c r="L57" s="287">
        <v>113.49286270423516</v>
      </c>
      <c r="M57" s="287">
        <v>119.73361332046832</v>
      </c>
      <c r="N57" s="287">
        <v>121.72192078310997</v>
      </c>
      <c r="O57" s="287">
        <v>140.41372978927473</v>
      </c>
      <c r="P57" s="287">
        <v>149.97941809828393</v>
      </c>
      <c r="Q57" s="287">
        <v>144.86058767236833</v>
      </c>
      <c r="R57" s="287">
        <v>121.37515775569491</v>
      </c>
      <c r="S57" s="287">
        <v>139.98711683442843</v>
      </c>
      <c r="T57" s="287">
        <v>147.702365948741</v>
      </c>
      <c r="U57" s="177">
        <v>53</v>
      </c>
      <c r="V57" s="300"/>
    </row>
    <row r="58" spans="1:23" s="229" customFormat="1" ht="15" customHeight="1">
      <c r="A58" s="176">
        <v>54</v>
      </c>
      <c r="B58" s="289" t="s">
        <v>108</v>
      </c>
      <c r="C58" s="287">
        <v>15.532058291551465</v>
      </c>
      <c r="D58" s="287">
        <v>15.872950016558557</v>
      </c>
      <c r="E58" s="287">
        <v>15.184961215034409</v>
      </c>
      <c r="F58" s="287">
        <v>16.560116015762866</v>
      </c>
      <c r="G58" s="287">
        <v>18.378551271600454</v>
      </c>
      <c r="H58" s="287">
        <v>18.072764592360329</v>
      </c>
      <c r="I58" s="287">
        <v>20.263332434563733</v>
      </c>
      <c r="J58" s="287">
        <v>20.102333471303222</v>
      </c>
      <c r="K58" s="287">
        <v>20.569499779750281</v>
      </c>
      <c r="L58" s="287">
        <v>22.91555740534605</v>
      </c>
      <c r="M58" s="287">
        <v>24.669797069204051</v>
      </c>
      <c r="N58" s="287">
        <v>25.198336342655253</v>
      </c>
      <c r="O58" s="287">
        <v>28.391032919012389</v>
      </c>
      <c r="P58" s="287">
        <v>30.297023282226764</v>
      </c>
      <c r="Q58" s="287">
        <v>29.1164860262639</v>
      </c>
      <c r="R58" s="287">
        <v>25.621551211610498</v>
      </c>
      <c r="S58" s="287">
        <v>29.298556560803394</v>
      </c>
      <c r="T58" s="287">
        <v>30.469313918247085</v>
      </c>
      <c r="U58" s="177">
        <v>54</v>
      </c>
      <c r="V58" s="300"/>
    </row>
    <row r="59" spans="1:23" s="229" customFormat="1" ht="15" customHeight="1">
      <c r="A59" s="176">
        <v>55</v>
      </c>
      <c r="B59" s="289" t="s">
        <v>109</v>
      </c>
      <c r="C59" s="287">
        <v>35.809013956448126</v>
      </c>
      <c r="D59" s="287">
        <v>38.692486304531883</v>
      </c>
      <c r="E59" s="287">
        <v>37.505222024634314</v>
      </c>
      <c r="F59" s="287">
        <v>40.313853570640028</v>
      </c>
      <c r="G59" s="287">
        <v>43.979971585622124</v>
      </c>
      <c r="H59" s="287">
        <v>45.24315245352296</v>
      </c>
      <c r="I59" s="287">
        <v>49.667156407551502</v>
      </c>
      <c r="J59" s="287">
        <v>48.420007970748593</v>
      </c>
      <c r="K59" s="287">
        <v>46.859637918816091</v>
      </c>
      <c r="L59" s="287">
        <v>53.209541544233517</v>
      </c>
      <c r="M59" s="287">
        <v>56.754453651628396</v>
      </c>
      <c r="N59" s="287">
        <v>57.107701687531595</v>
      </c>
      <c r="O59" s="287">
        <v>68.732355620197765</v>
      </c>
      <c r="P59" s="287">
        <v>74.847203908794967</v>
      </c>
      <c r="Q59" s="287">
        <v>73.039213178235173</v>
      </c>
      <c r="R59" s="287">
        <v>55.377795009378133</v>
      </c>
      <c r="S59" s="287">
        <v>68.129702437032023</v>
      </c>
      <c r="T59" s="287">
        <v>73.806925028182533</v>
      </c>
      <c r="U59" s="177">
        <v>55</v>
      </c>
      <c r="V59" s="300"/>
    </row>
    <row r="60" spans="1:23" s="229" customFormat="1" ht="15" customHeight="1">
      <c r="A60" s="176">
        <v>56</v>
      </c>
      <c r="B60" s="291" t="s">
        <v>110</v>
      </c>
      <c r="C60" s="287">
        <v>30.562077562879161</v>
      </c>
      <c r="D60" s="287">
        <v>33.458169818506079</v>
      </c>
      <c r="E60" s="287">
        <v>31.44249819446086</v>
      </c>
      <c r="F60" s="287">
        <v>34.108611412657901</v>
      </c>
      <c r="G60" s="287">
        <v>37.26614530432645</v>
      </c>
      <c r="H60" s="287">
        <v>38.596764317541982</v>
      </c>
      <c r="I60" s="287">
        <v>42.141667193609322</v>
      </c>
      <c r="J60" s="287">
        <v>41.546968090866436</v>
      </c>
      <c r="K60" s="287">
        <v>39.76660377159471</v>
      </c>
      <c r="L60" s="287">
        <v>45.207089694133181</v>
      </c>
      <c r="M60" s="287">
        <v>48.228934074525917</v>
      </c>
      <c r="N60" s="287">
        <v>48.374669326117029</v>
      </c>
      <c r="O60" s="287">
        <v>59.072973074720849</v>
      </c>
      <c r="P60" s="287">
        <v>64.446096985684605</v>
      </c>
      <c r="Q60" s="287">
        <v>62.179405024557326</v>
      </c>
      <c r="R60" s="287">
        <v>45.90803462553108</v>
      </c>
      <c r="S60" s="287">
        <v>57.21435540029924</v>
      </c>
      <c r="T60" s="287">
        <v>62.540683076785648</v>
      </c>
      <c r="U60" s="177">
        <v>56</v>
      </c>
      <c r="V60" s="300"/>
    </row>
    <row r="61" spans="1:23" s="229" customFormat="1" ht="15" customHeight="1">
      <c r="A61" s="176">
        <v>57</v>
      </c>
      <c r="B61" s="291" t="s">
        <v>111</v>
      </c>
      <c r="C61" s="287">
        <v>5.2469363935689639</v>
      </c>
      <c r="D61" s="287">
        <v>5.2343164860258051</v>
      </c>
      <c r="E61" s="287">
        <v>6.062723830173451</v>
      </c>
      <c r="F61" s="287">
        <v>6.2052421579821297</v>
      </c>
      <c r="G61" s="287">
        <v>6.7138262812956722</v>
      </c>
      <c r="H61" s="287">
        <v>6.6463881359809784</v>
      </c>
      <c r="I61" s="287">
        <v>7.5254892139421807</v>
      </c>
      <c r="J61" s="287">
        <v>6.8730398798821595</v>
      </c>
      <c r="K61" s="287">
        <v>7.0930341472213794</v>
      </c>
      <c r="L61" s="287">
        <v>8.0024518501003339</v>
      </c>
      <c r="M61" s="287">
        <v>8.5255195771024752</v>
      </c>
      <c r="N61" s="287">
        <v>8.7330323614145673</v>
      </c>
      <c r="O61" s="287">
        <v>9.6593825454769142</v>
      </c>
      <c r="P61" s="287">
        <v>10.401106923110365</v>
      </c>
      <c r="Q61" s="287">
        <v>10.859808153677841</v>
      </c>
      <c r="R61" s="287">
        <v>9.4697603838470563</v>
      </c>
      <c r="S61" s="287">
        <v>10.915347036732783</v>
      </c>
      <c r="T61" s="287">
        <v>11.266241951396889</v>
      </c>
      <c r="U61" s="177">
        <v>57</v>
      </c>
      <c r="V61" s="300"/>
    </row>
    <row r="62" spans="1:23" s="229" customFormat="1" ht="15" customHeight="1">
      <c r="A62" s="176">
        <v>58</v>
      </c>
      <c r="B62" s="289" t="s">
        <v>112</v>
      </c>
      <c r="C62" s="287">
        <v>28.9215250784837</v>
      </c>
      <c r="D62" s="287">
        <v>28.422945736564966</v>
      </c>
      <c r="E62" s="287">
        <v>27.957323708003265</v>
      </c>
      <c r="F62" s="287">
        <v>29.159014349265153</v>
      </c>
      <c r="G62" s="287">
        <v>30.748615137160165</v>
      </c>
      <c r="H62" s="287">
        <v>30.957185835099153</v>
      </c>
      <c r="I62" s="287">
        <v>33.29337159940421</v>
      </c>
      <c r="J62" s="287">
        <v>32.98956913535838</v>
      </c>
      <c r="K62" s="287">
        <v>33.683528996671392</v>
      </c>
      <c r="L62" s="287">
        <v>37.367763754655606</v>
      </c>
      <c r="M62" s="287">
        <v>38.309362599635882</v>
      </c>
      <c r="N62" s="287">
        <v>39.415882752923117</v>
      </c>
      <c r="O62" s="287">
        <v>43.290341250064571</v>
      </c>
      <c r="P62" s="287">
        <v>44.835190907262202</v>
      </c>
      <c r="Q62" s="287">
        <v>42.704888467869253</v>
      </c>
      <c r="R62" s="287">
        <v>40.375811534706287</v>
      </c>
      <c r="S62" s="287">
        <v>42.558857836593013</v>
      </c>
      <c r="T62" s="287">
        <v>43.426127002311389</v>
      </c>
      <c r="U62" s="177">
        <v>58</v>
      </c>
    </row>
    <row r="63" spans="1:23" s="229" customFormat="1" ht="15" customHeight="1">
      <c r="A63" s="176">
        <v>59</v>
      </c>
      <c r="B63" s="288" t="s">
        <v>206</v>
      </c>
      <c r="C63" s="298" t="s">
        <v>704</v>
      </c>
      <c r="D63" s="298" t="s">
        <v>704</v>
      </c>
      <c r="E63" s="298" t="s">
        <v>704</v>
      </c>
      <c r="F63" s="298" t="s">
        <v>704</v>
      </c>
      <c r="G63" s="298" t="s">
        <v>704</v>
      </c>
      <c r="H63" s="298" t="s">
        <v>704</v>
      </c>
      <c r="I63" s="298" t="s">
        <v>704</v>
      </c>
      <c r="J63" s="298" t="s">
        <v>704</v>
      </c>
      <c r="K63" s="298" t="s">
        <v>704</v>
      </c>
      <c r="L63" s="298" t="s">
        <v>704</v>
      </c>
      <c r="M63" s="298" t="s">
        <v>704</v>
      </c>
      <c r="N63" s="298" t="s">
        <v>704</v>
      </c>
      <c r="O63" s="298" t="s">
        <v>704</v>
      </c>
      <c r="P63" s="298" t="s">
        <v>704</v>
      </c>
      <c r="Q63" s="298" t="s">
        <v>704</v>
      </c>
      <c r="R63" s="298" t="s">
        <v>704</v>
      </c>
      <c r="S63" s="298" t="s">
        <v>704</v>
      </c>
      <c r="T63" s="298" t="s">
        <v>704</v>
      </c>
      <c r="U63" s="177">
        <v>59</v>
      </c>
    </row>
    <row r="64" spans="1:23" s="229" customFormat="1" ht="15" customHeight="1">
      <c r="A64" s="176">
        <v>60</v>
      </c>
      <c r="B64" s="288" t="s">
        <v>207</v>
      </c>
      <c r="C64" s="298" t="s">
        <v>704</v>
      </c>
      <c r="D64" s="298" t="s">
        <v>704</v>
      </c>
      <c r="E64" s="299">
        <v>2.9999999999999997E-4</v>
      </c>
      <c r="F64" s="299">
        <v>1.04E-2</v>
      </c>
      <c r="G64" s="299">
        <v>2.2499999999999999E-2</v>
      </c>
      <c r="H64" s="299">
        <v>8.1200000000000008E-2</v>
      </c>
      <c r="I64" s="299">
        <v>0.18940000000000001</v>
      </c>
      <c r="J64" s="299">
        <v>0.3276</v>
      </c>
      <c r="K64" s="299">
        <v>0.45619999999999999</v>
      </c>
      <c r="L64" s="299">
        <v>0.52700000000000002</v>
      </c>
      <c r="M64" s="299">
        <v>1.9767000000000001</v>
      </c>
      <c r="N64" s="299">
        <v>1.7305999999999999</v>
      </c>
      <c r="O64" s="299">
        <v>1.3564000000000001</v>
      </c>
      <c r="P64" s="299">
        <v>1.9650999999999998</v>
      </c>
      <c r="Q64" s="299">
        <v>2.4704999999999999</v>
      </c>
      <c r="R64" s="299">
        <v>2.58</v>
      </c>
      <c r="S64" s="299">
        <v>2.6733000000000002</v>
      </c>
      <c r="T64" s="299">
        <v>2.8608000000000002</v>
      </c>
      <c r="U64" s="177">
        <v>60</v>
      </c>
    </row>
    <row r="65" spans="1:21" s="229" customFormat="1" ht="15" customHeight="1">
      <c r="A65" s="176">
        <v>61</v>
      </c>
      <c r="B65" s="286" t="s">
        <v>113</v>
      </c>
      <c r="C65" s="287">
        <v>2360.7562999016695</v>
      </c>
      <c r="D65" s="287">
        <v>2215.9909546094536</v>
      </c>
      <c r="E65" s="287">
        <v>2150.6826375988612</v>
      </c>
      <c r="F65" s="287">
        <v>2048.3608657777354</v>
      </c>
      <c r="G65" s="287">
        <v>2021.76794259797</v>
      </c>
      <c r="H65" s="287">
        <v>2083.5912547685039</v>
      </c>
      <c r="I65" s="287">
        <v>2055.7010220085522</v>
      </c>
      <c r="J65" s="287">
        <v>2088.7511446531194</v>
      </c>
      <c r="K65" s="287">
        <v>2166.7922328434242</v>
      </c>
      <c r="L65" s="287">
        <v>2117.1958605386412</v>
      </c>
      <c r="M65" s="287">
        <v>2212.7868531019408</v>
      </c>
      <c r="N65" s="287">
        <v>2180.6576545375337</v>
      </c>
      <c r="O65" s="287">
        <v>2112.0103861377411</v>
      </c>
      <c r="P65" s="287">
        <v>2203.9221266519626</v>
      </c>
      <c r="Q65" s="287">
        <v>2226.1279012237169</v>
      </c>
      <c r="R65" s="287">
        <v>2088.9464242693884</v>
      </c>
      <c r="S65" s="287">
        <v>2110.5066653983436</v>
      </c>
      <c r="T65" s="287">
        <v>2104.5070726724653</v>
      </c>
      <c r="U65" s="177">
        <v>61</v>
      </c>
    </row>
    <row r="66" spans="1:21" s="229" customFormat="1" ht="15" customHeight="1">
      <c r="A66" s="176">
        <v>62</v>
      </c>
      <c r="B66" s="288" t="s">
        <v>114</v>
      </c>
      <c r="C66" s="287">
        <v>1920.4117947259999</v>
      </c>
      <c r="D66" s="287">
        <v>1807.653106663</v>
      </c>
      <c r="E66" s="287">
        <v>1723.0456048909998</v>
      </c>
      <c r="F66" s="287">
        <v>1614.6343461750002</v>
      </c>
      <c r="G66" s="287">
        <v>1575.8594477789998</v>
      </c>
      <c r="H66" s="287">
        <v>1602.5351161589997</v>
      </c>
      <c r="I66" s="287">
        <v>1565.038447225</v>
      </c>
      <c r="J66" s="287">
        <v>1624.8177744200002</v>
      </c>
      <c r="K66" s="287">
        <v>1708.2752578279999</v>
      </c>
      <c r="L66" s="287">
        <v>1697.2232219619998</v>
      </c>
      <c r="M66" s="287">
        <v>1789.1705446149999</v>
      </c>
      <c r="N66" s="287">
        <v>1758.1989575029997</v>
      </c>
      <c r="O66" s="287">
        <v>1690.8816411879998</v>
      </c>
      <c r="P66" s="287">
        <v>1763.183806475</v>
      </c>
      <c r="Q66" s="287">
        <v>1812.2087093</v>
      </c>
      <c r="R66" s="287">
        <v>1696.979843025</v>
      </c>
      <c r="S66" s="287">
        <v>1723.254113875</v>
      </c>
      <c r="T66" s="287">
        <v>1703.1947686750002</v>
      </c>
      <c r="U66" s="177">
        <v>62</v>
      </c>
    </row>
    <row r="67" spans="1:21" s="229" customFormat="1" ht="15" customHeight="1">
      <c r="A67" s="176">
        <v>63</v>
      </c>
      <c r="B67" s="289" t="s">
        <v>115</v>
      </c>
      <c r="C67" s="287">
        <v>1870.0476000000001</v>
      </c>
      <c r="D67" s="287">
        <v>1754.8815</v>
      </c>
      <c r="E67" s="287">
        <v>1675.0728999999999</v>
      </c>
      <c r="F67" s="287">
        <v>1567.5764838000002</v>
      </c>
      <c r="G67" s="287">
        <v>1533.7673691999998</v>
      </c>
      <c r="H67" s="287">
        <v>1562.0747243999997</v>
      </c>
      <c r="I67" s="287">
        <v>1531.3908744</v>
      </c>
      <c r="J67" s="287">
        <v>1593.7147520000001</v>
      </c>
      <c r="K67" s="287">
        <v>1678.4622804000001</v>
      </c>
      <c r="L67" s="287">
        <v>1666.8114753999998</v>
      </c>
      <c r="M67" s="287">
        <v>1757.5956805000001</v>
      </c>
      <c r="N67" s="287">
        <v>1727.1280546999997</v>
      </c>
      <c r="O67" s="287">
        <v>1663.4854020999999</v>
      </c>
      <c r="P67" s="287">
        <v>1736.4149677</v>
      </c>
      <c r="Q67" s="287">
        <v>1790.9970693</v>
      </c>
      <c r="R67" s="287">
        <v>1680.3454040000001</v>
      </c>
      <c r="S67" s="287">
        <v>1706.8265119</v>
      </c>
      <c r="T67" s="287">
        <v>1690.4653097</v>
      </c>
      <c r="U67" s="177">
        <v>63</v>
      </c>
    </row>
    <row r="68" spans="1:21" s="229" customFormat="1" ht="15" customHeight="1">
      <c r="A68" s="176">
        <v>64</v>
      </c>
      <c r="B68" s="288" t="s">
        <v>287</v>
      </c>
      <c r="C68" s="287">
        <v>136.11660599999996</v>
      </c>
      <c r="D68" s="287">
        <v>129.88829489</v>
      </c>
      <c r="E68" s="287">
        <v>124.70457691</v>
      </c>
      <c r="F68" s="287">
        <v>125.72990976</v>
      </c>
      <c r="G68" s="287">
        <v>123.35208266999999</v>
      </c>
      <c r="H68" s="287">
        <v>131.58492384000002</v>
      </c>
      <c r="I68" s="287">
        <v>128.12444336999999</v>
      </c>
      <c r="J68" s="287">
        <v>122.41844746999999</v>
      </c>
      <c r="K68" s="287">
        <v>119.439355495</v>
      </c>
      <c r="L68" s="287">
        <v>119.90723024499998</v>
      </c>
      <c r="M68" s="287">
        <v>118.18867888999998</v>
      </c>
      <c r="N68" s="287">
        <v>114.13999459999999</v>
      </c>
      <c r="O68" s="287">
        <v>117.37716</v>
      </c>
      <c r="P68" s="287">
        <v>115.90092007</v>
      </c>
      <c r="Q68" s="287">
        <v>112.90210628000001</v>
      </c>
      <c r="R68" s="287">
        <v>94.681146859999998</v>
      </c>
      <c r="S68" s="287">
        <v>104.98375912</v>
      </c>
      <c r="T68" s="287">
        <v>112.53918476999998</v>
      </c>
      <c r="U68" s="177">
        <v>64</v>
      </c>
    </row>
    <row r="69" spans="1:21" s="229" customFormat="1" ht="15" customHeight="1">
      <c r="A69" s="176">
        <v>65</v>
      </c>
      <c r="B69" s="288" t="s">
        <v>706</v>
      </c>
      <c r="C69" s="287">
        <v>198.59890061203342</v>
      </c>
      <c r="D69" s="287">
        <v>179.84950909701337</v>
      </c>
      <c r="E69" s="287">
        <v>176.69945579786119</v>
      </c>
      <c r="F69" s="287">
        <v>183.19160984273501</v>
      </c>
      <c r="G69" s="287">
        <v>191.52741214897003</v>
      </c>
      <c r="H69" s="287">
        <v>188.16521476950408</v>
      </c>
      <c r="I69" s="287">
        <v>201.18913141355179</v>
      </c>
      <c r="J69" s="287">
        <v>191.91292276311893</v>
      </c>
      <c r="K69" s="287">
        <v>190.82555352042459</v>
      </c>
      <c r="L69" s="287">
        <v>164.26121633164132</v>
      </c>
      <c r="M69" s="287">
        <v>197.30943859694085</v>
      </c>
      <c r="N69" s="287">
        <v>201.48888543453444</v>
      </c>
      <c r="O69" s="287">
        <v>193.30497194974134</v>
      </c>
      <c r="P69" s="287">
        <v>212.1374001069629</v>
      </c>
      <c r="Q69" s="287">
        <v>189.80108564371713</v>
      </c>
      <c r="R69" s="287">
        <v>189.36843438438859</v>
      </c>
      <c r="S69" s="287">
        <v>173.90879240334328</v>
      </c>
      <c r="T69" s="287">
        <v>176.38611922746492</v>
      </c>
      <c r="U69" s="177">
        <v>65</v>
      </c>
    </row>
    <row r="70" spans="1:21" s="229" customFormat="1" ht="15" customHeight="1">
      <c r="A70" s="176">
        <v>66</v>
      </c>
      <c r="B70" s="288" t="s">
        <v>707</v>
      </c>
      <c r="C70" s="287">
        <v>105.62899856363636</v>
      </c>
      <c r="D70" s="287">
        <v>98.600043959440555</v>
      </c>
      <c r="E70" s="287">
        <v>126.233</v>
      </c>
      <c r="F70" s="287">
        <v>124.80500000000001</v>
      </c>
      <c r="G70" s="287">
        <v>131.029</v>
      </c>
      <c r="H70" s="287">
        <v>161.30600000000001</v>
      </c>
      <c r="I70" s="287">
        <v>161.34899999999999</v>
      </c>
      <c r="J70" s="287">
        <v>149.602</v>
      </c>
      <c r="K70" s="287">
        <v>148.25206599999999</v>
      </c>
      <c r="L70" s="287">
        <v>135.804192</v>
      </c>
      <c r="M70" s="287">
        <v>108.11819100000001</v>
      </c>
      <c r="N70" s="287">
        <v>106.82981699999999</v>
      </c>
      <c r="O70" s="287">
        <v>110.446613</v>
      </c>
      <c r="P70" s="287">
        <v>112.7</v>
      </c>
      <c r="Q70" s="287">
        <v>111.21599999999999</v>
      </c>
      <c r="R70" s="287">
        <v>107.917</v>
      </c>
      <c r="S70" s="287">
        <v>108.36</v>
      </c>
      <c r="T70" s="287">
        <v>112.387</v>
      </c>
      <c r="U70" s="177">
        <v>66</v>
      </c>
    </row>
    <row r="71" spans="1:21" s="229" customFormat="1" ht="15" customHeight="1">
      <c r="A71" s="176">
        <v>67</v>
      </c>
      <c r="B71" s="301" t="s">
        <v>208</v>
      </c>
      <c r="C71" s="298" t="s">
        <v>704</v>
      </c>
      <c r="D71" s="298" t="s">
        <v>704</v>
      </c>
      <c r="E71" s="298" t="s">
        <v>704</v>
      </c>
      <c r="F71" s="298" t="s">
        <v>704</v>
      </c>
      <c r="G71" s="298" t="s">
        <v>704</v>
      </c>
      <c r="H71" s="298" t="s">
        <v>704</v>
      </c>
      <c r="I71" s="298" t="s">
        <v>704</v>
      </c>
      <c r="J71" s="298" t="s">
        <v>704</v>
      </c>
      <c r="K71" s="298" t="s">
        <v>704</v>
      </c>
      <c r="L71" s="298" t="s">
        <v>704</v>
      </c>
      <c r="M71" s="298" t="s">
        <v>704</v>
      </c>
      <c r="N71" s="298" t="s">
        <v>704</v>
      </c>
      <c r="O71" s="298" t="s">
        <v>704</v>
      </c>
      <c r="P71" s="298" t="s">
        <v>704</v>
      </c>
      <c r="Q71" s="298" t="s">
        <v>704</v>
      </c>
      <c r="R71" s="298" t="s">
        <v>704</v>
      </c>
      <c r="S71" s="298" t="s">
        <v>704</v>
      </c>
      <c r="T71" s="298" t="s">
        <v>704</v>
      </c>
      <c r="U71" s="177">
        <v>67</v>
      </c>
    </row>
    <row r="72" spans="1:21" s="229" customFormat="1" ht="9.75" customHeight="1">
      <c r="A72" s="302"/>
      <c r="B72" s="303"/>
      <c r="C72" s="299"/>
      <c r="D72" s="299"/>
      <c r="E72" s="299"/>
      <c r="F72" s="299"/>
      <c r="G72" s="299"/>
      <c r="H72" s="299"/>
      <c r="I72" s="299"/>
      <c r="J72" s="299"/>
      <c r="K72" s="299"/>
      <c r="L72" s="299"/>
      <c r="M72" s="304"/>
      <c r="N72" s="304"/>
      <c r="O72" s="304"/>
      <c r="P72" s="304"/>
      <c r="Q72" s="304"/>
      <c r="R72" s="304"/>
      <c r="S72" s="304"/>
      <c r="T72" s="304"/>
      <c r="U72" s="302"/>
    </row>
    <row r="73" spans="1:21" s="229" customFormat="1" ht="12.75" customHeight="1">
      <c r="A73" s="302"/>
      <c r="B73" s="214" t="s">
        <v>199</v>
      </c>
      <c r="C73" s="299"/>
      <c r="D73" s="299"/>
      <c r="E73" s="287"/>
      <c r="F73" s="287"/>
      <c r="G73" s="287"/>
      <c r="H73" s="287"/>
      <c r="I73" s="287"/>
      <c r="J73" s="287"/>
      <c r="K73" s="287"/>
      <c r="L73" s="287"/>
      <c r="M73" s="199"/>
      <c r="N73" s="199"/>
      <c r="O73" s="199"/>
      <c r="P73" s="199"/>
      <c r="Q73" s="199"/>
      <c r="R73" s="199"/>
      <c r="S73" s="199"/>
      <c r="T73" s="199"/>
      <c r="U73" s="302"/>
    </row>
    <row r="74" spans="1:21" s="229" customFormat="1" ht="12.75" customHeight="1">
      <c r="A74" s="302"/>
      <c r="B74" s="214" t="s">
        <v>170</v>
      </c>
      <c r="C74" s="287"/>
      <c r="D74" s="287"/>
      <c r="E74" s="287"/>
      <c r="F74" s="287"/>
      <c r="G74" s="287"/>
      <c r="H74" s="287"/>
      <c r="I74" s="287"/>
      <c r="J74" s="287"/>
      <c r="K74" s="287"/>
      <c r="L74" s="287"/>
      <c r="M74" s="199"/>
      <c r="N74" s="199"/>
      <c r="O74" s="199"/>
      <c r="P74" s="199"/>
      <c r="Q74" s="199"/>
      <c r="R74" s="199"/>
      <c r="S74" s="199"/>
      <c r="T74" s="199"/>
      <c r="U74" s="302"/>
    </row>
    <row r="75" spans="1:21" s="229" customFormat="1" ht="12.75" customHeight="1">
      <c r="A75" s="302"/>
      <c r="B75" s="214" t="s">
        <v>219</v>
      </c>
      <c r="C75" s="287"/>
      <c r="D75" s="287"/>
      <c r="E75" s="287"/>
      <c r="F75" s="287"/>
      <c r="G75" s="287"/>
      <c r="H75" s="287"/>
      <c r="I75" s="287"/>
      <c r="J75" s="287"/>
      <c r="K75" s="287"/>
      <c r="L75" s="287"/>
      <c r="M75" s="199"/>
      <c r="N75" s="199"/>
      <c r="O75" s="199"/>
      <c r="P75" s="199"/>
      <c r="Q75" s="199"/>
      <c r="R75" s="199"/>
      <c r="S75" s="199"/>
      <c r="T75" s="199"/>
      <c r="U75" s="302"/>
    </row>
    <row r="76" spans="1:21">
      <c r="B76" s="214" t="s">
        <v>286</v>
      </c>
      <c r="C76" s="305"/>
    </row>
    <row r="77" spans="1:21" s="229" customFormat="1" ht="12.75" customHeight="1">
      <c r="A77" s="302"/>
      <c r="B77" s="214" t="s">
        <v>275</v>
      </c>
      <c r="C77" s="287"/>
      <c r="D77" s="287"/>
      <c r="E77" s="287"/>
      <c r="F77" s="287"/>
      <c r="G77" s="287"/>
      <c r="H77" s="287"/>
      <c r="I77" s="287"/>
      <c r="J77" s="287"/>
      <c r="K77" s="287"/>
      <c r="L77" s="287"/>
      <c r="M77" s="199"/>
      <c r="N77" s="199"/>
      <c r="O77" s="199"/>
      <c r="P77" s="199"/>
      <c r="Q77" s="199"/>
      <c r="R77" s="199"/>
      <c r="S77" s="199"/>
      <c r="T77" s="199"/>
      <c r="U77" s="302"/>
    </row>
    <row r="78" spans="1:21" s="229" customFormat="1" ht="12.75" customHeight="1">
      <c r="A78" s="302"/>
      <c r="B78" s="222" t="s">
        <v>277</v>
      </c>
      <c r="C78" s="287"/>
      <c r="D78" s="287"/>
      <c r="E78" s="287"/>
      <c r="F78" s="287"/>
      <c r="G78" s="287"/>
      <c r="H78" s="287"/>
      <c r="I78" s="287"/>
      <c r="J78" s="287"/>
      <c r="K78" s="287"/>
      <c r="L78" s="287"/>
      <c r="M78" s="199"/>
      <c r="N78" s="199"/>
      <c r="O78" s="199"/>
      <c r="P78" s="199"/>
      <c r="Q78" s="199"/>
      <c r="R78" s="199"/>
      <c r="S78" s="199"/>
      <c r="T78" s="199"/>
      <c r="U78" s="302"/>
    </row>
    <row r="79" spans="1:21" s="229" customFormat="1" ht="12.75" customHeight="1">
      <c r="A79" s="302"/>
      <c r="B79" s="222" t="s">
        <v>278</v>
      </c>
      <c r="C79" s="287"/>
      <c r="D79" s="287"/>
      <c r="E79" s="287"/>
      <c r="F79" s="287"/>
      <c r="G79" s="287"/>
      <c r="H79" s="287"/>
      <c r="I79" s="287"/>
      <c r="J79" s="287"/>
      <c r="K79" s="287"/>
      <c r="L79" s="287"/>
      <c r="M79" s="199"/>
      <c r="N79" s="199"/>
      <c r="O79" s="199"/>
      <c r="P79" s="199"/>
      <c r="Q79" s="199"/>
      <c r="R79" s="199"/>
      <c r="S79" s="199"/>
      <c r="T79" s="199"/>
      <c r="U79" s="302"/>
    </row>
    <row r="80" spans="1:21" s="229" customFormat="1" ht="12.75" customHeight="1">
      <c r="A80" s="302"/>
      <c r="B80" s="222" t="s">
        <v>526</v>
      </c>
      <c r="C80" s="287"/>
      <c r="D80" s="287"/>
      <c r="E80" s="287"/>
      <c r="F80" s="287"/>
      <c r="G80" s="287"/>
      <c r="H80" s="287"/>
      <c r="I80" s="287"/>
      <c r="J80" s="287"/>
      <c r="K80" s="287"/>
      <c r="L80" s="287"/>
      <c r="M80" s="199"/>
      <c r="N80" s="199"/>
      <c r="O80" s="199"/>
      <c r="P80" s="199"/>
      <c r="Q80" s="199"/>
      <c r="R80" s="199"/>
      <c r="S80" s="199"/>
      <c r="T80" s="199"/>
      <c r="U80" s="302"/>
    </row>
    <row r="81" spans="1:21" s="229" customFormat="1" ht="12.75" customHeight="1">
      <c r="A81" s="302"/>
      <c r="B81" s="214" t="s">
        <v>281</v>
      </c>
      <c r="C81" s="287"/>
      <c r="D81" s="287"/>
      <c r="E81" s="287"/>
      <c r="F81" s="287"/>
      <c r="G81" s="287"/>
      <c r="H81" s="287"/>
      <c r="I81" s="287"/>
      <c r="J81" s="287"/>
      <c r="K81" s="287"/>
      <c r="L81" s="287"/>
      <c r="M81" s="199"/>
      <c r="N81" s="199"/>
      <c r="O81" s="199"/>
      <c r="P81" s="199"/>
      <c r="Q81" s="199"/>
      <c r="R81" s="199"/>
      <c r="S81" s="199"/>
      <c r="T81" s="199"/>
      <c r="U81" s="302"/>
    </row>
    <row r="82" spans="1:21" s="229" customFormat="1" ht="12.75" customHeight="1">
      <c r="A82" s="302"/>
      <c r="B82" s="214" t="s">
        <v>282</v>
      </c>
      <c r="C82" s="287"/>
      <c r="D82" s="287"/>
      <c r="E82" s="287"/>
      <c r="F82" s="287"/>
      <c r="G82" s="287"/>
      <c r="H82" s="287"/>
      <c r="I82" s="287"/>
      <c r="J82" s="287"/>
      <c r="K82" s="287"/>
      <c r="L82" s="287"/>
      <c r="M82" s="199"/>
      <c r="N82" s="199"/>
      <c r="O82" s="199"/>
      <c r="P82" s="199"/>
      <c r="Q82" s="199"/>
      <c r="R82" s="199"/>
      <c r="S82" s="199"/>
      <c r="T82" s="199"/>
      <c r="U82" s="302"/>
    </row>
    <row r="83" spans="1:21">
      <c r="B83" s="214" t="s">
        <v>283</v>
      </c>
      <c r="C83" s="305"/>
    </row>
    <row r="84" spans="1:21">
      <c r="B84" s="214" t="s">
        <v>285</v>
      </c>
      <c r="C84" s="305"/>
    </row>
    <row r="86" spans="1:21">
      <c r="C86" s="305"/>
    </row>
    <row r="87" spans="1:21">
      <c r="C87" s="305"/>
    </row>
    <row r="88" spans="1:21">
      <c r="C88" s="305"/>
    </row>
    <row r="89" spans="1:21">
      <c r="C89" s="305"/>
    </row>
    <row r="90" spans="1:21">
      <c r="C90" s="305"/>
    </row>
    <row r="91" spans="1:21">
      <c r="C91" s="305"/>
    </row>
    <row r="92" spans="1:21">
      <c r="C92" s="305"/>
    </row>
    <row r="93" spans="1:21">
      <c r="C93" s="305"/>
    </row>
    <row r="94" spans="1:21">
      <c r="C94" s="305"/>
    </row>
    <row r="95" spans="1:21">
      <c r="C95" s="305"/>
    </row>
    <row r="96" spans="1:21">
      <c r="C96" s="305"/>
    </row>
    <row r="97" spans="3:3">
      <c r="C97" s="305"/>
    </row>
    <row r="98" spans="3:3">
      <c r="C98" s="305"/>
    </row>
    <row r="99" spans="3:3">
      <c r="C99" s="305"/>
    </row>
    <row r="100" spans="3:3">
      <c r="C100" s="305"/>
    </row>
    <row r="101" spans="3:3">
      <c r="C101" s="305"/>
    </row>
    <row r="102" spans="3:3">
      <c r="C102" s="305"/>
    </row>
    <row r="103" spans="3:3">
      <c r="C103" s="305"/>
    </row>
    <row r="104" spans="3:3">
      <c r="C104" s="305"/>
    </row>
    <row r="105" spans="3:3">
      <c r="C105" s="305"/>
    </row>
    <row r="106" spans="3:3">
      <c r="C106" s="305"/>
    </row>
    <row r="107" spans="3:3">
      <c r="C107" s="305"/>
    </row>
    <row r="108" spans="3:3">
      <c r="C108" s="305"/>
    </row>
    <row r="109" spans="3:3">
      <c r="C109" s="305"/>
    </row>
    <row r="110" spans="3:3">
      <c r="C110" s="305"/>
    </row>
    <row r="111" spans="3:3">
      <c r="C111" s="305"/>
    </row>
    <row r="112" spans="3:3">
      <c r="C112" s="305"/>
    </row>
    <row r="113" spans="3:3">
      <c r="C113" s="305"/>
    </row>
    <row r="114" spans="3:3">
      <c r="C114" s="305"/>
    </row>
    <row r="115" spans="3:3">
      <c r="C115" s="305"/>
    </row>
    <row r="116" spans="3:3">
      <c r="C116" s="305"/>
    </row>
    <row r="117" spans="3:3">
      <c r="C117" s="305"/>
    </row>
    <row r="118" spans="3:3">
      <c r="C118" s="305"/>
    </row>
  </sheetData>
  <printOptions horizontalCentered="1"/>
  <pageMargins left="0.59055118110236227" right="0.59055118110236227" top="0.59055118110236227" bottom="0.59055118110236227" header="0.11811023622047245" footer="0.11811023622047245"/>
  <pageSetup paperSize="9" scale="60" firstPageNumber="4" fitToWidth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2013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workbookViewId="0"/>
  </sheetViews>
  <sheetFormatPr baseColWidth="10" defaultRowHeight="12.75"/>
  <cols>
    <col min="1" max="1" width="4.28515625" style="171" customWidth="1"/>
    <col min="2" max="2" width="55.7109375" style="171" customWidth="1"/>
    <col min="3" max="20" width="12.7109375" style="171" customWidth="1"/>
    <col min="21" max="21" width="4.28515625" style="171" customWidth="1"/>
    <col min="22" max="16384" width="11.42578125" style="171"/>
  </cols>
  <sheetData>
    <row r="1" spans="1:21" ht="20.100000000000001" customHeight="1">
      <c r="A1" s="272" t="s">
        <v>708</v>
      </c>
      <c r="B1" s="273"/>
      <c r="D1" s="275"/>
      <c r="E1" s="275"/>
      <c r="F1" s="275"/>
      <c r="G1" s="275"/>
      <c r="J1" s="272"/>
      <c r="L1" s="275"/>
      <c r="M1" s="275"/>
      <c r="N1" s="275"/>
      <c r="O1" s="275"/>
      <c r="P1" s="275"/>
      <c r="Q1" s="275"/>
      <c r="R1" s="275"/>
      <c r="S1" s="275"/>
      <c r="T1" s="275"/>
      <c r="U1" s="273"/>
    </row>
    <row r="2" spans="1:21" ht="16.5" customHeight="1">
      <c r="A2" s="276" t="s">
        <v>81</v>
      </c>
      <c r="B2" s="276"/>
      <c r="D2" s="277"/>
      <c r="E2" s="277"/>
      <c r="F2" s="277"/>
      <c r="G2" s="277"/>
      <c r="J2" s="276"/>
      <c r="L2" s="277"/>
      <c r="M2" s="277"/>
      <c r="N2" s="277"/>
      <c r="O2" s="277"/>
      <c r="P2" s="277"/>
      <c r="Q2" s="277"/>
      <c r="R2" s="277"/>
      <c r="S2" s="277"/>
      <c r="T2" s="277"/>
    </row>
    <row r="3" spans="1:21" ht="12" customHeight="1">
      <c r="A3" s="278"/>
      <c r="B3" s="278"/>
      <c r="C3" s="278"/>
      <c r="D3" s="278"/>
      <c r="E3" s="278"/>
      <c r="F3" s="278"/>
      <c r="G3" s="278"/>
      <c r="H3" s="230"/>
      <c r="I3" s="230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</row>
    <row r="4" spans="1:21" ht="27" customHeight="1">
      <c r="A4" s="279" t="s">
        <v>82</v>
      </c>
      <c r="B4" s="280" t="s">
        <v>22</v>
      </c>
      <c r="C4" s="281">
        <v>1994</v>
      </c>
      <c r="D4" s="280">
        <v>1995</v>
      </c>
      <c r="E4" s="281">
        <v>1996</v>
      </c>
      <c r="F4" s="281">
        <v>1997</v>
      </c>
      <c r="G4" s="281">
        <v>1998</v>
      </c>
      <c r="H4" s="282">
        <v>1999</v>
      </c>
      <c r="I4" s="281">
        <v>2000</v>
      </c>
      <c r="J4" s="280">
        <v>2001</v>
      </c>
      <c r="K4" s="281">
        <v>2002</v>
      </c>
      <c r="L4" s="280">
        <v>2003</v>
      </c>
      <c r="M4" s="281">
        <v>2004</v>
      </c>
      <c r="N4" s="281">
        <v>2005</v>
      </c>
      <c r="O4" s="281">
        <v>2006</v>
      </c>
      <c r="P4" s="281">
        <v>2007</v>
      </c>
      <c r="Q4" s="281">
        <v>2008</v>
      </c>
      <c r="R4" s="281">
        <v>2009</v>
      </c>
      <c r="S4" s="281">
        <v>2010</v>
      </c>
      <c r="T4" s="283">
        <v>2011</v>
      </c>
      <c r="U4" s="284" t="s">
        <v>82</v>
      </c>
    </row>
    <row r="5" spans="1:21" s="229" customFormat="1" ht="15" customHeight="1">
      <c r="A5" s="285">
        <v>1</v>
      </c>
      <c r="B5" s="306" t="s">
        <v>116</v>
      </c>
      <c r="C5" s="287">
        <v>1643.3544218985612</v>
      </c>
      <c r="D5" s="287">
        <v>1654.7727261566502</v>
      </c>
      <c r="E5" s="287">
        <v>1710.8441236013459</v>
      </c>
      <c r="F5" s="287">
        <v>1654.786414546511</v>
      </c>
      <c r="G5" s="287">
        <v>1643.6883037052098</v>
      </c>
      <c r="H5" s="287">
        <v>1607.3528459486347</v>
      </c>
      <c r="I5" s="287">
        <v>1604.5952587314528</v>
      </c>
      <c r="J5" s="287">
        <v>1644.6732470044803</v>
      </c>
      <c r="K5" s="287">
        <v>1617.0174312393417</v>
      </c>
      <c r="L5" s="287">
        <v>1617.2602045927908</v>
      </c>
      <c r="M5" s="287">
        <v>1601.4069685492427</v>
      </c>
      <c r="N5" s="287">
        <v>1578.1408321629156</v>
      </c>
      <c r="O5" s="287">
        <v>1592.4247920160124</v>
      </c>
      <c r="P5" s="287">
        <v>1545.066560513206</v>
      </c>
      <c r="Q5" s="287">
        <v>1551.2744702344989</v>
      </c>
      <c r="R5" s="287">
        <v>1460.8279842905881</v>
      </c>
      <c r="S5" s="287">
        <v>1518.5099031149175</v>
      </c>
      <c r="T5" s="287">
        <v>1460.2886182086243</v>
      </c>
      <c r="U5" s="177">
        <v>1</v>
      </c>
    </row>
    <row r="6" spans="1:21" s="229" customFormat="1" ht="15" customHeight="1">
      <c r="A6" s="176">
        <v>2</v>
      </c>
      <c r="B6" s="307" t="s">
        <v>252</v>
      </c>
      <c r="C6" s="287">
        <v>951.86028815215468</v>
      </c>
      <c r="D6" s="287">
        <v>948.76939015606342</v>
      </c>
      <c r="E6" s="287">
        <v>968.72888635617585</v>
      </c>
      <c r="F6" s="287">
        <v>939.21931603767473</v>
      </c>
      <c r="G6" s="287">
        <v>930.24171995581673</v>
      </c>
      <c r="H6" s="287">
        <v>902.17188401478074</v>
      </c>
      <c r="I6" s="287">
        <v>904.98524625915161</v>
      </c>
      <c r="J6" s="287">
        <v>920.48524860593363</v>
      </c>
      <c r="K6" s="287">
        <v>903.11979934263718</v>
      </c>
      <c r="L6" s="287">
        <v>904.81016097338511</v>
      </c>
      <c r="M6" s="287">
        <v>892.37473321752543</v>
      </c>
      <c r="N6" s="287">
        <v>875.53847166590253</v>
      </c>
      <c r="O6" s="287">
        <v>881.33432233638098</v>
      </c>
      <c r="P6" s="287">
        <v>857.60087876867692</v>
      </c>
      <c r="Q6" s="287">
        <v>855.71862844810607</v>
      </c>
      <c r="R6" s="287">
        <v>792.96470346181468</v>
      </c>
      <c r="S6" s="287">
        <v>835.81232233228184</v>
      </c>
      <c r="T6" s="287">
        <v>807.47355078981059</v>
      </c>
      <c r="U6" s="177">
        <v>2</v>
      </c>
    </row>
    <row r="7" spans="1:21" s="229" customFormat="1" ht="15" customHeight="1">
      <c r="A7" s="176">
        <v>3</v>
      </c>
      <c r="B7" s="308" t="s">
        <v>255</v>
      </c>
      <c r="C7" s="287">
        <v>932.36041082299141</v>
      </c>
      <c r="D7" s="287">
        <v>930.78109253936327</v>
      </c>
      <c r="E7" s="287">
        <v>951.75723842951083</v>
      </c>
      <c r="F7" s="287">
        <v>922.95739092810311</v>
      </c>
      <c r="G7" s="287">
        <v>915.05013016079738</v>
      </c>
      <c r="H7" s="287">
        <v>887.78092376285622</v>
      </c>
      <c r="I7" s="287">
        <v>891.40028860306904</v>
      </c>
      <c r="J7" s="287">
        <v>907.443193638102</v>
      </c>
      <c r="K7" s="287">
        <v>890.75090086098157</v>
      </c>
      <c r="L7" s="287">
        <v>892.93179500604708</v>
      </c>
      <c r="M7" s="287">
        <v>881.0342570347118</v>
      </c>
      <c r="N7" s="287">
        <v>864.71616262944599</v>
      </c>
      <c r="O7" s="287">
        <v>870.73921755741617</v>
      </c>
      <c r="P7" s="287">
        <v>847.39692833712138</v>
      </c>
      <c r="Q7" s="287">
        <v>845.76129576043195</v>
      </c>
      <c r="R7" s="287">
        <v>783.7342667508467</v>
      </c>
      <c r="S7" s="287">
        <v>826.06313723315327</v>
      </c>
      <c r="T7" s="287">
        <v>798.0578778864533</v>
      </c>
      <c r="U7" s="177">
        <v>3</v>
      </c>
    </row>
    <row r="8" spans="1:21" s="229" customFormat="1" ht="15" customHeight="1">
      <c r="A8" s="176">
        <v>4</v>
      </c>
      <c r="B8" s="308" t="s">
        <v>117</v>
      </c>
      <c r="C8" s="287">
        <v>7.0509000571658866</v>
      </c>
      <c r="D8" s="287">
        <v>6.5985946621039613</v>
      </c>
      <c r="E8" s="287">
        <v>6.1258107607133772</v>
      </c>
      <c r="F8" s="287">
        <v>5.9699422429546907</v>
      </c>
      <c r="G8" s="287">
        <v>5.5083354982308608</v>
      </c>
      <c r="H8" s="287">
        <v>5.1369897093093977</v>
      </c>
      <c r="I8" s="287">
        <v>4.8540278212049648</v>
      </c>
      <c r="J8" s="287">
        <v>4.646454632883926</v>
      </c>
      <c r="K8" s="287">
        <v>4.356386739931069</v>
      </c>
      <c r="L8" s="287">
        <v>4.1579053800669916</v>
      </c>
      <c r="M8" s="287">
        <v>3.9190326360477012</v>
      </c>
      <c r="N8" s="287">
        <v>3.6951288385836851</v>
      </c>
      <c r="O8" s="287">
        <v>3.6164085594742237</v>
      </c>
      <c r="P8" s="287">
        <v>3.5159801567886539</v>
      </c>
      <c r="Q8" s="287">
        <v>3.4334242728356288</v>
      </c>
      <c r="R8" s="287">
        <v>3.0513616982724434</v>
      </c>
      <c r="S8" s="287">
        <v>3.4948865825502207</v>
      </c>
      <c r="T8" s="287">
        <v>3.3038459431952285</v>
      </c>
      <c r="U8" s="177">
        <v>4</v>
      </c>
    </row>
    <row r="9" spans="1:21" s="229" customFormat="1" ht="15" customHeight="1">
      <c r="A9" s="176">
        <v>5</v>
      </c>
      <c r="B9" s="308" t="s">
        <v>200</v>
      </c>
      <c r="C9" s="287">
        <v>2.2274000997292145</v>
      </c>
      <c r="D9" s="287">
        <v>2.1748879463472655</v>
      </c>
      <c r="E9" s="287">
        <v>2.10448748101317</v>
      </c>
      <c r="F9" s="287">
        <v>2.0360117642621431</v>
      </c>
      <c r="G9" s="287">
        <v>2.0081588917303277</v>
      </c>
      <c r="H9" s="287">
        <v>1.9825987617649883</v>
      </c>
      <c r="I9" s="287">
        <v>1.924604832777733</v>
      </c>
      <c r="J9" s="287">
        <v>1.8469674058119223</v>
      </c>
      <c r="K9" s="287">
        <v>1.7673522403089428</v>
      </c>
      <c r="L9" s="287">
        <v>1.7120157518712085</v>
      </c>
      <c r="M9" s="287">
        <v>1.6445636544699744</v>
      </c>
      <c r="N9" s="287">
        <v>1.5735181668601146</v>
      </c>
      <c r="O9" s="287">
        <v>1.5588628769276907</v>
      </c>
      <c r="P9" s="287">
        <v>1.4811360153916922</v>
      </c>
      <c r="Q9" s="287">
        <v>1.403691721981807</v>
      </c>
      <c r="R9" s="287">
        <v>1.3051499031926321</v>
      </c>
      <c r="S9" s="287">
        <v>1.3287172392744553</v>
      </c>
      <c r="T9" s="287">
        <v>1.2883240872981563</v>
      </c>
      <c r="U9" s="177">
        <v>5</v>
      </c>
    </row>
    <row r="10" spans="1:21" s="229" customFormat="1" ht="15" customHeight="1">
      <c r="A10" s="176">
        <v>6</v>
      </c>
      <c r="B10" s="308" t="s">
        <v>201</v>
      </c>
      <c r="C10" s="287">
        <v>2.3833499468727695</v>
      </c>
      <c r="D10" s="287">
        <v>1.717521757634336</v>
      </c>
      <c r="E10" s="287">
        <v>1.4546417422907449</v>
      </c>
      <c r="F10" s="287">
        <v>1.2184312856711281</v>
      </c>
      <c r="G10" s="287">
        <v>0.9814221563083021</v>
      </c>
      <c r="H10" s="287">
        <v>0.80311360816232413</v>
      </c>
      <c r="I10" s="287">
        <v>0.65318677991398499</v>
      </c>
      <c r="J10" s="287">
        <v>0.63165862282039897</v>
      </c>
      <c r="K10" s="287">
        <v>0.56681603177117845</v>
      </c>
      <c r="L10" s="287">
        <v>0.53849085983347522</v>
      </c>
      <c r="M10" s="287">
        <v>0.50110040010499812</v>
      </c>
      <c r="N10" s="287">
        <v>0.47710926982544838</v>
      </c>
      <c r="O10" s="287">
        <v>0.48666035139476044</v>
      </c>
      <c r="P10" s="287">
        <v>0.4691614663092975</v>
      </c>
      <c r="Q10" s="287">
        <v>0.46908959128479166</v>
      </c>
      <c r="R10" s="287">
        <v>0.41899639331602484</v>
      </c>
      <c r="S10" s="287">
        <v>0.44403462766553947</v>
      </c>
      <c r="T10" s="287">
        <v>0.44458145039589825</v>
      </c>
      <c r="U10" s="177">
        <v>6</v>
      </c>
    </row>
    <row r="11" spans="1:21" s="229" customFormat="1" ht="15" customHeight="1">
      <c r="A11" s="176">
        <v>7</v>
      </c>
      <c r="B11" s="308" t="s">
        <v>256</v>
      </c>
      <c r="C11" s="287">
        <v>0.25919484939974441</v>
      </c>
      <c r="D11" s="287">
        <v>0.25594756953170539</v>
      </c>
      <c r="E11" s="287">
        <v>0.26095458743326566</v>
      </c>
      <c r="F11" s="287">
        <v>0.25175923444055326</v>
      </c>
      <c r="G11" s="287">
        <v>0.20886204667625574</v>
      </c>
      <c r="H11" s="287">
        <v>0.19773393311259135</v>
      </c>
      <c r="I11" s="287">
        <v>0.19810011826937066</v>
      </c>
      <c r="J11" s="287">
        <v>0.2015173611982834</v>
      </c>
      <c r="K11" s="287">
        <v>0.19720879223689153</v>
      </c>
      <c r="L11" s="287">
        <v>0.19385262689568003</v>
      </c>
      <c r="M11" s="287">
        <v>0.20456105255291304</v>
      </c>
      <c r="N11" s="287">
        <v>0.19650274874557877</v>
      </c>
      <c r="O11" s="287">
        <v>0.19386977336226766</v>
      </c>
      <c r="P11" s="287">
        <v>0.19924134499029825</v>
      </c>
      <c r="Q11" s="287">
        <v>0.20385771662701047</v>
      </c>
      <c r="R11" s="287">
        <v>0.20394584211956682</v>
      </c>
      <c r="S11" s="287">
        <v>0.17621893817543885</v>
      </c>
      <c r="T11" s="287">
        <v>0.18345535356396855</v>
      </c>
      <c r="U11" s="177">
        <v>7</v>
      </c>
    </row>
    <row r="12" spans="1:21" s="229" customFormat="1" ht="15" customHeight="1">
      <c r="A12" s="176">
        <v>8</v>
      </c>
      <c r="B12" s="308" t="s">
        <v>202</v>
      </c>
      <c r="C12" s="287">
        <v>0.59501836386995344</v>
      </c>
      <c r="D12" s="287">
        <v>0.6054000522919325</v>
      </c>
      <c r="E12" s="287">
        <v>0.61175195807946581</v>
      </c>
      <c r="F12" s="287">
        <v>0.60389376251426019</v>
      </c>
      <c r="G12" s="287">
        <v>0.61030039794082236</v>
      </c>
      <c r="H12" s="287">
        <v>0.60904577911808067</v>
      </c>
      <c r="I12" s="287">
        <v>0.60842700810667694</v>
      </c>
      <c r="J12" s="287">
        <v>0.61573601588692017</v>
      </c>
      <c r="K12" s="287">
        <v>0.60209249360683403</v>
      </c>
      <c r="L12" s="287">
        <v>0.59700259891328589</v>
      </c>
      <c r="M12" s="287">
        <v>0.58827153684917266</v>
      </c>
      <c r="N12" s="287">
        <v>0.57935940369488692</v>
      </c>
      <c r="O12" s="287">
        <v>0.57454311739131347</v>
      </c>
      <c r="P12" s="287">
        <v>0.5716699534064863</v>
      </c>
      <c r="Q12" s="287">
        <v>0.57179229706930568</v>
      </c>
      <c r="R12" s="287">
        <v>0.57882126448154436</v>
      </c>
      <c r="S12" s="287">
        <v>0.5519618212711811</v>
      </c>
      <c r="T12" s="287">
        <v>0.56333123506566518</v>
      </c>
      <c r="U12" s="177">
        <v>8</v>
      </c>
    </row>
    <row r="13" spans="1:21" s="229" customFormat="1" ht="15" customHeight="1">
      <c r="A13" s="176">
        <v>9</v>
      </c>
      <c r="B13" s="308" t="s">
        <v>257</v>
      </c>
      <c r="C13" s="287">
        <v>4.5801581573290573</v>
      </c>
      <c r="D13" s="287">
        <v>4.4110201751596625</v>
      </c>
      <c r="E13" s="287">
        <v>4.2719230767912624</v>
      </c>
      <c r="F13" s="287">
        <v>4.0518308023405121</v>
      </c>
      <c r="G13" s="287">
        <v>3.7981728169345974</v>
      </c>
      <c r="H13" s="287">
        <v>3.7264471318298713</v>
      </c>
      <c r="I13" s="287">
        <v>3.5761951749264989</v>
      </c>
      <c r="J13" s="287">
        <v>3.441589791398068</v>
      </c>
      <c r="K13" s="287">
        <v>3.2950890052802215</v>
      </c>
      <c r="L13" s="287">
        <v>3.1722474465547652</v>
      </c>
      <c r="M13" s="287">
        <v>2.9716442270568288</v>
      </c>
      <c r="N13" s="287">
        <v>2.8325168102531912</v>
      </c>
      <c r="O13" s="287">
        <v>2.7091721480868145</v>
      </c>
      <c r="P13" s="287">
        <v>2.5820931259546556</v>
      </c>
      <c r="Q13" s="287">
        <v>2.5526417798611223</v>
      </c>
      <c r="R13" s="287">
        <v>2.452629670685448</v>
      </c>
      <c r="S13" s="287">
        <v>2.3992850313123562</v>
      </c>
      <c r="T13" s="287">
        <v>2.3259089829675399</v>
      </c>
      <c r="U13" s="177">
        <v>9</v>
      </c>
    </row>
    <row r="14" spans="1:21" s="229" customFormat="1" ht="15" customHeight="1">
      <c r="A14" s="176">
        <v>10</v>
      </c>
      <c r="B14" s="308" t="s">
        <v>118</v>
      </c>
      <c r="C14" s="287">
        <v>0.5093192130953772</v>
      </c>
      <c r="D14" s="287">
        <v>0.41675239116992313</v>
      </c>
      <c r="E14" s="287">
        <v>0.40265585468046172</v>
      </c>
      <c r="F14" s="287">
        <v>0.41386641567002147</v>
      </c>
      <c r="G14" s="287">
        <v>0.39869353295636134</v>
      </c>
      <c r="H14" s="287">
        <v>0.3977471247526938</v>
      </c>
      <c r="I14" s="287">
        <v>0.37627443797885152</v>
      </c>
      <c r="J14" s="287">
        <v>0.36507351858834131</v>
      </c>
      <c r="K14" s="287">
        <v>0.3517129770277545</v>
      </c>
      <c r="L14" s="287">
        <v>0.34084816878992175</v>
      </c>
      <c r="M14" s="287">
        <v>0.33403236125071056</v>
      </c>
      <c r="N14" s="287">
        <v>0.32222536971899474</v>
      </c>
      <c r="O14" s="287">
        <v>0.32208123663016242</v>
      </c>
      <c r="P14" s="287">
        <v>0.31414402425230958</v>
      </c>
      <c r="Q14" s="287">
        <v>0.30649784663281676</v>
      </c>
      <c r="R14" s="287">
        <v>0.29029689185597241</v>
      </c>
      <c r="S14" s="287">
        <v>0.29900761213279214</v>
      </c>
      <c r="T14" s="287">
        <v>0.29981695217928306</v>
      </c>
      <c r="U14" s="177">
        <v>10</v>
      </c>
    </row>
    <row r="15" spans="1:21" s="229" customFormat="1" ht="15" customHeight="1">
      <c r="A15" s="176">
        <v>11</v>
      </c>
      <c r="B15" s="308" t="s">
        <v>119</v>
      </c>
      <c r="C15" s="287">
        <v>1.8945366417012328</v>
      </c>
      <c r="D15" s="287">
        <v>1.8081730624613706</v>
      </c>
      <c r="E15" s="287">
        <v>1.7394224656631654</v>
      </c>
      <c r="F15" s="287">
        <v>1.7161896017181617</v>
      </c>
      <c r="G15" s="287">
        <v>1.6776444542417348</v>
      </c>
      <c r="H15" s="287">
        <v>1.5372842038746481</v>
      </c>
      <c r="I15" s="287">
        <v>1.3941414829044481</v>
      </c>
      <c r="J15" s="287">
        <v>1.2930576192437548</v>
      </c>
      <c r="K15" s="287">
        <v>1.2322402014927207</v>
      </c>
      <c r="L15" s="287">
        <v>1.1660031344126658</v>
      </c>
      <c r="M15" s="287">
        <v>1.1772703144813315</v>
      </c>
      <c r="N15" s="287">
        <v>1.145948428774572</v>
      </c>
      <c r="O15" s="287">
        <v>1.1335067156973986</v>
      </c>
      <c r="P15" s="287">
        <v>1.0705243444622199</v>
      </c>
      <c r="Q15" s="287">
        <v>1.0163374613815768</v>
      </c>
      <c r="R15" s="287">
        <v>0.92923504704439086</v>
      </c>
      <c r="S15" s="287">
        <v>1.0550732467464363</v>
      </c>
      <c r="T15" s="287">
        <v>1.0064088986914497</v>
      </c>
      <c r="U15" s="177">
        <v>11</v>
      </c>
    </row>
    <row r="16" spans="1:21" s="229" customFormat="1" ht="15" customHeight="1">
      <c r="A16" s="176">
        <v>12</v>
      </c>
      <c r="B16" s="307" t="s">
        <v>258</v>
      </c>
      <c r="C16" s="287">
        <v>4.5145153580731483</v>
      </c>
      <c r="D16" s="287">
        <v>3.9931124442799999</v>
      </c>
      <c r="E16" s="287">
        <v>3.7862059324737225</v>
      </c>
      <c r="F16" s="287">
        <v>3.6603553717112973</v>
      </c>
      <c r="G16" s="287">
        <v>3.3587184236075367</v>
      </c>
      <c r="H16" s="287">
        <v>3.2336101729234539</v>
      </c>
      <c r="I16" s="287">
        <v>3.1598661468425799</v>
      </c>
      <c r="J16" s="287">
        <v>3.0861221911152898</v>
      </c>
      <c r="K16" s="309" t="s">
        <v>704</v>
      </c>
      <c r="L16" s="309" t="s">
        <v>704</v>
      </c>
      <c r="M16" s="309" t="s">
        <v>704</v>
      </c>
      <c r="N16" s="309" t="s">
        <v>704</v>
      </c>
      <c r="O16" s="309" t="s">
        <v>704</v>
      </c>
      <c r="P16" s="309" t="s">
        <v>704</v>
      </c>
      <c r="Q16" s="309" t="s">
        <v>704</v>
      </c>
      <c r="R16" s="309" t="s">
        <v>704</v>
      </c>
      <c r="S16" s="309" t="s">
        <v>704</v>
      </c>
      <c r="T16" s="309" t="s">
        <v>704</v>
      </c>
      <c r="U16" s="177">
        <v>12</v>
      </c>
    </row>
    <row r="17" spans="1:21" s="229" customFormat="1" ht="15" customHeight="1">
      <c r="A17" s="176">
        <v>13</v>
      </c>
      <c r="B17" s="307" t="s">
        <v>120</v>
      </c>
      <c r="C17" s="287">
        <v>33.744661460700009</v>
      </c>
      <c r="D17" s="287">
        <v>35.291714861499997</v>
      </c>
      <c r="E17" s="287">
        <v>36.735801379266668</v>
      </c>
      <c r="F17" s="287">
        <v>35.63691244693333</v>
      </c>
      <c r="G17" s="287">
        <v>35.701594560800004</v>
      </c>
      <c r="H17" s="287">
        <v>37.021065491233337</v>
      </c>
      <c r="I17" s="287">
        <v>35.064456844066669</v>
      </c>
      <c r="J17" s="287">
        <v>36.036047372699997</v>
      </c>
      <c r="K17" s="287">
        <v>34.993169519133332</v>
      </c>
      <c r="L17" s="287">
        <v>34.880846254466675</v>
      </c>
      <c r="M17" s="287">
        <v>34.294959543600001</v>
      </c>
      <c r="N17" s="287">
        <v>35.134944901626824</v>
      </c>
      <c r="O17" s="287">
        <v>34.039754661408651</v>
      </c>
      <c r="P17" s="287">
        <v>32.545026670912478</v>
      </c>
      <c r="Q17" s="287">
        <v>32.98015278489644</v>
      </c>
      <c r="R17" s="287">
        <v>34.18683611607706</v>
      </c>
      <c r="S17" s="287">
        <v>36.211072465881905</v>
      </c>
      <c r="T17" s="287">
        <v>34.032336583729631</v>
      </c>
      <c r="U17" s="177">
        <v>13</v>
      </c>
    </row>
    <row r="18" spans="1:21" s="229" customFormat="1" ht="15" customHeight="1">
      <c r="A18" s="176">
        <v>14</v>
      </c>
      <c r="B18" s="308" t="s">
        <v>290</v>
      </c>
      <c r="C18" s="287">
        <v>26.519156500000001</v>
      </c>
      <c r="D18" s="287">
        <v>27.227919</v>
      </c>
      <c r="E18" s="287">
        <v>27.798044666666666</v>
      </c>
      <c r="F18" s="287">
        <v>27.381533533333332</v>
      </c>
      <c r="G18" s="287">
        <v>27.321944200000001</v>
      </c>
      <c r="H18" s="287">
        <v>27.37956333333333</v>
      </c>
      <c r="I18" s="287">
        <v>27.211993666666665</v>
      </c>
      <c r="J18" s="287">
        <v>27.509490000000003</v>
      </c>
      <c r="K18" s="287">
        <v>26.735698333333335</v>
      </c>
      <c r="L18" s="287">
        <v>26.408366666666669</v>
      </c>
      <c r="M18" s="287">
        <v>25.791774</v>
      </c>
      <c r="N18" s="287">
        <v>25.574331504170821</v>
      </c>
      <c r="O18" s="287">
        <v>24.742984008341651</v>
      </c>
      <c r="P18" s="287">
        <v>24.987165512512476</v>
      </c>
      <c r="Q18" s="287">
        <v>25.373527164896437</v>
      </c>
      <c r="R18" s="287">
        <v>25.111109496077063</v>
      </c>
      <c r="S18" s="287">
        <v>24.496073505381901</v>
      </c>
      <c r="T18" s="287">
        <v>24.440184743729635</v>
      </c>
      <c r="U18" s="177">
        <v>14</v>
      </c>
    </row>
    <row r="19" spans="1:21" s="229" customFormat="1" ht="15" customHeight="1">
      <c r="A19" s="176">
        <v>15</v>
      </c>
      <c r="B19" s="308" t="s">
        <v>121</v>
      </c>
      <c r="C19" s="287">
        <v>4.7372579999999997</v>
      </c>
      <c r="D19" s="287">
        <v>4.7095559999999992</v>
      </c>
      <c r="E19" s="287">
        <v>4.7980079999999994</v>
      </c>
      <c r="F19" s="287">
        <v>5.10534</v>
      </c>
      <c r="G19" s="287">
        <v>5.2032129999999999</v>
      </c>
      <c r="H19" s="287">
        <v>5.5421519999999997</v>
      </c>
      <c r="I19" s="287">
        <v>4.913837</v>
      </c>
      <c r="J19" s="287">
        <v>4.9226099999999997</v>
      </c>
      <c r="K19" s="287">
        <v>4.7486350000000002</v>
      </c>
      <c r="L19" s="287">
        <v>4.6971579999999999</v>
      </c>
      <c r="M19" s="287">
        <v>4.5143170000000001</v>
      </c>
      <c r="N19" s="287">
        <v>4.3820839999999999</v>
      </c>
      <c r="O19" s="287">
        <v>4.4846349999999999</v>
      </c>
      <c r="P19" s="287">
        <v>4.8342780000000003</v>
      </c>
      <c r="Q19" s="287">
        <v>4.1408990000000001</v>
      </c>
      <c r="R19" s="287">
        <v>4.2418839999999998</v>
      </c>
      <c r="S19" s="287">
        <v>4.7829329999999999</v>
      </c>
      <c r="T19" s="287">
        <v>4.6715879999999999</v>
      </c>
      <c r="U19" s="177">
        <v>15</v>
      </c>
    </row>
    <row r="20" spans="1:21" s="229" customFormat="1" ht="15" customHeight="1">
      <c r="A20" s="176">
        <v>16</v>
      </c>
      <c r="B20" s="308" t="s">
        <v>122</v>
      </c>
      <c r="C20" s="287">
        <v>2.9768999999999997E-2</v>
      </c>
      <c r="D20" s="287">
        <v>3.4530999999999999E-2</v>
      </c>
      <c r="E20" s="287">
        <v>3.5084999999999998E-2</v>
      </c>
      <c r="F20" s="287">
        <v>3.4646999999999997E-2</v>
      </c>
      <c r="G20" s="287">
        <v>3.8883000000000001E-2</v>
      </c>
      <c r="H20" s="287">
        <v>3.5402999999999997E-2</v>
      </c>
      <c r="I20" s="287">
        <v>3.5594000000000001E-2</v>
      </c>
      <c r="J20" s="287">
        <v>3.3662999999999998E-2</v>
      </c>
      <c r="K20" s="287">
        <v>3.4678E-2</v>
      </c>
      <c r="L20" s="287">
        <v>3.5755000000000002E-2</v>
      </c>
      <c r="M20" s="287">
        <v>3.5131000000000003E-2</v>
      </c>
      <c r="N20" s="287">
        <v>3.5493999999999998E-2</v>
      </c>
      <c r="O20" s="287">
        <v>3.8786000000000001E-2</v>
      </c>
      <c r="P20" s="287">
        <v>4.0744000000000002E-2</v>
      </c>
      <c r="Q20" s="287">
        <v>4.342E-2</v>
      </c>
      <c r="R20" s="287">
        <v>3.8757E-2</v>
      </c>
      <c r="S20" s="287">
        <v>4.0843999999999998E-2</v>
      </c>
      <c r="T20" s="287">
        <v>4.3865000000000001E-2</v>
      </c>
      <c r="U20" s="177">
        <v>16</v>
      </c>
    </row>
    <row r="21" spans="1:21" s="229" customFormat="1" ht="15" customHeight="1">
      <c r="A21" s="176">
        <v>17</v>
      </c>
      <c r="B21" s="308" t="s">
        <v>123</v>
      </c>
      <c r="C21" s="287">
        <v>1.5934779606999998</v>
      </c>
      <c r="D21" s="287">
        <v>1.6847088614999999</v>
      </c>
      <c r="E21" s="287">
        <v>1.7546637126</v>
      </c>
      <c r="F21" s="287">
        <v>1.7503919135999997</v>
      </c>
      <c r="G21" s="287">
        <v>1.7535543607999997</v>
      </c>
      <c r="H21" s="287">
        <v>1.7079471579000003</v>
      </c>
      <c r="I21" s="287">
        <v>1.7610321773999997</v>
      </c>
      <c r="J21" s="287">
        <v>1.7212843727</v>
      </c>
      <c r="K21" s="287">
        <v>1.7141581858000003</v>
      </c>
      <c r="L21" s="287">
        <v>1.7045665878000003</v>
      </c>
      <c r="M21" s="287">
        <v>1.7377375436000004</v>
      </c>
      <c r="N21" s="287">
        <v>1.6960353974559996</v>
      </c>
      <c r="O21" s="287">
        <v>1.6763496530669999</v>
      </c>
      <c r="P21" s="287">
        <v>1.6458391583999998</v>
      </c>
      <c r="Q21" s="287">
        <v>1.6803066199999999</v>
      </c>
      <c r="R21" s="287">
        <v>1.6790856199999999</v>
      </c>
      <c r="S21" s="287">
        <v>1.6302219605000001</v>
      </c>
      <c r="T21" s="287">
        <v>1.6266988399999998</v>
      </c>
      <c r="U21" s="177">
        <v>17</v>
      </c>
    </row>
    <row r="22" spans="1:21" s="229" customFormat="1" ht="15" customHeight="1">
      <c r="A22" s="176">
        <v>18</v>
      </c>
      <c r="B22" s="308" t="s">
        <v>124</v>
      </c>
      <c r="C22" s="287">
        <v>0.86499999999999999</v>
      </c>
      <c r="D22" s="287">
        <v>1.635</v>
      </c>
      <c r="E22" s="287">
        <v>2.35</v>
      </c>
      <c r="F22" s="287">
        <v>1.365</v>
      </c>
      <c r="G22" s="287">
        <v>1.3839999999999999</v>
      </c>
      <c r="H22" s="287">
        <v>2.3559999999999999</v>
      </c>
      <c r="I22" s="287">
        <v>1.1419999999999999</v>
      </c>
      <c r="J22" s="287">
        <v>1.849</v>
      </c>
      <c r="K22" s="287">
        <v>1.76</v>
      </c>
      <c r="L22" s="287">
        <v>2.0350000000000001</v>
      </c>
      <c r="M22" s="287">
        <v>2.2160000000000002</v>
      </c>
      <c r="N22" s="287">
        <v>3.4470000000000001</v>
      </c>
      <c r="O22" s="287">
        <v>3.097</v>
      </c>
      <c r="P22" s="287">
        <v>1.0369999999999999</v>
      </c>
      <c r="Q22" s="287">
        <v>1.742</v>
      </c>
      <c r="R22" s="287">
        <v>3.1160000000000001</v>
      </c>
      <c r="S22" s="287">
        <v>5.2610000000000001</v>
      </c>
      <c r="T22" s="287">
        <v>3.25</v>
      </c>
      <c r="U22" s="177">
        <v>18</v>
      </c>
    </row>
    <row r="23" spans="1:21" s="229" customFormat="1" ht="15" customHeight="1">
      <c r="A23" s="176">
        <v>19</v>
      </c>
      <c r="B23" s="307" t="s">
        <v>299</v>
      </c>
      <c r="C23" s="287">
        <v>6.5265024000000005E-2</v>
      </c>
      <c r="D23" s="287">
        <v>6.6567792000000001E-2</v>
      </c>
      <c r="E23" s="287">
        <v>6.7191983999999996E-2</v>
      </c>
      <c r="F23" s="287">
        <v>6.7981104000000001E-2</v>
      </c>
      <c r="G23" s="287">
        <v>6.9416303999999998E-2</v>
      </c>
      <c r="H23" s="287">
        <v>7.1618591999999995E-2</v>
      </c>
      <c r="I23" s="287">
        <v>7.1170271999999993E-2</v>
      </c>
      <c r="J23" s="287">
        <v>7.3269023999999988E-2</v>
      </c>
      <c r="K23" s="287">
        <v>7.362667199999999E-2</v>
      </c>
      <c r="L23" s="287">
        <v>7.3142063999999993E-2</v>
      </c>
      <c r="M23" s="287">
        <v>7.458513600000001E-2</v>
      </c>
      <c r="N23" s="287">
        <v>7.3386767999999991E-2</v>
      </c>
      <c r="O23" s="287">
        <v>7.3344671999999986E-2</v>
      </c>
      <c r="P23" s="287">
        <v>7.4244000000000018E-2</v>
      </c>
      <c r="Q23" s="287">
        <v>7.4103359999999993E-2</v>
      </c>
      <c r="R23" s="287">
        <v>7.4765808000000003E-2</v>
      </c>
      <c r="S23" s="287">
        <v>7.5458927999999995E-2</v>
      </c>
      <c r="T23" s="287">
        <v>7.6923552000000006E-2</v>
      </c>
      <c r="U23" s="177">
        <v>19</v>
      </c>
    </row>
    <row r="24" spans="1:21" s="229" customFormat="1" ht="15" customHeight="1">
      <c r="A24" s="176">
        <v>20</v>
      </c>
      <c r="B24" s="307" t="s">
        <v>125</v>
      </c>
      <c r="C24" s="287">
        <v>653.16969190363318</v>
      </c>
      <c r="D24" s="287">
        <v>666.65194090280681</v>
      </c>
      <c r="E24" s="287">
        <v>701.52603794942956</v>
      </c>
      <c r="F24" s="287">
        <v>676.20184958619177</v>
      </c>
      <c r="G24" s="287">
        <v>674.31685446098561</v>
      </c>
      <c r="H24" s="287">
        <v>664.85466767769697</v>
      </c>
      <c r="I24" s="287">
        <v>661.31451920939196</v>
      </c>
      <c r="J24" s="287">
        <v>684.99255981073156</v>
      </c>
      <c r="K24" s="287">
        <v>678.83083570557119</v>
      </c>
      <c r="L24" s="287">
        <v>677.49605530093913</v>
      </c>
      <c r="M24" s="287">
        <v>674.66269065211736</v>
      </c>
      <c r="N24" s="287">
        <v>667.39402882738636</v>
      </c>
      <c r="O24" s="287">
        <v>676.97737034622287</v>
      </c>
      <c r="P24" s="287">
        <v>654.84641107361665</v>
      </c>
      <c r="Q24" s="287">
        <v>662.50158564149649</v>
      </c>
      <c r="R24" s="287">
        <v>633.6016789046962</v>
      </c>
      <c r="S24" s="287">
        <v>646.4110493887539</v>
      </c>
      <c r="T24" s="287">
        <v>618.70580728308403</v>
      </c>
      <c r="U24" s="177">
        <v>20</v>
      </c>
    </row>
    <row r="25" spans="1:21" s="229" customFormat="1" ht="15" customHeight="1">
      <c r="A25" s="176">
        <v>21</v>
      </c>
      <c r="B25" s="308" t="s">
        <v>126</v>
      </c>
      <c r="C25" s="287">
        <v>506.51079978000001</v>
      </c>
      <c r="D25" s="287">
        <v>520.90388759999996</v>
      </c>
      <c r="E25" s="287">
        <v>555.65355840000007</v>
      </c>
      <c r="F25" s="287">
        <v>532.02389508000022</v>
      </c>
      <c r="G25" s="287">
        <v>529.78090685999996</v>
      </c>
      <c r="H25" s="287">
        <v>520.86994200000004</v>
      </c>
      <c r="I25" s="287">
        <v>519.11264359853578</v>
      </c>
      <c r="J25" s="287">
        <v>542.2408178486088</v>
      </c>
      <c r="K25" s="287">
        <v>538.08999971999992</v>
      </c>
      <c r="L25" s="287">
        <v>538.04431308205392</v>
      </c>
      <c r="M25" s="287">
        <v>537.66331460582614</v>
      </c>
      <c r="N25" s="287">
        <v>530.06725000921244</v>
      </c>
      <c r="O25" s="287">
        <v>541.23496584062627</v>
      </c>
      <c r="P25" s="287">
        <v>518.81196812312953</v>
      </c>
      <c r="Q25" s="287">
        <v>525.85317985391009</v>
      </c>
      <c r="R25" s="287">
        <v>497.02691726828834</v>
      </c>
      <c r="S25" s="287">
        <v>511.13674363374025</v>
      </c>
      <c r="T25" s="287">
        <v>484.39588095759967</v>
      </c>
      <c r="U25" s="177">
        <v>21</v>
      </c>
    </row>
    <row r="26" spans="1:21" s="229" customFormat="1" ht="15" customHeight="1">
      <c r="A26" s="176">
        <v>22</v>
      </c>
      <c r="B26" s="308" t="s">
        <v>300</v>
      </c>
      <c r="C26" s="287">
        <v>118.42581362363315</v>
      </c>
      <c r="D26" s="287">
        <v>117.43210155280696</v>
      </c>
      <c r="E26" s="287">
        <v>117.47504154942953</v>
      </c>
      <c r="F26" s="287">
        <v>115.72642350619149</v>
      </c>
      <c r="G26" s="287">
        <v>116.09239185098573</v>
      </c>
      <c r="H26" s="287">
        <v>115.52105842769701</v>
      </c>
      <c r="I26" s="287">
        <v>113.70318661085612</v>
      </c>
      <c r="J26" s="287">
        <v>114.20034696212286</v>
      </c>
      <c r="K26" s="287">
        <v>112.14020248557132</v>
      </c>
      <c r="L26" s="287">
        <v>110.83793221888513</v>
      </c>
      <c r="M26" s="287">
        <v>108.39215429629124</v>
      </c>
      <c r="N26" s="287">
        <v>108.73238681817401</v>
      </c>
      <c r="O26" s="287">
        <v>107.18199400559659</v>
      </c>
      <c r="P26" s="287">
        <v>107.50974770048708</v>
      </c>
      <c r="Q26" s="287">
        <v>108.1732957875864</v>
      </c>
      <c r="R26" s="287">
        <v>108.18460538640784</v>
      </c>
      <c r="S26" s="287">
        <v>106.92506600501362</v>
      </c>
      <c r="T26" s="287">
        <v>105.95305807548436</v>
      </c>
      <c r="U26" s="177">
        <v>22</v>
      </c>
    </row>
    <row r="27" spans="1:21" s="229" customFormat="1" ht="15" customHeight="1">
      <c r="A27" s="176">
        <v>23</v>
      </c>
      <c r="B27" s="308" t="s">
        <v>301</v>
      </c>
      <c r="C27" s="287">
        <v>28.233078500000001</v>
      </c>
      <c r="D27" s="287">
        <v>28.31595175</v>
      </c>
      <c r="E27" s="287">
        <v>28.397438000000001</v>
      </c>
      <c r="F27" s="287">
        <v>28.451530999999999</v>
      </c>
      <c r="G27" s="287">
        <v>28.443555749999998</v>
      </c>
      <c r="H27" s="287">
        <v>28.46366725</v>
      </c>
      <c r="I27" s="287">
        <v>28.498688999999999</v>
      </c>
      <c r="J27" s="287">
        <v>28.551394999999999</v>
      </c>
      <c r="K27" s="287">
        <v>28.600633500000001</v>
      </c>
      <c r="L27" s="287">
        <v>28.613810000000001</v>
      </c>
      <c r="M27" s="287">
        <v>28.607221750000001</v>
      </c>
      <c r="N27" s="287">
        <v>28.594391999999999</v>
      </c>
      <c r="O27" s="287">
        <v>28.560410500000003</v>
      </c>
      <c r="P27" s="287">
        <v>28.524695250000001</v>
      </c>
      <c r="Q27" s="287">
        <v>28.475110000000001</v>
      </c>
      <c r="R27" s="287">
        <v>28.39015625</v>
      </c>
      <c r="S27" s="287">
        <v>28.349239750000002</v>
      </c>
      <c r="T27" s="287">
        <v>28.356868249999998</v>
      </c>
      <c r="U27" s="177">
        <v>23</v>
      </c>
    </row>
    <row r="28" spans="1:21" s="229" customFormat="1" ht="15" customHeight="1">
      <c r="A28" s="176">
        <v>24</v>
      </c>
      <c r="B28" s="301" t="s">
        <v>203</v>
      </c>
      <c r="C28" s="287">
        <v>223.1807417</v>
      </c>
      <c r="D28" s="287">
        <v>224.70170559999997</v>
      </c>
      <c r="E28" s="287">
        <v>238.25205829999999</v>
      </c>
      <c r="F28" s="287">
        <v>249.32025330000002</v>
      </c>
      <c r="G28" s="287">
        <v>259.91886349999999</v>
      </c>
      <c r="H28" s="287">
        <v>265.47570159999998</v>
      </c>
      <c r="I28" s="287">
        <v>289.24531669999999</v>
      </c>
      <c r="J28" s="287">
        <v>291.69078379999996</v>
      </c>
      <c r="K28" s="287">
        <v>303.71430990000005</v>
      </c>
      <c r="L28" s="287">
        <v>318.46549030000006</v>
      </c>
      <c r="M28" s="287">
        <v>349.49751409999999</v>
      </c>
      <c r="N28" s="287">
        <v>357.02246540000004</v>
      </c>
      <c r="O28" s="287">
        <v>379.63157899999999</v>
      </c>
      <c r="P28" s="287">
        <v>396.15249390000008</v>
      </c>
      <c r="Q28" s="287">
        <v>388.02616069999999</v>
      </c>
      <c r="R28" s="287">
        <v>338.47619370000001</v>
      </c>
      <c r="S28" s="287">
        <v>365.29616309999994</v>
      </c>
      <c r="T28" s="287">
        <v>378.44887599999777</v>
      </c>
      <c r="U28" s="177">
        <v>24</v>
      </c>
    </row>
    <row r="29" spans="1:21" s="229" customFormat="1" ht="15" customHeight="1">
      <c r="A29" s="176">
        <v>25</v>
      </c>
      <c r="B29" s="307" t="s">
        <v>10</v>
      </c>
      <c r="C29" s="287">
        <v>55.297073300000008</v>
      </c>
      <c r="D29" s="287">
        <v>55.93307759999999</v>
      </c>
      <c r="E29" s="287">
        <v>67.123516899999998</v>
      </c>
      <c r="F29" s="287">
        <v>63.724334700000007</v>
      </c>
      <c r="G29" s="287">
        <v>67.533150799999987</v>
      </c>
      <c r="H29" s="287">
        <v>68.700776099999999</v>
      </c>
      <c r="I29" s="287">
        <v>74.396446099999991</v>
      </c>
      <c r="J29" s="287">
        <v>72.974778799999996</v>
      </c>
      <c r="K29" s="287">
        <v>77.272353200000012</v>
      </c>
      <c r="L29" s="287">
        <v>77.930777000000006</v>
      </c>
      <c r="M29" s="287">
        <v>80.524940399999991</v>
      </c>
      <c r="N29" s="287">
        <v>78.087479800000011</v>
      </c>
      <c r="O29" s="287">
        <v>82.007745900000003</v>
      </c>
      <c r="P29" s="287">
        <v>83.60286649999999</v>
      </c>
      <c r="Q29" s="287">
        <v>85.370669399999997</v>
      </c>
      <c r="R29" s="287">
        <v>78.050376900000003</v>
      </c>
      <c r="S29" s="287">
        <v>80.495778999999985</v>
      </c>
      <c r="T29" s="287">
        <v>86.792410799999999</v>
      </c>
      <c r="U29" s="177">
        <v>25</v>
      </c>
    </row>
    <row r="30" spans="1:21" s="229" customFormat="1" ht="15" customHeight="1">
      <c r="A30" s="176">
        <v>26</v>
      </c>
      <c r="B30" s="308" t="s">
        <v>84</v>
      </c>
      <c r="C30" s="287">
        <v>4.9673976</v>
      </c>
      <c r="D30" s="287">
        <v>7.2222628999999987</v>
      </c>
      <c r="E30" s="287">
        <v>16.681840900000001</v>
      </c>
      <c r="F30" s="287">
        <v>15.638979300000001</v>
      </c>
      <c r="G30" s="287">
        <v>15.163374299999999</v>
      </c>
      <c r="H30" s="287">
        <v>12.7766749</v>
      </c>
      <c r="I30" s="287">
        <v>13.424036600000001</v>
      </c>
      <c r="J30" s="287">
        <v>15.021288400000001</v>
      </c>
      <c r="K30" s="287">
        <v>16.490333999999997</v>
      </c>
      <c r="L30" s="287">
        <v>19.776703600000001</v>
      </c>
      <c r="M30" s="287">
        <v>22.4212755</v>
      </c>
      <c r="N30" s="287">
        <v>15.119975800000001</v>
      </c>
      <c r="O30" s="287">
        <v>11.412316300000001</v>
      </c>
      <c r="P30" s="287">
        <v>11.0957063</v>
      </c>
      <c r="Q30" s="287">
        <v>11.4591703</v>
      </c>
      <c r="R30" s="287">
        <v>9.9065982000000012</v>
      </c>
      <c r="S30" s="287">
        <v>14.995543399999999</v>
      </c>
      <c r="T30" s="287">
        <v>21.704535700000001</v>
      </c>
      <c r="U30" s="177">
        <v>26</v>
      </c>
    </row>
    <row r="31" spans="1:21" s="229" customFormat="1" ht="15" customHeight="1">
      <c r="A31" s="176">
        <v>27</v>
      </c>
      <c r="B31" s="308" t="s">
        <v>88</v>
      </c>
      <c r="C31" s="287">
        <v>34.879423899999999</v>
      </c>
      <c r="D31" s="287">
        <v>32.249493700000002</v>
      </c>
      <c r="E31" s="287">
        <v>34.534561799999999</v>
      </c>
      <c r="F31" s="287">
        <v>34.1821707</v>
      </c>
      <c r="G31" s="287">
        <v>36.289576899999993</v>
      </c>
      <c r="H31" s="287">
        <v>37.711010099999996</v>
      </c>
      <c r="I31" s="287">
        <v>38.096092599999999</v>
      </c>
      <c r="J31" s="287">
        <v>37.511403000000001</v>
      </c>
      <c r="K31" s="287">
        <v>40.615858500000002</v>
      </c>
      <c r="L31" s="287">
        <v>39.346563400000001</v>
      </c>
      <c r="M31" s="287">
        <v>40.795995099999999</v>
      </c>
      <c r="N31" s="287">
        <v>41.487626700000007</v>
      </c>
      <c r="O31" s="287">
        <v>48.047245500000002</v>
      </c>
      <c r="P31" s="287">
        <v>51.0239829</v>
      </c>
      <c r="Q31" s="287">
        <v>53.149702099999999</v>
      </c>
      <c r="R31" s="287">
        <v>46.561856399999996</v>
      </c>
      <c r="S31" s="287">
        <v>44.498053599999999</v>
      </c>
      <c r="T31" s="287">
        <v>46.318857400000006</v>
      </c>
      <c r="U31" s="177">
        <v>27</v>
      </c>
    </row>
    <row r="32" spans="1:21" s="229" customFormat="1" ht="15" customHeight="1">
      <c r="A32" s="176">
        <v>28</v>
      </c>
      <c r="B32" s="310" t="s">
        <v>89</v>
      </c>
      <c r="C32" s="287">
        <v>0.1711963</v>
      </c>
      <c r="D32" s="287">
        <v>0.17395949999999999</v>
      </c>
      <c r="E32" s="287">
        <v>0.18618610000000002</v>
      </c>
      <c r="F32" s="287">
        <v>0.141148</v>
      </c>
      <c r="G32" s="287">
        <v>0.14880690000000002</v>
      </c>
      <c r="H32" s="287">
        <v>0.2148919</v>
      </c>
      <c r="I32" s="287">
        <v>0.21501420000000002</v>
      </c>
      <c r="J32" s="287">
        <v>0.17079740000000002</v>
      </c>
      <c r="K32" s="287">
        <v>0.17644639999999998</v>
      </c>
      <c r="L32" s="287">
        <v>0.1532126</v>
      </c>
      <c r="M32" s="287">
        <v>0.15815770000000001</v>
      </c>
      <c r="N32" s="287">
        <v>0.14728430000000003</v>
      </c>
      <c r="O32" s="287">
        <v>0.15836529999999999</v>
      </c>
      <c r="P32" s="287">
        <v>0.18495770000000003</v>
      </c>
      <c r="Q32" s="287">
        <v>0.1663328</v>
      </c>
      <c r="R32" s="287">
        <v>0.13705139999999999</v>
      </c>
      <c r="S32" s="287">
        <v>0.19185659999999999</v>
      </c>
      <c r="T32" s="287">
        <v>0.25906350000000006</v>
      </c>
      <c r="U32" s="177">
        <v>28</v>
      </c>
    </row>
    <row r="33" spans="1:21" s="229" customFormat="1" ht="15" customHeight="1">
      <c r="A33" s="176">
        <v>29</v>
      </c>
      <c r="B33" s="310" t="s">
        <v>90</v>
      </c>
      <c r="C33" s="287">
        <v>34.708227600000001</v>
      </c>
      <c r="D33" s="287">
        <v>32.0755342</v>
      </c>
      <c r="E33" s="287">
        <v>34.348375699999998</v>
      </c>
      <c r="F33" s="287">
        <v>34.041022699999999</v>
      </c>
      <c r="G33" s="287">
        <v>36.140769999999996</v>
      </c>
      <c r="H33" s="287">
        <v>37.496118199999998</v>
      </c>
      <c r="I33" s="287">
        <v>37.8810784</v>
      </c>
      <c r="J33" s="287">
        <v>37.340605600000004</v>
      </c>
      <c r="K33" s="287">
        <v>40.439412099999998</v>
      </c>
      <c r="L33" s="287">
        <v>39.193350799999997</v>
      </c>
      <c r="M33" s="287">
        <v>40.637837400000002</v>
      </c>
      <c r="N33" s="287">
        <v>41.340342400000004</v>
      </c>
      <c r="O33" s="287">
        <v>47.888880200000003</v>
      </c>
      <c r="P33" s="287">
        <v>50.839025200000002</v>
      </c>
      <c r="Q33" s="287">
        <v>52.9833693</v>
      </c>
      <c r="R33" s="287">
        <v>46.424804999999999</v>
      </c>
      <c r="S33" s="287">
        <v>44.306196999999997</v>
      </c>
      <c r="T33" s="287">
        <v>46.059793900000003</v>
      </c>
      <c r="U33" s="177">
        <v>29</v>
      </c>
    </row>
    <row r="34" spans="1:21" s="229" customFormat="1" ht="15" customHeight="1">
      <c r="A34" s="176">
        <v>30</v>
      </c>
      <c r="B34" s="308" t="s">
        <v>100</v>
      </c>
      <c r="C34" s="287">
        <v>15.450251800000009</v>
      </c>
      <c r="D34" s="287">
        <v>16.461320999999995</v>
      </c>
      <c r="E34" s="287">
        <v>15.907114199999999</v>
      </c>
      <c r="F34" s="287">
        <v>13.903184700000002</v>
      </c>
      <c r="G34" s="287">
        <v>16.0801996</v>
      </c>
      <c r="H34" s="287">
        <v>18.2130911</v>
      </c>
      <c r="I34" s="287">
        <v>22.876316899999999</v>
      </c>
      <c r="J34" s="287">
        <v>20.442087399999998</v>
      </c>
      <c r="K34" s="287">
        <v>20.16616070000001</v>
      </c>
      <c r="L34" s="287">
        <v>18.807510000000004</v>
      </c>
      <c r="M34" s="287">
        <v>17.307669799999996</v>
      </c>
      <c r="N34" s="287">
        <v>21.479877300000002</v>
      </c>
      <c r="O34" s="287">
        <v>22.548184100000004</v>
      </c>
      <c r="P34" s="287">
        <v>21.483177299999991</v>
      </c>
      <c r="Q34" s="287">
        <v>20.761796999999998</v>
      </c>
      <c r="R34" s="287">
        <v>21.581922299999999</v>
      </c>
      <c r="S34" s="287">
        <v>21.002181999999991</v>
      </c>
      <c r="T34" s="287">
        <v>18.769017699999992</v>
      </c>
      <c r="U34" s="177">
        <v>30</v>
      </c>
    </row>
    <row r="35" spans="1:21" s="229" customFormat="1" ht="15" customHeight="1">
      <c r="A35" s="176">
        <v>31</v>
      </c>
      <c r="B35" s="307" t="s">
        <v>101</v>
      </c>
      <c r="C35" s="287">
        <v>86.064265160809512</v>
      </c>
      <c r="D35" s="287">
        <v>83.524853039215344</v>
      </c>
      <c r="E35" s="287">
        <v>83.829485830147831</v>
      </c>
      <c r="F35" s="287">
        <v>86.777621548638905</v>
      </c>
      <c r="G35" s="287">
        <v>89.399458052918277</v>
      </c>
      <c r="H35" s="287">
        <v>91.916745660243492</v>
      </c>
      <c r="I35" s="287">
        <v>98.622973284897782</v>
      </c>
      <c r="J35" s="287">
        <v>99.992505669094783</v>
      </c>
      <c r="K35" s="287">
        <v>100.39167042419963</v>
      </c>
      <c r="L35" s="287">
        <v>109.48499415783564</v>
      </c>
      <c r="M35" s="287">
        <v>123.37663250382707</v>
      </c>
      <c r="N35" s="287">
        <v>130.10757609491969</v>
      </c>
      <c r="O35" s="287">
        <v>134.66494082281946</v>
      </c>
      <c r="P35" s="287">
        <v>141.65134691468768</v>
      </c>
      <c r="Q35" s="287">
        <v>131.71418311627767</v>
      </c>
      <c r="R35" s="287">
        <v>116.65224856080135</v>
      </c>
      <c r="S35" s="287">
        <v>120.39208063275066</v>
      </c>
      <c r="T35" s="287">
        <v>121.82589685076235</v>
      </c>
      <c r="U35" s="177">
        <v>31</v>
      </c>
    </row>
    <row r="36" spans="1:21" s="229" customFormat="1" ht="15" customHeight="1">
      <c r="A36" s="176">
        <v>32</v>
      </c>
      <c r="B36" s="308" t="s">
        <v>102</v>
      </c>
      <c r="C36" s="287">
        <v>23.81370457307748</v>
      </c>
      <c r="D36" s="287">
        <v>21.536470852279056</v>
      </c>
      <c r="E36" s="287">
        <v>21.258590250582806</v>
      </c>
      <c r="F36" s="287">
        <v>20.489487349660788</v>
      </c>
      <c r="G36" s="287">
        <v>22.121002353235863</v>
      </c>
      <c r="H36" s="287">
        <v>23.329677441931356</v>
      </c>
      <c r="I36" s="287">
        <v>26.945249441597973</v>
      </c>
      <c r="J36" s="287">
        <v>25.985575212129966</v>
      </c>
      <c r="K36" s="287">
        <v>26.960424372052334</v>
      </c>
      <c r="L36" s="287">
        <v>28.382604485670779</v>
      </c>
      <c r="M36" s="287">
        <v>34.964222711608386</v>
      </c>
      <c r="N36" s="287">
        <v>37.625969324961247</v>
      </c>
      <c r="O36" s="287">
        <v>39.948767099417381</v>
      </c>
      <c r="P36" s="287">
        <v>41.462906889497866</v>
      </c>
      <c r="Q36" s="287">
        <v>38.633747035203193</v>
      </c>
      <c r="R36" s="287">
        <v>31.768958437950776</v>
      </c>
      <c r="S36" s="287">
        <v>27.72286287750045</v>
      </c>
      <c r="T36" s="287">
        <v>27.736695534389188</v>
      </c>
      <c r="U36" s="177">
        <v>32</v>
      </c>
    </row>
    <row r="37" spans="1:21" s="229" customFormat="1" ht="15" customHeight="1">
      <c r="A37" s="176">
        <v>33</v>
      </c>
      <c r="B37" s="308" t="s">
        <v>103</v>
      </c>
      <c r="C37" s="287">
        <v>43.588190601537434</v>
      </c>
      <c r="D37" s="287">
        <v>41.830198987961047</v>
      </c>
      <c r="E37" s="287">
        <v>42.122155030221137</v>
      </c>
      <c r="F37" s="287">
        <v>44.727598743029908</v>
      </c>
      <c r="G37" s="287">
        <v>44.277263560419613</v>
      </c>
      <c r="H37" s="287">
        <v>45.229696927923889</v>
      </c>
      <c r="I37" s="287">
        <v>46.107359451061136</v>
      </c>
      <c r="J37" s="287">
        <v>48.151214860173425</v>
      </c>
      <c r="K37" s="287">
        <v>48.933048505948662</v>
      </c>
      <c r="L37" s="287">
        <v>55.030042487199879</v>
      </c>
      <c r="M37" s="287">
        <v>59.518759761375605</v>
      </c>
      <c r="N37" s="287">
        <v>61.796252794561973</v>
      </c>
      <c r="O37" s="287">
        <v>61.919564394909663</v>
      </c>
      <c r="P37" s="287">
        <v>65.820168797873379</v>
      </c>
      <c r="Q37" s="287">
        <v>57.382049925245006</v>
      </c>
      <c r="R37" s="287">
        <v>49.673216684486917</v>
      </c>
      <c r="S37" s="287">
        <v>55.775886999279251</v>
      </c>
      <c r="T37" s="287">
        <v>56.447306304447181</v>
      </c>
      <c r="U37" s="177">
        <v>33</v>
      </c>
    </row>
    <row r="38" spans="1:21" s="229" customFormat="1" ht="15" customHeight="1">
      <c r="A38" s="176">
        <v>34</v>
      </c>
      <c r="B38" s="310" t="s">
        <v>104</v>
      </c>
      <c r="C38" s="287">
        <v>14.981685738997093</v>
      </c>
      <c r="D38" s="287">
        <v>13.775617872336612</v>
      </c>
      <c r="E38" s="287">
        <v>13.841240633828539</v>
      </c>
      <c r="F38" s="287">
        <v>15.77122361868274</v>
      </c>
      <c r="G38" s="287">
        <v>13.628778266781545</v>
      </c>
      <c r="H38" s="287">
        <v>14.257760728806396</v>
      </c>
      <c r="I38" s="287">
        <v>14.737277151510382</v>
      </c>
      <c r="J38" s="287">
        <v>15.171954088815742</v>
      </c>
      <c r="K38" s="287">
        <v>13.989875536396527</v>
      </c>
      <c r="L38" s="287">
        <v>14.945215989897033</v>
      </c>
      <c r="M38" s="287">
        <v>15.958829462870824</v>
      </c>
      <c r="N38" s="287">
        <v>15.227424097619467</v>
      </c>
      <c r="O38" s="287">
        <v>16.731203451422132</v>
      </c>
      <c r="P38" s="287">
        <v>18.147551787046186</v>
      </c>
      <c r="Q38" s="287">
        <v>17.776315098704522</v>
      </c>
      <c r="R38" s="287">
        <v>14.984432774326296</v>
      </c>
      <c r="S38" s="287">
        <v>18.938831685037236</v>
      </c>
      <c r="T38" s="287">
        <v>20.023533888099188</v>
      </c>
      <c r="U38" s="177">
        <v>34</v>
      </c>
    </row>
    <row r="39" spans="1:21" s="229" customFormat="1" ht="15" customHeight="1">
      <c r="A39" s="176">
        <v>35</v>
      </c>
      <c r="B39" s="310" t="s">
        <v>105</v>
      </c>
      <c r="C39" s="287">
        <v>28.606504862540337</v>
      </c>
      <c r="D39" s="287">
        <v>28.054581115624437</v>
      </c>
      <c r="E39" s="287">
        <v>28.2809143963926</v>
      </c>
      <c r="F39" s="287">
        <v>28.956375124347169</v>
      </c>
      <c r="G39" s="287">
        <v>30.648485293638064</v>
      </c>
      <c r="H39" s="287">
        <v>30.971936199117494</v>
      </c>
      <c r="I39" s="287">
        <v>31.370082299550756</v>
      </c>
      <c r="J39" s="287">
        <v>32.97926077135768</v>
      </c>
      <c r="K39" s="287">
        <v>34.943172969552137</v>
      </c>
      <c r="L39" s="287">
        <v>40.084826497302842</v>
      </c>
      <c r="M39" s="287">
        <v>43.559930298504781</v>
      </c>
      <c r="N39" s="287">
        <v>46.568828696942504</v>
      </c>
      <c r="O39" s="287">
        <v>45.188360943487531</v>
      </c>
      <c r="P39" s="287">
        <v>47.672617010827189</v>
      </c>
      <c r="Q39" s="287">
        <v>39.605734826540484</v>
      </c>
      <c r="R39" s="287">
        <v>34.688783910160623</v>
      </c>
      <c r="S39" s="287">
        <v>36.837055314242015</v>
      </c>
      <c r="T39" s="287">
        <v>36.423772416347994</v>
      </c>
      <c r="U39" s="177">
        <v>35</v>
      </c>
    </row>
    <row r="40" spans="1:21" s="229" customFormat="1" ht="15" customHeight="1">
      <c r="A40" s="176">
        <v>36</v>
      </c>
      <c r="B40" s="308" t="s">
        <v>106</v>
      </c>
      <c r="C40" s="287">
        <v>18.662369986194605</v>
      </c>
      <c r="D40" s="287">
        <v>20.158183198975237</v>
      </c>
      <c r="E40" s="287">
        <v>20.448740549343892</v>
      </c>
      <c r="F40" s="287">
        <v>21.560535455948219</v>
      </c>
      <c r="G40" s="287">
        <v>23.001192139262798</v>
      </c>
      <c r="H40" s="287">
        <v>23.357371290388251</v>
      </c>
      <c r="I40" s="287">
        <v>25.57036439223867</v>
      </c>
      <c r="J40" s="287">
        <v>25.855715596791388</v>
      </c>
      <c r="K40" s="287">
        <v>24.498197546198636</v>
      </c>
      <c r="L40" s="287">
        <v>26.072347184964986</v>
      </c>
      <c r="M40" s="287">
        <v>28.893650030843077</v>
      </c>
      <c r="N40" s="287">
        <v>30.685353975396467</v>
      </c>
      <c r="O40" s="287">
        <v>32.796609328492423</v>
      </c>
      <c r="P40" s="287">
        <v>34.36827122731642</v>
      </c>
      <c r="Q40" s="287">
        <v>35.698386155829468</v>
      </c>
      <c r="R40" s="287">
        <v>35.210073438363658</v>
      </c>
      <c r="S40" s="287">
        <v>36.893330755970958</v>
      </c>
      <c r="T40" s="287">
        <v>37.641895011925989</v>
      </c>
      <c r="U40" s="177">
        <v>36</v>
      </c>
    </row>
    <row r="41" spans="1:21" s="229" customFormat="1" ht="15" customHeight="1">
      <c r="A41" s="176">
        <v>37</v>
      </c>
      <c r="B41" s="307" t="s">
        <v>107</v>
      </c>
      <c r="C41" s="287">
        <v>81.819403239190464</v>
      </c>
      <c r="D41" s="287">
        <v>85.243774960784648</v>
      </c>
      <c r="E41" s="287">
        <v>87.299055569852158</v>
      </c>
      <c r="F41" s="287">
        <v>98.8182970513611</v>
      </c>
      <c r="G41" s="287">
        <v>102.98625464708172</v>
      </c>
      <c r="H41" s="287">
        <v>104.8581798397565</v>
      </c>
      <c r="I41" s="287">
        <v>116.22589731510223</v>
      </c>
      <c r="J41" s="287">
        <v>118.72349933090521</v>
      </c>
      <c r="K41" s="287">
        <v>126.0502862758004</v>
      </c>
      <c r="L41" s="287">
        <v>131.04971914216438</v>
      </c>
      <c r="M41" s="287">
        <v>145.59594119617293</v>
      </c>
      <c r="N41" s="287">
        <v>148.82740950508034</v>
      </c>
      <c r="O41" s="287">
        <v>162.9588922771805</v>
      </c>
      <c r="P41" s="287">
        <v>170.89828048531237</v>
      </c>
      <c r="Q41" s="287">
        <v>170.94130818372233</v>
      </c>
      <c r="R41" s="287">
        <v>143.77356823919865</v>
      </c>
      <c r="S41" s="287">
        <v>164.40830346724934</v>
      </c>
      <c r="T41" s="287">
        <v>169.83056834923539</v>
      </c>
      <c r="U41" s="177">
        <v>37</v>
      </c>
    </row>
    <row r="42" spans="1:21" s="229" customFormat="1" ht="15" customHeight="1">
      <c r="A42" s="176">
        <v>38</v>
      </c>
      <c r="B42" s="308" t="s">
        <v>108</v>
      </c>
      <c r="C42" s="287">
        <v>20.648498527831801</v>
      </c>
      <c r="D42" s="287">
        <v>20.906268871679487</v>
      </c>
      <c r="E42" s="287">
        <v>20.697808719541136</v>
      </c>
      <c r="F42" s="287">
        <v>22.762806342750221</v>
      </c>
      <c r="G42" s="287">
        <v>22.925137391306958</v>
      </c>
      <c r="H42" s="287">
        <v>24.53510287212551</v>
      </c>
      <c r="I42" s="287">
        <v>26.752924890040973</v>
      </c>
      <c r="J42" s="287">
        <v>27.08171526272719</v>
      </c>
      <c r="K42" s="287">
        <v>28.162550532277205</v>
      </c>
      <c r="L42" s="287">
        <v>30.386429167446529</v>
      </c>
      <c r="M42" s="287">
        <v>33.665382300675006</v>
      </c>
      <c r="N42" s="287">
        <v>34.735768252044814</v>
      </c>
      <c r="O42" s="287">
        <v>36.951456809994781</v>
      </c>
      <c r="P42" s="287">
        <v>38.805470464588915</v>
      </c>
      <c r="Q42" s="287">
        <v>33.646153504311698</v>
      </c>
      <c r="R42" s="287">
        <v>34.68768884380092</v>
      </c>
      <c r="S42" s="287">
        <v>37.973893299467889</v>
      </c>
      <c r="T42" s="287">
        <v>37.952312533716118</v>
      </c>
      <c r="U42" s="177">
        <v>38</v>
      </c>
    </row>
    <row r="43" spans="1:21" s="229" customFormat="1" ht="15" customHeight="1">
      <c r="A43" s="176">
        <v>39</v>
      </c>
      <c r="B43" s="308" t="s">
        <v>109</v>
      </c>
      <c r="C43" s="287">
        <v>42.287799381172974</v>
      </c>
      <c r="D43" s="287">
        <v>44.587754528416241</v>
      </c>
      <c r="E43" s="287">
        <v>46.553150015162423</v>
      </c>
      <c r="F43" s="287">
        <v>53.337168438660619</v>
      </c>
      <c r="G43" s="287">
        <v>55.64428369851742</v>
      </c>
      <c r="H43" s="287">
        <v>54.848743454205177</v>
      </c>
      <c r="I43" s="287">
        <v>61.724303602892242</v>
      </c>
      <c r="J43" s="287">
        <v>62.947494675172806</v>
      </c>
      <c r="K43" s="287">
        <v>66.538999444449715</v>
      </c>
      <c r="L43" s="287">
        <v>68.051716996717204</v>
      </c>
      <c r="M43" s="287">
        <v>76.390581737414564</v>
      </c>
      <c r="N43" s="287">
        <v>75.76573428044162</v>
      </c>
      <c r="O43" s="287">
        <v>85.710400881601103</v>
      </c>
      <c r="P43" s="287">
        <v>90.071844862479821</v>
      </c>
      <c r="Q43" s="287">
        <v>92.585181066389993</v>
      </c>
      <c r="R43" s="287">
        <v>68.850814257354671</v>
      </c>
      <c r="S43" s="287">
        <v>82.464159919322583</v>
      </c>
      <c r="T43" s="287">
        <v>89.221142283660456</v>
      </c>
      <c r="U43" s="177">
        <v>39</v>
      </c>
    </row>
    <row r="44" spans="1:21" s="229" customFormat="1" ht="15" customHeight="1">
      <c r="A44" s="176">
        <v>40</v>
      </c>
      <c r="B44" s="310" t="s">
        <v>110</v>
      </c>
      <c r="C44" s="287">
        <v>36.76288996165335</v>
      </c>
      <c r="D44" s="287">
        <v>38.925846664798975</v>
      </c>
      <c r="E44" s="287">
        <v>39.233839970481739</v>
      </c>
      <c r="F44" s="287">
        <v>45.222948285409501</v>
      </c>
      <c r="G44" s="287">
        <v>46.908715297942635</v>
      </c>
      <c r="H44" s="287">
        <v>46.173450370441081</v>
      </c>
      <c r="I44" s="287">
        <v>52.536697663354374</v>
      </c>
      <c r="J44" s="287">
        <v>53.485690882070564</v>
      </c>
      <c r="K44" s="287">
        <v>56.628267665926678</v>
      </c>
      <c r="L44" s="287">
        <v>57.60363890594887</v>
      </c>
      <c r="M44" s="287">
        <v>65.073322778830175</v>
      </c>
      <c r="N44" s="287">
        <v>64.092465607973367</v>
      </c>
      <c r="O44" s="287">
        <v>72.732538263588026</v>
      </c>
      <c r="P44" s="287">
        <v>76.447108169712394</v>
      </c>
      <c r="Q44" s="287">
        <v>79.044436194574047</v>
      </c>
      <c r="R44" s="287">
        <v>57.39714133332933</v>
      </c>
      <c r="S44" s="287">
        <v>68.608276233986402</v>
      </c>
      <c r="T44" s="287">
        <v>74.967315371712104</v>
      </c>
      <c r="U44" s="177">
        <v>40</v>
      </c>
    </row>
    <row r="45" spans="1:21" s="229" customFormat="1" ht="15" customHeight="1">
      <c r="A45" s="176">
        <v>41</v>
      </c>
      <c r="B45" s="310" t="s">
        <v>111</v>
      </c>
      <c r="C45" s="287">
        <v>5.5249094195196218</v>
      </c>
      <c r="D45" s="287">
        <v>5.6619078636172677</v>
      </c>
      <c r="E45" s="287">
        <v>7.3193100446806847</v>
      </c>
      <c r="F45" s="287">
        <v>8.114220153251118</v>
      </c>
      <c r="G45" s="287">
        <v>8.7355684005747865</v>
      </c>
      <c r="H45" s="287">
        <v>8.675293083764096</v>
      </c>
      <c r="I45" s="287">
        <v>9.1876059395378693</v>
      </c>
      <c r="J45" s="287">
        <v>9.4618037931022378</v>
      </c>
      <c r="K45" s="287">
        <v>9.9107317785230311</v>
      </c>
      <c r="L45" s="287">
        <v>10.448078090768327</v>
      </c>
      <c r="M45" s="287">
        <v>11.317258958584391</v>
      </c>
      <c r="N45" s="287">
        <v>11.673268672468254</v>
      </c>
      <c r="O45" s="287">
        <v>12.977862618013072</v>
      </c>
      <c r="P45" s="287">
        <v>13.624736692767426</v>
      </c>
      <c r="Q45" s="287">
        <v>13.54074487181594</v>
      </c>
      <c r="R45" s="287">
        <v>11.453672924025346</v>
      </c>
      <c r="S45" s="287">
        <v>13.855883685336188</v>
      </c>
      <c r="T45" s="287">
        <v>14.253826911948353</v>
      </c>
      <c r="U45" s="177">
        <v>41</v>
      </c>
    </row>
    <row r="46" spans="1:21" s="229" customFormat="1" ht="15" customHeight="1">
      <c r="A46" s="176">
        <v>42</v>
      </c>
      <c r="B46" s="308" t="s">
        <v>112</v>
      </c>
      <c r="C46" s="287">
        <v>18.883105330185689</v>
      </c>
      <c r="D46" s="287">
        <v>19.749751560688924</v>
      </c>
      <c r="E46" s="287">
        <v>20.048096835148606</v>
      </c>
      <c r="F46" s="287">
        <v>22.718322269950267</v>
      </c>
      <c r="G46" s="287">
        <v>24.416833557257352</v>
      </c>
      <c r="H46" s="287">
        <v>25.474333513425812</v>
      </c>
      <c r="I46" s="287">
        <v>27.748668822169005</v>
      </c>
      <c r="J46" s="287">
        <v>28.694289393005221</v>
      </c>
      <c r="K46" s="287">
        <v>31.348736299073483</v>
      </c>
      <c r="L46" s="287">
        <v>32.611572978000645</v>
      </c>
      <c r="M46" s="287">
        <v>35.539977158083346</v>
      </c>
      <c r="N46" s="287">
        <v>38.325906972593906</v>
      </c>
      <c r="O46" s="287">
        <v>40.297034585584605</v>
      </c>
      <c r="P46" s="287">
        <v>42.020965158243619</v>
      </c>
      <c r="Q46" s="287">
        <v>44.70997361302063</v>
      </c>
      <c r="R46" s="287">
        <v>40.235065138043069</v>
      </c>
      <c r="S46" s="287">
        <v>43.970250248458861</v>
      </c>
      <c r="T46" s="287">
        <v>42.657113531858819</v>
      </c>
      <c r="U46" s="177">
        <v>42</v>
      </c>
    </row>
    <row r="47" spans="1:21" s="229" customFormat="1" ht="15" customHeight="1">
      <c r="A47" s="176">
        <v>43</v>
      </c>
      <c r="B47" s="307" t="s">
        <v>210</v>
      </c>
      <c r="C47" s="309" t="s">
        <v>704</v>
      </c>
      <c r="D47" s="309" t="s">
        <v>704</v>
      </c>
      <c r="E47" s="309" t="s">
        <v>704</v>
      </c>
      <c r="F47" s="309" t="s">
        <v>704</v>
      </c>
      <c r="G47" s="309" t="s">
        <v>704</v>
      </c>
      <c r="H47" s="309" t="s">
        <v>704</v>
      </c>
      <c r="I47" s="309" t="s">
        <v>704</v>
      </c>
      <c r="J47" s="309" t="s">
        <v>704</v>
      </c>
      <c r="K47" s="309" t="s">
        <v>704</v>
      </c>
      <c r="L47" s="309" t="s">
        <v>704</v>
      </c>
      <c r="M47" s="309" t="s">
        <v>704</v>
      </c>
      <c r="N47" s="309" t="s">
        <v>704</v>
      </c>
      <c r="O47" s="309" t="s">
        <v>704</v>
      </c>
      <c r="P47" s="309" t="s">
        <v>704</v>
      </c>
      <c r="Q47" s="309" t="s">
        <v>704</v>
      </c>
      <c r="R47" s="309" t="s">
        <v>704</v>
      </c>
      <c r="S47" s="309" t="s">
        <v>704</v>
      </c>
      <c r="T47" s="309" t="s">
        <v>704</v>
      </c>
      <c r="U47" s="177">
        <v>43</v>
      </c>
    </row>
    <row r="48" spans="1:21" s="229" customFormat="1" ht="15" customHeight="1">
      <c r="A48" s="176">
        <v>44</v>
      </c>
      <c r="B48" s="301" t="s">
        <v>302</v>
      </c>
      <c r="C48" s="299">
        <v>2360.75629990167</v>
      </c>
      <c r="D48" s="299">
        <v>2215.9909546094541</v>
      </c>
      <c r="E48" s="299">
        <v>2150.6826375988612</v>
      </c>
      <c r="F48" s="299">
        <v>2048.3608657777354</v>
      </c>
      <c r="G48" s="299">
        <v>2021.76794259797</v>
      </c>
      <c r="H48" s="299">
        <v>2083.5912547685039</v>
      </c>
      <c r="I48" s="299">
        <v>2055.7010220085517</v>
      </c>
      <c r="J48" s="299">
        <v>2088.7511446531194</v>
      </c>
      <c r="K48" s="299">
        <v>2166.7922328434247</v>
      </c>
      <c r="L48" s="299">
        <v>2117.1958605386408</v>
      </c>
      <c r="M48" s="299">
        <v>2212.7868531019412</v>
      </c>
      <c r="N48" s="299">
        <v>2180.6576545375342</v>
      </c>
      <c r="O48" s="299">
        <v>2112.0103861377411</v>
      </c>
      <c r="P48" s="299">
        <v>2203.922126651963</v>
      </c>
      <c r="Q48" s="299">
        <v>2226.1279012237169</v>
      </c>
      <c r="R48" s="299">
        <v>2088.9464242693884</v>
      </c>
      <c r="S48" s="299">
        <v>2110.5066653983436</v>
      </c>
      <c r="T48" s="299">
        <v>2104.5070726724648</v>
      </c>
      <c r="U48" s="177">
        <v>44</v>
      </c>
    </row>
    <row r="49" spans="1:21" s="213" customFormat="1" ht="15" customHeight="1">
      <c r="A49" s="176">
        <v>45</v>
      </c>
      <c r="B49" s="301" t="s">
        <v>209</v>
      </c>
      <c r="C49" s="309" t="s">
        <v>704</v>
      </c>
      <c r="D49" s="309" t="s">
        <v>704</v>
      </c>
      <c r="E49" s="309" t="s">
        <v>704</v>
      </c>
      <c r="F49" s="309" t="s">
        <v>704</v>
      </c>
      <c r="G49" s="309" t="s">
        <v>704</v>
      </c>
      <c r="H49" s="309" t="s">
        <v>704</v>
      </c>
      <c r="I49" s="309" t="s">
        <v>704</v>
      </c>
      <c r="J49" s="309" t="s">
        <v>704</v>
      </c>
      <c r="K49" s="309" t="s">
        <v>704</v>
      </c>
      <c r="L49" s="309" t="s">
        <v>704</v>
      </c>
      <c r="M49" s="309" t="s">
        <v>704</v>
      </c>
      <c r="N49" s="309" t="s">
        <v>704</v>
      </c>
      <c r="O49" s="309" t="s">
        <v>704</v>
      </c>
      <c r="P49" s="309" t="s">
        <v>704</v>
      </c>
      <c r="Q49" s="309" t="s">
        <v>704</v>
      </c>
      <c r="R49" s="309" t="s">
        <v>704</v>
      </c>
      <c r="S49" s="309" t="s">
        <v>704</v>
      </c>
      <c r="T49" s="309" t="s">
        <v>704</v>
      </c>
      <c r="U49" s="177">
        <v>45</v>
      </c>
    </row>
    <row r="50" spans="1:21" s="229" customFormat="1" ht="15" customHeight="1">
      <c r="A50" s="176">
        <v>46</v>
      </c>
      <c r="B50" s="311" t="s">
        <v>303</v>
      </c>
      <c r="C50" s="287">
        <v>1095.1422791894702</v>
      </c>
      <c r="D50" s="287">
        <v>1045.5275952011189</v>
      </c>
      <c r="E50" s="287">
        <v>1011.1949613321135</v>
      </c>
      <c r="F50" s="287">
        <v>1000.9480950081823</v>
      </c>
      <c r="G50" s="287">
        <v>976.71952629540351</v>
      </c>
      <c r="H50" s="287">
        <v>1006.3524588719243</v>
      </c>
      <c r="I50" s="287">
        <v>985.59429792984383</v>
      </c>
      <c r="J50" s="287">
        <v>900.10127310600035</v>
      </c>
      <c r="K50" s="287">
        <v>879.17185476353814</v>
      </c>
      <c r="L50" s="287">
        <v>859.31255952607046</v>
      </c>
      <c r="M50" s="287">
        <v>877.31505668084003</v>
      </c>
      <c r="N50" s="287">
        <v>843.0153104159366</v>
      </c>
      <c r="O50" s="287">
        <v>875.93181287127129</v>
      </c>
      <c r="P50" s="287">
        <v>885.32551183559747</v>
      </c>
      <c r="Q50" s="287">
        <v>874.53140443893335</v>
      </c>
      <c r="R50" s="287">
        <v>839.21396996675992</v>
      </c>
      <c r="S50" s="287">
        <v>820.55464592579051</v>
      </c>
      <c r="T50" s="287">
        <v>938.86417734505937</v>
      </c>
      <c r="U50" s="177">
        <v>46</v>
      </c>
    </row>
    <row r="51" spans="1:21" s="229" customFormat="1" ht="15" customHeight="1">
      <c r="A51" s="176">
        <v>47</v>
      </c>
      <c r="B51" s="301" t="s">
        <v>127</v>
      </c>
      <c r="C51" s="287">
        <v>110.986</v>
      </c>
      <c r="D51" s="287">
        <v>94.775000000000006</v>
      </c>
      <c r="E51" s="287">
        <v>78.564999999999998</v>
      </c>
      <c r="F51" s="287">
        <v>71.593999999999994</v>
      </c>
      <c r="G51" s="287">
        <v>67.245999999999995</v>
      </c>
      <c r="H51" s="287">
        <v>66.757000000000005</v>
      </c>
      <c r="I51" s="287">
        <v>67.088999999999999</v>
      </c>
      <c r="J51" s="287">
        <v>64.781999999999996</v>
      </c>
      <c r="K51" s="287">
        <v>66.545000000000002</v>
      </c>
      <c r="L51" s="287">
        <v>59.494</v>
      </c>
      <c r="M51" s="287">
        <v>56.674999999999997</v>
      </c>
      <c r="N51" s="287">
        <v>45.665300000000002</v>
      </c>
      <c r="O51" s="287">
        <v>38.7271</v>
      </c>
      <c r="P51" s="287">
        <v>43.161199999999994</v>
      </c>
      <c r="Q51" s="287">
        <v>41.598599999999998</v>
      </c>
      <c r="R51" s="287">
        <v>35.441800000000001</v>
      </c>
      <c r="S51" s="287">
        <v>34.037500000000001</v>
      </c>
      <c r="T51" s="287">
        <v>36.898699999999998</v>
      </c>
      <c r="U51" s="177">
        <v>47</v>
      </c>
    </row>
    <row r="52" spans="1:21" s="213" customFormat="1" ht="15" customHeight="1">
      <c r="A52" s="178"/>
      <c r="B52" s="312"/>
      <c r="C52" s="313"/>
      <c r="D52" s="313"/>
      <c r="E52" s="313"/>
      <c r="F52" s="313"/>
      <c r="G52" s="313"/>
      <c r="H52" s="313"/>
      <c r="I52" s="313"/>
      <c r="J52" s="313"/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181"/>
    </row>
    <row r="53" spans="1:21" s="229" customFormat="1" ht="15" customHeight="1">
      <c r="A53" s="176"/>
      <c r="B53" s="311" t="s">
        <v>41</v>
      </c>
      <c r="C53" s="313"/>
      <c r="D53" s="313"/>
      <c r="E53" s="313"/>
      <c r="F53" s="313"/>
      <c r="G53" s="313"/>
      <c r="H53" s="313"/>
      <c r="I53" s="313"/>
      <c r="J53" s="313"/>
      <c r="K53" s="313"/>
      <c r="L53" s="313"/>
      <c r="M53" s="313"/>
      <c r="N53" s="313"/>
      <c r="O53" s="313"/>
      <c r="P53" s="313"/>
      <c r="Q53" s="313"/>
      <c r="R53" s="313"/>
      <c r="S53" s="313"/>
      <c r="T53" s="313"/>
      <c r="U53" s="177"/>
    </row>
    <row r="54" spans="1:21" s="229" customFormat="1" ht="15" customHeight="1">
      <c r="A54" s="176">
        <v>48</v>
      </c>
      <c r="B54" s="301" t="s">
        <v>304</v>
      </c>
      <c r="C54" s="287">
        <v>49199.923021629875</v>
      </c>
      <c r="D54" s="287">
        <v>48830.886153297433</v>
      </c>
      <c r="E54" s="287">
        <v>47765.155679624855</v>
      </c>
      <c r="F54" s="287">
        <v>47382.742840732652</v>
      </c>
      <c r="G54" s="287">
        <v>45806.735766410151</v>
      </c>
      <c r="H54" s="287">
        <v>45370.603846017038</v>
      </c>
      <c r="I54" s="287">
        <v>44929.278476446321</v>
      </c>
      <c r="J54" s="287">
        <v>43899.213293245193</v>
      </c>
      <c r="K54" s="309" t="s">
        <v>704</v>
      </c>
      <c r="L54" s="309" t="s">
        <v>704</v>
      </c>
      <c r="M54" s="287">
        <v>40536.904529735148</v>
      </c>
      <c r="N54" s="309" t="s">
        <v>704</v>
      </c>
      <c r="O54" s="309" t="s">
        <v>704</v>
      </c>
      <c r="P54" s="287">
        <v>37747.156996052712</v>
      </c>
      <c r="Q54" s="309" t="s">
        <v>704</v>
      </c>
      <c r="R54" s="309" t="s">
        <v>704</v>
      </c>
      <c r="S54" s="287">
        <v>38103.774261573628</v>
      </c>
      <c r="T54" s="309" t="s">
        <v>704</v>
      </c>
      <c r="U54" s="177">
        <v>48</v>
      </c>
    </row>
    <row r="55" spans="1:21" s="229" customFormat="1" ht="15" customHeight="1">
      <c r="A55" s="176">
        <v>49</v>
      </c>
      <c r="B55" s="301" t="s">
        <v>305</v>
      </c>
      <c r="C55" s="287">
        <v>49007.557282216687</v>
      </c>
      <c r="D55" s="287">
        <v>48642.457685072928</v>
      </c>
      <c r="E55" s="287">
        <v>47589.264303803204</v>
      </c>
      <c r="F55" s="287">
        <v>47210.905905811887</v>
      </c>
      <c r="G55" s="287">
        <v>45635.072452052838</v>
      </c>
      <c r="H55" s="287">
        <v>45194.001525212538</v>
      </c>
      <c r="I55" s="287">
        <v>44765.815913583225</v>
      </c>
      <c r="J55" s="287">
        <v>43727.162186509697</v>
      </c>
      <c r="K55" s="309" t="s">
        <v>704</v>
      </c>
      <c r="L55" s="309" t="s">
        <v>704</v>
      </c>
      <c r="M55" s="287">
        <v>40387.5012638681</v>
      </c>
      <c r="N55" s="309" t="s">
        <v>704</v>
      </c>
      <c r="O55" s="309" t="s">
        <v>704</v>
      </c>
      <c r="P55" s="287">
        <v>37625.629856181557</v>
      </c>
      <c r="Q55" s="309" t="s">
        <v>704</v>
      </c>
      <c r="R55" s="309" t="s">
        <v>704</v>
      </c>
      <c r="S55" s="287">
        <v>37984.025040219662</v>
      </c>
      <c r="T55" s="309" t="s">
        <v>704</v>
      </c>
      <c r="U55" s="177">
        <v>49</v>
      </c>
    </row>
    <row r="56" spans="1:21" s="229" customFormat="1" ht="15" customHeight="1">
      <c r="A56" s="176">
        <v>50</v>
      </c>
      <c r="B56" s="301" t="s">
        <v>128</v>
      </c>
      <c r="C56" s="287">
        <v>-8.0000000000009095</v>
      </c>
      <c r="D56" s="287">
        <v>-7.7999999999997272</v>
      </c>
      <c r="E56" s="287">
        <v>-6.7340000000008331</v>
      </c>
      <c r="F56" s="287">
        <v>-6.7340000000017426</v>
      </c>
      <c r="G56" s="287">
        <v>-6.7340000000003783</v>
      </c>
      <c r="H56" s="287">
        <v>-6.8770000000008622</v>
      </c>
      <c r="I56" s="287">
        <v>-7.1850000000004002</v>
      </c>
      <c r="J56" s="287">
        <v>-7.4929999999999382</v>
      </c>
      <c r="K56" s="309" t="s">
        <v>704</v>
      </c>
      <c r="L56" s="309" t="s">
        <v>704</v>
      </c>
      <c r="M56" s="287">
        <v>-9.1539999999999964</v>
      </c>
      <c r="N56" s="309" t="s">
        <v>704</v>
      </c>
      <c r="O56" s="309" t="s">
        <v>704</v>
      </c>
      <c r="P56" s="287">
        <v>-1.0230000000001382</v>
      </c>
      <c r="Q56" s="309" t="s">
        <v>704</v>
      </c>
      <c r="R56" s="309" t="s">
        <v>704</v>
      </c>
      <c r="S56" s="287">
        <v>-1.023000000000593</v>
      </c>
      <c r="T56" s="309" t="s">
        <v>704</v>
      </c>
      <c r="U56" s="177">
        <v>50</v>
      </c>
    </row>
    <row r="57" spans="1:21" s="229" customFormat="1" ht="15" customHeight="1">
      <c r="A57" s="176">
        <v>51</v>
      </c>
      <c r="B57" s="311" t="s">
        <v>129</v>
      </c>
      <c r="C57" s="287">
        <v>184.36573941318693</v>
      </c>
      <c r="D57" s="287">
        <v>180.62846822450547</v>
      </c>
      <c r="E57" s="287">
        <v>169.15737582165048</v>
      </c>
      <c r="F57" s="287">
        <v>165.10293492076244</v>
      </c>
      <c r="G57" s="287">
        <v>164.92931435731225</v>
      </c>
      <c r="H57" s="287">
        <v>169.72532080449992</v>
      </c>
      <c r="I57" s="287">
        <v>156.27756286309614</v>
      </c>
      <c r="J57" s="287">
        <v>164.55810673549649</v>
      </c>
      <c r="K57" s="309" t="s">
        <v>704</v>
      </c>
      <c r="L57" s="309" t="s">
        <v>704</v>
      </c>
      <c r="M57" s="287">
        <v>140.2492658670476</v>
      </c>
      <c r="N57" s="309" t="s">
        <v>704</v>
      </c>
      <c r="O57" s="309" t="s">
        <v>704</v>
      </c>
      <c r="P57" s="287">
        <v>120.50413987115553</v>
      </c>
      <c r="Q57" s="309" t="s">
        <v>704</v>
      </c>
      <c r="R57" s="309" t="s">
        <v>704</v>
      </c>
      <c r="S57" s="287">
        <v>118.72622135396568</v>
      </c>
      <c r="T57" s="309" t="s">
        <v>704</v>
      </c>
      <c r="U57" s="177">
        <v>51</v>
      </c>
    </row>
    <row r="58" spans="1:21" s="229" customFormat="1" ht="12" customHeight="1">
      <c r="B58" s="314"/>
      <c r="C58" s="315"/>
      <c r="D58" s="315"/>
      <c r="E58" s="315"/>
      <c r="F58" s="315"/>
      <c r="G58" s="315"/>
      <c r="H58" s="315"/>
      <c r="I58" s="315"/>
      <c r="J58" s="315"/>
      <c r="K58" s="315"/>
      <c r="L58" s="315"/>
      <c r="M58" s="315"/>
      <c r="N58" s="315"/>
      <c r="O58" s="315"/>
      <c r="P58" s="315"/>
      <c r="Q58" s="315"/>
      <c r="R58" s="315"/>
      <c r="S58" s="315"/>
      <c r="T58" s="315"/>
    </row>
    <row r="59" spans="1:21" ht="12" customHeight="1">
      <c r="B59" s="214" t="s">
        <v>169</v>
      </c>
      <c r="C59" s="316"/>
      <c r="D59" s="316"/>
      <c r="E59" s="316"/>
      <c r="F59" s="316"/>
      <c r="G59" s="316"/>
      <c r="H59" s="316"/>
      <c r="I59" s="316"/>
      <c r="J59" s="316"/>
      <c r="K59" s="316"/>
      <c r="L59" s="316"/>
      <c r="M59" s="316"/>
      <c r="N59" s="316"/>
      <c r="O59" s="316"/>
      <c r="P59" s="316"/>
      <c r="Q59" s="316"/>
      <c r="R59" s="316"/>
      <c r="S59" s="316"/>
      <c r="T59" s="316"/>
    </row>
    <row r="60" spans="1:21" ht="12" customHeight="1">
      <c r="B60" s="214" t="s">
        <v>253</v>
      </c>
      <c r="C60" s="316"/>
      <c r="D60" s="316"/>
      <c r="E60" s="316"/>
      <c r="F60" s="316"/>
      <c r="G60" s="316"/>
      <c r="H60" s="316"/>
      <c r="I60" s="316"/>
      <c r="J60" s="316"/>
      <c r="K60" s="316"/>
      <c r="L60" s="316"/>
      <c r="M60" s="316"/>
      <c r="N60" s="316"/>
      <c r="O60" s="316"/>
      <c r="P60" s="316"/>
      <c r="Q60" s="316"/>
      <c r="R60" s="316"/>
      <c r="S60" s="316"/>
      <c r="T60" s="316"/>
    </row>
    <row r="61" spans="1:21" ht="12" customHeight="1">
      <c r="B61" s="214" t="s">
        <v>254</v>
      </c>
      <c r="C61" s="316"/>
      <c r="D61" s="316"/>
      <c r="E61" s="316"/>
      <c r="F61" s="316"/>
      <c r="G61" s="316"/>
      <c r="H61" s="316"/>
      <c r="I61" s="316"/>
      <c r="J61" s="316"/>
      <c r="K61" s="316"/>
      <c r="L61" s="316"/>
      <c r="M61" s="316"/>
      <c r="N61" s="316"/>
      <c r="O61" s="316"/>
      <c r="P61" s="316"/>
      <c r="Q61" s="316"/>
      <c r="R61" s="316"/>
      <c r="S61" s="316"/>
      <c r="T61" s="316"/>
    </row>
    <row r="62" spans="1:21" ht="12" customHeight="1">
      <c r="B62" s="317" t="s">
        <v>259</v>
      </c>
      <c r="C62" s="318"/>
      <c r="D62" s="318"/>
      <c r="E62" s="318"/>
      <c r="F62" s="318"/>
      <c r="G62" s="318"/>
      <c r="H62" s="318"/>
      <c r="I62" s="318"/>
      <c r="J62" s="318"/>
      <c r="K62" s="318"/>
      <c r="L62" s="318"/>
      <c r="M62" s="318"/>
      <c r="N62" s="318"/>
      <c r="O62" s="318"/>
      <c r="P62" s="318"/>
      <c r="Q62" s="318"/>
      <c r="R62" s="318"/>
      <c r="S62" s="318"/>
      <c r="T62" s="318"/>
    </row>
    <row r="63" spans="1:21" ht="12" customHeight="1">
      <c r="B63" s="214" t="s">
        <v>291</v>
      </c>
    </row>
    <row r="64" spans="1:21" ht="12" customHeight="1">
      <c r="B64" s="214" t="s">
        <v>292</v>
      </c>
    </row>
    <row r="65" spans="2:2" ht="12" customHeight="1">
      <c r="B65" s="214" t="s">
        <v>293</v>
      </c>
    </row>
    <row r="66" spans="2:2" ht="12" customHeight="1">
      <c r="B66" s="214" t="s">
        <v>294</v>
      </c>
    </row>
    <row r="67" spans="2:2" ht="12" customHeight="1">
      <c r="B67" s="214" t="s">
        <v>295</v>
      </c>
    </row>
    <row r="68" spans="2:2" ht="12" customHeight="1">
      <c r="B68" s="214" t="s">
        <v>296</v>
      </c>
    </row>
    <row r="69" spans="2:2" ht="12" customHeight="1">
      <c r="B69" s="214" t="s">
        <v>297</v>
      </c>
    </row>
    <row r="70" spans="2:2">
      <c r="B70" s="214" t="s">
        <v>298</v>
      </c>
    </row>
  </sheetData>
  <printOptions horizontalCentered="1"/>
  <pageMargins left="0.59055118110236227" right="0.59055118110236227" top="0.59055118110236227" bottom="0.59055118110236227" header="0.11811023622047245" footer="0.11811023622047245"/>
  <pageSetup paperSize="9" scale="60" firstPageNumber="4" fitToWidth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Inhalt</vt:lpstr>
      <vt:lpstr>Einführung</vt:lpstr>
      <vt:lpstr>Glossar</vt:lpstr>
      <vt:lpstr>1.1</vt:lpstr>
      <vt:lpstr>1.2</vt:lpstr>
      <vt:lpstr>1.3</vt:lpstr>
      <vt:lpstr>1.4</vt:lpstr>
      <vt:lpstr>1.5</vt:lpstr>
      <vt:lpstr>1.6</vt:lpstr>
      <vt:lpstr>'1.2'!Print_Titles</vt:lpstr>
      <vt:lpstr>'1.3'!Print_Titles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1: Gesamtwirtschaftliche Übersichtstabellen, Wirtschaftliche Bezugszahlen - 2013</dc:title>
  <dc:creator>Statistisches Bundesamt</dc:creator>
  <cp:keywords>Umweltfaktoren; wirtschaftliche Zwecke; private Haushalte; Materialentnahmen; Materialabgaben; Indikatoren; Nachhaltigkeitsstrategie</cp:keywords>
  <cp:lastModifiedBy>Haas-Helfrich, Daniela</cp:lastModifiedBy>
  <cp:lastPrinted>2013-12-13T11:24:00Z</cp:lastPrinted>
  <dcterms:created xsi:type="dcterms:W3CDTF">2005-03-02T08:39:01Z</dcterms:created>
  <dcterms:modified xsi:type="dcterms:W3CDTF">2013-12-17T08:47:25Z</dcterms:modified>
</cp:coreProperties>
</file>