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9585" yWindow="-15" windowWidth="9630" windowHeight="11415" tabRatio="935"/>
  </bookViews>
  <sheets>
    <sheet name="Deckblatt" sheetId="91" r:id="rId1"/>
    <sheet name="Inhalt" sheetId="2" r:id="rId2"/>
    <sheet name="Gebietsstand" sheetId="3" r:id="rId3"/>
    <sheet name="Vorbemerkung" sheetId="68" r:id="rId4"/>
    <sheet name="Qualitätsbericht" sheetId="69" r:id="rId5"/>
    <sheet name="Weitere Erläuterungen" sheetId="70" r:id="rId6"/>
    <sheet name="Grafik1-2" sheetId="5" r:id="rId7"/>
    <sheet name="Grafik3" sheetId="6" r:id="rId8"/>
    <sheet name="Karte" sheetId="8" r:id="rId9"/>
    <sheet name="Daten" sheetId="7" state="hidden" r:id="rId10"/>
    <sheet name="1.1" sheetId="9" r:id="rId11"/>
    <sheet name="1.2" sheetId="10" r:id="rId12"/>
    <sheet name="1.3" sheetId="11" r:id="rId13"/>
    <sheet name="1.4" sheetId="12" r:id="rId14"/>
    <sheet name="1.5" sheetId="13" r:id="rId15"/>
    <sheet name="1.6" sheetId="14" r:id="rId16"/>
    <sheet name="1.7" sheetId="15" r:id="rId17"/>
    <sheet name="1.8" sheetId="16" r:id="rId18"/>
    <sheet name="1.1a" sheetId="17" r:id="rId19"/>
    <sheet name="1.2a" sheetId="18" r:id="rId20"/>
    <sheet name="1.3a" sheetId="19" r:id="rId21"/>
    <sheet name="1.4a" sheetId="20" r:id="rId22"/>
    <sheet name="1.5a" sheetId="21" r:id="rId23"/>
    <sheet name="1.6a" sheetId="22" r:id="rId24"/>
    <sheet name="1.7a" sheetId="23" r:id="rId25"/>
    <sheet name="1.8a" sheetId="24" r:id="rId26"/>
    <sheet name="2.1" sheetId="25" r:id="rId27"/>
    <sheet name="2.2" sheetId="73" r:id="rId28"/>
    <sheet name="2.3" sheetId="74" r:id="rId29"/>
    <sheet name="2.4" sheetId="76" r:id="rId30"/>
    <sheet name="2.5" sheetId="77" r:id="rId31"/>
    <sheet name="2.6" sheetId="78" r:id="rId32"/>
    <sheet name="2.7" sheetId="79" r:id="rId33"/>
    <sheet name="2.8" sheetId="80" r:id="rId34"/>
    <sheet name="2.9" sheetId="81" r:id="rId35"/>
    <sheet name="2.10" sheetId="82" r:id="rId36"/>
    <sheet name="2.11" sheetId="83" r:id="rId37"/>
    <sheet name="2.12" sheetId="84" r:id="rId38"/>
    <sheet name="2.13" sheetId="85" r:id="rId39"/>
    <sheet name="2.14" sheetId="86" r:id="rId40"/>
    <sheet name="2.15" sheetId="87" r:id="rId41"/>
    <sheet name="2.16" sheetId="88" r:id="rId42"/>
    <sheet name="2.17" sheetId="89" r:id="rId43"/>
    <sheet name="3.1" sheetId="42" r:id="rId44"/>
    <sheet name="3.2" sheetId="43" r:id="rId45"/>
    <sheet name="3.3" sheetId="44" r:id="rId46"/>
    <sheet name="4" sheetId="45" r:id="rId47"/>
    <sheet name="5.1" sheetId="46" r:id="rId48"/>
    <sheet name="5.2" sheetId="47" r:id="rId49"/>
    <sheet name="5.3" sheetId="48" r:id="rId50"/>
    <sheet name="5.1a" sheetId="49" r:id="rId51"/>
    <sheet name="5.2a" sheetId="50" r:id="rId52"/>
    <sheet name="5.3a" sheetId="51" r:id="rId53"/>
    <sheet name="6.1" sheetId="52" r:id="rId54"/>
    <sheet name="6.2" sheetId="53" r:id="rId55"/>
    <sheet name="6.3" sheetId="54" r:id="rId56"/>
    <sheet name="7.1" sheetId="55" r:id="rId57"/>
    <sheet name="7.2" sheetId="56" r:id="rId58"/>
    <sheet name="7.3" sheetId="57" r:id="rId59"/>
    <sheet name="8.1" sheetId="58" r:id="rId60"/>
    <sheet name="8.2" sheetId="59" r:id="rId61"/>
    <sheet name="8.3" sheetId="60" r:id="rId62"/>
    <sheet name="9.1" sheetId="61" r:id="rId63"/>
    <sheet name="9.2" sheetId="62" r:id="rId64"/>
    <sheet name="9.3" sheetId="63" r:id="rId65"/>
    <sheet name="10" sheetId="64" r:id="rId66"/>
    <sheet name="11" sheetId="90" r:id="rId67"/>
    <sheet name="12" sheetId="92" r:id="rId68"/>
  </sheets>
  <definedNames>
    <definedName name="_xlnm._FilterDatabase" localSheetId="26" hidden="1">'2.1'!$A$4:$A$70</definedName>
    <definedName name="_xlnm._FilterDatabase" localSheetId="35" hidden="1">'2.10'!$A$4:$A$70</definedName>
    <definedName name="_xlnm._FilterDatabase" localSheetId="36" hidden="1">'2.11'!$A$4:$A$70</definedName>
    <definedName name="_xlnm._FilterDatabase" localSheetId="37" hidden="1">'2.12'!$A$4:$A$70</definedName>
    <definedName name="_xlnm._FilterDatabase" localSheetId="38" hidden="1">'2.13'!$A$4:$A$70</definedName>
    <definedName name="_xlnm._FilterDatabase" localSheetId="39" hidden="1">'2.14'!$A$4:$A$70</definedName>
    <definedName name="_xlnm._FilterDatabase" localSheetId="40" hidden="1">'2.15'!$A$4:$A$70</definedName>
    <definedName name="_xlnm._FilterDatabase" localSheetId="41" hidden="1">'2.16'!$A$4:$A$70</definedName>
    <definedName name="_xlnm._FilterDatabase" localSheetId="42" hidden="1">'2.17'!$A$4:$A$70</definedName>
    <definedName name="_xlnm._FilterDatabase" localSheetId="27" hidden="1">'2.2'!$A$4:$A$70</definedName>
    <definedName name="_xlnm._FilterDatabase" localSheetId="28" hidden="1">'2.3'!$A$4:$A$70</definedName>
    <definedName name="_xlnm._FilterDatabase" localSheetId="29" hidden="1">'2.4'!$A$4:$A$70</definedName>
    <definedName name="_xlnm._FilterDatabase" localSheetId="30" hidden="1">'2.5'!$A$4:$A$70</definedName>
    <definedName name="_xlnm._FilterDatabase" localSheetId="31" hidden="1">'2.6'!$A$4:$A$70</definedName>
    <definedName name="_xlnm._FilterDatabase" localSheetId="32" hidden="1">'2.7'!$A$4:$A$70</definedName>
    <definedName name="_xlnm._FilterDatabase" localSheetId="33" hidden="1">'2.8'!$A$4:$A$70</definedName>
    <definedName name="_xlnm._FilterDatabase" localSheetId="34" hidden="1">'2.9'!$A$4:$A$70</definedName>
    <definedName name="_xlnm._FilterDatabase" localSheetId="9" hidden="1">Daten!$A$42:$F$42</definedName>
    <definedName name="_xlnm.Print_Area" localSheetId="10">'1.1'!$A$4:$G$52</definedName>
    <definedName name="_xlnm.Print_Area" localSheetId="18">'1.1a'!$A$4:$G$55</definedName>
    <definedName name="_xlnm.Print_Area" localSheetId="11">'1.2'!$A$4:$G$53</definedName>
    <definedName name="_xlnm.Print_Area" localSheetId="19">'1.2a'!$A$4:$G$54</definedName>
    <definedName name="_xlnm.Print_Area" localSheetId="12">'1.3'!$A$4:$G$51</definedName>
    <definedName name="_xlnm.Print_Area" localSheetId="20">'1.3a'!$A$4:$G$53</definedName>
    <definedName name="_xlnm.Print_Area" localSheetId="13">'1.4'!$A$4:$G$51</definedName>
    <definedName name="_xlnm.Print_Area" localSheetId="21">'1.4a'!$A$4:$G$53</definedName>
    <definedName name="_xlnm.Print_Area" localSheetId="14">'1.5'!$A$4:$G$52</definedName>
    <definedName name="_xlnm.Print_Area" localSheetId="22">'1.5a'!$A$4:$G$53</definedName>
    <definedName name="_xlnm.Print_Area" localSheetId="15">'1.6'!$A$4:$G$51</definedName>
    <definedName name="_xlnm.Print_Area" localSheetId="23">'1.6a'!$A$4:$G$52</definedName>
    <definedName name="_xlnm.Print_Area" localSheetId="16">'1.7'!$A$4:$G$51</definedName>
    <definedName name="_xlnm.Print_Area" localSheetId="24">'1.7a'!$A$4:$G$53</definedName>
    <definedName name="_xlnm.Print_Area" localSheetId="17">'1.8'!$A$4:$G$29</definedName>
    <definedName name="_xlnm.Print_Area" localSheetId="25">'1.8a'!$A$4:$G$30</definedName>
    <definedName name="_xlnm.Print_Area" localSheetId="65">'10'!$A$4:$G$47</definedName>
    <definedName name="_xlnm.Print_Area" localSheetId="66">'11'!$A$4:$E$35</definedName>
    <definedName name="_xlnm.Print_Area" localSheetId="67">'12'!$A$4:$K$77</definedName>
    <definedName name="_xlnm.Print_Area" localSheetId="26">'2.1'!$A$4:$H$70</definedName>
    <definedName name="_xlnm.Print_Area" localSheetId="35">'2.10'!$A$4:$H$70</definedName>
    <definedName name="_xlnm.Print_Area" localSheetId="36">'2.11'!$A$4:$H$70</definedName>
    <definedName name="_xlnm.Print_Area" localSheetId="37">'2.12'!$A$4:$H$70</definedName>
    <definedName name="_xlnm.Print_Area" localSheetId="38">'2.13'!$A$4:$H$70</definedName>
    <definedName name="_xlnm.Print_Area" localSheetId="39">'2.14'!$A$4:$H$70</definedName>
    <definedName name="_xlnm.Print_Area" localSheetId="40">'2.15'!$A$4:$H$70</definedName>
    <definedName name="_xlnm.Print_Area" localSheetId="41">'2.16'!$A$4:$H$70</definedName>
    <definedName name="_xlnm.Print_Area" localSheetId="42">'2.17'!$A$4:$H$70</definedName>
    <definedName name="_xlnm.Print_Area" localSheetId="27">'2.2'!$A$4:$H$70</definedName>
    <definedName name="_xlnm.Print_Area" localSheetId="28">'2.3'!$A$4:$H$70</definedName>
    <definedName name="_xlnm.Print_Area" localSheetId="29">'2.4'!$A$4:$H$70</definedName>
    <definedName name="_xlnm.Print_Area" localSheetId="30">'2.5'!$A$4:$H$70</definedName>
    <definedName name="_xlnm.Print_Area" localSheetId="31">'2.6'!$A$4:$H$70</definedName>
    <definedName name="_xlnm.Print_Area" localSheetId="32">'2.7'!$A$4:$H$70</definedName>
    <definedName name="_xlnm.Print_Area" localSheetId="33">'2.8'!$A$4:$H$70</definedName>
    <definedName name="_xlnm.Print_Area" localSheetId="34">'2.9'!$A$4:$H$70</definedName>
    <definedName name="_xlnm.Print_Area" localSheetId="43">'3.1'!$A$4:$J$78</definedName>
    <definedName name="_xlnm.Print_Area" localSheetId="44">'3.2'!$A$4:$J$77</definedName>
    <definedName name="_xlnm.Print_Area" localSheetId="45">'3.3'!$A$4:$J$77</definedName>
    <definedName name="_xlnm.Print_Area" localSheetId="46">'4'!$A$4:$N$72</definedName>
    <definedName name="_xlnm.Print_Area" localSheetId="47">'5.1'!$A$4:$J$73</definedName>
    <definedName name="_xlnm.Print_Area" localSheetId="50">'5.1a'!$A$4:$J$74</definedName>
    <definedName name="_xlnm.Print_Area" localSheetId="48">'5.2'!$A$4:$J$73</definedName>
    <definedName name="_xlnm.Print_Area" localSheetId="51">'5.2a'!$A$4:$J$74</definedName>
    <definedName name="_xlnm.Print_Area" localSheetId="49">'5.3'!$A$4:$J$73</definedName>
    <definedName name="_xlnm.Print_Area" localSheetId="52">'5.3a'!$A$4:$J$74</definedName>
    <definedName name="_xlnm.Print_Area" localSheetId="53">'6.1'!$A$4:$M$46</definedName>
    <definedName name="_xlnm.Print_Area" localSheetId="54">'6.2'!$A$4:$M$46</definedName>
    <definedName name="_xlnm.Print_Area" localSheetId="55">'6.3'!$A$4:$M$46</definedName>
    <definedName name="_xlnm.Print_Area" localSheetId="56">'7.1'!$A$4:$F$50</definedName>
    <definedName name="_xlnm.Print_Area" localSheetId="57">'7.2'!$A$4:$F$50</definedName>
    <definedName name="_xlnm.Print_Area" localSheetId="58">'7.3'!$A$4:$F$50</definedName>
    <definedName name="_xlnm.Print_Area" localSheetId="59">'8.1'!$A$4:$G$46</definedName>
    <definedName name="_xlnm.Print_Area" localSheetId="60">'8.2'!$A$4:$G$48</definedName>
    <definedName name="_xlnm.Print_Area" localSheetId="61">'8.3'!$A$4:$G$46</definedName>
    <definedName name="_xlnm.Print_Area" localSheetId="62">'9.1'!$A$4:$I$64</definedName>
    <definedName name="_xlnm.Print_Area" localSheetId="63">'9.2'!$A$4:$I$64</definedName>
    <definedName name="_xlnm.Print_Area" localSheetId="64">'9.3'!$A$4:$I$64</definedName>
    <definedName name="_xlnm.Print_Area" localSheetId="2">Gebietsstand!$A$3:$G$34</definedName>
    <definedName name="_xlnm.Print_Area" localSheetId="6">'Grafik1-2'!$A$2:$H$64</definedName>
    <definedName name="_xlnm.Print_Area" localSheetId="7">Grafik3!$A$2:$H$63</definedName>
    <definedName name="_xlnm.Print_Area" localSheetId="1">Inhalt!$A$1:$F$117</definedName>
    <definedName name="_xlnm.Print_Area" localSheetId="8">Karte!$A$2:$D$37</definedName>
    <definedName name="_xlnm.Print_Area" localSheetId="4">Qualitätsbericht!$A$2:$G$258</definedName>
    <definedName name="_xlnm.Print_Area" localSheetId="3">Vorbemerkung!$A$2:$G$48</definedName>
    <definedName name="_xlnm.Print_Area" localSheetId="5">'Weitere Erläuterungen'!$A$2:$H$183</definedName>
    <definedName name="Text20" localSheetId="0">Deckblatt!$B$58</definedName>
    <definedName name="Text9" localSheetId="0">Deckblatt!$B$57</definedName>
  </definedNames>
  <calcPr calcId="145621" calcMode="manual" iterate="1" iterateCount="1" calcCompleted="0" calcOnSave="0"/>
</workbook>
</file>

<file path=xl/calcChain.xml><?xml version="1.0" encoding="utf-8"?>
<calcChain xmlns="http://schemas.openxmlformats.org/spreadsheetml/2006/main">
  <c r="C38" i="7" l="1"/>
  <c r="B2" i="7"/>
  <c r="B4" i="7"/>
  <c r="C4" i="7" s="1"/>
  <c r="B5" i="7"/>
  <c r="B6" i="7"/>
  <c r="B7" i="7"/>
  <c r="C7" i="7" s="1"/>
  <c r="B8" i="7"/>
  <c r="B9" i="7"/>
  <c r="C2" i="7" s="1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30" i="7"/>
  <c r="B34" i="7"/>
  <c r="C34" i="7"/>
  <c r="B35" i="7"/>
  <c r="D35" i="7" s="1"/>
  <c r="C35" i="7"/>
  <c r="B36" i="7"/>
  <c r="C36" i="7"/>
  <c r="D36" i="7" s="1"/>
  <c r="B37" i="7"/>
  <c r="C37" i="7"/>
  <c r="D37" i="7"/>
  <c r="B38" i="7"/>
  <c r="B39" i="7"/>
  <c r="C39" i="7"/>
  <c r="B40" i="7"/>
  <c r="D40" i="7" s="1"/>
  <c r="C40" i="7"/>
  <c r="B41" i="7"/>
  <c r="C41" i="7"/>
  <c r="D41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60" i="7"/>
  <c r="A2" i="8"/>
  <c r="A2" i="6"/>
  <c r="A2" i="5"/>
  <c r="C9" i="7" l="1"/>
  <c r="D34" i="7"/>
  <c r="C8" i="7"/>
  <c r="C6" i="7"/>
  <c r="C5" i="7"/>
  <c r="D39" i="7"/>
  <c r="D38" i="7"/>
  <c r="B3" i="7"/>
  <c r="C3" i="7" s="1"/>
  <c r="C116" i="2"/>
  <c r="C113" i="2" l="1"/>
  <c r="C111" i="2"/>
  <c r="C105" i="2"/>
  <c r="C99" i="2"/>
  <c r="C93" i="2"/>
  <c r="C87" i="2"/>
  <c r="C80" i="2"/>
  <c r="C73" i="2"/>
  <c r="C71" i="2"/>
  <c r="C64" i="2"/>
  <c r="C44" i="2"/>
  <c r="C30" i="2"/>
  <c r="C16" i="2"/>
  <c r="C10" i="2"/>
  <c r="C9" i="2"/>
  <c r="C8" i="2"/>
</calcChain>
</file>

<file path=xl/sharedStrings.xml><?xml version="1.0" encoding="utf-8"?>
<sst xmlns="http://schemas.openxmlformats.org/spreadsheetml/2006/main" count="3293" uniqueCount="418">
  <si>
    <t>Statistisches Bundesamt</t>
  </si>
  <si>
    <t>Bildung und Kultur</t>
  </si>
  <si>
    <t>Aufstiegsförderung nach dem</t>
  </si>
  <si>
    <t>Aufstiegsfortbildungsförderungsgesetz (AFBG)</t>
  </si>
  <si>
    <t>Erscheinungsfolge: jährlich</t>
  </si>
  <si>
    <t>Land</t>
  </si>
  <si>
    <t>Geförderte</t>
  </si>
  <si>
    <t>Finanzieller Aufwand</t>
  </si>
  <si>
    <t>insgesamt</t>
  </si>
  <si>
    <t>Vollzeit</t>
  </si>
  <si>
    <t>Teilzeit</t>
  </si>
  <si>
    <t>zusammen</t>
  </si>
  <si>
    <t>Zuschuss</t>
  </si>
  <si>
    <t>Darlehen</t>
  </si>
  <si>
    <t>Anzahl</t>
  </si>
  <si>
    <t>1 000 EUR</t>
  </si>
  <si>
    <t xml:space="preserve"> I n s g e s a m 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</si>
  <si>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</si>
  <si>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</si>
  <si>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</si>
  <si>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</si>
  <si>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</si>
  <si>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</si>
  <si>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</si>
  <si>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</si>
  <si>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</si>
  <si>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</si>
  <si>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</si>
  <si>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</si>
  <si>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</si>
  <si>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</si>
  <si>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</si>
  <si>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</si>
  <si>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 ...</t>
  </si>
  <si>
    <t>Öffentliche Schulen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</si>
  <si>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</si>
  <si>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</si>
  <si>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</si>
  <si>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</si>
  <si>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</si>
  <si>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</si>
  <si>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</si>
  <si>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</si>
  <si>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</si>
  <si>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</si>
  <si>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</si>
  <si>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</si>
  <si>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</si>
  <si>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</si>
  <si>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</si>
  <si>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</si>
  <si>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Private Schulen</t>
  </si>
  <si>
    <t>Lehrgang an öffentlichen Instituten</t>
  </si>
  <si>
    <t>Lehrgang an privaten Instituten</t>
  </si>
  <si>
    <t>Fernlehrgang an öffentlichen Instituten</t>
  </si>
  <si>
    <t>Fernlehrgang an privaten Instituten</t>
  </si>
  <si>
    <t>Auslandsfall (§ 5 Abs. 2)</t>
  </si>
  <si>
    <t xml:space="preserve"> N a c h   F o r t b i l d u n g s z i e l e n</t>
  </si>
  <si>
    <t>Berufsbildungsgesetz</t>
  </si>
  <si>
    <t>Handwerksordnung</t>
  </si>
  <si>
    <t>Vergleichbares Bundesrecht</t>
  </si>
  <si>
    <t>Vergleichbares Landesrecht</t>
  </si>
  <si>
    <t>Ergänzungsschulen</t>
  </si>
  <si>
    <t>Dauer der Maßnahme
von ... bis unter ... 
Monaten</t>
  </si>
  <si>
    <t>Fortbildungsstätten</t>
  </si>
  <si>
    <t>Insgesamt</t>
  </si>
  <si>
    <t>Öffentliche
Schulen</t>
  </si>
  <si>
    <t>Private
Schulen</t>
  </si>
  <si>
    <t>Lehrgang an
öffentlichen
Instituten</t>
  </si>
  <si>
    <t>Lehrgang an
privaten
Instituten</t>
  </si>
  <si>
    <t>Fernlehrgang
an öffentlichen
Instituten</t>
  </si>
  <si>
    <t>Fernlehrgang
an privaten
Instituten</t>
  </si>
  <si>
    <t>Auslandsfall
(§ 5 Abs. 2)</t>
  </si>
  <si>
    <t>I n s g e s a m t</t>
  </si>
  <si>
    <t>Zusammen</t>
  </si>
  <si>
    <t xml:space="preserve">  1 -   3 </t>
  </si>
  <si>
    <t xml:space="preserve">  3 -   6 </t>
  </si>
  <si>
    <t xml:space="preserve">  6 -   9 </t>
  </si>
  <si>
    <t xml:space="preserve">  9 - 12 </t>
  </si>
  <si>
    <t xml:space="preserve">12 - 15 </t>
  </si>
  <si>
    <t xml:space="preserve">15 - 18 </t>
  </si>
  <si>
    <t xml:space="preserve">18 - 21 </t>
  </si>
  <si>
    <t xml:space="preserve">21 - 24 </t>
  </si>
  <si>
    <t xml:space="preserve">24 - 30 </t>
  </si>
  <si>
    <t xml:space="preserve">30 - 36 </t>
  </si>
  <si>
    <t xml:space="preserve">36 - 42 </t>
  </si>
  <si>
    <t xml:space="preserve">42 - 49 </t>
  </si>
  <si>
    <t xml:space="preserve">49 und mehr </t>
  </si>
  <si>
    <t>.</t>
  </si>
  <si>
    <t>Insgesamt ...</t>
  </si>
  <si>
    <t>Männlich</t>
  </si>
  <si>
    <t>Zusammen ...</t>
  </si>
  <si>
    <t>Weiblich</t>
  </si>
  <si>
    <t>V o l l z e i t f ä l l e</t>
  </si>
  <si>
    <t>Fortbildungsstätte</t>
  </si>
  <si>
    <t>Sonstiges Bundesrecht</t>
  </si>
  <si>
    <t>Sonstiges Landesrecht</t>
  </si>
  <si>
    <t>Sonstiger Nachweis</t>
  </si>
  <si>
    <t xml:space="preserve">Öffentliche Schulen </t>
  </si>
  <si>
    <t xml:space="preserve">Private Schulen </t>
  </si>
  <si>
    <t xml:space="preserve">Lehrgang an öffentlichen Instituten </t>
  </si>
  <si>
    <t xml:space="preserve">Lehrgang an privaten Instituten </t>
  </si>
  <si>
    <t xml:space="preserve">Fernlehrgang an öffentlichen Instituten </t>
  </si>
  <si>
    <t xml:space="preserve">Fernlehrgang an privaten Instituten </t>
  </si>
  <si>
    <t xml:space="preserve">Auslandsfall (§ 5 Abs. 2) </t>
  </si>
  <si>
    <t xml:space="preserve">Insgesamt ... </t>
  </si>
  <si>
    <t xml:space="preserve">Zusammen ... </t>
  </si>
  <si>
    <t>Davon</t>
  </si>
  <si>
    <t>Deutsche</t>
  </si>
  <si>
    <t>Ausländer</t>
  </si>
  <si>
    <t>Ausländer aus</t>
  </si>
  <si>
    <t>EU-Ländern</t>
  </si>
  <si>
    <t>Nicht-EU-Ländern</t>
  </si>
  <si>
    <t>Davon im Alter von ... bis unter ... Jahren</t>
  </si>
  <si>
    <t>unter 20</t>
  </si>
  <si>
    <t>20 - 25</t>
  </si>
  <si>
    <t>25 - 30</t>
  </si>
  <si>
    <t>30 - 35</t>
  </si>
  <si>
    <t>35 - 40</t>
  </si>
  <si>
    <t xml:space="preserve">Land </t>
  </si>
  <si>
    <t>Geförderte                                                                                              durchschnittlicher Monatsbestand</t>
  </si>
  <si>
    <t>Durchschnittlicher Förderungsbetrag pro Person</t>
  </si>
  <si>
    <t>Zuschuss        zum Unterhalt</t>
  </si>
  <si>
    <t>Unterhalt Darlehen</t>
  </si>
  <si>
    <t>Zuschuss            zum Unterhalt</t>
  </si>
  <si>
    <t>Unterhalt    Darlehen</t>
  </si>
  <si>
    <t xml:space="preserve">Deutschland ... </t>
  </si>
  <si>
    <t xml:space="preserve"> Nach Fortbildungsstätten</t>
  </si>
  <si>
    <t>Vollzeitfälle</t>
  </si>
  <si>
    <t>Darunter mit Einkommen von ... bis unter ... EUR im Jahr</t>
  </si>
  <si>
    <t>Ohne Ein- kommen</t>
  </si>
  <si>
    <t>unter
5 000</t>
  </si>
  <si>
    <t>5 000
-
10 000</t>
  </si>
  <si>
    <t>10 000
-
15 000</t>
  </si>
  <si>
    <t>15 000
-
20 000</t>
  </si>
  <si>
    <t>20 000
-
25 000</t>
  </si>
  <si>
    <t>25 000
-
30 000</t>
  </si>
  <si>
    <t>30 000
-
35 000</t>
  </si>
  <si>
    <t>35 000
-
40 000</t>
  </si>
  <si>
    <t>40 000
-
45 000</t>
  </si>
  <si>
    <t>45 000
-
50 000</t>
  </si>
  <si>
    <t>50 000 und mehr</t>
  </si>
  <si>
    <t>Teilzeitfälle</t>
  </si>
  <si>
    <t>darunter weiblich</t>
  </si>
  <si>
    <t>%</t>
  </si>
  <si>
    <t>Nach Fortbildungsstätten</t>
  </si>
  <si>
    <t>Fortbildungsstätte
--------------------------------
Fortbildungsziel</t>
  </si>
  <si>
    <t>Deutschland</t>
  </si>
  <si>
    <t>Nach Fortbildungszielen</t>
  </si>
  <si>
    <t xml:space="preserve">Insgesamt </t>
  </si>
  <si>
    <t>in Anspruch genommene Darlehen</t>
  </si>
  <si>
    <t>Familienstand</t>
  </si>
  <si>
    <t>ledig</t>
  </si>
  <si>
    <t>verheiratet</t>
  </si>
  <si>
    <t>dauernd getrennt lebend</t>
  </si>
  <si>
    <t>verwitwet</t>
  </si>
  <si>
    <t>geschieden</t>
  </si>
  <si>
    <t>Durchschnittlicher Förderungsbetrag (Bewilligung) pro Person und Monat</t>
  </si>
  <si>
    <t>Inhalt</t>
  </si>
  <si>
    <t>Gebietsstand</t>
  </si>
  <si>
    <t>1</t>
  </si>
  <si>
    <t>* Fortbildungsstätten</t>
  </si>
  <si>
    <t>Insgesamt, Öffentliche Schulen</t>
  </si>
  <si>
    <t>Private Schulen, Lehrgang an öffentlichen Instituten</t>
  </si>
  <si>
    <t>Lehrgang an privaten Instituten, Fernlehrgang an öffentlichen Instituten</t>
  </si>
  <si>
    <t>Fernlehrgang an privaten Instituten, Auslandsfall</t>
  </si>
  <si>
    <t>* Fortbildungsziele</t>
  </si>
  <si>
    <t>2</t>
  </si>
  <si>
    <t>3</t>
  </si>
  <si>
    <t>Insgesamt, Öffentliche Schulen, Private Schulen</t>
  </si>
  <si>
    <t>4</t>
  </si>
  <si>
    <t>5</t>
  </si>
  <si>
    <t>6</t>
  </si>
  <si>
    <t>7</t>
  </si>
  <si>
    <t>8</t>
  </si>
  <si>
    <t>9</t>
  </si>
  <si>
    <t>10</t>
  </si>
  <si>
    <t>-&gt; Inhaltsübersicht</t>
  </si>
  <si>
    <t>Statistik zum Aufstiegsfortbildungsförderungsgesetz (AFBG)</t>
  </si>
  <si>
    <t>Gebietsstand seit dem 3.10.1990.</t>
  </si>
  <si>
    <t>Zeichenerklärung</t>
  </si>
  <si>
    <t>=</t>
  </si>
  <si>
    <t>nichts vorhanden</t>
  </si>
  <si>
    <t>Zahlenwert unbekannt oder geheimzuhalten</t>
  </si>
  <si>
    <t>Auf- und Abrundungen</t>
  </si>
  <si>
    <t>Auf- und Ausgliederungen</t>
  </si>
  <si>
    <t>1a</t>
  </si>
  <si>
    <t>5a</t>
  </si>
  <si>
    <t>Gesundheits- und Pflegeberufe</t>
  </si>
  <si>
    <t>Datentabelle 1</t>
  </si>
  <si>
    <t>Auslandsfall</t>
  </si>
  <si>
    <t>PL</t>
  </si>
  <si>
    <t>Datentabelle 2</t>
  </si>
  <si>
    <t>Jahr</t>
  </si>
  <si>
    <t>ENDE</t>
  </si>
  <si>
    <r>
      <t>Die Angaben für</t>
    </r>
    <r>
      <rPr>
        <b/>
        <sz val="10"/>
        <rFont val="MetaNormalLF-Roman"/>
        <family val="2"/>
      </rPr>
      <t xml:space="preserve"> Deutschland </t>
    </r>
    <r>
      <rPr>
        <sz val="10"/>
        <rFont val="MetaNormalLF-Roman"/>
        <family val="2"/>
      </rPr>
      <t xml:space="preserve">beziehen sich auf die Bundesrepublik Deutschland nach dem </t>
    </r>
  </si>
  <si>
    <t>Insgesamt, Berufsbildungsgesetz</t>
  </si>
  <si>
    <t>Handwerksordnung, Vergleichbares Bundesrecht</t>
  </si>
  <si>
    <t>Vergleichbares Landesrecht, Ergänzungsschulen</t>
  </si>
  <si>
    <t>T e i l z e i t f ä l l e</t>
  </si>
  <si>
    <t xml:space="preserve"> N a c h   F o r t b i l d u n g s s t ä t t e n</t>
  </si>
  <si>
    <t>40 - 45</t>
  </si>
  <si>
    <t>45 - 50</t>
  </si>
  <si>
    <t>50 - 55</t>
  </si>
  <si>
    <t>55 - 60</t>
  </si>
  <si>
    <t>60 - 65</t>
  </si>
  <si>
    <t>65 und mehr</t>
  </si>
  <si>
    <t>Vorbemerkung</t>
  </si>
  <si>
    <t>Qualitätsbericht</t>
  </si>
  <si>
    <t>Weitere Erläuterungen</t>
  </si>
  <si>
    <t>Vervielfältigung und Verbreitung, auch auszugsweise, mit Quellenangabe gestattet.</t>
  </si>
  <si>
    <t>Weniger als die Hälfte von 1 in der letzten besetzten Stelle,</t>
  </si>
  <si>
    <t>jedoch mehr als nichts</t>
  </si>
  <si>
    <t>x</t>
  </si>
  <si>
    <t>Tabellenfach gesperrt, weil Aussage nicht sinnvoll</t>
  </si>
  <si>
    <t>www.destatis.de/kontakt</t>
  </si>
  <si>
    <t>Seite</t>
  </si>
  <si>
    <t>Schaubildteil</t>
  </si>
  <si>
    <t>Tabellenteil</t>
  </si>
  <si>
    <t>Im Allgemeinen ist ohne Rücksicht auf die Endsumme auf- bzw. abgerundet worden. Deshalb</t>
  </si>
  <si>
    <t>können sich bei der Summierung geringfügige Abweichungen in der Endsumme ergeben.</t>
  </si>
  <si>
    <t>verzichtet worden, wenn aus Aufbau und Wortlaut von Tabellenkopf und Vorspalte unmissverständlich</t>
  </si>
  <si>
    <t>hervorgeht, dass es sich um eine Aufgliederung handelt. Die teilweise Ausgliederung einer Summe ist durch das</t>
  </si>
  <si>
    <t xml:space="preserve">    Fortbildungsstätten und Fortbildungszielen</t>
  </si>
  <si>
    <t>Lehrgang an öffentlichen Instituten, Lehrgang an privaten Instituten,</t>
  </si>
  <si>
    <t xml:space="preserve">    Fernlehrgang an öffentlichen Instituten</t>
  </si>
  <si>
    <t xml:space="preserve">    nach Ländern und Fortbildungsstätten</t>
  </si>
  <si>
    <t xml:space="preserve">    genommene Darlehen, nach Ländern und Fortbildungsstätten</t>
  </si>
  <si>
    <t xml:space="preserve">    und Geschlecht</t>
  </si>
  <si>
    <t xml:space="preserve">    Ausbildungsabschlusses, Voll-, Teilzeitfällen und Geschlecht</t>
  </si>
  <si>
    <t xml:space="preserve">    Fortbildungsstätten</t>
  </si>
  <si>
    <r>
      <t xml:space="preserve">Die vollständige Aufgliederung einer Summe ist durch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kenntlich gemacht. Auf das Wort </t>
    </r>
    <r>
      <rPr>
        <b/>
        <sz val="10"/>
        <rFont val="MetaNormalLF-Roman"/>
        <family val="2"/>
      </rPr>
      <t>davon</t>
    </r>
    <r>
      <rPr>
        <sz val="10"/>
        <rFont val="MetaNormalLF-Roman"/>
        <family val="2"/>
      </rPr>
      <t xml:space="preserve"> ist  </t>
    </r>
    <r>
      <rPr>
        <sz val="10"/>
        <rFont val="MetaNormalLF-Roman"/>
        <family val="2"/>
      </rPr>
      <t xml:space="preserve"> </t>
    </r>
  </si>
  <si>
    <r>
      <t xml:space="preserve">Wort </t>
    </r>
    <r>
      <rPr>
        <b/>
        <sz val="10"/>
        <rFont val="MetaNormalLF-Roman"/>
        <family val="2"/>
      </rPr>
      <t>darunter</t>
    </r>
    <r>
      <rPr>
        <sz val="10"/>
        <rFont val="MetaNormalLF-Roman"/>
        <family val="2"/>
      </rPr>
      <t xml:space="preserve"> gekennzeichnet. Bei teilweiser Ausgliederung nach verschiedenen nicht summierbaren</t>
    </r>
  </si>
  <si>
    <r>
      <t xml:space="preserve">Merkmalen sind die Worte </t>
    </r>
    <r>
      <rPr>
        <b/>
        <sz val="10"/>
        <rFont val="MetaNormalLF-Roman"/>
        <family val="2"/>
      </rPr>
      <t>und zwar</t>
    </r>
    <r>
      <rPr>
        <sz val="10"/>
        <rFont val="MetaNormalLF-Roman"/>
        <family val="2"/>
      </rPr>
      <t xml:space="preserve"> gebraucht worden.</t>
    </r>
  </si>
  <si>
    <t>Karte</t>
  </si>
  <si>
    <t>1.2</t>
  </si>
  <si>
    <t>1.1</t>
  </si>
  <si>
    <t>1.3</t>
  </si>
  <si>
    <t>1.4</t>
  </si>
  <si>
    <t>1.5</t>
  </si>
  <si>
    <t>1.6</t>
  </si>
  <si>
    <t>1.7</t>
  </si>
  <si>
    <t>1.8</t>
  </si>
  <si>
    <t>1.1a</t>
  </si>
  <si>
    <t>1.2a</t>
  </si>
  <si>
    <t>1.3a</t>
  </si>
  <si>
    <t>1.4a</t>
  </si>
  <si>
    <t>1.5a</t>
  </si>
  <si>
    <t>1.6a</t>
  </si>
  <si>
    <t>1.7a</t>
  </si>
  <si>
    <t>1.8a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</si>
  <si>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</si>
  <si>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</si>
  <si>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</si>
  <si>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</si>
  <si>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</si>
  <si>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</si>
  <si>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</si>
  <si>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</si>
  <si>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</si>
  <si>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</si>
  <si>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</si>
  <si>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</si>
  <si>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</si>
  <si>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</si>
  <si>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</si>
  <si>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</si>
  <si>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</si>
  <si>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3.1</t>
  </si>
  <si>
    <t>3.3</t>
  </si>
  <si>
    <t>3.2</t>
  </si>
  <si>
    <t>5.1</t>
  </si>
  <si>
    <t>5.2</t>
  </si>
  <si>
    <t>5.3</t>
  </si>
  <si>
    <t>5.1a</t>
  </si>
  <si>
    <t>5.2a</t>
  </si>
  <si>
    <t>5.3a</t>
  </si>
  <si>
    <t>6.1</t>
  </si>
  <si>
    <t>6.2</t>
  </si>
  <si>
    <t>6.3</t>
  </si>
  <si>
    <t>7.1</t>
  </si>
  <si>
    <t>7.2</t>
  </si>
  <si>
    <t>7.3</t>
  </si>
  <si>
    <t>8.1</t>
  </si>
  <si>
    <t>8.2</t>
  </si>
  <si>
    <t>8.3</t>
  </si>
  <si>
    <t>9.1</t>
  </si>
  <si>
    <t>9.2</t>
  </si>
  <si>
    <t>9.3</t>
  </si>
  <si>
    <t xml:space="preserve">    nach Ländern, Fortbildungsstätten und Fortbildungszielen</t>
  </si>
  <si>
    <t>§ 25 Hand-werksordnung</t>
  </si>
  <si>
    <t xml:space="preserve">       nach Ländern und Fortbildungsstätten</t>
  </si>
  <si>
    <t xml:space="preserve">     berufsqualifizierenden  Ausbildungsabschlusses, Voll-, Teilzeitfällen und Geschlecht</t>
  </si>
  <si>
    <t xml:space="preserve">       nach Ländern, Fortbildungsstätten und Fortbildungszielen</t>
  </si>
  <si>
    <t>EUR pro Fördermonat</t>
  </si>
  <si>
    <t>§ 25 Berufs-bildungsgesetz</t>
  </si>
  <si>
    <t>1) Einschließlich Familienstand ohne Angabe.</t>
  </si>
  <si>
    <t>__________</t>
  </si>
  <si>
    <t>Kinder-erhöhungs-betrag</t>
  </si>
  <si>
    <t>Kinder-betreuungs- zuschuss</t>
  </si>
  <si>
    <t>*) Zuschuss zum Unterhalt, Kinderbetreuungszuschuss, Unterhalt Darlehen, Kindererhöhungsbeitrag.</t>
  </si>
  <si>
    <t>Berichtsjahr</t>
  </si>
  <si>
    <r>
      <t>Insgesamt</t>
    </r>
    <r>
      <rPr>
        <vertAlign val="superscript"/>
        <sz val="10"/>
        <rFont val="MetaNormalLF-Roman"/>
        <family val="2"/>
      </rPr>
      <t>1)</t>
    </r>
  </si>
  <si>
    <t>bis unter 1150 €</t>
  </si>
  <si>
    <t>1150 bis unter 1200 €</t>
  </si>
  <si>
    <t>über 1200 €</t>
  </si>
  <si>
    <t>Erlass nach bestandener Prüfung</t>
  </si>
  <si>
    <t>Erlass nach Beschäftigung 1 Arbeitnehmer</t>
  </si>
  <si>
    <t>Erlass nach Beschäftigung 1 Auszubildender</t>
  </si>
  <si>
    <t>Erlass nach Beschäftigung 2 Arbeitnehmer</t>
  </si>
  <si>
    <t>Erlass nach Beschäftigung 1 Arbeitnehmer und 1 Auszubildender</t>
  </si>
  <si>
    <t>Erlass nach § 13b (3) nach vorheriger Stundung</t>
  </si>
  <si>
    <t>Erlass nach § 13 (7) Tod Darlehensnehmer/in</t>
  </si>
  <si>
    <t>Sonstiger Erlass</t>
  </si>
  <si>
    <t>Stundung</t>
  </si>
  <si>
    <t>Freistellung nach § 13a einkommensabhängige Rückzahlung</t>
  </si>
  <si>
    <t>Stundung nach § 13b (3) bis zu 12 Monate</t>
  </si>
  <si>
    <t>Typ</t>
  </si>
  <si>
    <t>Erlass-Anteil</t>
  </si>
  <si>
    <t>Darlehenserlass</t>
  </si>
  <si>
    <t>EUR</t>
  </si>
  <si>
    <t>Durchschnittlicher Erlass- bzw. Stundungs- , Freistellungsbetrag</t>
  </si>
  <si>
    <t xml:space="preserve">Erlass, Stundung und Freistellung der Restdarlehen </t>
  </si>
  <si>
    <t xml:space="preserve">zum Maßnahmebeitrag für Lehrgangs- und </t>
  </si>
  <si>
    <t>Prüfungsgebühren, Lebensunterhalt und Meisterstück</t>
  </si>
  <si>
    <t>Erlass der Restdarlehen zum Maßnahmebeitrag für</t>
  </si>
  <si>
    <t>Lehrgangs- und Prüfungsgebühren</t>
  </si>
  <si>
    <t xml:space="preserve">        zum Maßnahmebeitrag, Lebensunterhalt und Meisterstück</t>
  </si>
  <si>
    <t>11</t>
  </si>
  <si>
    <t xml:space="preserve">    zum Maßnahmebeitrag, Lebensunterhalt und Meisterstück</t>
  </si>
  <si>
    <t>Ihr Kontakt zu uns:</t>
  </si>
  <si>
    <t>Fachserie 11  Reihe  8</t>
  </si>
  <si>
    <t>Telefon: +49 (0) 611 / 75-2857</t>
  </si>
  <si>
    <t>2014</t>
  </si>
  <si>
    <t>© Statistisches Bundesamt, Wiesbaden 2015</t>
  </si>
  <si>
    <t>11 Geförderte 2014 nach Erlass, Stundung und Freistellung der Restdarlehen</t>
  </si>
  <si>
    <t>12 Geförderte 2014 in den 50 am stärksten besetzten Fortbildungsberufen</t>
  </si>
  <si>
    <t>Kenn-
ziffer</t>
  </si>
  <si>
    <t>Rang</t>
  </si>
  <si>
    <t>Rangziffer</t>
  </si>
  <si>
    <t>darunter weibllich</t>
  </si>
  <si>
    <t>Industriemeister/in Metall (gepr.)</t>
  </si>
  <si>
    <t>Staatl. anerk. Erzieher/in</t>
  </si>
  <si>
    <t>Wirtschaftsfachwirt/in (gepr.)</t>
  </si>
  <si>
    <t>Staatl. gepr. Maschinenbautechniker</t>
  </si>
  <si>
    <t>Kraftfahrzeugtechnikermeister/in</t>
  </si>
  <si>
    <t>Elektrotechnikermeister/in</t>
  </si>
  <si>
    <t>Staatl. gepr. Elektro-Techniker</t>
  </si>
  <si>
    <t>Betriebswirt/in (gepr.) IHK</t>
  </si>
  <si>
    <t>Handelsfachwirt/in (gepr.)</t>
  </si>
  <si>
    <t>Friseurmeister/in</t>
  </si>
  <si>
    <t>Zusammen 1 - 10</t>
  </si>
  <si>
    <t>Staatl. gepr. Maschinentechniker</t>
  </si>
  <si>
    <t>Installateur- und Heizungsbauermeister/in</t>
  </si>
  <si>
    <t>Bilanzbuchhalter/in (gepr.) (IHK)</t>
  </si>
  <si>
    <t>Logistikmeister/in (gepr.)</t>
  </si>
  <si>
    <t>Betriebswirt/in (HWK)</t>
  </si>
  <si>
    <t>Technische(r) Betriebswirt/in (gepr.)</t>
  </si>
  <si>
    <t>Technische(r) Fachwirt/in (gepr.)</t>
  </si>
  <si>
    <t>Industriemeister/in Elektrotechnik (gepr.)</t>
  </si>
  <si>
    <t>Bankfachwirt/in (gepr.)</t>
  </si>
  <si>
    <t>Maler- und Lackierermeister/in</t>
  </si>
  <si>
    <t>Zusammen 11 - 20</t>
  </si>
  <si>
    <t>Fachwirt im Gesundheits- und Sozialwesen</t>
  </si>
  <si>
    <t>Staatl. gepr. Bau-Techniker</t>
  </si>
  <si>
    <t>Industriefachwirt/in (gepr.)</t>
  </si>
  <si>
    <t>Metallbauermeister/in</t>
  </si>
  <si>
    <t>Feinwerkmechanikermeister/in</t>
  </si>
  <si>
    <t>Tischlermeister/in</t>
  </si>
  <si>
    <t>Staatl. gepr. Mechatroniktechniker</t>
  </si>
  <si>
    <t>Personalfachkaufmann/-kauffrau (gepr.)</t>
  </si>
  <si>
    <t>Staatl. gepr. Betriebswirt (ohne Fachrichtung)</t>
  </si>
  <si>
    <t>Zimmerermeister/in</t>
  </si>
  <si>
    <t>Zusammen 21 - 30</t>
  </si>
  <si>
    <t>Maurer- und Betonbauermeister/in</t>
  </si>
  <si>
    <t>Augenoptikermeister/in</t>
  </si>
  <si>
    <t>Industriemeister/in Chemie (gepr.)</t>
  </si>
  <si>
    <t>Dachdeckermeister/in</t>
  </si>
  <si>
    <t>Fachwirt/in Sozial- und Gesundheitswesen</t>
  </si>
  <si>
    <t>Steuerfachwirt/in</t>
  </si>
  <si>
    <t>Fachwirt/in für Versicherungen und Finanzen (gepr.)</t>
  </si>
  <si>
    <t>Staatl. gepr. Holz-Techniker</t>
  </si>
  <si>
    <t>Immobilienfachwirt/in (gepr.)</t>
  </si>
  <si>
    <t>Zusammen 31 - 40</t>
  </si>
  <si>
    <t>Staatl. gepr. Hotelbetriebswirt</t>
  </si>
  <si>
    <t xml:space="preserve">Staatl. gepr. Automatisierungstechniker(in) </t>
  </si>
  <si>
    <t>Industriemeister/in Kunststoff und Kautschuk (gepr.)</t>
  </si>
  <si>
    <t>Staatl. gepr. Heizung-Klima-Lüftungs-Techniker</t>
  </si>
  <si>
    <t>Verwaltungsfachwirt/in</t>
  </si>
  <si>
    <t>Staatl. anerk. Heilpädagoge</t>
  </si>
  <si>
    <t>Technische(r) Betriebswirt/in</t>
  </si>
  <si>
    <t>Schreinermeister/in</t>
  </si>
  <si>
    <t>Industriemeister/in Mechatronik (gepr.)</t>
  </si>
  <si>
    <t>Zahntechnikermeister/in</t>
  </si>
  <si>
    <t>Zusammen 41 - 50</t>
  </si>
  <si>
    <t>Zusammen 1 - 50</t>
  </si>
  <si>
    <t>Übrige Berufe zusammen</t>
  </si>
  <si>
    <t>_______</t>
  </si>
  <si>
    <t>*) Fehlende Angaben sind in der Regel Fälle, die eine Fortbilungsmaßnahme vor dem 1.1.2013 aufgenommen haben.</t>
  </si>
  <si>
    <t>Staatl. gepr. Agrar-Betriebswirt</t>
  </si>
  <si>
    <t>Ohne Angabe*)</t>
  </si>
  <si>
    <t>Fachrichtung/Beruf</t>
  </si>
  <si>
    <t>12</t>
  </si>
  <si>
    <t>1 Geförderte und finanzieller Aufwand ( Bewilligung ) 2014 nach Ländern, Fortbildungsstätten und Fortbildungszielen</t>
  </si>
  <si>
    <t>10  Geförderte (Vollzeitfälle) 2014 nach Fortbildungsstätten, Familienstand und Geschlecht</t>
  </si>
  <si>
    <t>9  Geförderte 2014 nach Dauer der Maßnahme, Fortbildungsstätten,  Voll-, Teilzeitfällen und Geschlecht</t>
  </si>
  <si>
    <t>8  Geförderte 2014 nach Fortbildungsstätten, Art eines bereits erworbenen</t>
  </si>
  <si>
    <t>7  Geförderte 2014 nach  Fortbildungsstätten, Staatsangehörigkeit, Voll-, Teilzeitfällen und Geschlecht</t>
  </si>
  <si>
    <t>6  Geförderte 2014 nach Fortbildungsstätten, Altersgruppen, Voll-, Teilzeitfällen und Geschlecht</t>
  </si>
  <si>
    <t>5a  Geförderte und durchschnittlicher monatlicher Förderungsbetrag 2014, darunter in Anspruch genommene Darlehen,</t>
  </si>
  <si>
    <t>5  Geförderte und durchschnittlicher monatlicher Förderungsbetrag ( Bewilligung ) 2014 nach Ländern und Fortbildungsstätten</t>
  </si>
  <si>
    <t>4  Geförderte 2014 nach Ländern, Gesamteinkommen und Geschlecht</t>
  </si>
  <si>
    <t>3  Geförderte, Voll- und Teilzeitfälle 2014 nach Geschlecht, Ländern und Fortbildungsstätten</t>
  </si>
  <si>
    <t>2  Geförderte und finanzieller Aufwand ( Bewilligung ) 2012, 2013 und 2014 nach Ländern, Fortbildungsstätten und Fortbildungszielen</t>
  </si>
  <si>
    <t>1a  Geförderte und finanzieller Aufwand ( in Anspruch genommene Förderung ) 2014</t>
  </si>
  <si>
    <t>1292510302 / 1292510303</t>
  </si>
  <si>
    <t>Erschienen am 30. Juni 2015</t>
  </si>
  <si>
    <t>Artikelnummer: 2110800147005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</si>
</sst>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_);\(#,##0\)"/>
    <numFmt numFmtId="165" formatCode="General_)"/>
    <numFmt numFmtId="166" formatCode="#\ ###\ ##0\ ;\-#\ ###\ ##0\ ;&quot;- &quot;"/>
    <numFmt numFmtId="167" formatCode="#\ ###\ ##0\ \ \ ;\-#\ ###\ ##0\ \ ;&quot;- &quot;"/>
    <numFmt numFmtId="168" formatCode="#\ ###\ ##0\ ;\-#\ ###\ ##0\ ;&quot;- &quot;;@*."/>
    <numFmt numFmtId="169" formatCode="#\ ###\ ##0.0\ ;\-#\ ###\ ##0.0\ ;&quot; - &quot;"/>
    <numFmt numFmtId="170" formatCode="#\ ###\ ##0\ ;\-#\ ###\ ##0\ ;&quot; - &quot;"/>
    <numFmt numFmtId="171" formatCode="[Red]#\ ###\ ##0\ ;[Red]\-#\ ###\ ##0\ ;&quot; &quot;"/>
    <numFmt numFmtId="172" formatCode="#\ ###\ ###"/>
    <numFmt numFmtId="173" formatCode="0.00_)"/>
    <numFmt numFmtId="174" formatCode="@\ *."/>
    <numFmt numFmtId="175" formatCode="#\ ###\ ##0\ ;\-#\ ###\ ##0\ ;&quot; – &quot;"/>
    <numFmt numFmtId="176" formatCode="#\ ###\ ##0\ \ \ ;\-#\ ###\ ##0\ \ ;&quot;– &quot;"/>
    <numFmt numFmtId="177" formatCode="#\ ###\ ##0.0\ ;\-#\ ###\ ##0.0\ ;&quot; – &quot;"/>
    <numFmt numFmtId="178" formatCode="?\ ???\ ??0\ ;\-?\ ???\ ??0\ ;&quot;               – &quot;"/>
    <numFmt numFmtId="179" formatCode="0.0_ ;\-0.0\ "/>
  </numFmts>
  <fonts count="63" x14ac:knownFonts="1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b/>
      <sz val="13"/>
      <color indexed="10"/>
      <name val="MetaNormalLF-Roman"/>
      <family val="2"/>
    </font>
    <font>
      <sz val="13"/>
      <color indexed="13"/>
      <name val="MetaNormalLF-Roman"/>
      <family val="2"/>
    </font>
    <font>
      <b/>
      <sz val="11"/>
      <color indexed="8"/>
      <name val="MetaNormalLF-Roman"/>
      <family val="2"/>
    </font>
    <font>
      <sz val="11"/>
      <name val="MetaNormalLF-Roman"/>
      <family val="2"/>
    </font>
    <font>
      <b/>
      <sz val="11"/>
      <name val="MetaNormalLF-Roman"/>
      <family val="2"/>
    </font>
    <font>
      <sz val="11"/>
      <color indexed="13"/>
      <name val="MetaNormalLF-Roman"/>
      <family val="2"/>
    </font>
    <font>
      <b/>
      <sz val="11"/>
      <color indexed="10"/>
      <name val="MetaNormalLF-Roman"/>
      <family val="2"/>
    </font>
    <font>
      <sz val="11"/>
      <color indexed="10"/>
      <name val="MetaNormalLF-Roman"/>
      <family val="2"/>
    </font>
    <font>
      <b/>
      <sz val="12"/>
      <color indexed="8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b/>
      <sz val="12"/>
      <color indexed="10"/>
      <name val="MetaNormalLF-Roman"/>
      <family val="2"/>
    </font>
    <font>
      <b/>
      <sz val="10"/>
      <name val="MetaNormalLF-Roman"/>
      <family val="2"/>
    </font>
    <font>
      <b/>
      <sz val="10"/>
      <color indexed="10"/>
      <name val="MetaNormalLF-Roman"/>
      <family val="2"/>
    </font>
    <font>
      <vertAlign val="subscript"/>
      <sz val="14"/>
      <name val="MetaNormalLF-Roman"/>
      <family val="2"/>
    </font>
    <font>
      <b/>
      <sz val="14"/>
      <name val="MetaNormalLF-Roman"/>
      <family val="2"/>
    </font>
    <font>
      <sz val="9"/>
      <name val="Arial"/>
      <family val="2"/>
    </font>
    <font>
      <sz val="8"/>
      <name val="MetaNormalLF-Roman"/>
      <family val="2"/>
    </font>
    <font>
      <b/>
      <sz val="8"/>
      <name val="MetaNormalLF-Roman"/>
      <family val="2"/>
    </font>
    <font>
      <b/>
      <sz val="8"/>
      <name val="Arial"/>
      <family val="2"/>
    </font>
    <font>
      <b/>
      <sz val="7"/>
      <name val="MetaNormalLF-Roman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sz val="10"/>
      <color indexed="23"/>
      <name val="Arial"/>
      <family val="2"/>
    </font>
    <font>
      <b/>
      <sz val="12"/>
      <name val="MetaMediumLF-Roman"/>
      <family val="2"/>
    </font>
    <font>
      <sz val="10"/>
      <color indexed="12"/>
      <name val="MetaNormalLF-Roman"/>
      <family val="2"/>
    </font>
    <font>
      <i/>
      <sz val="10"/>
      <name val="MetaNormalLF-Roman"/>
      <family val="2"/>
    </font>
    <font>
      <sz val="9"/>
      <name val="MetaNormalLF-Roman"/>
      <family val="2"/>
    </font>
    <font>
      <sz val="11"/>
      <color indexed="13"/>
      <name val="Arial"/>
      <family val="2"/>
    </font>
    <font>
      <b/>
      <sz val="10"/>
      <color indexed="8"/>
      <name val="Arial"/>
      <family val="2"/>
    </font>
    <font>
      <sz val="8"/>
      <name val="Courier"/>
      <family val="3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8"/>
      <name val="MetaNormalLF-Roman"/>
      <family val="2"/>
    </font>
    <font>
      <sz val="10"/>
      <color indexed="8"/>
      <name val="Arial"/>
      <family val="2"/>
    </font>
    <font>
      <b/>
      <sz val="9"/>
      <name val="MetaNormalLF-Roman"/>
      <family val="2"/>
    </font>
    <font>
      <sz val="5"/>
      <name val="Arial"/>
      <family val="2"/>
    </font>
    <font>
      <vertAlign val="superscript"/>
      <sz val="10"/>
      <name val="MetaNormalLF-Roman"/>
      <family val="2"/>
    </font>
    <font>
      <b/>
      <sz val="10"/>
      <color indexed="8"/>
      <name val="MetaNormalLF-Roman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MetaNormalLF-Roman"/>
      <family val="2"/>
    </font>
    <font>
      <sz val="10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22"/>
      </patternFill>
    </fill>
    <fill>
      <patternFill patternType="solid">
        <fgColor indexed="40"/>
        <bgColor indexed="64"/>
      </patternFill>
    </fill>
    <fill>
      <patternFill patternType="solid">
        <fgColor indexed="51"/>
        <bgColor indexed="22"/>
      </patternFill>
    </fill>
    <fill>
      <patternFill patternType="solid">
        <fgColor rgb="FF0070C0"/>
        <bgColor indexed="2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165" fontId="0" fillId="0" borderId="0"/>
    <xf numFmtId="0" fontId="3" fillId="0" borderId="1"/>
    <xf numFmtId="0" fontId="5" fillId="0" borderId="0" applyNumberFormat="0" applyFill="0" applyBorder="0" applyAlignment="0" applyProtection="0">
      <alignment vertical="top"/>
      <protection locked="0"/>
    </xf>
    <xf numFmtId="164" fontId="6" fillId="0" borderId="0"/>
    <xf numFmtId="164" fontId="6" fillId="0" borderId="0"/>
    <xf numFmtId="164" fontId="6" fillId="0" borderId="0"/>
    <xf numFmtId="164" fontId="6" fillId="0" borderId="0"/>
    <xf numFmtId="0" fontId="4" fillId="0" borderId="0"/>
    <xf numFmtId="0" fontId="4" fillId="0" borderId="0"/>
    <xf numFmtId="173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562">
    <xf numFmtId="165" fontId="0" fillId="0" borderId="0" xfId="0"/>
    <xf numFmtId="173" fontId="10" fillId="0" borderId="0" xfId="9" applyFont="1"/>
    <xf numFmtId="0" fontId="13" fillId="0" borderId="0" xfId="14" applyFont="1" applyFill="1"/>
    <xf numFmtId="0" fontId="13" fillId="0" borderId="0" xfId="14" applyFont="1" applyFill="1" applyAlignment="1">
      <alignment vertical="center"/>
    </xf>
    <xf numFmtId="0" fontId="13" fillId="0" borderId="0" xfId="15" applyFont="1" applyFill="1" applyBorder="1"/>
    <xf numFmtId="172" fontId="13" fillId="0" borderId="0" xfId="15" applyNumberFormat="1" applyFont="1" applyFill="1" applyBorder="1"/>
    <xf numFmtId="0" fontId="12" fillId="0" borderId="0" xfId="14" applyFont="1" applyFill="1" applyBorder="1" applyAlignment="1">
      <alignment horizontal="centerContinuous"/>
    </xf>
    <xf numFmtId="166" fontId="13" fillId="0" borderId="0" xfId="15" applyNumberFormat="1" applyFont="1" applyFill="1" applyBorder="1"/>
    <xf numFmtId="166" fontId="12" fillId="0" borderId="0" xfId="15" applyNumberFormat="1" applyFont="1" applyFill="1" applyBorder="1"/>
    <xf numFmtId="171" fontId="14" fillId="0" borderId="0" xfId="15" applyNumberFormat="1" applyFont="1" applyFill="1" applyBorder="1"/>
    <xf numFmtId="168" fontId="13" fillId="0" borderId="0" xfId="15" applyNumberFormat="1" applyFont="1" applyFill="1" applyBorder="1"/>
    <xf numFmtId="170" fontId="12" fillId="0" borderId="0" xfId="15" applyNumberFormat="1" applyFont="1" applyFill="1" applyBorder="1" applyAlignment="1">
      <alignment horizontal="right"/>
    </xf>
    <xf numFmtId="168" fontId="12" fillId="0" borderId="0" xfId="15" applyNumberFormat="1" applyFont="1" applyFill="1" applyBorder="1"/>
    <xf numFmtId="0" fontId="13" fillId="0" borderId="0" xfId="14" applyFont="1" applyFill="1" applyBorder="1"/>
    <xf numFmtId="0" fontId="15" fillId="0" borderId="0" xfId="14" applyFont="1" applyFill="1" applyBorder="1"/>
    <xf numFmtId="168" fontId="12" fillId="0" borderId="0" xfId="15" applyNumberFormat="1" applyFont="1" applyFill="1" applyBorder="1" applyAlignment="1">
      <alignment horizontal="center"/>
    </xf>
    <xf numFmtId="0" fontId="17" fillId="0" borderId="0" xfId="14" applyFont="1" applyFill="1"/>
    <xf numFmtId="0" fontId="17" fillId="0" borderId="0" xfId="14" applyFont="1" applyFill="1" applyBorder="1"/>
    <xf numFmtId="0" fontId="17" fillId="0" borderId="0" xfId="14" applyFont="1" applyFill="1" applyBorder="1" applyAlignment="1">
      <alignment vertical="center"/>
    </xf>
    <xf numFmtId="0" fontId="17" fillId="0" borderId="0" xfId="14" applyFont="1" applyFill="1" applyAlignment="1">
      <alignment vertical="center"/>
    </xf>
    <xf numFmtId="166" fontId="16" fillId="0" borderId="0" xfId="6" applyNumberFormat="1" applyFont="1" applyFill="1" applyBorder="1" applyAlignment="1" applyProtection="1">
      <alignment horizontal="centerContinuous" wrapText="1"/>
      <protection locked="0"/>
    </xf>
    <xf numFmtId="166" fontId="20" fillId="0" borderId="0" xfId="6" applyNumberFormat="1" applyFont="1" applyFill="1" applyBorder="1" applyAlignment="1">
      <alignment horizontal="centerContinuous"/>
    </xf>
    <xf numFmtId="166" fontId="18" fillId="0" borderId="0" xfId="6" applyNumberFormat="1" applyFont="1" applyFill="1" applyBorder="1" applyAlignment="1">
      <alignment horizontal="right"/>
    </xf>
    <xf numFmtId="171" fontId="20" fillId="0" borderId="0" xfId="6" applyNumberFormat="1" applyFont="1" applyFill="1" applyBorder="1" applyAlignment="1">
      <alignment horizontal="right" vertical="center"/>
    </xf>
    <xf numFmtId="168" fontId="18" fillId="0" borderId="0" xfId="6" applyNumberFormat="1" applyFont="1" applyFill="1" applyBorder="1" applyAlignment="1">
      <alignment vertical="center"/>
    </xf>
    <xf numFmtId="168" fontId="18" fillId="0" borderId="0" xfId="6" applyNumberFormat="1" applyFont="1" applyFill="1" applyBorder="1"/>
    <xf numFmtId="166" fontId="20" fillId="0" borderId="0" xfId="6" applyNumberFormat="1" applyFont="1" applyFill="1" applyBorder="1" applyAlignment="1">
      <alignment horizontal="left"/>
    </xf>
    <xf numFmtId="171" fontId="20" fillId="0" borderId="0" xfId="5" applyNumberFormat="1" applyFont="1" applyFill="1" applyBorder="1" applyAlignment="1">
      <alignment horizontal="right" vertical="center"/>
    </xf>
    <xf numFmtId="168" fontId="18" fillId="0" borderId="0" xfId="5" applyNumberFormat="1" applyFont="1" applyFill="1" applyBorder="1" applyAlignment="1">
      <alignment vertical="center"/>
    </xf>
    <xf numFmtId="171" fontId="20" fillId="0" borderId="0" xfId="5" applyNumberFormat="1" applyFont="1" applyFill="1" applyBorder="1" applyAlignment="1">
      <alignment horizontal="right"/>
    </xf>
    <xf numFmtId="168" fontId="18" fillId="0" borderId="0" xfId="5" applyNumberFormat="1" applyFont="1" applyFill="1" applyBorder="1"/>
    <xf numFmtId="0" fontId="23" fillId="0" borderId="0" xfId="14" applyFont="1" applyFill="1"/>
    <xf numFmtId="171" fontId="25" fillId="0" borderId="0" xfId="4" applyNumberFormat="1" applyFont="1" applyFill="1" applyBorder="1" applyAlignment="1">
      <alignment horizontal="right" vertical="center"/>
    </xf>
    <xf numFmtId="168" fontId="24" fillId="0" borderId="0" xfId="4" applyNumberFormat="1" applyFont="1" applyFill="1" applyBorder="1" applyAlignment="1">
      <alignment vertical="center"/>
    </xf>
    <xf numFmtId="170" fontId="18" fillId="0" borderId="0" xfId="17" applyNumberFormat="1" applyFont="1" applyFill="1"/>
    <xf numFmtId="170" fontId="18" fillId="0" borderId="0" xfId="17" applyNumberFormat="1" applyFont="1" applyFill="1" applyBorder="1"/>
    <xf numFmtId="171" fontId="20" fillId="0" borderId="0" xfId="15" applyNumberFormat="1" applyFont="1" applyFill="1" applyBorder="1"/>
    <xf numFmtId="170" fontId="18" fillId="0" borderId="0" xfId="15" applyNumberFormat="1" applyFont="1" applyFill="1" applyBorder="1" applyAlignment="1">
      <alignment horizontal="right"/>
    </xf>
    <xf numFmtId="168" fontId="26" fillId="0" borderId="0" xfId="15" applyNumberFormat="1" applyFont="1" applyFill="1" applyBorder="1"/>
    <xf numFmtId="170" fontId="26" fillId="0" borderId="0" xfId="17" applyNumberFormat="1" applyFont="1" applyFill="1"/>
    <xf numFmtId="170" fontId="26" fillId="0" borderId="0" xfId="17" applyNumberFormat="1" applyFont="1" applyFill="1" applyBorder="1"/>
    <xf numFmtId="168" fontId="10" fillId="0" borderId="0" xfId="15" applyNumberFormat="1" applyFont="1" applyFill="1" applyBorder="1"/>
    <xf numFmtId="171" fontId="27" fillId="0" borderId="0" xfId="15" applyNumberFormat="1" applyFont="1" applyFill="1"/>
    <xf numFmtId="170" fontId="10" fillId="0" borderId="0" xfId="17" applyNumberFormat="1" applyFont="1" applyFill="1"/>
    <xf numFmtId="170" fontId="10" fillId="0" borderId="0" xfId="17" applyNumberFormat="1" applyFont="1" applyFill="1" applyBorder="1"/>
    <xf numFmtId="170" fontId="18" fillId="0" borderId="0" xfId="15" applyNumberFormat="1" applyFont="1" applyFill="1" applyBorder="1" applyAlignment="1">
      <alignment horizontal="left"/>
    </xf>
    <xf numFmtId="0" fontId="10" fillId="0" borderId="0" xfId="14" applyFont="1" applyFill="1"/>
    <xf numFmtId="0" fontId="10" fillId="0" borderId="0" xfId="14" applyFont="1" applyFill="1" applyAlignment="1">
      <alignment vertical="center"/>
    </xf>
    <xf numFmtId="169" fontId="26" fillId="0" borderId="0" xfId="17" applyNumberFormat="1" applyFont="1" applyFill="1"/>
    <xf numFmtId="0" fontId="10" fillId="0" borderId="0" xfId="15" applyFont="1" applyFill="1"/>
    <xf numFmtId="164" fontId="13" fillId="0" borderId="0" xfId="3" applyFont="1" applyFill="1" applyAlignment="1">
      <alignment vertical="center"/>
    </xf>
    <xf numFmtId="1" fontId="13" fillId="0" borderId="0" xfId="15" applyNumberFormat="1" applyFont="1" applyFill="1" applyBorder="1" applyAlignment="1">
      <alignment horizontal="center" vertical="center"/>
    </xf>
    <xf numFmtId="0" fontId="13" fillId="0" borderId="0" xfId="14" applyFont="1" applyFill="1" applyBorder="1" applyAlignment="1">
      <alignment vertical="center"/>
    </xf>
    <xf numFmtId="0" fontId="13" fillId="0" borderId="0" xfId="15" applyFont="1" applyFill="1" applyBorder="1" applyAlignment="1">
      <alignment horizontal="center" vertical="center" wrapText="1"/>
    </xf>
    <xf numFmtId="0" fontId="29" fillId="0" borderId="0" xfId="11" applyFont="1" applyAlignment="1">
      <alignment horizontal="centerContinuous"/>
    </xf>
    <xf numFmtId="0" fontId="4" fillId="0" borderId="0" xfId="11"/>
    <xf numFmtId="0" fontId="3" fillId="0" borderId="0" xfId="11" applyFont="1" applyBorder="1" applyAlignment="1">
      <alignment horizontal="left"/>
    </xf>
    <xf numFmtId="0" fontId="30" fillId="0" borderId="0" xfId="11" applyFont="1" applyBorder="1" applyAlignment="1">
      <alignment horizontal="right"/>
    </xf>
    <xf numFmtId="0" fontId="4" fillId="0" borderId="0" xfId="11" applyBorder="1"/>
    <xf numFmtId="0" fontId="8" fillId="0" borderId="0" xfId="11" applyFont="1" applyBorder="1" applyAlignment="1">
      <alignment horizontal="left"/>
    </xf>
    <xf numFmtId="0" fontId="41" fillId="0" borderId="0" xfId="7" applyFont="1" applyFill="1"/>
    <xf numFmtId="0" fontId="4" fillId="0" borderId="0" xfId="7" applyFill="1"/>
    <xf numFmtId="165" fontId="10" fillId="0" borderId="0" xfId="0" applyFont="1" applyAlignment="1">
      <alignment horizontal="left"/>
    </xf>
    <xf numFmtId="165" fontId="10" fillId="0" borderId="0" xfId="0" applyFont="1" applyAlignment="1"/>
    <xf numFmtId="20" fontId="38" fillId="0" borderId="0" xfId="7" applyNumberFormat="1" applyFont="1" applyFill="1" applyAlignment="1">
      <alignment horizontal="left" vertical="top" wrapText="1"/>
    </xf>
    <xf numFmtId="165" fontId="11" fillId="0" borderId="0" xfId="2" quotePrefix="1" applyNumberFormat="1" applyFont="1" applyFill="1" applyAlignment="1" applyProtection="1">
      <alignment horizontal="left"/>
    </xf>
    <xf numFmtId="173" fontId="32" fillId="0" borderId="0" xfId="9" applyFont="1"/>
    <xf numFmtId="173" fontId="32" fillId="0" borderId="0" xfId="9" applyFont="1" applyAlignment="1">
      <alignment horizontal="right"/>
    </xf>
    <xf numFmtId="165" fontId="31" fillId="0" borderId="0" xfId="0" applyFont="1" applyAlignment="1"/>
    <xf numFmtId="165" fontId="42" fillId="0" borderId="0" xfId="2" quotePrefix="1" applyNumberFormat="1" applyFont="1" applyFill="1" applyAlignment="1" applyProtection="1">
      <alignment horizontal="left"/>
    </xf>
    <xf numFmtId="173" fontId="10" fillId="0" borderId="0" xfId="9" applyFont="1" applyAlignment="1">
      <alignment vertical="top"/>
    </xf>
    <xf numFmtId="49" fontId="10" fillId="0" borderId="0" xfId="9" applyNumberFormat="1" applyFont="1"/>
    <xf numFmtId="49" fontId="10" fillId="0" borderId="0" xfId="9" applyNumberFormat="1" applyFont="1" applyAlignment="1">
      <alignment horizontal="center"/>
    </xf>
    <xf numFmtId="173" fontId="32" fillId="0" borderId="0" xfId="9" applyFont="1" applyAlignment="1"/>
    <xf numFmtId="0" fontId="17" fillId="0" borderId="0" xfId="15" applyFont="1" applyFill="1" applyBorder="1"/>
    <xf numFmtId="0" fontId="44" fillId="0" borderId="0" xfId="15" applyFont="1" applyFill="1" applyBorder="1"/>
    <xf numFmtId="0" fontId="2" fillId="2" borderId="0" xfId="11" applyFont="1" applyFill="1"/>
    <xf numFmtId="0" fontId="8" fillId="2" borderId="0" xfId="11" applyFont="1" applyFill="1"/>
    <xf numFmtId="0" fontId="4" fillId="2" borderId="0" xfId="11" applyFill="1"/>
    <xf numFmtId="168" fontId="8" fillId="2" borderId="2" xfId="11" applyNumberFormat="1" applyFont="1" applyFill="1" applyBorder="1" applyAlignment="1">
      <alignment horizontal="centerContinuous"/>
    </xf>
    <xf numFmtId="168" fontId="8" fillId="2" borderId="2" xfId="11" applyNumberFormat="1" applyFont="1" applyFill="1" applyBorder="1" applyAlignment="1">
      <alignment horizontal="center"/>
    </xf>
    <xf numFmtId="168" fontId="8" fillId="3" borderId="3" xfId="15" applyNumberFormat="1" applyFont="1" applyFill="1" applyBorder="1"/>
    <xf numFmtId="170" fontId="8" fillId="3" borderId="0" xfId="15" applyNumberFormat="1" applyFont="1" applyFill="1"/>
    <xf numFmtId="168" fontId="8" fillId="2" borderId="0" xfId="11" applyNumberFormat="1" applyFont="1" applyFill="1" applyBorder="1" applyAlignment="1">
      <alignment horizontal="center"/>
    </xf>
    <xf numFmtId="168" fontId="8" fillId="2" borderId="3" xfId="15" applyNumberFormat="1" applyFont="1" applyFill="1" applyBorder="1"/>
    <xf numFmtId="168" fontId="2" fillId="2" borderId="3" xfId="15" applyNumberFormat="1" applyFont="1" applyFill="1" applyBorder="1"/>
    <xf numFmtId="166" fontId="8" fillId="2" borderId="0" xfId="15" applyNumberFormat="1" applyFont="1" applyFill="1"/>
    <xf numFmtId="0" fontId="4" fillId="2" borderId="1" xfId="8" applyFont="1" applyFill="1" applyBorder="1" applyAlignment="1">
      <alignment horizontal="center"/>
    </xf>
    <xf numFmtId="0" fontId="4" fillId="2" borderId="1" xfId="8" applyFont="1" applyFill="1" applyBorder="1" applyAlignment="1">
      <alignment horizontal="center" vertical="center" wrapText="1"/>
    </xf>
    <xf numFmtId="0" fontId="4" fillId="2" borderId="1" xfId="8" applyFont="1" applyFill="1" applyBorder="1" applyAlignment="1">
      <alignment horizontal="center" wrapText="1"/>
    </xf>
    <xf numFmtId="170" fontId="8" fillId="3" borderId="1" xfId="15" applyNumberFormat="1" applyFont="1" applyFill="1" applyBorder="1" applyAlignment="1">
      <alignment horizontal="center"/>
    </xf>
    <xf numFmtId="168" fontId="8" fillId="2" borderId="0" xfId="11" applyNumberFormat="1" applyFont="1" applyFill="1" applyBorder="1" applyAlignment="1">
      <alignment horizontal="centerContinuous"/>
    </xf>
    <xf numFmtId="168" fontId="8" fillId="2" borderId="4" xfId="11" applyNumberFormat="1" applyFont="1" applyFill="1" applyBorder="1" applyAlignment="1">
      <alignment horizontal="centerContinuous"/>
    </xf>
    <xf numFmtId="0" fontId="2" fillId="2" borderId="0" xfId="8" applyFont="1" applyFill="1" applyBorder="1"/>
    <xf numFmtId="168" fontId="8" fillId="2" borderId="0" xfId="15" applyNumberFormat="1" applyFont="1" applyFill="1" applyBorder="1"/>
    <xf numFmtId="0" fontId="4" fillId="4" borderId="0" xfId="11" applyFill="1"/>
    <xf numFmtId="168" fontId="8" fillId="4" borderId="0" xfId="11" applyNumberFormat="1" applyFont="1" applyFill="1" applyBorder="1" applyAlignment="1">
      <alignment horizontal="centerContinuous"/>
    </xf>
    <xf numFmtId="168" fontId="8" fillId="5" borderId="0" xfId="11" applyNumberFormat="1" applyFont="1" applyFill="1" applyBorder="1" applyAlignment="1">
      <alignment horizontal="centerContinuous"/>
    </xf>
    <xf numFmtId="0" fontId="12" fillId="0" borderId="0" xfId="14" applyFont="1" applyAlignment="1">
      <alignment horizontal="centerContinuous"/>
    </xf>
    <xf numFmtId="0" fontId="12" fillId="0" borderId="0" xfId="14" applyFont="1" applyBorder="1" applyAlignment="1">
      <alignment horizontal="centerContinuous"/>
    </xf>
    <xf numFmtId="0" fontId="13" fillId="0" borderId="0" xfId="15" applyFont="1" applyFill="1" applyBorder="1" applyAlignment="1"/>
    <xf numFmtId="171" fontId="14" fillId="0" borderId="0" xfId="15" applyNumberFormat="1" applyFont="1" applyFill="1" applyBorder="1" applyAlignment="1"/>
    <xf numFmtId="0" fontId="44" fillId="0" borderId="0" xfId="15" applyFont="1" applyFill="1" applyBorder="1" applyAlignment="1"/>
    <xf numFmtId="168" fontId="12" fillId="0" borderId="0" xfId="15" applyNumberFormat="1" applyFont="1" applyFill="1" applyBorder="1" applyAlignment="1"/>
    <xf numFmtId="0" fontId="12" fillId="0" borderId="0" xfId="14" applyFont="1" applyAlignment="1">
      <alignment horizontal="centerContinuous" vertical="center"/>
    </xf>
    <xf numFmtId="0" fontId="18" fillId="0" borderId="0" xfId="14" applyFont="1" applyAlignment="1">
      <alignment horizontal="centerContinuous"/>
    </xf>
    <xf numFmtId="0" fontId="17" fillId="0" borderId="0" xfId="14" applyFont="1" applyAlignment="1">
      <alignment horizontal="centerContinuous"/>
    </xf>
    <xf numFmtId="165" fontId="18" fillId="0" borderId="0" xfId="0" applyFont="1" applyBorder="1" applyAlignment="1">
      <alignment horizontal="centerContinuous"/>
    </xf>
    <xf numFmtId="20" fontId="22" fillId="0" borderId="0" xfId="0" applyNumberFormat="1" applyFont="1" applyAlignment="1" applyProtection="1">
      <alignment horizontal="centerContinuous"/>
      <protection locked="0"/>
    </xf>
    <xf numFmtId="165" fontId="17" fillId="0" borderId="0" xfId="0" applyFont="1" applyAlignment="1">
      <alignment horizontal="centerContinuous" wrapText="1"/>
    </xf>
    <xf numFmtId="166" fontId="16" fillId="0" borderId="0" xfId="0" applyNumberFormat="1" applyFont="1" applyAlignment="1" applyProtection="1">
      <alignment horizontal="centerContinuous"/>
      <protection locked="0"/>
    </xf>
    <xf numFmtId="0" fontId="33" fillId="0" borderId="0" xfId="12" applyFont="1" applyAlignment="1">
      <alignment horizontal="center"/>
    </xf>
    <xf numFmtId="0" fontId="4" fillId="0" borderId="0" xfId="12"/>
    <xf numFmtId="0" fontId="36" fillId="0" borderId="0" xfId="12" applyFont="1"/>
    <xf numFmtId="0" fontId="33" fillId="0" borderId="0" xfId="12" applyFont="1" applyBorder="1" applyAlignment="1">
      <alignment horizontal="center"/>
    </xf>
    <xf numFmtId="0" fontId="4" fillId="0" borderId="0" xfId="12" applyBorder="1"/>
    <xf numFmtId="0" fontId="38" fillId="0" borderId="0" xfId="12" applyFont="1" applyBorder="1" applyAlignment="1">
      <alignment horizontal="center"/>
    </xf>
    <xf numFmtId="0" fontId="4" fillId="0" borderId="0" xfId="12" applyFill="1" applyBorder="1"/>
    <xf numFmtId="0" fontId="4" fillId="0" borderId="0" xfId="12" applyFill="1"/>
    <xf numFmtId="0" fontId="8" fillId="0" borderId="0" xfId="12" applyFont="1"/>
    <xf numFmtId="0" fontId="4" fillId="6" borderId="0" xfId="12" applyFill="1" applyBorder="1"/>
    <xf numFmtId="0" fontId="39" fillId="6" borderId="0" xfId="12" applyFont="1" applyFill="1" applyBorder="1"/>
    <xf numFmtId="0" fontId="40" fillId="0" borderId="0" xfId="12" applyFont="1"/>
    <xf numFmtId="0" fontId="8" fillId="0" borderId="0" xfId="12" applyFont="1" applyBorder="1"/>
    <xf numFmtId="173" fontId="26" fillId="0" borderId="0" xfId="9" applyFont="1"/>
    <xf numFmtId="49" fontId="26" fillId="0" borderId="0" xfId="9" applyNumberFormat="1" applyFont="1"/>
    <xf numFmtId="165" fontId="11" fillId="0" borderId="0" xfId="2" quotePrefix="1" applyNumberFormat="1" applyFont="1" applyFill="1" applyAlignment="1" applyProtection="1"/>
    <xf numFmtId="0" fontId="10" fillId="0" borderId="0" xfId="10" applyFont="1"/>
    <xf numFmtId="165" fontId="11" fillId="0" borderId="0" xfId="2" applyNumberFormat="1" applyFont="1" applyFill="1" applyAlignment="1" applyProtection="1"/>
    <xf numFmtId="170" fontId="12" fillId="0" borderId="0" xfId="15" applyNumberFormat="1" applyFont="1" applyFill="1" applyBorder="1" applyAlignment="1">
      <alignment horizontal="left"/>
    </xf>
    <xf numFmtId="171" fontId="14" fillId="0" borderId="0" xfId="15" applyNumberFormat="1" applyFont="1" applyFill="1" applyBorder="1" applyAlignment="1">
      <alignment horizontal="centerContinuous"/>
    </xf>
    <xf numFmtId="166" fontId="16" fillId="0" borderId="5" xfId="0" applyNumberFormat="1" applyFont="1" applyFill="1" applyBorder="1" applyAlignment="1" applyProtection="1">
      <alignment horizontal="centerContinuous"/>
      <protection locked="0"/>
    </xf>
    <xf numFmtId="166" fontId="21" fillId="0" borderId="5" xfId="0" applyNumberFormat="1" applyFont="1" applyFill="1" applyBorder="1" applyAlignment="1">
      <alignment horizontal="left"/>
    </xf>
    <xf numFmtId="166" fontId="17" fillId="0" borderId="5" xfId="0" applyNumberFormat="1" applyFont="1" applyFill="1" applyBorder="1" applyAlignment="1">
      <alignment horizontal="fill"/>
    </xf>
    <xf numFmtId="0" fontId="19" fillId="0" borderId="0" xfId="14" applyFont="1" applyFill="1" applyBorder="1"/>
    <xf numFmtId="166" fontId="16" fillId="0" borderId="0" xfId="0" applyNumberFormat="1" applyFont="1" applyFill="1" applyBorder="1" applyAlignment="1">
      <alignment horizontal="centerContinuous" vertical="top"/>
    </xf>
    <xf numFmtId="166" fontId="16" fillId="0" borderId="5" xfId="0" applyNumberFormat="1" applyFont="1" applyFill="1" applyBorder="1" applyAlignment="1">
      <alignment horizontal="centerContinuous"/>
    </xf>
    <xf numFmtId="166" fontId="20" fillId="0" borderId="5" xfId="0" applyNumberFormat="1" applyFont="1" applyFill="1" applyBorder="1" applyAlignment="1">
      <alignment horizontal="centerContinuous"/>
    </xf>
    <xf numFmtId="166" fontId="17" fillId="0" borderId="5" xfId="0" applyNumberFormat="1" applyFont="1" applyFill="1" applyBorder="1" applyAlignment="1">
      <alignment horizontal="centerContinuous"/>
    </xf>
    <xf numFmtId="165" fontId="17" fillId="0" borderId="0" xfId="0" applyFont="1" applyFill="1" applyAlignment="1">
      <alignment horizontal="centerContinuous" wrapText="1"/>
    </xf>
    <xf numFmtId="166" fontId="16" fillId="0" borderId="5" xfId="0" applyNumberFormat="1" applyFont="1" applyFill="1" applyBorder="1" applyAlignment="1">
      <alignment horizontal="centerContinuous" vertical="center"/>
    </xf>
    <xf numFmtId="166" fontId="17" fillId="0" borderId="5" xfId="0" applyNumberFormat="1" applyFont="1" applyFill="1" applyBorder="1" applyAlignment="1">
      <alignment horizontal="centerContinuous" vertical="center"/>
    </xf>
    <xf numFmtId="166" fontId="23" fillId="0" borderId="0" xfId="0" applyNumberFormat="1" applyFont="1" applyFill="1" applyBorder="1" applyAlignment="1">
      <alignment horizontal="centerContinuous"/>
    </xf>
    <xf numFmtId="166" fontId="24" fillId="0" borderId="0" xfId="0" applyNumberFormat="1" applyFont="1" applyFill="1" applyBorder="1" applyAlignment="1">
      <alignment horizontal="centerContinuous"/>
    </xf>
    <xf numFmtId="0" fontId="18" fillId="0" borderId="0" xfId="14" applyFont="1" applyFill="1" applyAlignment="1">
      <alignment horizontal="centerContinuous"/>
    </xf>
    <xf numFmtId="171" fontId="20" fillId="0" borderId="0" xfId="15" applyNumberFormat="1" applyFont="1" applyFill="1"/>
    <xf numFmtId="0" fontId="20" fillId="0" borderId="0" xfId="14" applyFont="1" applyFill="1" applyAlignment="1">
      <alignment horizontal="centerContinuous"/>
    </xf>
    <xf numFmtId="0" fontId="18" fillId="0" borderId="0" xfId="14" applyFont="1" applyFill="1" applyBorder="1" applyAlignment="1">
      <alignment horizontal="centerContinuous"/>
    </xf>
    <xf numFmtId="165" fontId="26" fillId="0" borderId="0" xfId="0" applyFont="1" applyFill="1" applyBorder="1" applyAlignment="1">
      <alignment horizontal="centerContinuous"/>
    </xf>
    <xf numFmtId="170" fontId="10" fillId="0" borderId="0" xfId="0" applyNumberFormat="1" applyFont="1" applyFill="1" applyBorder="1" applyAlignment="1">
      <alignment horizontal="centerContinuous"/>
    </xf>
    <xf numFmtId="170" fontId="10" fillId="0" borderId="6" xfId="0" applyNumberFormat="1" applyFont="1" applyFill="1" applyBorder="1" applyAlignment="1">
      <alignment horizontal="centerContinuous" vertical="center"/>
    </xf>
    <xf numFmtId="170" fontId="10" fillId="0" borderId="7" xfId="0" applyNumberFormat="1" applyFont="1" applyFill="1" applyBorder="1" applyAlignment="1">
      <alignment horizontal="centerContinuous" vertical="center"/>
    </xf>
    <xf numFmtId="170" fontId="10" fillId="0" borderId="3" xfId="0" applyNumberFormat="1" applyFont="1" applyFill="1" applyBorder="1" applyAlignment="1">
      <alignment horizontal="center" vertical="center" wrapText="1"/>
    </xf>
    <xf numFmtId="170" fontId="10" fillId="0" borderId="0" xfId="0" applyNumberFormat="1" applyFont="1" applyFill="1" applyBorder="1" applyAlignment="1">
      <alignment horizontal="center" vertical="center" wrapText="1"/>
    </xf>
    <xf numFmtId="165" fontId="10" fillId="0" borderId="8" xfId="0" applyFont="1" applyFill="1" applyBorder="1" applyAlignment="1">
      <alignment horizontal="center"/>
    </xf>
    <xf numFmtId="170" fontId="10" fillId="0" borderId="8" xfId="0" applyNumberFormat="1" applyFont="1" applyFill="1" applyBorder="1" applyAlignment="1">
      <alignment horizontal="center"/>
    </xf>
    <xf numFmtId="170" fontId="10" fillId="0" borderId="0" xfId="0" applyNumberFormat="1" applyFont="1" applyFill="1" applyBorder="1" applyAlignment="1">
      <alignment horizontal="center"/>
    </xf>
    <xf numFmtId="0" fontId="26" fillId="0" borderId="0" xfId="14" applyFont="1" applyFill="1" applyBorder="1" applyAlignment="1">
      <alignment horizontal="centerContinuous"/>
    </xf>
    <xf numFmtId="165" fontId="10" fillId="0" borderId="0" xfId="0" applyFont="1" applyFill="1" applyBorder="1" applyAlignment="1">
      <alignment horizontal="centerContinuous"/>
    </xf>
    <xf numFmtId="168" fontId="10" fillId="0" borderId="3" xfId="15" applyNumberFormat="1" applyFont="1" applyFill="1" applyBorder="1"/>
    <xf numFmtId="170" fontId="26" fillId="0" borderId="3" xfId="15" applyNumberFormat="1" applyFont="1" applyFill="1" applyBorder="1" applyAlignment="1">
      <alignment horizontal="right"/>
    </xf>
    <xf numFmtId="0" fontId="10" fillId="0" borderId="0" xfId="15" applyFont="1" applyFill="1" applyBorder="1"/>
    <xf numFmtId="0" fontId="10" fillId="0" borderId="8" xfId="17" applyFont="1" applyFill="1" applyBorder="1" applyAlignment="1">
      <alignment vertical="center"/>
    </xf>
    <xf numFmtId="0" fontId="10" fillId="0" borderId="1" xfId="17" applyFont="1" applyFill="1" applyBorder="1" applyAlignment="1">
      <alignment horizontal="centerContinuous" vertical="center"/>
    </xf>
    <xf numFmtId="0" fontId="10" fillId="0" borderId="6" xfId="17" applyFont="1" applyFill="1" applyBorder="1" applyAlignment="1">
      <alignment horizontal="centerContinuous" vertical="center"/>
    </xf>
    <xf numFmtId="0" fontId="10" fillId="0" borderId="7" xfId="17" applyFont="1" applyFill="1" applyBorder="1" applyAlignment="1">
      <alignment horizontal="centerContinuous" vertical="center"/>
    </xf>
    <xf numFmtId="0" fontId="10" fillId="0" borderId="0" xfId="17" applyFont="1" applyFill="1" applyBorder="1" applyAlignment="1">
      <alignment horizontal="centerContinuous" vertical="center"/>
    </xf>
    <xf numFmtId="0" fontId="10" fillId="0" borderId="1" xfId="17" applyFont="1" applyFill="1" applyBorder="1" applyAlignment="1">
      <alignment horizontal="center" vertical="center"/>
    </xf>
    <xf numFmtId="0" fontId="10" fillId="0" borderId="5" xfId="17" applyFont="1" applyFill="1" applyBorder="1" applyAlignment="1">
      <alignment vertical="center"/>
    </xf>
    <xf numFmtId="0" fontId="10" fillId="0" borderId="6" xfId="17" applyFont="1" applyFill="1" applyBorder="1" applyAlignment="1">
      <alignment horizontal="center" vertical="center"/>
    </xf>
    <xf numFmtId="172" fontId="10" fillId="0" borderId="0" xfId="15" applyNumberFormat="1" applyFont="1" applyFill="1"/>
    <xf numFmtId="0" fontId="10" fillId="0" borderId="0" xfId="17" applyFont="1" applyFill="1" applyBorder="1"/>
    <xf numFmtId="0" fontId="10" fillId="0" borderId="0" xfId="17" applyFont="1" applyFill="1" applyBorder="1" applyAlignment="1">
      <alignment horizontal="centerContinuous"/>
    </xf>
    <xf numFmtId="0" fontId="10" fillId="0" borderId="0" xfId="17" applyFont="1" applyFill="1" applyBorder="1" applyAlignment="1">
      <alignment horizontal="center"/>
    </xf>
    <xf numFmtId="0" fontId="26" fillId="0" borderId="0" xfId="14" applyFont="1" applyFill="1" applyAlignment="1">
      <alignment horizontal="centerContinuous"/>
    </xf>
    <xf numFmtId="165" fontId="10" fillId="0" borderId="0" xfId="0" applyFont="1" applyFill="1" applyAlignment="1">
      <alignment horizontal="centerContinuous"/>
    </xf>
    <xf numFmtId="170" fontId="26" fillId="0" borderId="0" xfId="15" applyNumberFormat="1" applyFont="1" applyFill="1" applyBorder="1" applyAlignment="1">
      <alignment horizontal="right"/>
    </xf>
    <xf numFmtId="0" fontId="26" fillId="0" borderId="0" xfId="15" applyNumberFormat="1" applyFont="1" applyFill="1" applyBorder="1" applyAlignment="1">
      <alignment vertical="top"/>
    </xf>
    <xf numFmtId="0" fontId="12" fillId="0" borderId="0" xfId="14" applyFont="1" applyFill="1" applyAlignment="1">
      <alignment horizontal="centerContinuous"/>
    </xf>
    <xf numFmtId="0" fontId="10" fillId="0" borderId="0" xfId="7" applyFont="1" applyFill="1" applyBorder="1"/>
    <xf numFmtId="16" fontId="10" fillId="0" borderId="0" xfId="7" quotePrefix="1" applyNumberFormat="1" applyFont="1" applyFill="1" applyBorder="1" applyAlignment="1">
      <alignment horizontal="right" vertical="top" wrapText="1"/>
    </xf>
    <xf numFmtId="0" fontId="10" fillId="0" borderId="0" xfId="7" applyFont="1" applyFill="1" applyBorder="1" applyAlignment="1">
      <alignment horizontal="left" vertical="top" wrapText="1"/>
    </xf>
    <xf numFmtId="165" fontId="10" fillId="0" borderId="0" xfId="0" applyFont="1" applyBorder="1" applyAlignment="1">
      <alignment vertical="top" wrapText="1"/>
    </xf>
    <xf numFmtId="20" fontId="10" fillId="0" borderId="0" xfId="7" applyNumberFormat="1" applyFont="1" applyFill="1" applyBorder="1" applyAlignment="1">
      <alignment horizontal="left" vertical="top" wrapText="1"/>
    </xf>
    <xf numFmtId="0" fontId="10" fillId="0" borderId="0" xfId="2" applyFont="1" applyFill="1" applyBorder="1" applyAlignment="1" applyProtection="1">
      <alignment horizontal="left" vertical="top" wrapText="1"/>
    </xf>
    <xf numFmtId="0" fontId="10" fillId="0" borderId="0" xfId="2" applyFont="1" applyFill="1" applyBorder="1" applyAlignment="1" applyProtection="1"/>
    <xf numFmtId="0" fontId="23" fillId="0" borderId="0" xfId="14" applyFont="1" applyFill="1" applyAlignment="1">
      <alignment horizontal="centerContinuous"/>
    </xf>
    <xf numFmtId="0" fontId="43" fillId="0" borderId="0" xfId="7" applyFont="1" applyFill="1" applyBorder="1" applyAlignment="1">
      <alignment horizontal="left" vertical="top" wrapText="1"/>
    </xf>
    <xf numFmtId="20" fontId="26" fillId="0" borderId="0" xfId="7" applyNumberFormat="1" applyFont="1" applyFill="1" applyBorder="1" applyAlignment="1">
      <alignment horizontal="left" vertical="top" wrapText="1"/>
    </xf>
    <xf numFmtId="0" fontId="26" fillId="0" borderId="0" xfId="7" applyFont="1" applyFill="1" applyBorder="1" applyAlignment="1">
      <alignment vertical="top" wrapText="1"/>
    </xf>
    <xf numFmtId="0" fontId="4" fillId="0" borderId="0" xfId="7" applyFont="1" applyFill="1"/>
    <xf numFmtId="0" fontId="26" fillId="0" borderId="0" xfId="7" applyFont="1" applyFill="1"/>
    <xf numFmtId="16" fontId="26" fillId="0" borderId="0" xfId="7" quotePrefix="1" applyNumberFormat="1" applyFont="1" applyFill="1" applyBorder="1" applyAlignment="1">
      <alignment horizontal="left" vertical="top" wrapText="1"/>
    </xf>
    <xf numFmtId="16" fontId="10" fillId="0" borderId="0" xfId="7" quotePrefix="1" applyNumberFormat="1" applyFont="1" applyFill="1" applyBorder="1" applyAlignment="1">
      <alignment horizontal="left" vertical="top" wrapText="1"/>
    </xf>
    <xf numFmtId="175" fontId="10" fillId="0" borderId="0" xfId="9" applyNumberFormat="1" applyFont="1"/>
    <xf numFmtId="175" fontId="10" fillId="0" borderId="0" xfId="9" applyNumberFormat="1" applyFont="1" applyAlignment="1">
      <alignment horizontal="center"/>
    </xf>
    <xf numFmtId="173" fontId="26" fillId="0" borderId="0" xfId="9" applyFont="1" applyAlignment="1">
      <alignment vertical="top"/>
    </xf>
    <xf numFmtId="0" fontId="24" fillId="0" borderId="0" xfId="7" applyFont="1" applyFill="1"/>
    <xf numFmtId="49" fontId="26" fillId="0" borderId="0" xfId="9" applyNumberFormat="1" applyFont="1" applyAlignment="1">
      <alignment vertical="top"/>
    </xf>
    <xf numFmtId="49" fontId="26" fillId="0" borderId="0" xfId="9" applyNumberFormat="1" applyFont="1" applyAlignment="1">
      <alignment horizontal="center"/>
    </xf>
    <xf numFmtId="165" fontId="10" fillId="0" borderId="0" xfId="0" applyFont="1"/>
    <xf numFmtId="16" fontId="10" fillId="0" borderId="0" xfId="7" applyNumberFormat="1" applyFont="1" applyFill="1" applyBorder="1" applyAlignment="1">
      <alignment horizontal="left" vertical="top" wrapText="1"/>
    </xf>
    <xf numFmtId="0" fontId="26" fillId="0" borderId="0" xfId="2" applyFont="1" applyFill="1" applyBorder="1" applyAlignment="1" applyProtection="1">
      <alignment vertical="top"/>
    </xf>
    <xf numFmtId="0" fontId="26" fillId="0" borderId="0" xfId="7" applyFont="1" applyFill="1" applyBorder="1" applyAlignment="1">
      <alignment vertical="top"/>
    </xf>
    <xf numFmtId="0" fontId="45" fillId="7" borderId="0" xfId="11" applyFont="1" applyFill="1"/>
    <xf numFmtId="175" fontId="55" fillId="8" borderId="0" xfId="15" applyNumberFormat="1" applyFont="1" applyFill="1"/>
    <xf numFmtId="175" fontId="46" fillId="8" borderId="0" xfId="15" applyNumberFormat="1" applyFont="1" applyFill="1"/>
    <xf numFmtId="176" fontId="46" fillId="8" borderId="0" xfId="15" applyNumberFormat="1" applyFont="1" applyFill="1"/>
    <xf numFmtId="0" fontId="18" fillId="0" borderId="0" xfId="14" applyFont="1" applyAlignment="1">
      <alignment horizontal="left"/>
    </xf>
    <xf numFmtId="0" fontId="26" fillId="0" borderId="0" xfId="14" applyFont="1" applyFill="1" applyAlignment="1">
      <alignment horizontal="left"/>
    </xf>
    <xf numFmtId="175" fontId="10" fillId="0" borderId="0" xfId="17" applyNumberFormat="1" applyFont="1" applyFill="1"/>
    <xf numFmtId="175" fontId="26" fillId="0" borderId="0" xfId="17" applyNumberFormat="1" applyFont="1" applyFill="1"/>
    <xf numFmtId="175" fontId="27" fillId="0" borderId="0" xfId="15" applyNumberFormat="1" applyFont="1" applyFill="1"/>
    <xf numFmtId="175" fontId="26" fillId="0" borderId="0" xfId="14" applyNumberFormat="1" applyFont="1" applyFill="1" applyAlignment="1">
      <alignment horizontal="left"/>
    </xf>
    <xf numFmtId="175" fontId="26" fillId="0" borderId="0" xfId="14" applyNumberFormat="1" applyFont="1" applyFill="1" applyAlignment="1">
      <alignment horizontal="center"/>
    </xf>
    <xf numFmtId="175" fontId="26" fillId="0" borderId="0" xfId="14" applyNumberFormat="1" applyFont="1" applyFill="1" applyAlignment="1">
      <alignment horizontal="centerContinuous"/>
    </xf>
    <xf numFmtId="175" fontId="10" fillId="0" borderId="0" xfId="15" applyNumberFormat="1" applyFont="1" applyFill="1"/>
    <xf numFmtId="177" fontId="10" fillId="0" borderId="0" xfId="17" applyNumberFormat="1" applyFont="1" applyFill="1"/>
    <xf numFmtId="177" fontId="26" fillId="0" borderId="0" xfId="17" applyNumberFormat="1" applyFont="1" applyFill="1"/>
    <xf numFmtId="177" fontId="27" fillId="0" borderId="0" xfId="15" applyNumberFormat="1" applyFont="1" applyFill="1"/>
    <xf numFmtId="177" fontId="26" fillId="0" borderId="0" xfId="14" applyNumberFormat="1" applyFont="1" applyFill="1" applyAlignment="1">
      <alignment horizontal="center"/>
    </xf>
    <xf numFmtId="177" fontId="26" fillId="0" borderId="0" xfId="14" applyNumberFormat="1" applyFont="1" applyFill="1" applyAlignment="1">
      <alignment horizontal="centerContinuous"/>
    </xf>
    <xf numFmtId="177" fontId="10" fillId="0" borderId="0" xfId="15" applyNumberFormat="1" applyFont="1" applyFill="1"/>
    <xf numFmtId="177" fontId="26" fillId="0" borderId="0" xfId="14" applyNumberFormat="1" applyFont="1" applyFill="1" applyAlignment="1">
      <alignment horizontal="left"/>
    </xf>
    <xf numFmtId="177" fontId="10" fillId="0" borderId="0" xfId="14" applyNumberFormat="1" applyFont="1" applyFill="1"/>
    <xf numFmtId="176" fontId="10" fillId="0" borderId="0" xfId="17" applyNumberFormat="1" applyFont="1" applyFill="1"/>
    <xf numFmtId="165" fontId="18" fillId="0" borderId="0" xfId="0" applyFont="1" applyBorder="1" applyAlignment="1">
      <alignment horizontal="left"/>
    </xf>
    <xf numFmtId="165" fontId="26" fillId="0" borderId="0" xfId="0" applyFont="1" applyFill="1" applyBorder="1" applyAlignment="1">
      <alignment horizontal="left"/>
    </xf>
    <xf numFmtId="0" fontId="26" fillId="0" borderId="0" xfId="14" applyFont="1" applyFill="1" applyBorder="1" applyAlignment="1">
      <alignment horizontal="left"/>
    </xf>
    <xf numFmtId="175" fontId="10" fillId="0" borderId="0" xfId="17" applyNumberFormat="1" applyFont="1" applyFill="1" applyBorder="1"/>
    <xf numFmtId="175" fontId="26" fillId="0" borderId="0" xfId="17" applyNumberFormat="1" applyFont="1" applyFill="1" applyBorder="1"/>
    <xf numFmtId="175" fontId="26" fillId="0" borderId="0" xfId="14" applyNumberFormat="1" applyFont="1" applyFill="1" applyBorder="1" applyAlignment="1">
      <alignment horizontal="left"/>
    </xf>
    <xf numFmtId="175" fontId="10" fillId="0" borderId="0" xfId="15" applyNumberFormat="1" applyFont="1" applyFill="1" applyBorder="1"/>
    <xf numFmtId="0" fontId="18" fillId="0" borderId="0" xfId="14" applyFont="1" applyFill="1" applyAlignment="1">
      <alignment horizontal="left"/>
    </xf>
    <xf numFmtId="175" fontId="18" fillId="0" borderId="0" xfId="17" applyNumberFormat="1" applyFont="1" applyFill="1"/>
    <xf numFmtId="175" fontId="18" fillId="0" borderId="0" xfId="17" applyNumberFormat="1" applyFont="1" applyFill="1" applyBorder="1"/>
    <xf numFmtId="0" fontId="4" fillId="5" borderId="0" xfId="11" applyFont="1" applyFill="1" applyAlignment="1">
      <alignment horizontal="left"/>
    </xf>
    <xf numFmtId="0" fontId="4" fillId="4" borderId="0" xfId="11" applyFont="1" applyFill="1"/>
    <xf numFmtId="0" fontId="13" fillId="0" borderId="0" xfId="14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left"/>
    </xf>
    <xf numFmtId="166" fontId="16" fillId="0" borderId="0" xfId="0" applyNumberFormat="1" applyFont="1" applyAlignment="1" applyProtection="1">
      <alignment horizontal="left" vertical="center"/>
      <protection locked="0"/>
    </xf>
    <xf numFmtId="166" fontId="16" fillId="0" borderId="0" xfId="0" applyNumberFormat="1" applyFont="1" applyFill="1" applyBorder="1" applyAlignment="1">
      <alignment horizontal="left" vertical="center"/>
    </xf>
    <xf numFmtId="166" fontId="18" fillId="0" borderId="0" xfId="0" applyNumberFormat="1" applyFont="1" applyFill="1" applyBorder="1" applyAlignment="1">
      <alignment horizontal="left" vertical="center"/>
    </xf>
    <xf numFmtId="166" fontId="16" fillId="0" borderId="0" xfId="0" applyNumberFormat="1" applyFont="1" applyFill="1" applyBorder="1" applyAlignment="1">
      <alignment horizontal="left" vertical="top"/>
    </xf>
    <xf numFmtId="166" fontId="16" fillId="0" borderId="0" xfId="0" applyNumberFormat="1" applyFont="1" applyAlignment="1" applyProtection="1">
      <alignment horizontal="left"/>
      <protection locked="0"/>
    </xf>
    <xf numFmtId="166" fontId="18" fillId="0" borderId="0" xfId="0" applyNumberFormat="1" applyFont="1" applyFill="1" applyBorder="1" applyAlignment="1">
      <alignment horizontal="left"/>
    </xf>
    <xf numFmtId="0" fontId="19" fillId="0" borderId="0" xfId="14" applyFont="1" applyFill="1" applyBorder="1" applyAlignment="1">
      <alignment horizontal="left"/>
    </xf>
    <xf numFmtId="175" fontId="4" fillId="10" borderId="4" xfId="11" applyNumberFormat="1" applyFill="1" applyBorder="1" applyAlignment="1">
      <alignment horizontal="right"/>
    </xf>
    <xf numFmtId="175" fontId="8" fillId="3" borderId="0" xfId="15" applyNumberFormat="1" applyFont="1" applyFill="1"/>
    <xf numFmtId="175" fontId="4" fillId="11" borderId="0" xfId="8" applyNumberFormat="1" applyFill="1"/>
    <xf numFmtId="175" fontId="38" fillId="11" borderId="0" xfId="8" applyNumberFormat="1" applyFont="1" applyFill="1"/>
    <xf numFmtId="175" fontId="38" fillId="11" borderId="0" xfId="15" applyNumberFormat="1" applyFont="1" applyFill="1"/>
    <xf numFmtId="177" fontId="55" fillId="8" borderId="0" xfId="15" applyNumberFormat="1" applyFont="1" applyFill="1"/>
    <xf numFmtId="175" fontId="8" fillId="11" borderId="0" xfId="15" applyNumberFormat="1" applyFont="1" applyFill="1"/>
    <xf numFmtId="165" fontId="56" fillId="0" borderId="0" xfId="0" applyFont="1" applyAlignment="1">
      <alignment horizontal="justify"/>
    </xf>
    <xf numFmtId="165" fontId="44" fillId="0" borderId="0" xfId="0" applyFont="1" applyAlignment="1">
      <alignment horizontal="justify"/>
    </xf>
    <xf numFmtId="165" fontId="44" fillId="0" borderId="0" xfId="0" applyFont="1"/>
    <xf numFmtId="0" fontId="24" fillId="0" borderId="0" xfId="11" applyFont="1" applyAlignment="1">
      <alignment horizontal="centerContinuous"/>
    </xf>
    <xf numFmtId="0" fontId="4" fillId="0" borderId="0" xfId="11" applyAlignment="1">
      <alignment horizontal="centerContinuous"/>
    </xf>
    <xf numFmtId="165" fontId="24" fillId="0" borderId="0" xfId="0" applyFont="1"/>
    <xf numFmtId="0" fontId="57" fillId="0" borderId="0" xfId="12" applyFont="1" applyBorder="1"/>
    <xf numFmtId="0" fontId="18" fillId="0" borderId="0" xfId="14" applyFont="1" applyAlignment="1">
      <alignment horizontal="left" vertical="center"/>
    </xf>
    <xf numFmtId="0" fontId="10" fillId="0" borderId="6" xfId="15" applyFont="1" applyFill="1" applyBorder="1" applyAlignment="1">
      <alignment horizontal="centerContinuous" vertical="center"/>
    </xf>
    <xf numFmtId="0" fontId="10" fillId="0" borderId="7" xfId="15" applyFont="1" applyFill="1" applyBorder="1" applyAlignment="1">
      <alignment horizontal="centerContinuous" vertical="center"/>
    </xf>
    <xf numFmtId="0" fontId="10" fillId="0" borderId="9" xfId="15" applyFont="1" applyFill="1" applyBorder="1" applyAlignment="1">
      <alignment horizontal="centerContinuous" vertical="center"/>
    </xf>
    <xf numFmtId="0" fontId="10" fillId="0" borderId="1" xfId="15" applyFont="1" applyFill="1" applyBorder="1" applyAlignment="1">
      <alignment horizontal="center" vertical="center" wrapText="1"/>
    </xf>
    <xf numFmtId="0" fontId="10" fillId="0" borderId="6" xfId="15" applyFont="1" applyFill="1" applyBorder="1" applyAlignment="1">
      <alignment horizontal="center" vertical="center" wrapText="1"/>
    </xf>
    <xf numFmtId="0" fontId="10" fillId="0" borderId="0" xfId="15" applyFont="1" applyFill="1" applyBorder="1" applyAlignment="1">
      <alignment vertical="center"/>
    </xf>
    <xf numFmtId="172" fontId="10" fillId="0" borderId="0" xfId="15" applyNumberFormat="1" applyFont="1" applyFill="1" applyBorder="1" applyAlignment="1">
      <alignment vertical="center"/>
    </xf>
    <xf numFmtId="172" fontId="10" fillId="0" borderId="0" xfId="15" applyNumberFormat="1" applyFont="1" applyFill="1" applyAlignment="1">
      <alignment vertical="center"/>
    </xf>
    <xf numFmtId="49" fontId="26" fillId="0" borderId="0" xfId="15" applyNumberFormat="1" applyFont="1" applyFill="1" applyBorder="1" applyAlignment="1">
      <alignment horizontal="left" vertical="center"/>
    </xf>
    <xf numFmtId="49" fontId="26" fillId="0" borderId="0" xfId="15" applyNumberFormat="1" applyFont="1" applyFill="1" applyBorder="1" applyAlignment="1">
      <alignment horizontal="centerContinuous" vertical="center"/>
    </xf>
    <xf numFmtId="165" fontId="10" fillId="0" borderId="0" xfId="0" applyFont="1" applyFill="1" applyAlignment="1">
      <alignment vertical="center"/>
    </xf>
    <xf numFmtId="0" fontId="10" fillId="0" borderId="0" xfId="15" applyFont="1" applyFill="1" applyBorder="1" applyAlignment="1">
      <alignment horizontal="centerContinuous" vertical="center"/>
    </xf>
    <xf numFmtId="172" fontId="10" fillId="0" borderId="0" xfId="15" applyNumberFormat="1" applyFont="1" applyFill="1" applyBorder="1" applyAlignment="1">
      <alignment horizontal="centerContinuous" vertical="center"/>
    </xf>
    <xf numFmtId="172" fontId="10" fillId="0" borderId="0" xfId="15" applyNumberFormat="1" applyFont="1" applyFill="1" applyAlignment="1">
      <alignment horizontal="centerContinuous" vertical="center"/>
    </xf>
    <xf numFmtId="174" fontId="10" fillId="0" borderId="3" xfId="0" applyNumberFormat="1" applyFont="1" applyFill="1" applyBorder="1" applyAlignment="1">
      <alignment horizontal="left" vertical="center"/>
    </xf>
    <xf numFmtId="1" fontId="10" fillId="0" borderId="0" xfId="15" applyNumberFormat="1" applyFont="1" applyFill="1" applyBorder="1" applyAlignment="1">
      <alignment horizontal="left" vertical="center" indent="1"/>
    </xf>
    <xf numFmtId="175" fontId="10" fillId="0" borderId="0" xfId="15" applyNumberFormat="1" applyFont="1" applyFill="1" applyAlignment="1">
      <alignment vertical="center"/>
    </xf>
    <xf numFmtId="165" fontId="10" fillId="0" borderId="3" xfId="0" applyFont="1" applyFill="1" applyBorder="1" applyAlignment="1">
      <alignment vertical="center"/>
    </xf>
    <xf numFmtId="165" fontId="10" fillId="0" borderId="0" xfId="0" applyFont="1" applyFill="1" applyBorder="1" applyAlignment="1">
      <alignment vertical="center"/>
    </xf>
    <xf numFmtId="1" fontId="10" fillId="0" borderId="0" xfId="15" applyNumberFormat="1" applyFont="1" applyFill="1" applyBorder="1" applyAlignment="1">
      <alignment horizontal="center" vertical="center"/>
    </xf>
    <xf numFmtId="175" fontId="10" fillId="0" borderId="0" xfId="15" applyNumberFormat="1" applyFont="1" applyFill="1" applyBorder="1" applyAlignment="1">
      <alignment horizontal="centerContinuous" vertical="center"/>
    </xf>
    <xf numFmtId="175" fontId="10" fillId="0" borderId="0" xfId="15" applyNumberFormat="1" applyFont="1" applyFill="1" applyAlignment="1">
      <alignment horizontal="centerContinuous" vertical="center"/>
    </xf>
    <xf numFmtId="0" fontId="10" fillId="0" borderId="0" xfId="15" applyFont="1" applyFill="1" applyBorder="1" applyAlignment="1">
      <alignment horizontal="left" vertical="center"/>
    </xf>
    <xf numFmtId="175" fontId="10" fillId="0" borderId="0" xfId="0" applyNumberFormat="1" applyFont="1" applyFill="1" applyAlignment="1">
      <alignment vertical="center"/>
    </xf>
    <xf numFmtId="175" fontId="10" fillId="0" borderId="0" xfId="0" applyNumberFormat="1" applyFont="1" applyFill="1" applyBorder="1" applyAlignment="1">
      <alignment vertical="center"/>
    </xf>
    <xf numFmtId="174" fontId="10" fillId="0" borderId="3" xfId="15" applyNumberFormat="1" applyFont="1" applyFill="1" applyBorder="1" applyAlignment="1">
      <alignment vertical="center"/>
    </xf>
    <xf numFmtId="175" fontId="10" fillId="0" borderId="0" xfId="15" applyNumberFormat="1" applyFont="1" applyFill="1" applyAlignment="1" applyProtection="1">
      <alignment vertical="center"/>
      <protection hidden="1"/>
    </xf>
    <xf numFmtId="175" fontId="10" fillId="0" borderId="0" xfId="15" applyNumberFormat="1" applyFont="1" applyFill="1" applyBorder="1" applyAlignment="1" applyProtection="1">
      <alignment vertical="center"/>
      <protection hidden="1"/>
    </xf>
    <xf numFmtId="0" fontId="10" fillId="0" borderId="3" xfId="15" applyFont="1" applyFill="1" applyBorder="1" applyAlignment="1">
      <alignment vertical="center"/>
    </xf>
    <xf numFmtId="175" fontId="10" fillId="0" borderId="0" xfId="15" applyNumberFormat="1" applyFont="1" applyFill="1" applyBorder="1" applyAlignment="1">
      <alignment vertical="center"/>
    </xf>
    <xf numFmtId="168" fontId="10" fillId="0" borderId="3" xfId="15" applyNumberFormat="1" applyFont="1" applyFill="1" applyBorder="1" applyAlignment="1">
      <alignment vertical="center"/>
    </xf>
    <xf numFmtId="168" fontId="10" fillId="0" borderId="0" xfId="15" applyNumberFormat="1" applyFont="1" applyFill="1" applyBorder="1" applyAlignment="1">
      <alignment vertical="center"/>
    </xf>
    <xf numFmtId="165" fontId="10" fillId="0" borderId="0" xfId="0" applyFont="1" applyFill="1" applyBorder="1" applyAlignment="1">
      <alignment horizontal="left" vertical="center"/>
    </xf>
    <xf numFmtId="165" fontId="10" fillId="0" borderId="3" xfId="0" applyFont="1" applyFill="1" applyBorder="1" applyAlignment="1">
      <alignment vertical="top"/>
    </xf>
    <xf numFmtId="0" fontId="10" fillId="0" borderId="3" xfId="14" applyFont="1" applyFill="1" applyBorder="1" applyAlignment="1">
      <alignment vertical="center"/>
    </xf>
    <xf numFmtId="171" fontId="27" fillId="0" borderId="0" xfId="15" applyNumberFormat="1" applyFont="1" applyFill="1" applyBorder="1" applyAlignment="1"/>
    <xf numFmtId="171" fontId="27" fillId="0" borderId="0" xfId="15" applyNumberFormat="1" applyFont="1" applyFill="1" applyBorder="1"/>
    <xf numFmtId="172" fontId="10" fillId="0" borderId="0" xfId="15" applyNumberFormat="1" applyFont="1" applyFill="1" applyBorder="1"/>
    <xf numFmtId="166" fontId="10" fillId="0" borderId="0" xfId="15" applyNumberFormat="1" applyFont="1" applyFill="1" applyBorder="1"/>
    <xf numFmtId="175" fontId="26" fillId="0" borderId="0" xfId="15" applyNumberFormat="1" applyFont="1" applyFill="1" applyBorder="1"/>
    <xf numFmtId="0" fontId="10" fillId="0" borderId="0" xfId="14" applyFont="1" applyFill="1" applyBorder="1"/>
    <xf numFmtId="0" fontId="26" fillId="0" borderId="8" xfId="14" applyFont="1" applyFill="1" applyBorder="1" applyAlignment="1">
      <alignment horizontal="left"/>
    </xf>
    <xf numFmtId="172" fontId="10" fillId="0" borderId="0" xfId="15" applyNumberFormat="1" applyFont="1" applyFill="1" applyBorder="1" applyAlignment="1">
      <alignment horizontal="centerContinuous"/>
    </xf>
    <xf numFmtId="174" fontId="10" fillId="0" borderId="3" xfId="15" applyNumberFormat="1" applyFont="1" applyFill="1" applyBorder="1"/>
    <xf numFmtId="167" fontId="26" fillId="0" borderId="0" xfId="14" applyNumberFormat="1" applyFont="1" applyFill="1" applyBorder="1" applyAlignment="1">
      <alignment horizontal="left"/>
    </xf>
    <xf numFmtId="167" fontId="26" fillId="0" borderId="0" xfId="14" applyNumberFormat="1" applyFont="1" applyFill="1" applyBorder="1" applyAlignment="1">
      <alignment horizontal="centerContinuous"/>
    </xf>
    <xf numFmtId="166" fontId="26" fillId="0" borderId="0" xfId="15" applyNumberFormat="1" applyFont="1" applyFill="1" applyBorder="1"/>
    <xf numFmtId="0" fontId="18" fillId="0" borderId="0" xfId="14" applyFont="1" applyBorder="1" applyAlignment="1">
      <alignment horizontal="left"/>
    </xf>
    <xf numFmtId="0" fontId="18" fillId="0" borderId="0" xfId="14" applyFont="1" applyFill="1" applyBorder="1" applyAlignment="1">
      <alignment horizontal="left"/>
    </xf>
    <xf numFmtId="170" fontId="26" fillId="0" borderId="0" xfId="15" applyNumberFormat="1" applyFont="1" applyFill="1" applyBorder="1" applyAlignment="1">
      <alignment horizontal="left"/>
    </xf>
    <xf numFmtId="168" fontId="26" fillId="0" borderId="0" xfId="15" applyNumberFormat="1" applyFont="1" applyFill="1" applyBorder="1" applyAlignment="1">
      <alignment horizontal="center"/>
    </xf>
    <xf numFmtId="171" fontId="27" fillId="0" borderId="0" xfId="15" applyNumberFormat="1" applyFont="1" applyFill="1" applyBorder="1" applyAlignment="1">
      <alignment horizontal="centerContinuous"/>
    </xf>
    <xf numFmtId="0" fontId="18" fillId="0" borderId="8" xfId="14" applyFont="1" applyFill="1" applyBorder="1" applyAlignment="1">
      <alignment horizontal="left"/>
    </xf>
    <xf numFmtId="0" fontId="18" fillId="0" borderId="8" xfId="14" applyFont="1" applyFill="1" applyBorder="1" applyAlignment="1">
      <alignment horizontal="centerContinuous"/>
    </xf>
    <xf numFmtId="172" fontId="17" fillId="0" borderId="0" xfId="15" applyNumberFormat="1" applyFont="1" applyFill="1" applyBorder="1" applyAlignment="1">
      <alignment horizontal="centerContinuous"/>
    </xf>
    <xf numFmtId="0" fontId="10" fillId="0" borderId="10" xfId="16" applyFont="1" applyFill="1" applyBorder="1" applyAlignment="1">
      <alignment horizontal="center" vertical="center"/>
    </xf>
    <xf numFmtId="0" fontId="10" fillId="0" borderId="8" xfId="16" applyFont="1" applyFill="1" applyBorder="1" applyAlignment="1">
      <alignment horizontal="centerContinuous" vertical="center" wrapText="1"/>
    </xf>
    <xf numFmtId="0" fontId="10" fillId="0" borderId="10" xfId="16" applyFont="1" applyFill="1" applyBorder="1" applyAlignment="1">
      <alignment horizontal="centerContinuous" vertical="center" wrapText="1"/>
    </xf>
    <xf numFmtId="0" fontId="10" fillId="0" borderId="6" xfId="16" applyFont="1" applyFill="1" applyBorder="1" applyAlignment="1">
      <alignment horizontal="centerContinuous" vertical="center"/>
    </xf>
    <xf numFmtId="0" fontId="10" fillId="0" borderId="7" xfId="16" applyFont="1" applyFill="1" applyBorder="1" applyAlignment="1">
      <alignment horizontal="centerContinuous" vertical="center"/>
    </xf>
    <xf numFmtId="0" fontId="10" fillId="0" borderId="6" xfId="16" applyFont="1" applyFill="1" applyBorder="1" applyAlignment="1">
      <alignment horizontal="centerContinuous" vertical="center" wrapText="1"/>
    </xf>
    <xf numFmtId="0" fontId="10" fillId="0" borderId="9" xfId="16" applyFont="1" applyFill="1" applyBorder="1" applyAlignment="1">
      <alignment horizontal="centerContinuous" vertical="center"/>
    </xf>
    <xf numFmtId="0" fontId="10" fillId="0" borderId="0" xfId="16" applyFont="1" applyFill="1" applyBorder="1"/>
    <xf numFmtId="0" fontId="10" fillId="0" borderId="0" xfId="16" applyFont="1" applyFill="1" applyBorder="1" applyAlignment="1">
      <alignment horizontal="centerContinuous"/>
    </xf>
    <xf numFmtId="0" fontId="10" fillId="0" borderId="0" xfId="16" applyFont="1" applyFill="1" applyBorder="1" applyAlignment="1"/>
    <xf numFmtId="0" fontId="10" fillId="0" borderId="0" xfId="16" applyFont="1" applyFill="1" applyBorder="1" applyAlignment="1">
      <alignment horizontal="right"/>
    </xf>
    <xf numFmtId="165" fontId="10" fillId="0" borderId="0" xfId="0" applyFont="1" applyFill="1" applyBorder="1" applyAlignment="1"/>
    <xf numFmtId="175" fontId="27" fillId="0" borderId="0" xfId="15" applyNumberFormat="1" applyFont="1" applyFill="1" applyBorder="1"/>
    <xf numFmtId="165" fontId="10" fillId="0" borderId="0" xfId="0" applyFont="1" applyFill="1"/>
    <xf numFmtId="175" fontId="10" fillId="0" borderId="0" xfId="0" applyNumberFormat="1" applyFont="1" applyFill="1"/>
    <xf numFmtId="175" fontId="10" fillId="0" borderId="0" xfId="0" applyNumberFormat="1" applyFont="1" applyFill="1" applyBorder="1"/>
    <xf numFmtId="0" fontId="10" fillId="0" borderId="8" xfId="16" applyFont="1" applyFill="1" applyBorder="1" applyAlignment="1">
      <alignment horizontal="centerContinuous" vertical="center"/>
    </xf>
    <xf numFmtId="0" fontId="10" fillId="0" borderId="5" xfId="16" applyFont="1" applyFill="1" applyBorder="1" applyAlignment="1">
      <alignment horizontal="centerContinuous" vertical="center"/>
    </xf>
    <xf numFmtId="166" fontId="10" fillId="0" borderId="0" xfId="18" applyNumberFormat="1" applyFont="1" applyFill="1" applyBorder="1"/>
    <xf numFmtId="165" fontId="10" fillId="0" borderId="0" xfId="0" applyFont="1" applyFill="1" applyBorder="1" applyAlignment="1">
      <alignment horizontal="center"/>
    </xf>
    <xf numFmtId="166" fontId="10" fillId="0" borderId="0" xfId="18" applyNumberFormat="1" applyFont="1" applyFill="1" applyBorder="1" applyAlignment="1">
      <alignment horizontal="centerContinuous"/>
    </xf>
    <xf numFmtId="175" fontId="26" fillId="0" borderId="0" xfId="14" applyNumberFormat="1" applyFont="1" applyFill="1" applyBorder="1" applyAlignment="1">
      <alignment horizontal="centerContinuous"/>
    </xf>
    <xf numFmtId="175" fontId="10" fillId="0" borderId="0" xfId="15" applyNumberFormat="1" applyFont="1" applyFill="1" applyAlignment="1">
      <alignment horizontal="left"/>
    </xf>
    <xf numFmtId="0" fontId="10" fillId="0" borderId="0" xfId="14" applyFont="1" applyFill="1" applyBorder="1" applyAlignment="1">
      <alignment vertical="center"/>
    </xf>
    <xf numFmtId="20" fontId="16" fillId="0" borderId="0" xfId="0" applyNumberFormat="1" applyFont="1" applyAlignment="1" applyProtection="1">
      <alignment horizontal="left"/>
      <protection locked="0"/>
    </xf>
    <xf numFmtId="166" fontId="10" fillId="0" borderId="6" xfId="0" applyNumberFormat="1" applyFont="1" applyFill="1" applyBorder="1" applyAlignment="1">
      <alignment horizontal="centerContinuous" vertical="center"/>
    </xf>
    <xf numFmtId="166" fontId="10" fillId="0" borderId="7" xfId="0" applyNumberFormat="1" applyFont="1" applyFill="1" applyBorder="1" applyAlignment="1">
      <alignment horizontal="centerContinuous" vertical="center"/>
    </xf>
    <xf numFmtId="0" fontId="10" fillId="0" borderId="7" xfId="14" applyFont="1" applyFill="1" applyBorder="1" applyAlignment="1">
      <alignment horizontal="centerContinuous" vertical="center"/>
    </xf>
    <xf numFmtId="166" fontId="10" fillId="0" borderId="3" xfId="0" applyNumberFormat="1" applyFont="1" applyFill="1" applyBorder="1" applyAlignment="1">
      <alignment horizontal="centerContinuous" vertical="center" wrapText="1"/>
    </xf>
    <xf numFmtId="166" fontId="10" fillId="0" borderId="3" xfId="0" applyNumberFormat="1" applyFont="1" applyFill="1" applyBorder="1" applyAlignment="1">
      <alignment horizontal="centerContinuous" vertical="center"/>
    </xf>
    <xf numFmtId="166" fontId="10" fillId="0" borderId="1" xfId="0" applyNumberFormat="1" applyFont="1" applyFill="1" applyBorder="1" applyAlignment="1">
      <alignment horizontal="centerContinuous" vertical="center"/>
    </xf>
    <xf numFmtId="166" fontId="10" fillId="0" borderId="9" xfId="0" applyNumberFormat="1" applyFont="1" applyFill="1" applyBorder="1" applyAlignment="1">
      <alignment horizontal="centerContinuous" vertical="center"/>
    </xf>
    <xf numFmtId="166" fontId="10" fillId="0" borderId="7" xfId="0" applyNumberFormat="1" applyFont="1" applyFill="1" applyBorder="1" applyAlignment="1">
      <alignment horizontal="centerContinuous" vertical="center" wrapText="1"/>
    </xf>
    <xf numFmtId="166" fontId="10" fillId="0" borderId="8" xfId="0" applyNumberFormat="1" applyFont="1" applyFill="1" applyBorder="1" applyAlignment="1">
      <alignment vertical="center"/>
    </xf>
    <xf numFmtId="166" fontId="10" fillId="0" borderId="8" xfId="0" applyNumberFormat="1" applyFont="1" applyFill="1" applyBorder="1" applyAlignment="1">
      <alignment horizontal="centerContinuous" vertical="center"/>
    </xf>
    <xf numFmtId="166" fontId="26" fillId="0" borderId="0" xfId="0" applyNumberFormat="1" applyFont="1" applyFill="1" applyBorder="1" applyAlignment="1">
      <alignment horizontal="left" vertical="center"/>
    </xf>
    <xf numFmtId="166" fontId="26" fillId="0" borderId="0" xfId="0" applyNumberFormat="1" applyFont="1" applyFill="1" applyBorder="1" applyAlignment="1">
      <alignment horizontal="centerContinuous" vertical="center"/>
    </xf>
    <xf numFmtId="0" fontId="10" fillId="0" borderId="0" xfId="14" applyFont="1" applyFill="1" applyAlignment="1">
      <alignment horizontal="centerContinuous"/>
    </xf>
    <xf numFmtId="166" fontId="10" fillId="0" borderId="0" xfId="0" applyNumberFormat="1" applyFont="1" applyFill="1" applyBorder="1" applyAlignment="1">
      <alignment horizontal="centerContinuous" vertical="center"/>
    </xf>
    <xf numFmtId="168" fontId="10" fillId="0" borderId="3" xfId="0" applyNumberFormat="1" applyFont="1" applyFill="1" applyBorder="1" applyAlignment="1">
      <alignment vertical="center"/>
    </xf>
    <xf numFmtId="175" fontId="10" fillId="0" borderId="0" xfId="0" applyNumberFormat="1" applyFont="1" applyFill="1" applyBorder="1" applyAlignment="1">
      <alignment horizontal="right" vertical="center"/>
    </xf>
    <xf numFmtId="170" fontId="26" fillId="0" borderId="3" xfId="0" applyNumberFormat="1" applyFont="1" applyFill="1" applyBorder="1" applyAlignment="1">
      <alignment horizontal="right" vertical="center"/>
    </xf>
    <xf numFmtId="175" fontId="26" fillId="0" borderId="0" xfId="0" applyNumberFormat="1" applyFont="1" applyFill="1" applyBorder="1" applyAlignment="1">
      <alignment horizontal="right" vertical="center"/>
    </xf>
    <xf numFmtId="175" fontId="10" fillId="0" borderId="0" xfId="14" applyNumberFormat="1" applyFont="1" applyFill="1"/>
    <xf numFmtId="175" fontId="26" fillId="0" borderId="0" xfId="0" applyNumberFormat="1" applyFont="1" applyFill="1" applyBorder="1" applyAlignment="1">
      <alignment horizontal="left" vertical="center"/>
    </xf>
    <xf numFmtId="175" fontId="26" fillId="0" borderId="0" xfId="0" applyNumberFormat="1" applyFont="1" applyFill="1" applyBorder="1" applyAlignment="1">
      <alignment horizontal="centerContinuous" vertical="center"/>
    </xf>
    <xf numFmtId="175" fontId="10" fillId="0" borderId="0" xfId="14" applyNumberFormat="1" applyFont="1" applyFill="1" applyAlignment="1">
      <alignment horizontal="centerContinuous"/>
    </xf>
    <xf numFmtId="165" fontId="10" fillId="0" borderId="5" xfId="0" applyFont="1" applyFill="1" applyBorder="1" applyAlignment="1">
      <alignment horizontal="centerContinuous" vertical="center"/>
    </xf>
    <xf numFmtId="166" fontId="10" fillId="0" borderId="5" xfId="0" applyNumberFormat="1" applyFont="1" applyFill="1" applyBorder="1" applyAlignment="1">
      <alignment horizontal="centerContinuous" vertical="center"/>
    </xf>
    <xf numFmtId="166" fontId="10" fillId="0" borderId="11" xfId="0" applyNumberFormat="1" applyFont="1" applyFill="1" applyBorder="1" applyAlignment="1">
      <alignment horizontal="centerContinuous" vertical="center"/>
    </xf>
    <xf numFmtId="166" fontId="10" fillId="0" borderId="0" xfId="0" applyNumberFormat="1" applyFont="1" applyFill="1" applyBorder="1" applyAlignment="1">
      <alignment vertical="center"/>
    </xf>
    <xf numFmtId="171" fontId="27" fillId="0" borderId="0" xfId="0" applyNumberFormat="1" applyFont="1" applyFill="1" applyBorder="1" applyAlignment="1">
      <alignment horizontal="right" vertical="center"/>
    </xf>
    <xf numFmtId="166" fontId="26" fillId="0" borderId="0" xfId="0" applyNumberFormat="1" applyFont="1" applyFill="1" applyBorder="1" applyAlignment="1">
      <alignment horizontal="right" vertical="center"/>
    </xf>
    <xf numFmtId="166" fontId="10" fillId="0" borderId="0" xfId="0" applyNumberFormat="1" applyFont="1" applyFill="1" applyBorder="1" applyAlignment="1">
      <alignment horizontal="left" vertical="center"/>
    </xf>
    <xf numFmtId="175" fontId="10" fillId="0" borderId="0" xfId="14" applyNumberFormat="1" applyFont="1" applyFill="1" applyAlignment="1">
      <alignment vertical="center"/>
    </xf>
    <xf numFmtId="175" fontId="10" fillId="0" borderId="0" xfId="14" applyNumberFormat="1" applyFont="1" applyFill="1" applyBorder="1" applyAlignment="1">
      <alignment vertical="center"/>
    </xf>
    <xf numFmtId="166" fontId="26" fillId="0" borderId="8" xfId="0" applyNumberFormat="1" applyFont="1" applyFill="1" applyBorder="1" applyAlignment="1">
      <alignment horizontal="centerContinuous" vertical="center"/>
    </xf>
    <xf numFmtId="171" fontId="27" fillId="0" borderId="8" xfId="0" applyNumberFormat="1" applyFont="1" applyFill="1" applyBorder="1" applyAlignment="1">
      <alignment horizontal="right" vertical="center"/>
    </xf>
    <xf numFmtId="166" fontId="10" fillId="0" borderId="0" xfId="6" applyNumberFormat="1" applyFont="1" applyFill="1" applyBorder="1" applyAlignment="1">
      <alignment horizontal="center" vertical="center"/>
    </xf>
    <xf numFmtId="166" fontId="10" fillId="0" borderId="0" xfId="6" applyNumberFormat="1" applyFont="1" applyFill="1" applyBorder="1" applyAlignment="1">
      <alignment horizontal="center" vertical="center" wrapText="1"/>
    </xf>
    <xf numFmtId="166" fontId="10" fillId="0" borderId="8" xfId="0" applyNumberFormat="1" applyFont="1" applyFill="1" applyBorder="1"/>
    <xf numFmtId="166" fontId="10" fillId="0" borderId="0" xfId="6" applyNumberFormat="1" applyFont="1" applyFill="1" applyBorder="1"/>
    <xf numFmtId="166" fontId="26" fillId="0" borderId="0" xfId="6" applyNumberFormat="1" applyFont="1" applyFill="1" applyBorder="1" applyAlignment="1">
      <alignment horizontal="centerContinuous"/>
    </xf>
    <xf numFmtId="168" fontId="10" fillId="0" borderId="0" xfId="6" applyNumberFormat="1" applyFont="1" applyFill="1" applyBorder="1"/>
    <xf numFmtId="168" fontId="26" fillId="0" borderId="0" xfId="6" applyNumberFormat="1" applyFont="1" applyFill="1" applyBorder="1"/>
    <xf numFmtId="171" fontId="27" fillId="0" borderId="0" xfId="6" applyNumberFormat="1" applyFont="1" applyFill="1" applyBorder="1" applyAlignment="1">
      <alignment horizontal="right"/>
    </xf>
    <xf numFmtId="0" fontId="10" fillId="0" borderId="6" xfId="14" applyFont="1" applyFill="1" applyBorder="1" applyAlignment="1">
      <alignment horizontal="centerContinuous" vertical="center"/>
    </xf>
    <xf numFmtId="0" fontId="10" fillId="0" borderId="12" xfId="14" applyFont="1" applyFill="1" applyBorder="1" applyAlignment="1">
      <alignment horizontal="center" vertical="center" wrapText="1"/>
    </xf>
    <xf numFmtId="0" fontId="10" fillId="0" borderId="8" xfId="14" applyFont="1" applyFill="1" applyBorder="1" applyAlignment="1">
      <alignment horizontal="center" vertical="center" wrapText="1"/>
    </xf>
    <xf numFmtId="0" fontId="10" fillId="0" borderId="13" xfId="14" applyFont="1" applyFill="1" applyBorder="1" applyAlignment="1">
      <alignment horizontal="center" vertical="center" wrapText="1"/>
    </xf>
    <xf numFmtId="0" fontId="10" fillId="0" borderId="8" xfId="14" applyFont="1" applyFill="1" applyBorder="1"/>
    <xf numFmtId="166" fontId="26" fillId="0" borderId="0" xfId="0" applyNumberFormat="1" applyFont="1" applyFill="1" applyBorder="1" applyAlignment="1">
      <alignment horizontal="center" vertical="center"/>
    </xf>
    <xf numFmtId="0" fontId="10" fillId="0" borderId="0" xfId="14" applyFont="1" applyFill="1" applyAlignment="1">
      <alignment horizontal="centerContinuous" vertical="center"/>
    </xf>
    <xf numFmtId="168" fontId="10" fillId="0" borderId="3" xfId="0" quotePrefix="1" applyNumberFormat="1" applyFont="1" applyFill="1" applyBorder="1" applyAlignment="1">
      <alignment horizontal="center" vertical="center"/>
    </xf>
    <xf numFmtId="168" fontId="10" fillId="0" borderId="3" xfId="0" applyNumberFormat="1" applyFont="1" applyFill="1" applyBorder="1" applyAlignment="1">
      <alignment horizontal="center" vertical="center"/>
    </xf>
    <xf numFmtId="175" fontId="26" fillId="0" borderId="0" xfId="0" quotePrefix="1" applyNumberFormat="1" applyFont="1" applyFill="1" applyBorder="1" applyAlignment="1">
      <alignment horizontal="right" vertical="center"/>
    </xf>
    <xf numFmtId="175" fontId="10" fillId="0" borderId="0" xfId="0" quotePrefix="1" applyNumberFormat="1" applyFont="1" applyFill="1" applyBorder="1" applyAlignment="1">
      <alignment horizontal="right" vertical="center"/>
    </xf>
    <xf numFmtId="0" fontId="10" fillId="0" borderId="0" xfId="14" applyFont="1" applyFill="1" applyAlignment="1">
      <alignment horizontal="left" vertical="center"/>
    </xf>
    <xf numFmtId="166" fontId="10" fillId="0" borderId="6" xfId="0" applyNumberFormat="1" applyFont="1" applyFill="1" applyBorder="1" applyAlignment="1">
      <alignment horizontal="centerContinuous"/>
    </xf>
    <xf numFmtId="166" fontId="10" fillId="0" borderId="7" xfId="0" applyNumberFormat="1" applyFont="1" applyFill="1" applyBorder="1" applyAlignment="1">
      <alignment horizontal="centerContinuous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0" fillId="0" borderId="5" xfId="0" applyNumberFormat="1" applyFont="1" applyFill="1" applyBorder="1" applyAlignment="1">
      <alignment horizontal="center" vertical="center" wrapText="1"/>
    </xf>
    <xf numFmtId="166" fontId="59" fillId="0" borderId="0" xfId="0" applyNumberFormat="1" applyFont="1" applyFill="1" applyAlignment="1" applyProtection="1">
      <alignment horizontal="centerContinuous"/>
      <protection locked="0"/>
    </xf>
    <xf numFmtId="166" fontId="59" fillId="0" borderId="0" xfId="0" applyNumberFormat="1" applyFont="1" applyFill="1" applyAlignment="1" applyProtection="1">
      <alignment horizontal="left"/>
      <protection locked="0"/>
    </xf>
    <xf numFmtId="166" fontId="26" fillId="0" borderId="0" xfId="0" applyNumberFormat="1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Continuous"/>
    </xf>
    <xf numFmtId="168" fontId="10" fillId="0" borderId="3" xfId="0" applyNumberFormat="1" applyFont="1" applyFill="1" applyBorder="1"/>
    <xf numFmtId="175" fontId="10" fillId="0" borderId="0" xfId="0" applyNumberFormat="1" applyFont="1" applyFill="1" applyBorder="1" applyAlignment="1">
      <alignment horizontal="right"/>
    </xf>
    <xf numFmtId="170" fontId="26" fillId="0" borderId="3" xfId="0" applyNumberFormat="1" applyFont="1" applyFill="1" applyBorder="1" applyAlignment="1">
      <alignment horizontal="right"/>
    </xf>
    <xf numFmtId="175" fontId="26" fillId="0" borderId="0" xfId="0" applyNumberFormat="1" applyFont="1" applyFill="1" applyBorder="1" applyAlignment="1">
      <alignment horizontal="right"/>
    </xf>
    <xf numFmtId="166" fontId="26" fillId="0" borderId="0" xfId="0" applyNumberFormat="1" applyFont="1" applyFill="1" applyBorder="1" applyAlignment="1">
      <alignment horizontal="right"/>
    </xf>
    <xf numFmtId="175" fontId="26" fillId="0" borderId="0" xfId="0" applyNumberFormat="1" applyFont="1" applyFill="1" applyBorder="1" applyAlignment="1">
      <alignment horizontal="left"/>
    </xf>
    <xf numFmtId="175" fontId="26" fillId="0" borderId="0" xfId="0" applyNumberFormat="1" applyFont="1" applyFill="1" applyBorder="1" applyAlignment="1">
      <alignment horizontal="centerContinuous"/>
    </xf>
    <xf numFmtId="0" fontId="4" fillId="5" borderId="0" xfId="11" applyFont="1" applyFill="1"/>
    <xf numFmtId="0" fontId="4" fillId="9" borderId="0" xfId="11" applyFill="1" applyAlignment="1">
      <alignment horizontal="left"/>
    </xf>
    <xf numFmtId="175" fontId="4" fillId="12" borderId="4" xfId="11" applyNumberFormat="1" applyFill="1" applyBorder="1" applyAlignment="1">
      <alignment horizontal="right"/>
    </xf>
    <xf numFmtId="175" fontId="13" fillId="0" borderId="0" xfId="15" applyNumberFormat="1" applyFont="1" applyFill="1" applyBorder="1"/>
    <xf numFmtId="0" fontId="44" fillId="0" borderId="0" xfId="15" applyFont="1" applyFill="1" applyBorder="1" applyAlignment="1">
      <alignment horizontal="left" vertical="center" wrapText="1"/>
    </xf>
    <xf numFmtId="175" fontId="10" fillId="8" borderId="0" xfId="17" applyNumberFormat="1" applyFont="1" applyFill="1" applyBorder="1"/>
    <xf numFmtId="175" fontId="26" fillId="8" borderId="0" xfId="17" applyNumberFormat="1" applyFont="1" applyFill="1" applyBorder="1"/>
    <xf numFmtId="170" fontId="24" fillId="3" borderId="3" xfId="15" applyNumberFormat="1" applyFont="1" applyFill="1" applyBorder="1"/>
    <xf numFmtId="175" fontId="22" fillId="3" borderId="0" xfId="15" applyNumberFormat="1" applyFont="1" applyFill="1"/>
    <xf numFmtId="168" fontId="23" fillId="3" borderId="3" xfId="0" applyNumberFormat="1" applyFont="1" applyFill="1" applyBorder="1"/>
    <xf numFmtId="168" fontId="24" fillId="3" borderId="3" xfId="0" applyNumberFormat="1" applyFont="1" applyFill="1" applyBorder="1"/>
    <xf numFmtId="175" fontId="4" fillId="2" borderId="0" xfId="11" applyNumberFormat="1" applyFill="1" applyBorder="1" applyAlignment="1">
      <alignment horizontal="right"/>
    </xf>
    <xf numFmtId="168" fontId="10" fillId="0" borderId="0" xfId="0" quotePrefix="1" applyNumberFormat="1" applyFont="1" applyFill="1" applyBorder="1" applyAlignment="1">
      <alignment horizontal="center" vertical="center"/>
    </xf>
    <xf numFmtId="170" fontId="26" fillId="0" borderId="0" xfId="0" applyNumberFormat="1" applyFont="1" applyFill="1" applyBorder="1" applyAlignment="1">
      <alignment horizontal="right" vertical="center"/>
    </xf>
    <xf numFmtId="168" fontId="10" fillId="0" borderId="0" xfId="0" applyNumberFormat="1" applyFont="1" applyFill="1" applyBorder="1" applyAlignment="1">
      <alignment horizontal="center" vertical="center"/>
    </xf>
    <xf numFmtId="168" fontId="10" fillId="0" borderId="0" xfId="0" quotePrefix="1" applyNumberFormat="1" applyFont="1" applyFill="1" applyBorder="1" applyAlignment="1">
      <alignment horizontal="right" vertical="center"/>
    </xf>
    <xf numFmtId="0" fontId="10" fillId="0" borderId="9" xfId="14" applyFont="1" applyFill="1" applyBorder="1" applyAlignment="1">
      <alignment horizontal="center" vertical="center" wrapText="1"/>
    </xf>
    <xf numFmtId="166" fontId="10" fillId="0" borderId="0" xfId="0" applyNumberFormat="1" applyFont="1" applyFill="1" applyBorder="1"/>
    <xf numFmtId="168" fontId="10" fillId="0" borderId="4" xfId="0" quotePrefix="1" applyNumberFormat="1" applyFont="1" applyFill="1" applyBorder="1" applyAlignment="1">
      <alignment horizontal="center" vertical="center"/>
    </xf>
    <xf numFmtId="170" fontId="26" fillId="0" borderId="4" xfId="0" applyNumberFormat="1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4" fillId="0" borderId="5" xfId="13" applyBorder="1"/>
    <xf numFmtId="0" fontId="4" fillId="0" borderId="0" xfId="13"/>
    <xf numFmtId="0" fontId="10" fillId="0" borderId="0" xfId="13" applyFont="1"/>
    <xf numFmtId="0" fontId="54" fillId="0" borderId="0" xfId="13" applyFont="1"/>
    <xf numFmtId="0" fontId="10" fillId="0" borderId="0" xfId="13" applyFont="1" applyProtection="1">
      <protection locked="0"/>
    </xf>
    <xf numFmtId="0" fontId="50" fillId="0" borderId="0" xfId="13" applyFont="1" applyProtection="1">
      <protection locked="0"/>
    </xf>
    <xf numFmtId="0" fontId="4" fillId="0" borderId="0" xfId="13" applyProtection="1">
      <protection locked="0"/>
    </xf>
    <xf numFmtId="49" fontId="51" fillId="0" borderId="0" xfId="13" applyNumberFormat="1" applyFont="1" applyProtection="1">
      <protection locked="0"/>
    </xf>
    <xf numFmtId="0" fontId="51" fillId="0" borderId="0" xfId="13" applyFont="1" applyProtection="1">
      <protection locked="0"/>
    </xf>
    <xf numFmtId="0" fontId="52" fillId="0" borderId="0" xfId="13" applyFont="1" applyProtection="1">
      <protection locked="0"/>
    </xf>
    <xf numFmtId="0" fontId="10" fillId="0" borderId="0" xfId="13" applyFont="1" applyAlignment="1"/>
    <xf numFmtId="0" fontId="4" fillId="0" borderId="0" xfId="13" applyAlignment="1"/>
    <xf numFmtId="49" fontId="53" fillId="0" borderId="0" xfId="13" applyNumberFormat="1" applyFont="1" applyAlignment="1" applyProtection="1">
      <alignment horizontal="left"/>
      <protection locked="0"/>
    </xf>
    <xf numFmtId="0" fontId="10" fillId="0" borderId="0" xfId="13" applyFont="1" applyAlignment="1" applyProtection="1">
      <alignment horizontal="left" indent="1"/>
      <protection locked="0"/>
    </xf>
    <xf numFmtId="0" fontId="10" fillId="0" borderId="0" xfId="13" applyFont="1" applyAlignment="1">
      <alignment horizontal="left" indent="1"/>
    </xf>
    <xf numFmtId="0" fontId="10" fillId="0" borderId="0" xfId="13" applyFont="1" applyAlignment="1" applyProtection="1">
      <alignment horizontal="left"/>
      <protection locked="0"/>
    </xf>
    <xf numFmtId="0" fontId="5" fillId="0" borderId="0" xfId="2" applyAlignment="1" applyProtection="1"/>
    <xf numFmtId="0" fontId="29" fillId="0" borderId="0" xfId="13" applyFont="1" applyAlignment="1">
      <alignment horizontal="left"/>
    </xf>
    <xf numFmtId="0" fontId="10" fillId="0" borderId="0" xfId="13" applyFont="1" applyAlignment="1">
      <alignment horizontal="left"/>
    </xf>
    <xf numFmtId="175" fontId="4" fillId="13" borderId="4" xfId="11" applyNumberFormat="1" applyFill="1" applyBorder="1" applyAlignment="1">
      <alignment horizontal="right"/>
    </xf>
    <xf numFmtId="178" fontId="4" fillId="0" borderId="0" xfId="12" applyNumberFormat="1"/>
    <xf numFmtId="168" fontId="26" fillId="0" borderId="0" xfId="0" quotePrefix="1" applyNumberFormat="1" applyFont="1" applyFill="1" applyBorder="1" applyAlignment="1">
      <alignment horizontal="right" vertical="center"/>
    </xf>
    <xf numFmtId="175" fontId="4" fillId="11" borderId="0" xfId="8" applyNumberFormat="1" applyFill="1" applyBorder="1"/>
    <xf numFmtId="165" fontId="11" fillId="14" borderId="0" xfId="2" quotePrefix="1" applyNumberFormat="1" applyFont="1" applyFill="1" applyAlignment="1" applyProtection="1"/>
    <xf numFmtId="0" fontId="10" fillId="14" borderId="0" xfId="10" applyFont="1" applyFill="1"/>
    <xf numFmtId="0" fontId="1" fillId="14" borderId="0" xfId="19" applyFill="1"/>
    <xf numFmtId="0" fontId="1" fillId="14" borderId="0" xfId="19" applyFill="1" applyAlignment="1">
      <alignment vertical="center"/>
    </xf>
    <xf numFmtId="166" fontId="16" fillId="14" borderId="0" xfId="0" applyNumberFormat="1" applyFont="1" applyFill="1" applyAlignment="1" applyProtection="1">
      <alignment horizontal="left"/>
      <protection locked="0"/>
    </xf>
    <xf numFmtId="0" fontId="10" fillId="14" borderId="0" xfId="19" applyFont="1" applyFill="1" applyBorder="1" applyAlignment="1">
      <alignment horizontal="center" vertical="center"/>
    </xf>
    <xf numFmtId="49" fontId="10" fillId="14" borderId="3" xfId="19" applyNumberFormat="1" applyFont="1" applyFill="1" applyBorder="1" applyAlignment="1">
      <alignment horizontal="left" vertical="center" wrapText="1"/>
    </xf>
    <xf numFmtId="0" fontId="1" fillId="14" borderId="0" xfId="19" applyFill="1" applyBorder="1" applyAlignment="1">
      <alignment vertical="center"/>
    </xf>
    <xf numFmtId="175" fontId="10" fillId="14" borderId="0" xfId="19" applyNumberFormat="1" applyFont="1" applyFill="1" applyBorder="1" applyAlignment="1" applyProtection="1">
      <alignment horizontal="right"/>
    </xf>
    <xf numFmtId="179" fontId="10" fillId="14" borderId="0" xfId="19" applyNumberFormat="1" applyFont="1" applyFill="1" applyBorder="1" applyAlignment="1" applyProtection="1">
      <alignment horizontal="right"/>
    </xf>
    <xf numFmtId="49" fontId="10" fillId="14" borderId="3" xfId="19" applyNumberFormat="1" applyFont="1" applyFill="1" applyBorder="1" applyAlignment="1">
      <alignment horizontal="right" vertical="center" wrapText="1"/>
    </xf>
    <xf numFmtId="175" fontId="1" fillId="14" borderId="0" xfId="19" applyNumberFormat="1" applyFill="1"/>
    <xf numFmtId="49" fontId="10" fillId="14" borderId="0" xfId="19" applyNumberFormat="1" applyFont="1" applyFill="1" applyBorder="1" applyAlignment="1">
      <alignment horizontal="right" vertical="center" wrapText="1"/>
    </xf>
    <xf numFmtId="0" fontId="60" fillId="14" borderId="3" xfId="19" applyFont="1" applyFill="1" applyBorder="1" applyAlignment="1">
      <alignment horizontal="right" vertical="center"/>
    </xf>
    <xf numFmtId="0" fontId="1" fillId="14" borderId="4" xfId="19" applyFill="1" applyBorder="1" applyAlignment="1">
      <alignment vertical="center"/>
    </xf>
    <xf numFmtId="175" fontId="60" fillId="14" borderId="0" xfId="19" applyNumberFormat="1" applyFont="1" applyFill="1"/>
    <xf numFmtId="175" fontId="61" fillId="14" borderId="0" xfId="19" applyNumberFormat="1" applyFont="1" applyFill="1" applyBorder="1"/>
    <xf numFmtId="0" fontId="60" fillId="14" borderId="0" xfId="19" applyFont="1" applyFill="1" applyBorder="1" applyAlignment="1">
      <alignment horizontal="right" vertical="center"/>
    </xf>
    <xf numFmtId="49" fontId="10" fillId="14" borderId="0" xfId="19" applyNumberFormat="1" applyFont="1" applyFill="1" applyBorder="1" applyAlignment="1">
      <alignment horizontal="left" vertical="center" wrapText="1"/>
    </xf>
    <xf numFmtId="1" fontId="1" fillId="14" borderId="0" xfId="19" applyNumberFormat="1" applyFill="1"/>
    <xf numFmtId="0" fontId="10" fillId="14" borderId="1" xfId="19" applyFont="1" applyFill="1" applyBorder="1" applyAlignment="1">
      <alignment horizontal="center" vertical="center"/>
    </xf>
    <xf numFmtId="0" fontId="10" fillId="14" borderId="6" xfId="19" applyFont="1" applyFill="1" applyBorder="1" applyAlignment="1">
      <alignment horizontal="center" vertical="center"/>
    </xf>
    <xf numFmtId="0" fontId="10" fillId="14" borderId="0" xfId="19" applyFont="1" applyFill="1" applyBorder="1" applyAlignment="1">
      <alignment horizontal="center" vertical="center" wrapText="1"/>
    </xf>
    <xf numFmtId="175" fontId="10" fillId="14" borderId="0" xfId="19" applyNumberFormat="1" applyFont="1" applyFill="1" applyBorder="1" applyAlignment="1" applyProtection="1">
      <alignment horizontal="right" vertical="center"/>
    </xf>
    <xf numFmtId="179" fontId="10" fillId="14" borderId="0" xfId="19" applyNumberFormat="1" applyFont="1" applyFill="1" applyBorder="1" applyAlignment="1" applyProtection="1">
      <alignment horizontal="right" vertical="center"/>
    </xf>
    <xf numFmtId="0" fontId="48" fillId="0" borderId="5" xfId="13" applyFont="1" applyBorder="1" applyAlignment="1"/>
    <xf numFmtId="0" fontId="49" fillId="0" borderId="5" xfId="13" applyFont="1" applyBorder="1" applyAlignment="1"/>
    <xf numFmtId="0" fontId="54" fillId="0" borderId="0" xfId="13" applyFont="1" applyAlignment="1" applyProtection="1">
      <alignment vertical="center"/>
      <protection locked="0"/>
    </xf>
    <xf numFmtId="0" fontId="10" fillId="0" borderId="0" xfId="13" applyFont="1" applyAlignment="1" applyProtection="1">
      <alignment vertical="center"/>
      <protection locked="0"/>
    </xf>
    <xf numFmtId="0" fontId="10" fillId="0" borderId="0" xfId="13" applyFont="1" applyAlignment="1"/>
    <xf numFmtId="0" fontId="4" fillId="0" borderId="0" xfId="13" applyAlignment="1"/>
    <xf numFmtId="174" fontId="26" fillId="0" borderId="0" xfId="7" applyNumberFormat="1" applyFont="1" applyFill="1" applyBorder="1" applyAlignment="1">
      <alignment horizontal="left" vertical="top" wrapText="1"/>
    </xf>
    <xf numFmtId="20" fontId="26" fillId="0" borderId="0" xfId="7" applyNumberFormat="1" applyFont="1" applyFill="1" applyBorder="1" applyAlignment="1">
      <alignment horizontal="left" vertical="top" wrapText="1"/>
    </xf>
    <xf numFmtId="174" fontId="10" fillId="0" borderId="0" xfId="2" applyNumberFormat="1" applyFont="1" applyFill="1" applyBorder="1" applyAlignment="1" applyProtection="1"/>
    <xf numFmtId="174" fontId="10" fillId="6" borderId="0" xfId="2" applyNumberFormat="1" applyFont="1" applyFill="1" applyAlignment="1" applyProtection="1">
      <alignment horizontal="left" indent="1"/>
    </xf>
    <xf numFmtId="0" fontId="26" fillId="0" borderId="0" xfId="7" applyFont="1" applyFill="1" applyBorder="1" applyAlignment="1">
      <alignment horizontal="left" vertical="top" wrapText="1"/>
    </xf>
    <xf numFmtId="0" fontId="10" fillId="0" borderId="0" xfId="2" applyFont="1" applyFill="1" applyBorder="1" applyAlignment="1" applyProtection="1">
      <alignment horizontal="left" vertical="top" wrapText="1"/>
    </xf>
    <xf numFmtId="174" fontId="10" fillId="6" borderId="0" xfId="2" applyNumberFormat="1" applyFont="1" applyFill="1" applyAlignment="1" applyProtection="1">
      <alignment vertical="top"/>
    </xf>
    <xf numFmtId="165" fontId="10" fillId="0" borderId="0" xfId="0" applyFont="1"/>
    <xf numFmtId="0" fontId="26" fillId="0" borderId="0" xfId="7" applyFont="1" applyFill="1" applyBorder="1" applyAlignment="1">
      <alignment vertical="top" wrapText="1"/>
    </xf>
    <xf numFmtId="0" fontId="10" fillId="0" borderId="0" xfId="2" applyFont="1" applyFill="1" applyBorder="1" applyAlignment="1" applyProtection="1"/>
    <xf numFmtId="173" fontId="10" fillId="0" borderId="0" xfId="9" applyFont="1" applyAlignment="1">
      <alignment horizontal="left" wrapText="1"/>
    </xf>
    <xf numFmtId="165" fontId="11" fillId="0" borderId="0" xfId="2" quotePrefix="1" applyNumberFormat="1" applyFont="1" applyFill="1" applyAlignment="1" applyProtection="1">
      <alignment horizontal="left"/>
    </xf>
    <xf numFmtId="173" fontId="10" fillId="0" borderId="0" xfId="9" applyFont="1" applyAlignment="1">
      <alignment wrapText="1"/>
    </xf>
    <xf numFmtId="165" fontId="10" fillId="0" borderId="0" xfId="0" applyFont="1" applyAlignment="1"/>
    <xf numFmtId="0" fontId="32" fillId="0" borderId="0" xfId="12" applyFont="1" applyAlignment="1">
      <alignment horizontal="center"/>
    </xf>
    <xf numFmtId="0" fontId="37" fillId="0" borderId="0" xfId="12" applyFont="1" applyBorder="1" applyAlignment="1">
      <alignment horizontal="center" vertical="top"/>
    </xf>
    <xf numFmtId="0" fontId="34" fillId="0" borderId="0" xfId="12" applyFont="1" applyAlignment="1">
      <alignment horizontal="center"/>
    </xf>
    <xf numFmtId="0" fontId="35" fillId="0" borderId="0" xfId="12" applyFont="1" applyAlignment="1">
      <alignment horizontal="center"/>
    </xf>
    <xf numFmtId="0" fontId="10" fillId="0" borderId="8" xfId="15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horizontal="center" vertical="center"/>
    </xf>
    <xf numFmtId="0" fontId="10" fillId="0" borderId="5" xfId="15" applyFont="1" applyFill="1" applyBorder="1" applyAlignment="1">
      <alignment horizontal="center" vertical="center"/>
    </xf>
    <xf numFmtId="0" fontId="44" fillId="0" borderId="0" xfId="15" applyFont="1" applyFill="1" applyBorder="1" applyAlignment="1">
      <alignment horizontal="left" vertical="center" wrapText="1"/>
    </xf>
    <xf numFmtId="0" fontId="10" fillId="0" borderId="0" xfId="15" applyFont="1" applyFill="1" applyBorder="1" applyAlignment="1">
      <alignment horizontal="left" vertical="center" wrapText="1"/>
    </xf>
    <xf numFmtId="173" fontId="32" fillId="0" borderId="0" xfId="9" applyFont="1" applyAlignment="1"/>
    <xf numFmtId="0" fontId="10" fillId="0" borderId="12" xfId="15" applyFont="1" applyFill="1" applyBorder="1" applyAlignment="1">
      <alignment horizontal="center" vertical="center" wrapText="1"/>
    </xf>
    <xf numFmtId="0" fontId="10" fillId="0" borderId="2" xfId="15" applyFont="1" applyFill="1" applyBorder="1" applyAlignment="1">
      <alignment horizontal="center" vertical="center" wrapText="1"/>
    </xf>
    <xf numFmtId="0" fontId="10" fillId="0" borderId="14" xfId="15" applyFont="1" applyFill="1" applyBorder="1" applyAlignment="1">
      <alignment horizontal="center" vertical="center" wrapText="1"/>
    </xf>
    <xf numFmtId="0" fontId="10" fillId="0" borderId="10" xfId="15" applyFont="1" applyFill="1" applyBorder="1" applyAlignment="1">
      <alignment horizontal="center" vertical="center" wrapText="1"/>
    </xf>
    <xf numFmtId="0" fontId="10" fillId="0" borderId="3" xfId="15" applyFont="1" applyFill="1" applyBorder="1" applyAlignment="1">
      <alignment horizontal="center" vertical="center" wrapText="1"/>
    </xf>
    <xf numFmtId="0" fontId="10" fillId="0" borderId="11" xfId="15" applyFont="1" applyFill="1" applyBorder="1" applyAlignment="1">
      <alignment horizontal="center" vertical="center" wrapText="1"/>
    </xf>
    <xf numFmtId="0" fontId="10" fillId="0" borderId="0" xfId="15" applyNumberFormat="1" applyFont="1" applyFill="1" applyBorder="1" applyAlignment="1">
      <alignment horizontal="left" vertical="top" wrapText="1"/>
    </xf>
    <xf numFmtId="165" fontId="10" fillId="0" borderId="10" xfId="0" applyFont="1" applyFill="1" applyBorder="1" applyAlignment="1">
      <alignment horizontal="center" vertical="center"/>
    </xf>
    <xf numFmtId="165" fontId="10" fillId="0" borderId="3" xfId="0" applyFont="1" applyFill="1" applyBorder="1" applyAlignment="1">
      <alignment horizontal="center" vertical="center"/>
    </xf>
    <xf numFmtId="170" fontId="28" fillId="0" borderId="13" xfId="0" applyNumberFormat="1" applyFont="1" applyFill="1" applyBorder="1" applyAlignment="1">
      <alignment horizontal="center" vertical="center" wrapText="1"/>
    </xf>
    <xf numFmtId="170" fontId="28" fillId="0" borderId="15" xfId="0" applyNumberFormat="1" applyFont="1" applyFill="1" applyBorder="1" applyAlignment="1">
      <alignment horizontal="center" vertical="center" wrapText="1"/>
    </xf>
    <xf numFmtId="170" fontId="10" fillId="0" borderId="12" xfId="0" applyNumberFormat="1" applyFont="1" applyFill="1" applyBorder="1" applyAlignment="1">
      <alignment horizontal="center" vertical="center"/>
    </xf>
    <xf numFmtId="170" fontId="10" fillId="0" borderId="14" xfId="0" applyNumberFormat="1" applyFont="1" applyFill="1" applyBorder="1" applyAlignment="1">
      <alignment horizontal="center" vertical="center"/>
    </xf>
    <xf numFmtId="0" fontId="10" fillId="0" borderId="10" xfId="16" applyFont="1" applyFill="1" applyBorder="1" applyAlignment="1">
      <alignment horizontal="center" vertical="center"/>
    </xf>
    <xf numFmtId="0" fontId="10" fillId="0" borderId="3" xfId="16" applyFont="1" applyFill="1" applyBorder="1" applyAlignment="1">
      <alignment horizontal="center" vertical="center"/>
    </xf>
    <xf numFmtId="0" fontId="10" fillId="0" borderId="11" xfId="16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166" fontId="10" fillId="0" borderId="14" xfId="0" applyNumberFormat="1" applyFont="1" applyFill="1" applyBorder="1" applyAlignment="1">
      <alignment horizontal="center" vertical="center"/>
    </xf>
    <xf numFmtId="166" fontId="10" fillId="0" borderId="10" xfId="0" applyNumberFormat="1" applyFont="1" applyFill="1" applyBorder="1" applyAlignment="1">
      <alignment horizontal="center" vertical="center"/>
    </xf>
    <xf numFmtId="166" fontId="10" fillId="0" borderId="11" xfId="0" applyNumberFormat="1" applyFont="1" applyFill="1" applyBorder="1" applyAlignment="1">
      <alignment horizontal="center" vertical="center"/>
    </xf>
    <xf numFmtId="166" fontId="10" fillId="0" borderId="3" xfId="0" applyNumberFormat="1" applyFont="1" applyFill="1" applyBorder="1" applyAlignment="1">
      <alignment horizontal="center" vertical="center"/>
    </xf>
    <xf numFmtId="166" fontId="10" fillId="0" borderId="2" xfId="0" applyNumberFormat="1" applyFont="1" applyFill="1" applyBorder="1" applyAlignment="1">
      <alignment horizontal="center" vertical="center"/>
    </xf>
    <xf numFmtId="166" fontId="10" fillId="0" borderId="6" xfId="0" applyNumberFormat="1" applyFont="1" applyFill="1" applyBorder="1" applyAlignment="1">
      <alignment horizontal="center" vertical="center"/>
    </xf>
    <xf numFmtId="166" fontId="10" fillId="0" borderId="7" xfId="0" applyNumberFormat="1" applyFont="1" applyFill="1" applyBorder="1" applyAlignment="1">
      <alignment horizontal="center" vertical="center"/>
    </xf>
    <xf numFmtId="166" fontId="10" fillId="0" borderId="8" xfId="0" applyNumberFormat="1" applyFont="1" applyFill="1" applyBorder="1" applyAlignment="1">
      <alignment horizontal="center" vertical="center" wrapText="1"/>
    </xf>
    <xf numFmtId="165" fontId="10" fillId="0" borderId="5" xfId="0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horizontal="center" vertical="center" wrapText="1"/>
    </xf>
    <xf numFmtId="165" fontId="10" fillId="0" borderId="15" xfId="0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 wrapText="1"/>
    </xf>
    <xf numFmtId="165" fontId="10" fillId="0" borderId="14" xfId="0" applyFont="1" applyFill="1" applyBorder="1" applyAlignment="1">
      <alignment horizontal="center" vertical="center"/>
    </xf>
    <xf numFmtId="0" fontId="10" fillId="0" borderId="10" xfId="14" applyFont="1" applyFill="1" applyBorder="1" applyAlignment="1">
      <alignment horizontal="center" vertical="center" wrapText="1"/>
    </xf>
    <xf numFmtId="0" fontId="10" fillId="0" borderId="11" xfId="14" applyFont="1" applyFill="1" applyBorder="1" applyAlignment="1">
      <alignment horizontal="center" vertical="center" wrapText="1"/>
    </xf>
    <xf numFmtId="0" fontId="10" fillId="0" borderId="10" xfId="14" applyFont="1" applyFill="1" applyBorder="1" applyAlignment="1">
      <alignment horizontal="center" vertical="center"/>
    </xf>
    <xf numFmtId="0" fontId="10" fillId="0" borderId="11" xfId="14" applyFont="1" applyFill="1" applyBorder="1" applyAlignment="1">
      <alignment horizontal="center" vertical="center"/>
    </xf>
    <xf numFmtId="173" fontId="32" fillId="14" borderId="0" xfId="9" applyFont="1" applyFill="1" applyAlignment="1"/>
    <xf numFmtId="165" fontId="10" fillId="14" borderId="0" xfId="0" applyFont="1" applyFill="1" applyAlignment="1"/>
    <xf numFmtId="0" fontId="10" fillId="14" borderId="10" xfId="19" applyFont="1" applyFill="1" applyBorder="1" applyAlignment="1">
      <alignment horizontal="center" vertical="center" wrapText="1"/>
    </xf>
    <xf numFmtId="0" fontId="10" fillId="14" borderId="3" xfId="19" applyFont="1" applyFill="1" applyBorder="1" applyAlignment="1">
      <alignment horizontal="center" vertical="center" wrapText="1"/>
    </xf>
    <xf numFmtId="0" fontId="62" fillId="14" borderId="11" xfId="19" applyFont="1" applyFill="1" applyBorder="1" applyAlignment="1">
      <alignment horizontal="center" vertical="center" wrapText="1"/>
    </xf>
    <xf numFmtId="0" fontId="10" fillId="14" borderId="12" xfId="19" applyFont="1" applyFill="1" applyBorder="1" applyAlignment="1">
      <alignment horizontal="center" vertical="center" wrapText="1"/>
    </xf>
    <xf numFmtId="0" fontId="10" fillId="14" borderId="2" xfId="19" applyFont="1" applyFill="1" applyBorder="1" applyAlignment="1">
      <alignment horizontal="center" vertical="center" wrapText="1"/>
    </xf>
    <xf numFmtId="0" fontId="10" fillId="14" borderId="14" xfId="19" applyFont="1" applyFill="1" applyBorder="1" applyAlignment="1">
      <alignment horizontal="center" vertical="center" wrapText="1"/>
    </xf>
    <xf numFmtId="0" fontId="10" fillId="14" borderId="6" xfId="19" applyFont="1" applyFill="1" applyBorder="1" applyAlignment="1">
      <alignment horizontal="center" vertical="center" wrapText="1"/>
    </xf>
    <xf numFmtId="0" fontId="10" fillId="14" borderId="7" xfId="19" applyFont="1" applyFill="1" applyBorder="1" applyAlignment="1">
      <alignment horizontal="center" vertical="center" wrapText="1"/>
    </xf>
    <xf numFmtId="0" fontId="10" fillId="14" borderId="13" xfId="19" applyFont="1" applyFill="1" applyBorder="1" applyAlignment="1">
      <alignment horizontal="center" vertical="center" wrapText="1"/>
    </xf>
    <xf numFmtId="0" fontId="10" fillId="14" borderId="15" xfId="19" applyFont="1" applyFill="1" applyBorder="1" applyAlignment="1">
      <alignment horizontal="center" vertical="center" wrapText="1"/>
    </xf>
    <xf numFmtId="0" fontId="10" fillId="14" borderId="11" xfId="19" applyFont="1" applyFill="1" applyBorder="1" applyAlignment="1">
      <alignment horizontal="center" vertical="center" wrapText="1"/>
    </xf>
    <xf numFmtId="0" fontId="10" fillId="14" borderId="13" xfId="19" applyFont="1" applyFill="1" applyBorder="1" applyAlignment="1">
      <alignment horizontal="center" vertical="center"/>
    </xf>
    <xf numFmtId="0" fontId="10" fillId="14" borderId="10" xfId="19" applyFont="1" applyFill="1" applyBorder="1" applyAlignment="1">
      <alignment horizontal="center" vertical="center"/>
    </xf>
    <xf numFmtId="0" fontId="10" fillId="14" borderId="15" xfId="19" applyFont="1" applyFill="1" applyBorder="1" applyAlignment="1">
      <alignment horizontal="center" vertical="center"/>
    </xf>
    <xf numFmtId="0" fontId="10" fillId="14" borderId="11" xfId="19" applyFont="1" applyFill="1" applyBorder="1" applyAlignment="1">
      <alignment horizontal="center" vertical="center"/>
    </xf>
    <xf numFmtId="0" fontId="62" fillId="14" borderId="8" xfId="19" applyFont="1" applyFill="1" applyBorder="1" applyAlignment="1">
      <alignment horizontal="center" vertical="center"/>
    </xf>
    <xf numFmtId="0" fontId="62" fillId="14" borderId="5" xfId="19" applyFont="1" applyFill="1" applyBorder="1" applyAlignment="1">
      <alignment horizontal="center" vertical="center"/>
    </xf>
  </cellXfs>
  <cellStyles count="20">
    <cellStyle name="cell" xfId="1"/>
    <cellStyle name="Hyperlink" xfId="2" builtinId="8"/>
    <cellStyle name="Standard" xfId="0" builtinId="0"/>
    <cellStyle name="Standard 2" xfId="19"/>
    <cellStyle name="Standard_02" xfId="3"/>
    <cellStyle name="Standard_06" xfId="4"/>
    <cellStyle name="Standard_07" xfId="5"/>
    <cellStyle name="Standard_08" xfId="6"/>
    <cellStyle name="Standard_2 + 3" xfId="7"/>
    <cellStyle name="Standard_Daten" xfId="8"/>
    <cellStyle name="Standard_Entwurf_IC" xfId="9"/>
    <cellStyle name="Standard_Grafik2000" xfId="10"/>
    <cellStyle name="Standard_Grafik2002" xfId="11"/>
    <cellStyle name="Standard_Karte2003" xfId="12"/>
    <cellStyle name="Standard_OnlinePublikationenTitelseiteFachserieExcel" xfId="13"/>
    <cellStyle name="Standard_Tabelle1" xfId="14"/>
    <cellStyle name="Standard_Tabelle2" xfId="15"/>
    <cellStyle name="Standard_Tabelle4" xfId="16"/>
    <cellStyle name="Standard_Tabelle5" xfId="17"/>
    <cellStyle name="Standard_Tabelle6" xfId="18"/>
  </cellStyles>
  <dxfs count="6">
    <dxf>
      <fill>
        <patternFill>
          <bgColor indexed="48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  <dxf>
      <fill>
        <patternFill>
          <bgColor indexed="48"/>
        </patternFill>
      </fill>
    </dxf>
    <dxf>
      <fill>
        <patternFill>
          <bgColor indexed="52"/>
        </patternFill>
      </fill>
    </dxf>
    <dxf>
      <fill>
        <patternFill>
          <bgColor indexed="51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69FFFF"/>
      <rgbColor rgb="00FF6600"/>
      <rgbColor rgb="00FFFF00"/>
      <rgbColor rgb="00A6CAF0"/>
      <rgbColor rgb="00CC9C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424242"/>
    </indexedColors>
    <mruColors>
      <color rgb="FFFF6600"/>
      <color rgb="FFFFFFCC"/>
      <color rgb="FFFFB97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200" b="1" i="0" u="none" strike="noStrike" baseline="0">
                <a:solidFill>
                  <a:srgbClr val="000000"/>
                </a:solidFill>
                <a:latin typeface="MetaNormalLF-Roman"/>
              </a:rPr>
              <a:t>Geförderte Voll- und Teilzeitfälle 2014 nach ausgewählten Fortbildungsstätten</a:t>
            </a:r>
            <a:r>
              <a:rPr lang="de-DE" sz="1000" b="1" i="0" u="none" strike="noStrike" baseline="0">
                <a:solidFill>
                  <a:srgbClr val="000000"/>
                </a:solidFill>
                <a:latin typeface="MetaNormalLF-Roman"/>
              </a:rPr>
              <a:t> </a:t>
            </a:r>
          </a:p>
        </c:rich>
      </c:tx>
      <c:layout>
        <c:manualLayout>
          <c:xMode val="edge"/>
          <c:yMode val="edge"/>
          <c:x val="0.17491777362729094"/>
          <c:y val="9.746607247896960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208048434999664E-2"/>
          <c:y val="0.13255385857139865"/>
          <c:w val="0.91419289235395451"/>
          <c:h val="0.678363864453628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Daten!$C$33</c:f>
              <c:strCache>
                <c:ptCount val="1"/>
                <c:pt idx="0">
                  <c:v>Teilzeitfälle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Daten!$A$37:$A$40</c:f>
              <c:strCache>
                <c:ptCount val="4"/>
                <c:pt idx="0">
                  <c:v>Lehrgang an privaten Instituten</c:v>
                </c:pt>
                <c:pt idx="1">
                  <c:v>Lehrgang an öffentlichen Instituten</c:v>
                </c:pt>
                <c:pt idx="2">
                  <c:v>Private Schulen</c:v>
                </c:pt>
                <c:pt idx="3">
                  <c:v>Öffentliche Schulen</c:v>
                </c:pt>
              </c:strCache>
            </c:strRef>
          </c:cat>
          <c:val>
            <c:numRef>
              <c:f>Daten!$C$37:$C$40</c:f>
              <c:numCache>
                <c:formatCode>#\ ###\ ##0\ ;\-#\ ###\ ##0\ ;" – "</c:formatCode>
                <c:ptCount val="4"/>
                <c:pt idx="0">
                  <c:v>38794</c:v>
                </c:pt>
                <c:pt idx="1">
                  <c:v>35390</c:v>
                </c:pt>
                <c:pt idx="2">
                  <c:v>5535</c:v>
                </c:pt>
                <c:pt idx="3">
                  <c:v>6549</c:v>
                </c:pt>
              </c:numCache>
            </c:numRef>
          </c:val>
        </c:ser>
        <c:ser>
          <c:idx val="0"/>
          <c:order val="1"/>
          <c:tx>
            <c:strRef>
              <c:f>Daten!$B$33</c:f>
              <c:strCache>
                <c:ptCount val="1"/>
                <c:pt idx="0">
                  <c:v>Vollzeitfälle</c:v>
                </c:pt>
              </c:strCache>
            </c:strRef>
          </c:tx>
          <c:spPr>
            <a:solidFill>
              <a:srgbClr val="FFB97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Daten!$A$37:$A$40</c:f>
              <c:strCache>
                <c:ptCount val="4"/>
                <c:pt idx="0">
                  <c:v>Lehrgang an privaten Instituten</c:v>
                </c:pt>
                <c:pt idx="1">
                  <c:v>Lehrgang an öffentlichen Instituten</c:v>
                </c:pt>
                <c:pt idx="2">
                  <c:v>Private Schulen</c:v>
                </c:pt>
                <c:pt idx="3">
                  <c:v>Öffentliche Schulen</c:v>
                </c:pt>
              </c:strCache>
            </c:strRef>
          </c:cat>
          <c:val>
            <c:numRef>
              <c:f>Daten!$B$37:$B$40</c:f>
              <c:numCache>
                <c:formatCode>#\ ###\ ##0\ ;\-#\ ###\ ##0\ ;" – "</c:formatCode>
                <c:ptCount val="4"/>
                <c:pt idx="0">
                  <c:v>10982</c:v>
                </c:pt>
                <c:pt idx="1">
                  <c:v>18064</c:v>
                </c:pt>
                <c:pt idx="2">
                  <c:v>11224</c:v>
                </c:pt>
                <c:pt idx="3">
                  <c:v>34723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8683520"/>
        <c:axId val="606824128"/>
      </c:barChart>
      <c:catAx>
        <c:axId val="60868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6824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06824128"/>
        <c:scaling>
          <c:orientation val="minMax"/>
        </c:scaling>
        <c:delete val="0"/>
        <c:axPos val="l"/>
        <c:numFmt formatCode="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86835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6237666044093638"/>
          <c:y val="0.94542090304600512"/>
          <c:w val="0.37788839774197758"/>
          <c:h val="3.8986428991587843E-2"/>
        </c:manualLayout>
      </c:layout>
      <c:overlay val="0"/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
Geförderte 2014 nach Fortbildungsstätten 
</a:t>
            </a:r>
          </a:p>
        </c:rich>
      </c:tx>
      <c:layout>
        <c:manualLayout>
          <c:xMode val="edge"/>
          <c:yMode val="edge"/>
          <c:x val="0.26115702479338843"/>
          <c:y val="9.88142292490118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4793388429752067"/>
          <c:y val="0.33794466403162055"/>
          <c:w val="0.47933884297520662"/>
          <c:h val="0.5731225296442688"/>
        </c:manualLayout>
      </c:layout>
      <c:doughnut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B97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C7E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DDA9B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D3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66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0.10883251990195442"/>
                  <c:y val="-0.149968358698245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9725159974837869"/>
                  <c:y val="7.7246273069619953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20244836337606559"/>
                  <c:y val="7.149295073293704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9125172989739916"/>
                  <c:y val="-4.94869959436887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6473985379926684"/>
                  <c:y val="-0.233159046818752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5.5125919177458349E-3"/>
                  <c:y val="-0.1907841855736412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Mode val="edge"/>
                  <c:yMode val="edge"/>
                  <c:x val="0.10413223140495868"/>
                  <c:y val="0.37747035573122528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MetaNormalLF-Roman"/>
                      <a:ea typeface="MetaNormalLF-Roman"/>
                      <a:cs typeface="MetaNormalLF-Roman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Daten!$A$2:$A$7</c:f>
              <c:strCache>
                <c:ptCount val="6"/>
                <c:pt idx="0">
                  <c:v>Öffentliche Schulen</c:v>
                </c:pt>
                <c:pt idx="1">
                  <c:v>Private Schulen</c:v>
                </c:pt>
                <c:pt idx="2">
                  <c:v>Lehrgang an öffentlichen Instituten</c:v>
                </c:pt>
                <c:pt idx="3">
                  <c:v>Lehrgang an privaten Instituten</c:v>
                </c:pt>
                <c:pt idx="4">
                  <c:v>Fernlehrgang an öffentlichen Instituten</c:v>
                </c:pt>
                <c:pt idx="5">
                  <c:v>Fernlehrgang an privaten Instituten</c:v>
                </c:pt>
              </c:strCache>
            </c:strRef>
          </c:cat>
          <c:val>
            <c:numRef>
              <c:f>Daten!$C$2:$C$7</c:f>
              <c:numCache>
                <c:formatCode>#\ ###\ ##0.0\ ;\-#\ ###\ ##0.0\ ;" – "</c:formatCode>
                <c:ptCount val="6"/>
                <c:pt idx="0">
                  <c:v>24.021185577510696</c:v>
                </c:pt>
                <c:pt idx="1">
                  <c:v>9.7540959753222936</c:v>
                </c:pt>
                <c:pt idx="2">
                  <c:v>31.111369787271194</c:v>
                </c:pt>
                <c:pt idx="3">
                  <c:v>28.970695224514742</c:v>
                </c:pt>
                <c:pt idx="4">
                  <c:v>1.0127171667200185</c:v>
                </c:pt>
                <c:pt idx="5">
                  <c:v>5.1270261618601403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35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/>
              <a:t>Geförderte 2014 nach Ländern</a:t>
            </a:r>
          </a:p>
        </c:rich>
      </c:tx>
      <c:layout>
        <c:manualLayout>
          <c:xMode val="edge"/>
          <c:yMode val="edge"/>
          <c:x val="0.33385826771653543"/>
          <c:y val="5.170633427842144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464566929133859"/>
          <c:y val="8.8934894958884875E-2"/>
          <c:w val="0.73858267716535431"/>
          <c:h val="0.8024823080011007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Daten!$A$13:$A$28</c:f>
              <c:strCache>
                <c:ptCount val="16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 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</c:strCache>
            </c:strRef>
          </c:cat>
          <c:val>
            <c:numRef>
              <c:f>Daten!$B$13:$B$28</c:f>
              <c:numCache>
                <c:formatCode>#\ ###\ ##0\ ;\-#\ ###\ ##0\ ;" – "</c:formatCode>
                <c:ptCount val="16"/>
                <c:pt idx="0">
                  <c:v>27510</c:v>
                </c:pt>
                <c:pt idx="1">
                  <c:v>52109</c:v>
                </c:pt>
                <c:pt idx="2">
                  <c:v>2311</c:v>
                </c:pt>
                <c:pt idx="3">
                  <c:v>3020</c:v>
                </c:pt>
                <c:pt idx="4">
                  <c:v>972</c:v>
                </c:pt>
                <c:pt idx="5">
                  <c:v>2087</c:v>
                </c:pt>
                <c:pt idx="6">
                  <c:v>8912</c:v>
                </c:pt>
                <c:pt idx="7">
                  <c:v>2167</c:v>
                </c:pt>
                <c:pt idx="8">
                  <c:v>16980</c:v>
                </c:pt>
                <c:pt idx="9">
                  <c:v>26682</c:v>
                </c:pt>
                <c:pt idx="10">
                  <c:v>6983</c:v>
                </c:pt>
                <c:pt idx="11">
                  <c:v>2449</c:v>
                </c:pt>
                <c:pt idx="12">
                  <c:v>8354</c:v>
                </c:pt>
                <c:pt idx="13">
                  <c:v>2799</c:v>
                </c:pt>
                <c:pt idx="14">
                  <c:v>4580</c:v>
                </c:pt>
                <c:pt idx="15">
                  <c:v>3900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</c:dLbls>
        <c:gapWidth val="150"/>
        <c:axId val="609973760"/>
        <c:axId val="606827584"/>
      </c:barChart>
      <c:catAx>
        <c:axId val="60997376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682758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06827584"/>
        <c:scaling>
          <c:orientation val="minMax"/>
        </c:scaling>
        <c:delete val="0"/>
        <c:axPos val="b"/>
        <c:numFmt formatCode="#\ ###\ ##0\ ;\-#\ ###\ ##0\ ;&quot;0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609973760"/>
        <c:crosses val="max"/>
        <c:crossBetween val="between"/>
        <c:minorUnit val="1000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5" Type="http://schemas.openxmlformats.org/officeDocument/2006/relationships/image" Target="../media/image8.emf"/><Relationship Id="rId4" Type="http://schemas.openxmlformats.org/officeDocument/2006/relationships/image" Target="../media/image7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1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134145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523875</xdr:rowOff>
        </xdr:to>
        <xdr:sp macro="" textlink="">
          <xdr:nvSpPr>
            <xdr:cNvPr id="134146" name="Object 2" hidden="1">
              <a:extLst>
                <a:ext uri="{63B3BB69-23CF-44E3-9099-C40C66FF867C}">
                  <a14:compatExt spid="_x0000_s134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123825</xdr:rowOff>
    </xdr:from>
    <xdr:to>
      <xdr:col>4</xdr:col>
      <xdr:colOff>657225</xdr:colOff>
      <xdr:row>37</xdr:row>
      <xdr:rowOff>85725</xdr:rowOff>
    </xdr:to>
    <xdr:pic>
      <xdr:nvPicPr>
        <xdr:cNvPr id="134147" name="Picture 3" descr="11__Bildung__Kultu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142874</xdr:rowOff>
    </xdr:from>
    <xdr:to>
      <xdr:col>6</xdr:col>
      <xdr:colOff>1285875</xdr:colOff>
      <xdr:row>47</xdr:row>
      <xdr:rowOff>99331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8174"/>
          <a:ext cx="6315075" cy="66620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138</xdr:row>
      <xdr:rowOff>19050</xdr:rowOff>
    </xdr:from>
    <xdr:to>
      <xdr:col>6</xdr:col>
      <xdr:colOff>1377043</xdr:colOff>
      <xdr:row>201</xdr:row>
      <xdr:rowOff>19050</xdr:rowOff>
    </xdr:to>
    <xdr:pic>
      <xdr:nvPicPr>
        <xdr:cNvPr id="128005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30848300"/>
          <a:ext cx="6438900" cy="982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26276</xdr:colOff>
      <xdr:row>204</xdr:row>
      <xdr:rowOff>19050</xdr:rowOff>
    </xdr:from>
    <xdr:to>
      <xdr:col>6</xdr:col>
      <xdr:colOff>1374744</xdr:colOff>
      <xdr:row>258</xdr:row>
      <xdr:rowOff>80282</xdr:rowOff>
    </xdr:to>
    <xdr:pic>
      <xdr:nvPicPr>
        <xdr:cNvPr id="128008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76" y="39354016"/>
          <a:ext cx="6426091" cy="80742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70</xdr:row>
      <xdr:rowOff>41055</xdr:rowOff>
    </xdr:from>
    <xdr:to>
      <xdr:col>6</xdr:col>
      <xdr:colOff>1377043</xdr:colOff>
      <xdr:row>135</xdr:row>
      <xdr:rowOff>17924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0036986"/>
          <a:ext cx="6393434" cy="97974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38100</xdr:colOff>
      <xdr:row>1</xdr:row>
      <xdr:rowOff>51892</xdr:rowOff>
    </xdr:from>
    <xdr:to>
      <xdr:col>6</xdr:col>
      <xdr:colOff>948418</xdr:colOff>
      <xdr:row>2</xdr:row>
      <xdr:rowOff>140340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622875"/>
          <a:ext cx="5987941" cy="2368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19050</xdr:colOff>
      <xdr:row>7</xdr:row>
      <xdr:rowOff>9525</xdr:rowOff>
    </xdr:from>
    <xdr:to>
      <xdr:col>6</xdr:col>
      <xdr:colOff>1319893</xdr:colOff>
      <xdr:row>65</xdr:row>
      <xdr:rowOff>126351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0572750"/>
          <a:ext cx="6362700" cy="8798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52</xdr:row>
      <xdr:rowOff>9525</xdr:rowOff>
    </xdr:from>
    <xdr:to>
      <xdr:col>8</xdr:col>
      <xdr:colOff>19050</xdr:colOff>
      <xdr:row>59</xdr:row>
      <xdr:rowOff>114300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7981950"/>
          <a:ext cx="6696075" cy="1171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126</xdr:row>
      <xdr:rowOff>142874</xdr:rowOff>
    </xdr:from>
    <xdr:to>
      <xdr:col>7</xdr:col>
      <xdr:colOff>828675</xdr:colOff>
      <xdr:row>169</xdr:row>
      <xdr:rowOff>9525</xdr:rowOff>
    </xdr:to>
    <xdr:pic>
      <xdr:nvPicPr>
        <xdr:cNvPr id="9" name="Grafik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9392899"/>
          <a:ext cx="6667500" cy="65722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28576</xdr:colOff>
      <xdr:row>66</xdr:row>
      <xdr:rowOff>28575</xdr:rowOff>
    </xdr:from>
    <xdr:to>
      <xdr:col>8</xdr:col>
      <xdr:colOff>9526</xdr:colOff>
      <xdr:row>119</xdr:row>
      <xdr:rowOff>133350</xdr:rowOff>
    </xdr:to>
    <xdr:pic>
      <xdr:nvPicPr>
        <xdr:cNvPr id="16" name="Grafik 1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10134600"/>
          <a:ext cx="6686550" cy="8181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28575</xdr:colOff>
      <xdr:row>170</xdr:row>
      <xdr:rowOff>9526</xdr:rowOff>
    </xdr:from>
    <xdr:to>
      <xdr:col>8</xdr:col>
      <xdr:colOff>171450</xdr:colOff>
      <xdr:row>176</xdr:row>
      <xdr:rowOff>1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6127076"/>
          <a:ext cx="684847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28576</xdr:colOff>
      <xdr:row>3</xdr:row>
      <xdr:rowOff>142876</xdr:rowOff>
    </xdr:from>
    <xdr:to>
      <xdr:col>7</xdr:col>
      <xdr:colOff>819150</xdr:colOff>
      <xdr:row>51</xdr:row>
      <xdr:rowOff>47626</xdr:rowOff>
    </xdr:to>
    <xdr:pic>
      <xdr:nvPicPr>
        <xdr:cNvPr id="12" name="Grafik 1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6" y="647701"/>
          <a:ext cx="6657974" cy="7219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104775</xdr:rowOff>
    </xdr:from>
    <xdr:to>
      <xdr:col>7</xdr:col>
      <xdr:colOff>457200</xdr:colOff>
      <xdr:row>63</xdr:row>
      <xdr:rowOff>133350</xdr:rowOff>
    </xdr:to>
    <xdr:graphicFrame macro="">
      <xdr:nvGraphicFramePr>
        <xdr:cNvPr id="83978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</xdr:row>
      <xdr:rowOff>0</xdr:rowOff>
    </xdr:from>
    <xdr:to>
      <xdr:col>7</xdr:col>
      <xdr:colOff>447675</xdr:colOff>
      <xdr:row>32</xdr:row>
      <xdr:rowOff>123825</xdr:rowOff>
    </xdr:to>
    <xdr:graphicFrame macro="">
      <xdr:nvGraphicFramePr>
        <xdr:cNvPr id="83977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495300</xdr:colOff>
      <xdr:row>131</xdr:row>
      <xdr:rowOff>76200</xdr:rowOff>
    </xdr:from>
    <xdr:ext cx="2543175" cy="171450"/>
    <xdr:sp macro="" textlink="">
      <xdr:nvSpPr>
        <xdr:cNvPr id="83971" name="Text Box 3"/>
        <xdr:cNvSpPr txBox="1">
          <a:spLocks noChangeArrowheads="1"/>
        </xdr:cNvSpPr>
      </xdr:nvSpPr>
      <xdr:spPr bwMode="auto">
        <a:xfrm>
          <a:off x="2781300" y="21269325"/>
          <a:ext cx="25431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wrap="none" lIns="18288" tIns="22860" rIns="18288" bIns="22860" anchor="ctr" upright="1">
          <a:spAutoFit/>
        </a:bodyPr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Statistisches Bundesamt, Fachserie 11, Reihe 8, 1999</a:t>
          </a:r>
        </a:p>
      </xdr:txBody>
    </xdr:sp>
    <xdr:clientData/>
  </xdr:oneCellAnchor>
  <xdr:twoCellAnchor>
    <xdr:from>
      <xdr:col>2</xdr:col>
      <xdr:colOff>257174</xdr:colOff>
      <xdr:row>10</xdr:row>
      <xdr:rowOff>114300</xdr:rowOff>
    </xdr:from>
    <xdr:to>
      <xdr:col>2</xdr:col>
      <xdr:colOff>685799</xdr:colOff>
      <xdr:row>13</xdr:row>
      <xdr:rowOff>66675</xdr:rowOff>
    </xdr:to>
    <xdr:sp macro="" textlink="">
      <xdr:nvSpPr>
        <xdr:cNvPr id="83975" name="Line 7"/>
        <xdr:cNvSpPr>
          <a:spLocks noChangeShapeType="1"/>
        </xdr:cNvSpPr>
      </xdr:nvSpPr>
      <xdr:spPr bwMode="auto">
        <a:xfrm flipH="1" flipV="1">
          <a:off x="1781174" y="1714500"/>
          <a:ext cx="428625" cy="4381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0.4534</cdr:x>
      <cdr:y>0.60986</cdr:y>
    </cdr:from>
    <cdr:to>
      <cdr:x>0.52373</cdr:x>
      <cdr:y>0.64428</cdr:y>
    </cdr:to>
    <cdr:sp macro="" textlink="">
      <cdr:nvSpPr>
        <cdr:cNvPr id="9523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2798" y="2939318"/>
          <a:ext cx="405239" cy="1658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MetaNormalLF-Roman"/>
            </a:rPr>
            <a:t>171 815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7</xdr:col>
      <xdr:colOff>714375</xdr:colOff>
      <xdr:row>60</xdr:row>
      <xdr:rowOff>142875</xdr:rowOff>
    </xdr:to>
    <xdr:graphicFrame macro="">
      <xdr:nvGraphicFramePr>
        <xdr:cNvPr id="8294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171450</xdr:colOff>
      <xdr:row>6</xdr:row>
      <xdr:rowOff>28575</xdr:rowOff>
    </xdr:from>
    <xdr:to>
      <xdr:col>4</xdr:col>
      <xdr:colOff>542925</xdr:colOff>
      <xdr:row>8</xdr:row>
      <xdr:rowOff>85725</xdr:rowOff>
    </xdr:to>
    <xdr:sp macro="" textlink="">
      <xdr:nvSpPr>
        <xdr:cNvPr id="82949" name="Text Box 5"/>
        <xdr:cNvSpPr txBox="1">
          <a:spLocks noChangeArrowheads="1"/>
        </xdr:cNvSpPr>
      </xdr:nvSpPr>
      <xdr:spPr bwMode="auto">
        <a:xfrm>
          <a:off x="2457450" y="1066800"/>
          <a:ext cx="1133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  <a:p>
          <a:pPr algn="ctr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MetaNormalLF-Roman"/>
            </a:rPr>
            <a:t>171 815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361950</xdr:colOff>
      <xdr:row>10</xdr:row>
      <xdr:rowOff>123825</xdr:rowOff>
    </xdr:from>
    <xdr:to>
      <xdr:col>3</xdr:col>
      <xdr:colOff>714375</xdr:colOff>
      <xdr:row>17</xdr:row>
      <xdr:rowOff>133350</xdr:rowOff>
    </xdr:to>
    <xdr:sp macro="" textlink="">
      <xdr:nvSpPr>
        <xdr:cNvPr id="91137" name="Freeform 1"/>
        <xdr:cNvSpPr>
          <a:spLocks/>
        </xdr:cNvSpPr>
      </xdr:nvSpPr>
      <xdr:spPr bwMode="auto">
        <a:xfrm>
          <a:off x="1885950" y="1781175"/>
          <a:ext cx="1114425" cy="1143000"/>
        </a:xfrm>
        <a:custGeom>
          <a:avLst/>
          <a:gdLst>
            <a:gd name="T0" fmla="*/ 148 w 690"/>
            <a:gd name="T1" fmla="*/ 45 h 691"/>
            <a:gd name="T2" fmla="*/ 124 w 690"/>
            <a:gd name="T3" fmla="*/ 41 h 691"/>
            <a:gd name="T4" fmla="*/ 83 w 690"/>
            <a:gd name="T5" fmla="*/ 62 h 691"/>
            <a:gd name="T6" fmla="*/ 41 w 690"/>
            <a:gd name="T7" fmla="*/ 72 h 691"/>
            <a:gd name="T8" fmla="*/ 5 w 690"/>
            <a:gd name="T9" fmla="*/ 102 h 691"/>
            <a:gd name="T10" fmla="*/ 30 w 690"/>
            <a:gd name="T11" fmla="*/ 120 h 691"/>
            <a:gd name="T12" fmla="*/ 28 w 690"/>
            <a:gd name="T13" fmla="*/ 132 h 691"/>
            <a:gd name="T14" fmla="*/ 40 w 690"/>
            <a:gd name="T15" fmla="*/ 154 h 691"/>
            <a:gd name="T16" fmla="*/ 102 w 690"/>
            <a:gd name="T17" fmla="*/ 188 h 691"/>
            <a:gd name="T18" fmla="*/ 148 w 690"/>
            <a:gd name="T19" fmla="*/ 204 h 691"/>
            <a:gd name="T20" fmla="*/ 163 w 690"/>
            <a:gd name="T21" fmla="*/ 238 h 691"/>
            <a:gd name="T22" fmla="*/ 154 w 690"/>
            <a:gd name="T23" fmla="*/ 278 h 691"/>
            <a:gd name="T24" fmla="*/ 172 w 690"/>
            <a:gd name="T25" fmla="*/ 316 h 691"/>
            <a:gd name="T26" fmla="*/ 187 w 690"/>
            <a:gd name="T27" fmla="*/ 331 h 691"/>
            <a:gd name="T28" fmla="*/ 181 w 690"/>
            <a:gd name="T29" fmla="*/ 373 h 691"/>
            <a:gd name="T30" fmla="*/ 173 w 690"/>
            <a:gd name="T31" fmla="*/ 437 h 691"/>
            <a:gd name="T32" fmla="*/ 226 w 690"/>
            <a:gd name="T33" fmla="*/ 483 h 691"/>
            <a:gd name="T34" fmla="*/ 268 w 690"/>
            <a:gd name="T35" fmla="*/ 485 h 691"/>
            <a:gd name="T36" fmla="*/ 312 w 690"/>
            <a:gd name="T37" fmla="*/ 509 h 691"/>
            <a:gd name="T38" fmla="*/ 340 w 690"/>
            <a:gd name="T39" fmla="*/ 527 h 691"/>
            <a:gd name="T40" fmla="*/ 369 w 690"/>
            <a:gd name="T41" fmla="*/ 565 h 691"/>
            <a:gd name="T42" fmla="*/ 354 w 690"/>
            <a:gd name="T43" fmla="*/ 607 h 691"/>
            <a:gd name="T44" fmla="*/ 374 w 690"/>
            <a:gd name="T45" fmla="*/ 667 h 691"/>
            <a:gd name="T46" fmla="*/ 399 w 690"/>
            <a:gd name="T47" fmla="*/ 684 h 691"/>
            <a:gd name="T48" fmla="*/ 420 w 690"/>
            <a:gd name="T49" fmla="*/ 669 h 691"/>
            <a:gd name="T50" fmla="*/ 440 w 690"/>
            <a:gd name="T51" fmla="*/ 670 h 691"/>
            <a:gd name="T52" fmla="*/ 465 w 690"/>
            <a:gd name="T53" fmla="*/ 682 h 691"/>
            <a:gd name="T54" fmla="*/ 498 w 690"/>
            <a:gd name="T55" fmla="*/ 691 h 691"/>
            <a:gd name="T56" fmla="*/ 544 w 690"/>
            <a:gd name="T57" fmla="*/ 683 h 691"/>
            <a:gd name="T58" fmla="*/ 549 w 690"/>
            <a:gd name="T59" fmla="*/ 648 h 691"/>
            <a:gd name="T60" fmla="*/ 572 w 690"/>
            <a:gd name="T61" fmla="*/ 627 h 691"/>
            <a:gd name="T62" fmla="*/ 636 w 690"/>
            <a:gd name="T63" fmla="*/ 623 h 691"/>
            <a:gd name="T64" fmla="*/ 665 w 690"/>
            <a:gd name="T65" fmla="*/ 617 h 691"/>
            <a:gd name="T66" fmla="*/ 651 w 690"/>
            <a:gd name="T67" fmla="*/ 515 h 691"/>
            <a:gd name="T68" fmla="*/ 666 w 690"/>
            <a:gd name="T69" fmla="*/ 419 h 691"/>
            <a:gd name="T70" fmla="*/ 635 w 690"/>
            <a:gd name="T71" fmla="*/ 359 h 691"/>
            <a:gd name="T72" fmla="*/ 634 w 690"/>
            <a:gd name="T73" fmla="*/ 255 h 691"/>
            <a:gd name="T74" fmla="*/ 539 w 690"/>
            <a:gd name="T75" fmla="*/ 169 h 691"/>
            <a:gd name="T76" fmla="*/ 578 w 690"/>
            <a:gd name="T77" fmla="*/ 106 h 691"/>
            <a:gd name="T78" fmla="*/ 578 w 690"/>
            <a:gd name="T79" fmla="*/ 31 h 691"/>
            <a:gd name="T80" fmla="*/ 536 w 690"/>
            <a:gd name="T81" fmla="*/ 34 h 691"/>
            <a:gd name="T82" fmla="*/ 491 w 690"/>
            <a:gd name="T83" fmla="*/ 6 h 691"/>
            <a:gd name="T84" fmla="*/ 455 w 690"/>
            <a:gd name="T85" fmla="*/ 16 h 691"/>
            <a:gd name="T86" fmla="*/ 424 w 690"/>
            <a:gd name="T87" fmla="*/ 24 h 691"/>
            <a:gd name="T88" fmla="*/ 404 w 690"/>
            <a:gd name="T89" fmla="*/ 54 h 691"/>
            <a:gd name="T90" fmla="*/ 349 w 690"/>
            <a:gd name="T91" fmla="*/ 66 h 691"/>
            <a:gd name="T92" fmla="*/ 312 w 690"/>
            <a:gd name="T93" fmla="*/ 94 h 691"/>
            <a:gd name="T94" fmla="*/ 286 w 690"/>
            <a:gd name="T95" fmla="*/ 85 h 691"/>
            <a:gd name="T96" fmla="*/ 236 w 690"/>
            <a:gd name="T97" fmla="*/ 71 h 691"/>
            <a:gd name="T98" fmla="*/ 179 w 690"/>
            <a:gd name="T99" fmla="*/ 53 h 691"/>
            <a:gd name="T100" fmla="*/ 346 w 690"/>
            <a:gd name="T101" fmla="*/ 334 h 691"/>
            <a:gd name="T102" fmla="*/ 365 w 690"/>
            <a:gd name="T103" fmla="*/ 274 h 691"/>
            <a:gd name="T104" fmla="*/ 418 w 690"/>
            <a:gd name="T105" fmla="*/ 266 h 691"/>
            <a:gd name="T106" fmla="*/ 442 w 690"/>
            <a:gd name="T107" fmla="*/ 297 h 691"/>
            <a:gd name="T108" fmla="*/ 469 w 690"/>
            <a:gd name="T109" fmla="*/ 331 h 691"/>
            <a:gd name="T110" fmla="*/ 459 w 690"/>
            <a:gd name="T111" fmla="*/ 365 h 691"/>
            <a:gd name="T112" fmla="*/ 420 w 690"/>
            <a:gd name="T113" fmla="*/ 355 h 6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690" h="691">
              <a:moveTo>
                <a:pt x="179" y="53"/>
              </a:moveTo>
              <a:lnTo>
                <a:pt x="170" y="48"/>
              </a:lnTo>
              <a:lnTo>
                <a:pt x="164" y="49"/>
              </a:lnTo>
              <a:lnTo>
                <a:pt x="160" y="45"/>
              </a:lnTo>
              <a:lnTo>
                <a:pt x="158" y="40"/>
              </a:lnTo>
              <a:lnTo>
                <a:pt x="154" y="41"/>
              </a:lnTo>
              <a:lnTo>
                <a:pt x="150" y="40"/>
              </a:lnTo>
              <a:lnTo>
                <a:pt x="152" y="45"/>
              </a:lnTo>
              <a:lnTo>
                <a:pt x="148" y="45"/>
              </a:lnTo>
              <a:lnTo>
                <a:pt x="143" y="36"/>
              </a:lnTo>
              <a:lnTo>
                <a:pt x="140" y="40"/>
              </a:lnTo>
              <a:lnTo>
                <a:pt x="135" y="40"/>
              </a:lnTo>
              <a:lnTo>
                <a:pt x="135" y="42"/>
              </a:lnTo>
              <a:lnTo>
                <a:pt x="130" y="44"/>
              </a:lnTo>
              <a:lnTo>
                <a:pt x="129" y="32"/>
              </a:lnTo>
              <a:lnTo>
                <a:pt x="126" y="34"/>
              </a:lnTo>
              <a:lnTo>
                <a:pt x="121" y="34"/>
              </a:lnTo>
              <a:lnTo>
                <a:pt x="124" y="41"/>
              </a:lnTo>
              <a:lnTo>
                <a:pt x="113" y="49"/>
              </a:lnTo>
              <a:lnTo>
                <a:pt x="117" y="55"/>
              </a:lnTo>
              <a:lnTo>
                <a:pt x="109" y="55"/>
              </a:lnTo>
              <a:lnTo>
                <a:pt x="105" y="64"/>
              </a:lnTo>
              <a:lnTo>
                <a:pt x="97" y="64"/>
              </a:lnTo>
              <a:lnTo>
                <a:pt x="95" y="62"/>
              </a:lnTo>
              <a:lnTo>
                <a:pt x="85" y="70"/>
              </a:lnTo>
              <a:lnTo>
                <a:pt x="72" y="66"/>
              </a:lnTo>
              <a:lnTo>
                <a:pt x="83" y="62"/>
              </a:lnTo>
              <a:lnTo>
                <a:pt x="84" y="59"/>
              </a:lnTo>
              <a:lnTo>
                <a:pt x="81" y="54"/>
              </a:lnTo>
              <a:lnTo>
                <a:pt x="76" y="54"/>
              </a:lnTo>
              <a:lnTo>
                <a:pt x="78" y="59"/>
              </a:lnTo>
              <a:lnTo>
                <a:pt x="69" y="59"/>
              </a:lnTo>
              <a:lnTo>
                <a:pt x="66" y="53"/>
              </a:lnTo>
              <a:lnTo>
                <a:pt x="60" y="61"/>
              </a:lnTo>
              <a:lnTo>
                <a:pt x="45" y="76"/>
              </a:lnTo>
              <a:lnTo>
                <a:pt x="41" y="72"/>
              </a:lnTo>
              <a:lnTo>
                <a:pt x="35" y="73"/>
              </a:lnTo>
              <a:lnTo>
                <a:pt x="27" y="71"/>
              </a:lnTo>
              <a:lnTo>
                <a:pt x="18" y="79"/>
              </a:lnTo>
              <a:lnTo>
                <a:pt x="13" y="78"/>
              </a:lnTo>
              <a:lnTo>
                <a:pt x="0" y="85"/>
              </a:lnTo>
              <a:lnTo>
                <a:pt x="7" y="90"/>
              </a:lnTo>
              <a:lnTo>
                <a:pt x="9" y="94"/>
              </a:lnTo>
              <a:lnTo>
                <a:pt x="5" y="97"/>
              </a:lnTo>
              <a:lnTo>
                <a:pt x="5" y="102"/>
              </a:lnTo>
              <a:lnTo>
                <a:pt x="3" y="103"/>
              </a:lnTo>
              <a:lnTo>
                <a:pt x="7" y="109"/>
              </a:lnTo>
              <a:lnTo>
                <a:pt x="9" y="107"/>
              </a:lnTo>
              <a:lnTo>
                <a:pt x="19" y="113"/>
              </a:lnTo>
              <a:lnTo>
                <a:pt x="22" y="119"/>
              </a:lnTo>
              <a:lnTo>
                <a:pt x="24" y="120"/>
              </a:lnTo>
              <a:lnTo>
                <a:pt x="26" y="116"/>
              </a:lnTo>
              <a:lnTo>
                <a:pt x="28" y="117"/>
              </a:lnTo>
              <a:lnTo>
                <a:pt x="30" y="120"/>
              </a:lnTo>
              <a:lnTo>
                <a:pt x="26" y="123"/>
              </a:lnTo>
              <a:lnTo>
                <a:pt x="30" y="126"/>
              </a:lnTo>
              <a:lnTo>
                <a:pt x="37" y="123"/>
              </a:lnTo>
              <a:lnTo>
                <a:pt x="49" y="127"/>
              </a:lnTo>
              <a:lnTo>
                <a:pt x="44" y="130"/>
              </a:lnTo>
              <a:lnTo>
                <a:pt x="38" y="130"/>
              </a:lnTo>
              <a:lnTo>
                <a:pt x="37" y="132"/>
              </a:lnTo>
              <a:lnTo>
                <a:pt x="31" y="130"/>
              </a:lnTo>
              <a:lnTo>
                <a:pt x="28" y="132"/>
              </a:lnTo>
              <a:lnTo>
                <a:pt x="24" y="130"/>
              </a:lnTo>
              <a:lnTo>
                <a:pt x="22" y="133"/>
              </a:lnTo>
              <a:lnTo>
                <a:pt x="26" y="136"/>
              </a:lnTo>
              <a:lnTo>
                <a:pt x="19" y="141"/>
              </a:lnTo>
              <a:lnTo>
                <a:pt x="25" y="144"/>
              </a:lnTo>
              <a:lnTo>
                <a:pt x="32" y="143"/>
              </a:lnTo>
              <a:lnTo>
                <a:pt x="40" y="144"/>
              </a:lnTo>
              <a:lnTo>
                <a:pt x="39" y="149"/>
              </a:lnTo>
              <a:lnTo>
                <a:pt x="40" y="154"/>
              </a:lnTo>
              <a:lnTo>
                <a:pt x="61" y="151"/>
              </a:lnTo>
              <a:lnTo>
                <a:pt x="66" y="160"/>
              </a:lnTo>
              <a:lnTo>
                <a:pt x="82" y="164"/>
              </a:lnTo>
              <a:lnTo>
                <a:pt x="85" y="169"/>
              </a:lnTo>
              <a:lnTo>
                <a:pt x="81" y="174"/>
              </a:lnTo>
              <a:lnTo>
                <a:pt x="82" y="179"/>
              </a:lnTo>
              <a:lnTo>
                <a:pt x="88" y="181"/>
              </a:lnTo>
              <a:lnTo>
                <a:pt x="95" y="189"/>
              </a:lnTo>
              <a:lnTo>
                <a:pt x="102" y="188"/>
              </a:lnTo>
              <a:lnTo>
                <a:pt x="106" y="190"/>
              </a:lnTo>
              <a:lnTo>
                <a:pt x="109" y="195"/>
              </a:lnTo>
              <a:lnTo>
                <a:pt x="121" y="194"/>
              </a:lnTo>
              <a:lnTo>
                <a:pt x="125" y="192"/>
              </a:lnTo>
              <a:lnTo>
                <a:pt x="131" y="194"/>
              </a:lnTo>
              <a:lnTo>
                <a:pt x="138" y="198"/>
              </a:lnTo>
              <a:lnTo>
                <a:pt x="143" y="199"/>
              </a:lnTo>
              <a:lnTo>
                <a:pt x="143" y="205"/>
              </a:lnTo>
              <a:lnTo>
                <a:pt x="148" y="204"/>
              </a:lnTo>
              <a:lnTo>
                <a:pt x="155" y="197"/>
              </a:lnTo>
              <a:lnTo>
                <a:pt x="158" y="200"/>
              </a:lnTo>
              <a:lnTo>
                <a:pt x="161" y="200"/>
              </a:lnTo>
              <a:lnTo>
                <a:pt x="164" y="201"/>
              </a:lnTo>
              <a:lnTo>
                <a:pt x="164" y="212"/>
              </a:lnTo>
              <a:lnTo>
                <a:pt x="165" y="216"/>
              </a:lnTo>
              <a:lnTo>
                <a:pt x="164" y="225"/>
              </a:lnTo>
              <a:lnTo>
                <a:pt x="160" y="236"/>
              </a:lnTo>
              <a:lnTo>
                <a:pt x="163" y="238"/>
              </a:lnTo>
              <a:lnTo>
                <a:pt x="164" y="244"/>
              </a:lnTo>
              <a:lnTo>
                <a:pt x="159" y="243"/>
              </a:lnTo>
              <a:lnTo>
                <a:pt x="162" y="247"/>
              </a:lnTo>
              <a:lnTo>
                <a:pt x="161" y="253"/>
              </a:lnTo>
              <a:lnTo>
                <a:pt x="164" y="257"/>
              </a:lnTo>
              <a:lnTo>
                <a:pt x="168" y="275"/>
              </a:lnTo>
              <a:lnTo>
                <a:pt x="163" y="280"/>
              </a:lnTo>
              <a:lnTo>
                <a:pt x="159" y="280"/>
              </a:lnTo>
              <a:lnTo>
                <a:pt x="154" y="278"/>
              </a:lnTo>
              <a:lnTo>
                <a:pt x="156" y="286"/>
              </a:lnTo>
              <a:lnTo>
                <a:pt x="149" y="309"/>
              </a:lnTo>
              <a:lnTo>
                <a:pt x="149" y="312"/>
              </a:lnTo>
              <a:lnTo>
                <a:pt x="156" y="309"/>
              </a:lnTo>
              <a:lnTo>
                <a:pt x="154" y="316"/>
              </a:lnTo>
              <a:lnTo>
                <a:pt x="157" y="319"/>
              </a:lnTo>
              <a:lnTo>
                <a:pt x="165" y="318"/>
              </a:lnTo>
              <a:lnTo>
                <a:pt x="165" y="314"/>
              </a:lnTo>
              <a:lnTo>
                <a:pt x="172" y="316"/>
              </a:lnTo>
              <a:lnTo>
                <a:pt x="175" y="320"/>
              </a:lnTo>
              <a:lnTo>
                <a:pt x="171" y="322"/>
              </a:lnTo>
              <a:lnTo>
                <a:pt x="174" y="327"/>
              </a:lnTo>
              <a:lnTo>
                <a:pt x="176" y="324"/>
              </a:lnTo>
              <a:lnTo>
                <a:pt x="188" y="321"/>
              </a:lnTo>
              <a:lnTo>
                <a:pt x="187" y="324"/>
              </a:lnTo>
              <a:lnTo>
                <a:pt x="184" y="325"/>
              </a:lnTo>
              <a:lnTo>
                <a:pt x="183" y="328"/>
              </a:lnTo>
              <a:lnTo>
                <a:pt x="187" y="331"/>
              </a:lnTo>
              <a:lnTo>
                <a:pt x="184" y="336"/>
              </a:lnTo>
              <a:lnTo>
                <a:pt x="183" y="342"/>
              </a:lnTo>
              <a:lnTo>
                <a:pt x="176" y="347"/>
              </a:lnTo>
              <a:lnTo>
                <a:pt x="177" y="351"/>
              </a:lnTo>
              <a:lnTo>
                <a:pt x="181" y="352"/>
              </a:lnTo>
              <a:lnTo>
                <a:pt x="179" y="357"/>
              </a:lnTo>
              <a:lnTo>
                <a:pt x="183" y="359"/>
              </a:lnTo>
              <a:lnTo>
                <a:pt x="178" y="363"/>
              </a:lnTo>
              <a:lnTo>
                <a:pt x="181" y="373"/>
              </a:lnTo>
              <a:lnTo>
                <a:pt x="180" y="381"/>
              </a:lnTo>
              <a:lnTo>
                <a:pt x="177" y="385"/>
              </a:lnTo>
              <a:lnTo>
                <a:pt x="173" y="403"/>
              </a:lnTo>
              <a:lnTo>
                <a:pt x="174" y="406"/>
              </a:lnTo>
              <a:lnTo>
                <a:pt x="174" y="411"/>
              </a:lnTo>
              <a:lnTo>
                <a:pt x="174" y="418"/>
              </a:lnTo>
              <a:lnTo>
                <a:pt x="169" y="430"/>
              </a:lnTo>
              <a:lnTo>
                <a:pt x="174" y="432"/>
              </a:lnTo>
              <a:lnTo>
                <a:pt x="173" y="437"/>
              </a:lnTo>
              <a:lnTo>
                <a:pt x="176" y="439"/>
              </a:lnTo>
              <a:lnTo>
                <a:pt x="176" y="447"/>
              </a:lnTo>
              <a:lnTo>
                <a:pt x="187" y="454"/>
              </a:lnTo>
              <a:lnTo>
                <a:pt x="195" y="464"/>
              </a:lnTo>
              <a:lnTo>
                <a:pt x="204" y="471"/>
              </a:lnTo>
              <a:lnTo>
                <a:pt x="209" y="472"/>
              </a:lnTo>
              <a:lnTo>
                <a:pt x="218" y="484"/>
              </a:lnTo>
              <a:lnTo>
                <a:pt x="225" y="477"/>
              </a:lnTo>
              <a:lnTo>
                <a:pt x="226" y="483"/>
              </a:lnTo>
              <a:lnTo>
                <a:pt x="231" y="486"/>
              </a:lnTo>
              <a:lnTo>
                <a:pt x="231" y="491"/>
              </a:lnTo>
              <a:lnTo>
                <a:pt x="242" y="494"/>
              </a:lnTo>
              <a:lnTo>
                <a:pt x="248" y="493"/>
              </a:lnTo>
              <a:lnTo>
                <a:pt x="250" y="489"/>
              </a:lnTo>
              <a:lnTo>
                <a:pt x="256" y="489"/>
              </a:lnTo>
              <a:lnTo>
                <a:pt x="258" y="484"/>
              </a:lnTo>
              <a:lnTo>
                <a:pt x="263" y="482"/>
              </a:lnTo>
              <a:lnTo>
                <a:pt x="268" y="485"/>
              </a:lnTo>
              <a:lnTo>
                <a:pt x="278" y="489"/>
              </a:lnTo>
              <a:lnTo>
                <a:pt x="283" y="497"/>
              </a:lnTo>
              <a:lnTo>
                <a:pt x="289" y="498"/>
              </a:lnTo>
              <a:lnTo>
                <a:pt x="294" y="497"/>
              </a:lnTo>
              <a:lnTo>
                <a:pt x="297" y="497"/>
              </a:lnTo>
              <a:lnTo>
                <a:pt x="299" y="506"/>
              </a:lnTo>
              <a:lnTo>
                <a:pt x="305" y="505"/>
              </a:lnTo>
              <a:lnTo>
                <a:pt x="306" y="510"/>
              </a:lnTo>
              <a:lnTo>
                <a:pt x="312" y="509"/>
              </a:lnTo>
              <a:lnTo>
                <a:pt x="314" y="505"/>
              </a:lnTo>
              <a:lnTo>
                <a:pt x="321" y="506"/>
              </a:lnTo>
              <a:lnTo>
                <a:pt x="320" y="510"/>
              </a:lnTo>
              <a:lnTo>
                <a:pt x="324" y="511"/>
              </a:lnTo>
              <a:lnTo>
                <a:pt x="325" y="518"/>
              </a:lnTo>
              <a:lnTo>
                <a:pt x="328" y="514"/>
              </a:lnTo>
              <a:lnTo>
                <a:pt x="334" y="517"/>
              </a:lnTo>
              <a:lnTo>
                <a:pt x="339" y="515"/>
              </a:lnTo>
              <a:lnTo>
                <a:pt x="340" y="527"/>
              </a:lnTo>
              <a:lnTo>
                <a:pt x="345" y="524"/>
              </a:lnTo>
              <a:lnTo>
                <a:pt x="349" y="525"/>
              </a:lnTo>
              <a:lnTo>
                <a:pt x="355" y="524"/>
              </a:lnTo>
              <a:lnTo>
                <a:pt x="358" y="520"/>
              </a:lnTo>
              <a:lnTo>
                <a:pt x="364" y="527"/>
              </a:lnTo>
              <a:lnTo>
                <a:pt x="357" y="529"/>
              </a:lnTo>
              <a:lnTo>
                <a:pt x="359" y="544"/>
              </a:lnTo>
              <a:lnTo>
                <a:pt x="365" y="543"/>
              </a:lnTo>
              <a:lnTo>
                <a:pt x="369" y="565"/>
              </a:lnTo>
              <a:lnTo>
                <a:pt x="363" y="567"/>
              </a:lnTo>
              <a:lnTo>
                <a:pt x="373" y="573"/>
              </a:lnTo>
              <a:lnTo>
                <a:pt x="369" y="577"/>
              </a:lnTo>
              <a:lnTo>
                <a:pt x="367" y="575"/>
              </a:lnTo>
              <a:lnTo>
                <a:pt x="365" y="583"/>
              </a:lnTo>
              <a:lnTo>
                <a:pt x="344" y="598"/>
              </a:lnTo>
              <a:lnTo>
                <a:pt x="350" y="611"/>
              </a:lnTo>
              <a:lnTo>
                <a:pt x="356" y="612"/>
              </a:lnTo>
              <a:lnTo>
                <a:pt x="354" y="607"/>
              </a:lnTo>
              <a:lnTo>
                <a:pt x="359" y="612"/>
              </a:lnTo>
              <a:lnTo>
                <a:pt x="358" y="607"/>
              </a:lnTo>
              <a:lnTo>
                <a:pt x="360" y="611"/>
              </a:lnTo>
              <a:lnTo>
                <a:pt x="368" y="614"/>
              </a:lnTo>
              <a:lnTo>
                <a:pt x="366" y="626"/>
              </a:lnTo>
              <a:lnTo>
                <a:pt x="374" y="630"/>
              </a:lnTo>
              <a:lnTo>
                <a:pt x="376" y="659"/>
              </a:lnTo>
              <a:lnTo>
                <a:pt x="379" y="663"/>
              </a:lnTo>
              <a:lnTo>
                <a:pt x="374" y="667"/>
              </a:lnTo>
              <a:lnTo>
                <a:pt x="373" y="673"/>
              </a:lnTo>
              <a:lnTo>
                <a:pt x="376" y="673"/>
              </a:lnTo>
              <a:lnTo>
                <a:pt x="378" y="668"/>
              </a:lnTo>
              <a:lnTo>
                <a:pt x="380" y="675"/>
              </a:lnTo>
              <a:lnTo>
                <a:pt x="380" y="680"/>
              </a:lnTo>
              <a:lnTo>
                <a:pt x="389" y="682"/>
              </a:lnTo>
              <a:lnTo>
                <a:pt x="392" y="679"/>
              </a:lnTo>
              <a:lnTo>
                <a:pt x="395" y="686"/>
              </a:lnTo>
              <a:lnTo>
                <a:pt x="399" y="684"/>
              </a:lnTo>
              <a:lnTo>
                <a:pt x="396" y="680"/>
              </a:lnTo>
              <a:lnTo>
                <a:pt x="399" y="679"/>
              </a:lnTo>
              <a:lnTo>
                <a:pt x="399" y="677"/>
              </a:lnTo>
              <a:lnTo>
                <a:pt x="405" y="673"/>
              </a:lnTo>
              <a:lnTo>
                <a:pt x="405" y="667"/>
              </a:lnTo>
              <a:lnTo>
                <a:pt x="408" y="667"/>
              </a:lnTo>
              <a:lnTo>
                <a:pt x="410" y="672"/>
              </a:lnTo>
              <a:lnTo>
                <a:pt x="414" y="668"/>
              </a:lnTo>
              <a:lnTo>
                <a:pt x="420" y="669"/>
              </a:lnTo>
              <a:lnTo>
                <a:pt x="420" y="661"/>
              </a:lnTo>
              <a:lnTo>
                <a:pt x="424" y="657"/>
              </a:lnTo>
              <a:lnTo>
                <a:pt x="424" y="670"/>
              </a:lnTo>
              <a:lnTo>
                <a:pt x="428" y="670"/>
              </a:lnTo>
              <a:lnTo>
                <a:pt x="430" y="665"/>
              </a:lnTo>
              <a:lnTo>
                <a:pt x="432" y="666"/>
              </a:lnTo>
              <a:lnTo>
                <a:pt x="432" y="670"/>
              </a:lnTo>
              <a:lnTo>
                <a:pt x="436" y="667"/>
              </a:lnTo>
              <a:lnTo>
                <a:pt x="440" y="670"/>
              </a:lnTo>
              <a:lnTo>
                <a:pt x="436" y="672"/>
              </a:lnTo>
              <a:lnTo>
                <a:pt x="441" y="672"/>
              </a:lnTo>
              <a:lnTo>
                <a:pt x="441" y="676"/>
              </a:lnTo>
              <a:lnTo>
                <a:pt x="451" y="677"/>
              </a:lnTo>
              <a:lnTo>
                <a:pt x="453" y="684"/>
              </a:lnTo>
              <a:lnTo>
                <a:pt x="456" y="684"/>
              </a:lnTo>
              <a:lnTo>
                <a:pt x="456" y="687"/>
              </a:lnTo>
              <a:lnTo>
                <a:pt x="461" y="683"/>
              </a:lnTo>
              <a:lnTo>
                <a:pt x="465" y="682"/>
              </a:lnTo>
              <a:lnTo>
                <a:pt x="464" y="686"/>
              </a:lnTo>
              <a:lnTo>
                <a:pt x="474" y="689"/>
              </a:lnTo>
              <a:lnTo>
                <a:pt x="479" y="688"/>
              </a:lnTo>
              <a:lnTo>
                <a:pt x="484" y="691"/>
              </a:lnTo>
              <a:lnTo>
                <a:pt x="489" y="690"/>
              </a:lnTo>
              <a:lnTo>
                <a:pt x="494" y="691"/>
              </a:lnTo>
              <a:lnTo>
                <a:pt x="495" y="688"/>
              </a:lnTo>
              <a:lnTo>
                <a:pt x="498" y="688"/>
              </a:lnTo>
              <a:lnTo>
                <a:pt x="498" y="691"/>
              </a:lnTo>
              <a:lnTo>
                <a:pt x="504" y="686"/>
              </a:lnTo>
              <a:lnTo>
                <a:pt x="510" y="686"/>
              </a:lnTo>
              <a:lnTo>
                <a:pt x="510" y="681"/>
              </a:lnTo>
              <a:lnTo>
                <a:pt x="524" y="683"/>
              </a:lnTo>
              <a:lnTo>
                <a:pt x="524" y="680"/>
              </a:lnTo>
              <a:lnTo>
                <a:pt x="530" y="681"/>
              </a:lnTo>
              <a:lnTo>
                <a:pt x="540" y="676"/>
              </a:lnTo>
              <a:lnTo>
                <a:pt x="540" y="682"/>
              </a:lnTo>
              <a:lnTo>
                <a:pt x="544" y="683"/>
              </a:lnTo>
              <a:lnTo>
                <a:pt x="550" y="675"/>
              </a:lnTo>
              <a:lnTo>
                <a:pt x="547" y="671"/>
              </a:lnTo>
              <a:lnTo>
                <a:pt x="551" y="669"/>
              </a:lnTo>
              <a:lnTo>
                <a:pt x="552" y="662"/>
              </a:lnTo>
              <a:lnTo>
                <a:pt x="555" y="659"/>
              </a:lnTo>
              <a:lnTo>
                <a:pt x="549" y="658"/>
              </a:lnTo>
              <a:lnTo>
                <a:pt x="554" y="656"/>
              </a:lnTo>
              <a:lnTo>
                <a:pt x="548" y="650"/>
              </a:lnTo>
              <a:lnTo>
                <a:pt x="549" y="648"/>
              </a:lnTo>
              <a:lnTo>
                <a:pt x="557" y="649"/>
              </a:lnTo>
              <a:lnTo>
                <a:pt x="561" y="647"/>
              </a:lnTo>
              <a:lnTo>
                <a:pt x="559" y="643"/>
              </a:lnTo>
              <a:lnTo>
                <a:pt x="563" y="642"/>
              </a:lnTo>
              <a:lnTo>
                <a:pt x="563" y="636"/>
              </a:lnTo>
              <a:lnTo>
                <a:pt x="566" y="633"/>
              </a:lnTo>
              <a:lnTo>
                <a:pt x="564" y="631"/>
              </a:lnTo>
              <a:lnTo>
                <a:pt x="564" y="627"/>
              </a:lnTo>
              <a:lnTo>
                <a:pt x="572" y="627"/>
              </a:lnTo>
              <a:lnTo>
                <a:pt x="574" y="628"/>
              </a:lnTo>
              <a:lnTo>
                <a:pt x="582" y="627"/>
              </a:lnTo>
              <a:lnTo>
                <a:pt x="585" y="630"/>
              </a:lnTo>
              <a:lnTo>
                <a:pt x="606" y="630"/>
              </a:lnTo>
              <a:lnTo>
                <a:pt x="612" y="634"/>
              </a:lnTo>
              <a:lnTo>
                <a:pt x="625" y="622"/>
              </a:lnTo>
              <a:lnTo>
                <a:pt x="629" y="626"/>
              </a:lnTo>
              <a:lnTo>
                <a:pt x="632" y="623"/>
              </a:lnTo>
              <a:lnTo>
                <a:pt x="636" y="623"/>
              </a:lnTo>
              <a:lnTo>
                <a:pt x="637" y="620"/>
              </a:lnTo>
              <a:lnTo>
                <a:pt x="649" y="619"/>
              </a:lnTo>
              <a:lnTo>
                <a:pt x="649" y="613"/>
              </a:lnTo>
              <a:lnTo>
                <a:pt x="653" y="612"/>
              </a:lnTo>
              <a:lnTo>
                <a:pt x="656" y="608"/>
              </a:lnTo>
              <a:lnTo>
                <a:pt x="658" y="610"/>
              </a:lnTo>
              <a:lnTo>
                <a:pt x="662" y="608"/>
              </a:lnTo>
              <a:lnTo>
                <a:pt x="662" y="615"/>
              </a:lnTo>
              <a:lnTo>
                <a:pt x="665" y="617"/>
              </a:lnTo>
              <a:lnTo>
                <a:pt x="674" y="611"/>
              </a:lnTo>
              <a:lnTo>
                <a:pt x="675" y="589"/>
              </a:lnTo>
              <a:lnTo>
                <a:pt x="683" y="592"/>
              </a:lnTo>
              <a:lnTo>
                <a:pt x="690" y="584"/>
              </a:lnTo>
              <a:lnTo>
                <a:pt x="690" y="571"/>
              </a:lnTo>
              <a:lnTo>
                <a:pt x="678" y="553"/>
              </a:lnTo>
              <a:lnTo>
                <a:pt x="668" y="543"/>
              </a:lnTo>
              <a:lnTo>
                <a:pt x="661" y="517"/>
              </a:lnTo>
              <a:lnTo>
                <a:pt x="651" y="515"/>
              </a:lnTo>
              <a:lnTo>
                <a:pt x="650" y="509"/>
              </a:lnTo>
              <a:lnTo>
                <a:pt x="671" y="478"/>
              </a:lnTo>
              <a:lnTo>
                <a:pt x="675" y="469"/>
              </a:lnTo>
              <a:lnTo>
                <a:pt x="671" y="465"/>
              </a:lnTo>
              <a:lnTo>
                <a:pt x="672" y="455"/>
              </a:lnTo>
              <a:lnTo>
                <a:pt x="681" y="437"/>
              </a:lnTo>
              <a:lnTo>
                <a:pt x="679" y="424"/>
              </a:lnTo>
              <a:lnTo>
                <a:pt x="674" y="420"/>
              </a:lnTo>
              <a:lnTo>
                <a:pt x="666" y="419"/>
              </a:lnTo>
              <a:lnTo>
                <a:pt x="664" y="413"/>
              </a:lnTo>
              <a:lnTo>
                <a:pt x="667" y="395"/>
              </a:lnTo>
              <a:lnTo>
                <a:pt x="664" y="390"/>
              </a:lnTo>
              <a:lnTo>
                <a:pt x="666" y="384"/>
              </a:lnTo>
              <a:lnTo>
                <a:pt x="668" y="380"/>
              </a:lnTo>
              <a:lnTo>
                <a:pt x="665" y="369"/>
              </a:lnTo>
              <a:lnTo>
                <a:pt x="651" y="363"/>
              </a:lnTo>
              <a:lnTo>
                <a:pt x="639" y="364"/>
              </a:lnTo>
              <a:lnTo>
                <a:pt x="635" y="359"/>
              </a:lnTo>
              <a:lnTo>
                <a:pt x="637" y="349"/>
              </a:lnTo>
              <a:lnTo>
                <a:pt x="632" y="330"/>
              </a:lnTo>
              <a:lnTo>
                <a:pt x="626" y="326"/>
              </a:lnTo>
              <a:lnTo>
                <a:pt x="639" y="292"/>
              </a:lnTo>
              <a:lnTo>
                <a:pt x="645" y="286"/>
              </a:lnTo>
              <a:lnTo>
                <a:pt x="633" y="277"/>
              </a:lnTo>
              <a:lnTo>
                <a:pt x="637" y="269"/>
              </a:lnTo>
              <a:lnTo>
                <a:pt x="644" y="263"/>
              </a:lnTo>
              <a:lnTo>
                <a:pt x="634" y="255"/>
              </a:lnTo>
              <a:lnTo>
                <a:pt x="626" y="243"/>
              </a:lnTo>
              <a:lnTo>
                <a:pt x="607" y="234"/>
              </a:lnTo>
              <a:lnTo>
                <a:pt x="596" y="223"/>
              </a:lnTo>
              <a:lnTo>
                <a:pt x="581" y="204"/>
              </a:lnTo>
              <a:lnTo>
                <a:pt x="571" y="201"/>
              </a:lnTo>
              <a:lnTo>
                <a:pt x="554" y="191"/>
              </a:lnTo>
              <a:lnTo>
                <a:pt x="549" y="186"/>
              </a:lnTo>
              <a:lnTo>
                <a:pt x="535" y="184"/>
              </a:lnTo>
              <a:lnTo>
                <a:pt x="539" y="169"/>
              </a:lnTo>
              <a:lnTo>
                <a:pt x="539" y="160"/>
              </a:lnTo>
              <a:lnTo>
                <a:pt x="539" y="149"/>
              </a:lnTo>
              <a:lnTo>
                <a:pt x="540" y="142"/>
              </a:lnTo>
              <a:lnTo>
                <a:pt x="544" y="136"/>
              </a:lnTo>
              <a:lnTo>
                <a:pt x="553" y="128"/>
              </a:lnTo>
              <a:lnTo>
                <a:pt x="565" y="119"/>
              </a:lnTo>
              <a:lnTo>
                <a:pt x="569" y="115"/>
              </a:lnTo>
              <a:lnTo>
                <a:pt x="575" y="112"/>
              </a:lnTo>
              <a:lnTo>
                <a:pt x="578" y="106"/>
              </a:lnTo>
              <a:lnTo>
                <a:pt x="581" y="75"/>
              </a:lnTo>
              <a:lnTo>
                <a:pt x="575" y="62"/>
              </a:lnTo>
              <a:lnTo>
                <a:pt x="582" y="55"/>
              </a:lnTo>
              <a:lnTo>
                <a:pt x="582" y="51"/>
              </a:lnTo>
              <a:lnTo>
                <a:pt x="585" y="54"/>
              </a:lnTo>
              <a:lnTo>
                <a:pt x="586" y="49"/>
              </a:lnTo>
              <a:lnTo>
                <a:pt x="593" y="36"/>
              </a:lnTo>
              <a:lnTo>
                <a:pt x="585" y="31"/>
              </a:lnTo>
              <a:lnTo>
                <a:pt x="578" y="31"/>
              </a:lnTo>
              <a:lnTo>
                <a:pt x="566" y="38"/>
              </a:lnTo>
              <a:lnTo>
                <a:pt x="560" y="37"/>
              </a:lnTo>
              <a:lnTo>
                <a:pt x="556" y="41"/>
              </a:lnTo>
              <a:lnTo>
                <a:pt x="549" y="45"/>
              </a:lnTo>
              <a:lnTo>
                <a:pt x="549" y="46"/>
              </a:lnTo>
              <a:lnTo>
                <a:pt x="543" y="50"/>
              </a:lnTo>
              <a:lnTo>
                <a:pt x="539" y="49"/>
              </a:lnTo>
              <a:lnTo>
                <a:pt x="528" y="51"/>
              </a:lnTo>
              <a:lnTo>
                <a:pt x="536" y="34"/>
              </a:lnTo>
              <a:lnTo>
                <a:pt x="529" y="26"/>
              </a:lnTo>
              <a:lnTo>
                <a:pt x="526" y="28"/>
              </a:lnTo>
              <a:lnTo>
                <a:pt x="524" y="24"/>
              </a:lnTo>
              <a:lnTo>
                <a:pt x="525" y="23"/>
              </a:lnTo>
              <a:lnTo>
                <a:pt x="522" y="11"/>
              </a:lnTo>
              <a:lnTo>
                <a:pt x="518" y="13"/>
              </a:lnTo>
              <a:lnTo>
                <a:pt x="514" y="3"/>
              </a:lnTo>
              <a:lnTo>
                <a:pt x="510" y="0"/>
              </a:lnTo>
              <a:lnTo>
                <a:pt x="491" y="6"/>
              </a:lnTo>
              <a:lnTo>
                <a:pt x="489" y="2"/>
              </a:lnTo>
              <a:lnTo>
                <a:pt x="486" y="7"/>
              </a:lnTo>
              <a:lnTo>
                <a:pt x="483" y="17"/>
              </a:lnTo>
              <a:lnTo>
                <a:pt x="474" y="16"/>
              </a:lnTo>
              <a:lnTo>
                <a:pt x="473" y="20"/>
              </a:lnTo>
              <a:lnTo>
                <a:pt x="467" y="13"/>
              </a:lnTo>
              <a:lnTo>
                <a:pt x="462" y="18"/>
              </a:lnTo>
              <a:lnTo>
                <a:pt x="459" y="15"/>
              </a:lnTo>
              <a:lnTo>
                <a:pt x="455" y="16"/>
              </a:lnTo>
              <a:lnTo>
                <a:pt x="454" y="11"/>
              </a:lnTo>
              <a:lnTo>
                <a:pt x="445" y="14"/>
              </a:lnTo>
              <a:lnTo>
                <a:pt x="444" y="9"/>
              </a:lnTo>
              <a:lnTo>
                <a:pt x="440" y="14"/>
              </a:lnTo>
              <a:lnTo>
                <a:pt x="437" y="11"/>
              </a:lnTo>
              <a:lnTo>
                <a:pt x="425" y="13"/>
              </a:lnTo>
              <a:lnTo>
                <a:pt x="423" y="16"/>
              </a:lnTo>
              <a:lnTo>
                <a:pt x="424" y="20"/>
              </a:lnTo>
              <a:lnTo>
                <a:pt x="424" y="24"/>
              </a:lnTo>
              <a:lnTo>
                <a:pt x="422" y="29"/>
              </a:lnTo>
              <a:lnTo>
                <a:pt x="418" y="29"/>
              </a:lnTo>
              <a:lnTo>
                <a:pt x="416" y="33"/>
              </a:lnTo>
              <a:lnTo>
                <a:pt x="416" y="44"/>
              </a:lnTo>
              <a:lnTo>
                <a:pt x="411" y="41"/>
              </a:lnTo>
              <a:lnTo>
                <a:pt x="413" y="51"/>
              </a:lnTo>
              <a:lnTo>
                <a:pt x="408" y="53"/>
              </a:lnTo>
              <a:lnTo>
                <a:pt x="404" y="49"/>
              </a:lnTo>
              <a:lnTo>
                <a:pt x="404" y="54"/>
              </a:lnTo>
              <a:lnTo>
                <a:pt x="400" y="54"/>
              </a:lnTo>
              <a:lnTo>
                <a:pt x="396" y="63"/>
              </a:lnTo>
              <a:lnTo>
                <a:pt x="394" y="62"/>
              </a:lnTo>
              <a:lnTo>
                <a:pt x="392" y="66"/>
              </a:lnTo>
              <a:lnTo>
                <a:pt x="384" y="55"/>
              </a:lnTo>
              <a:lnTo>
                <a:pt x="374" y="54"/>
              </a:lnTo>
              <a:lnTo>
                <a:pt x="361" y="72"/>
              </a:lnTo>
              <a:lnTo>
                <a:pt x="354" y="74"/>
              </a:lnTo>
              <a:lnTo>
                <a:pt x="349" y="66"/>
              </a:lnTo>
              <a:lnTo>
                <a:pt x="346" y="64"/>
              </a:lnTo>
              <a:lnTo>
                <a:pt x="342" y="69"/>
              </a:lnTo>
              <a:lnTo>
                <a:pt x="337" y="70"/>
              </a:lnTo>
              <a:lnTo>
                <a:pt x="337" y="82"/>
              </a:lnTo>
              <a:lnTo>
                <a:pt x="326" y="85"/>
              </a:lnTo>
              <a:lnTo>
                <a:pt x="324" y="88"/>
              </a:lnTo>
              <a:lnTo>
                <a:pt x="322" y="87"/>
              </a:lnTo>
              <a:lnTo>
                <a:pt x="317" y="93"/>
              </a:lnTo>
              <a:lnTo>
                <a:pt x="312" y="94"/>
              </a:lnTo>
              <a:lnTo>
                <a:pt x="307" y="94"/>
              </a:lnTo>
              <a:lnTo>
                <a:pt x="311" y="87"/>
              </a:lnTo>
              <a:lnTo>
                <a:pt x="310" y="86"/>
              </a:lnTo>
              <a:lnTo>
                <a:pt x="306" y="87"/>
              </a:lnTo>
              <a:lnTo>
                <a:pt x="306" y="90"/>
              </a:lnTo>
              <a:lnTo>
                <a:pt x="300" y="92"/>
              </a:lnTo>
              <a:lnTo>
                <a:pt x="294" y="90"/>
              </a:lnTo>
              <a:lnTo>
                <a:pt x="292" y="92"/>
              </a:lnTo>
              <a:lnTo>
                <a:pt x="286" y="85"/>
              </a:lnTo>
              <a:lnTo>
                <a:pt x="268" y="90"/>
              </a:lnTo>
              <a:lnTo>
                <a:pt x="265" y="87"/>
              </a:lnTo>
              <a:lnTo>
                <a:pt x="267" y="76"/>
              </a:lnTo>
              <a:lnTo>
                <a:pt x="261" y="78"/>
              </a:lnTo>
              <a:lnTo>
                <a:pt x="249" y="76"/>
              </a:lnTo>
              <a:lnTo>
                <a:pt x="250" y="70"/>
              </a:lnTo>
              <a:lnTo>
                <a:pt x="241" y="71"/>
              </a:lnTo>
              <a:lnTo>
                <a:pt x="238" y="73"/>
              </a:lnTo>
              <a:lnTo>
                <a:pt x="236" y="71"/>
              </a:lnTo>
              <a:lnTo>
                <a:pt x="231" y="68"/>
              </a:lnTo>
              <a:lnTo>
                <a:pt x="217" y="66"/>
              </a:lnTo>
              <a:lnTo>
                <a:pt x="218" y="68"/>
              </a:lnTo>
              <a:lnTo>
                <a:pt x="206" y="67"/>
              </a:lnTo>
              <a:lnTo>
                <a:pt x="202" y="69"/>
              </a:lnTo>
              <a:lnTo>
                <a:pt x="200" y="63"/>
              </a:lnTo>
              <a:lnTo>
                <a:pt x="195" y="60"/>
              </a:lnTo>
              <a:lnTo>
                <a:pt x="195" y="58"/>
              </a:lnTo>
              <a:lnTo>
                <a:pt x="179" y="53"/>
              </a:lnTo>
              <a:lnTo>
                <a:pt x="391" y="351"/>
              </a:lnTo>
              <a:lnTo>
                <a:pt x="380" y="350"/>
              </a:lnTo>
              <a:lnTo>
                <a:pt x="375" y="345"/>
              </a:lnTo>
              <a:lnTo>
                <a:pt x="367" y="345"/>
              </a:lnTo>
              <a:lnTo>
                <a:pt x="364" y="350"/>
              </a:lnTo>
              <a:lnTo>
                <a:pt x="358" y="353"/>
              </a:lnTo>
              <a:lnTo>
                <a:pt x="353" y="354"/>
              </a:lnTo>
              <a:lnTo>
                <a:pt x="345" y="351"/>
              </a:lnTo>
              <a:lnTo>
                <a:pt x="346" y="334"/>
              </a:lnTo>
              <a:lnTo>
                <a:pt x="348" y="326"/>
              </a:lnTo>
              <a:lnTo>
                <a:pt x="356" y="312"/>
              </a:lnTo>
              <a:lnTo>
                <a:pt x="348" y="310"/>
              </a:lnTo>
              <a:lnTo>
                <a:pt x="349" y="294"/>
              </a:lnTo>
              <a:lnTo>
                <a:pt x="350" y="287"/>
              </a:lnTo>
              <a:lnTo>
                <a:pt x="356" y="284"/>
              </a:lnTo>
              <a:lnTo>
                <a:pt x="366" y="285"/>
              </a:lnTo>
              <a:lnTo>
                <a:pt x="364" y="279"/>
              </a:lnTo>
              <a:lnTo>
                <a:pt x="365" y="274"/>
              </a:lnTo>
              <a:lnTo>
                <a:pt x="373" y="273"/>
              </a:lnTo>
              <a:lnTo>
                <a:pt x="375" y="265"/>
              </a:lnTo>
              <a:lnTo>
                <a:pt x="392" y="263"/>
              </a:lnTo>
              <a:lnTo>
                <a:pt x="390" y="270"/>
              </a:lnTo>
              <a:lnTo>
                <a:pt x="401" y="270"/>
              </a:lnTo>
              <a:lnTo>
                <a:pt x="403" y="266"/>
              </a:lnTo>
              <a:lnTo>
                <a:pt x="409" y="272"/>
              </a:lnTo>
              <a:lnTo>
                <a:pt x="411" y="267"/>
              </a:lnTo>
              <a:lnTo>
                <a:pt x="418" y="266"/>
              </a:lnTo>
              <a:lnTo>
                <a:pt x="417" y="261"/>
              </a:lnTo>
              <a:lnTo>
                <a:pt x="421" y="256"/>
              </a:lnTo>
              <a:lnTo>
                <a:pt x="426" y="258"/>
              </a:lnTo>
              <a:lnTo>
                <a:pt x="430" y="267"/>
              </a:lnTo>
              <a:lnTo>
                <a:pt x="426" y="272"/>
              </a:lnTo>
              <a:lnTo>
                <a:pt x="424" y="279"/>
              </a:lnTo>
              <a:lnTo>
                <a:pt x="426" y="283"/>
              </a:lnTo>
              <a:lnTo>
                <a:pt x="439" y="289"/>
              </a:lnTo>
              <a:lnTo>
                <a:pt x="442" y="297"/>
              </a:lnTo>
              <a:lnTo>
                <a:pt x="447" y="298"/>
              </a:lnTo>
              <a:lnTo>
                <a:pt x="448" y="302"/>
              </a:lnTo>
              <a:lnTo>
                <a:pt x="457" y="302"/>
              </a:lnTo>
              <a:lnTo>
                <a:pt x="454" y="307"/>
              </a:lnTo>
              <a:lnTo>
                <a:pt x="450" y="327"/>
              </a:lnTo>
              <a:lnTo>
                <a:pt x="453" y="323"/>
              </a:lnTo>
              <a:lnTo>
                <a:pt x="459" y="324"/>
              </a:lnTo>
              <a:lnTo>
                <a:pt x="467" y="326"/>
              </a:lnTo>
              <a:lnTo>
                <a:pt x="469" y="331"/>
              </a:lnTo>
              <a:lnTo>
                <a:pt x="472" y="327"/>
              </a:lnTo>
              <a:lnTo>
                <a:pt x="480" y="331"/>
              </a:lnTo>
              <a:lnTo>
                <a:pt x="477" y="338"/>
              </a:lnTo>
              <a:lnTo>
                <a:pt x="478" y="344"/>
              </a:lnTo>
              <a:lnTo>
                <a:pt x="466" y="351"/>
              </a:lnTo>
              <a:lnTo>
                <a:pt x="470" y="353"/>
              </a:lnTo>
              <a:lnTo>
                <a:pt x="465" y="357"/>
              </a:lnTo>
              <a:lnTo>
                <a:pt x="462" y="365"/>
              </a:lnTo>
              <a:lnTo>
                <a:pt x="459" y="365"/>
              </a:lnTo>
              <a:lnTo>
                <a:pt x="457" y="355"/>
              </a:lnTo>
              <a:lnTo>
                <a:pt x="450" y="354"/>
              </a:lnTo>
              <a:lnTo>
                <a:pt x="444" y="351"/>
              </a:lnTo>
              <a:lnTo>
                <a:pt x="437" y="351"/>
              </a:lnTo>
              <a:lnTo>
                <a:pt x="433" y="348"/>
              </a:lnTo>
              <a:lnTo>
                <a:pt x="426" y="349"/>
              </a:lnTo>
              <a:lnTo>
                <a:pt x="423" y="343"/>
              </a:lnTo>
              <a:lnTo>
                <a:pt x="417" y="347"/>
              </a:lnTo>
              <a:lnTo>
                <a:pt x="420" y="355"/>
              </a:lnTo>
              <a:lnTo>
                <a:pt x="411" y="358"/>
              </a:lnTo>
              <a:lnTo>
                <a:pt x="405" y="358"/>
              </a:lnTo>
              <a:lnTo>
                <a:pt x="399" y="350"/>
              </a:lnTo>
              <a:lnTo>
                <a:pt x="391" y="351"/>
              </a:lnTo>
              <a:lnTo>
                <a:pt x="179" y="53"/>
              </a:lnTo>
              <a:close/>
            </a:path>
          </a:pathLst>
        </a:custGeom>
        <a:solidFill>
          <a:srgbClr val="C0C0C0"/>
        </a:solid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371475</xdr:colOff>
      <xdr:row>10</xdr:row>
      <xdr:rowOff>123825</xdr:rowOff>
    </xdr:from>
    <xdr:to>
      <xdr:col>3</xdr:col>
      <xdr:colOff>723900</xdr:colOff>
      <xdr:row>17</xdr:row>
      <xdr:rowOff>133350</xdr:rowOff>
    </xdr:to>
    <xdr:sp macro="" textlink="">
      <xdr:nvSpPr>
        <xdr:cNvPr id="91138" name="Freeform 2"/>
        <xdr:cNvSpPr>
          <a:spLocks/>
        </xdr:cNvSpPr>
      </xdr:nvSpPr>
      <xdr:spPr bwMode="auto">
        <a:xfrm>
          <a:off x="1895475" y="1781175"/>
          <a:ext cx="1114425" cy="1143000"/>
        </a:xfrm>
        <a:custGeom>
          <a:avLst/>
          <a:gdLst>
            <a:gd name="T0" fmla="*/ 152 w 690"/>
            <a:gd name="T1" fmla="*/ 45 h 691"/>
            <a:gd name="T2" fmla="*/ 126 w 690"/>
            <a:gd name="T3" fmla="*/ 34 h 691"/>
            <a:gd name="T4" fmla="*/ 95 w 690"/>
            <a:gd name="T5" fmla="*/ 62 h 691"/>
            <a:gd name="T6" fmla="*/ 69 w 690"/>
            <a:gd name="T7" fmla="*/ 59 h 691"/>
            <a:gd name="T8" fmla="*/ 13 w 690"/>
            <a:gd name="T9" fmla="*/ 78 h 691"/>
            <a:gd name="T10" fmla="*/ 9 w 690"/>
            <a:gd name="T11" fmla="*/ 107 h 691"/>
            <a:gd name="T12" fmla="*/ 30 w 690"/>
            <a:gd name="T13" fmla="*/ 126 h 691"/>
            <a:gd name="T14" fmla="*/ 24 w 690"/>
            <a:gd name="T15" fmla="*/ 130 h 691"/>
            <a:gd name="T16" fmla="*/ 40 w 690"/>
            <a:gd name="T17" fmla="*/ 154 h 691"/>
            <a:gd name="T18" fmla="*/ 95 w 690"/>
            <a:gd name="T19" fmla="*/ 189 h 691"/>
            <a:gd name="T20" fmla="*/ 143 w 690"/>
            <a:gd name="T21" fmla="*/ 199 h 691"/>
            <a:gd name="T22" fmla="*/ 165 w 690"/>
            <a:gd name="T23" fmla="*/ 216 h 691"/>
            <a:gd name="T24" fmla="*/ 164 w 690"/>
            <a:gd name="T25" fmla="*/ 257 h 691"/>
            <a:gd name="T26" fmla="*/ 156 w 690"/>
            <a:gd name="T27" fmla="*/ 309 h 691"/>
            <a:gd name="T28" fmla="*/ 174 w 690"/>
            <a:gd name="T29" fmla="*/ 327 h 691"/>
            <a:gd name="T30" fmla="*/ 183 w 690"/>
            <a:gd name="T31" fmla="*/ 342 h 691"/>
            <a:gd name="T32" fmla="*/ 180 w 690"/>
            <a:gd name="T33" fmla="*/ 381 h 691"/>
            <a:gd name="T34" fmla="*/ 173 w 690"/>
            <a:gd name="T35" fmla="*/ 437 h 691"/>
            <a:gd name="T36" fmla="*/ 225 w 690"/>
            <a:gd name="T37" fmla="*/ 477 h 691"/>
            <a:gd name="T38" fmla="*/ 258 w 690"/>
            <a:gd name="T39" fmla="*/ 484 h 691"/>
            <a:gd name="T40" fmla="*/ 299 w 690"/>
            <a:gd name="T41" fmla="*/ 506 h 691"/>
            <a:gd name="T42" fmla="*/ 325 w 690"/>
            <a:gd name="T43" fmla="*/ 518 h 691"/>
            <a:gd name="T44" fmla="*/ 358 w 690"/>
            <a:gd name="T45" fmla="*/ 520 h 691"/>
            <a:gd name="T46" fmla="*/ 369 w 690"/>
            <a:gd name="T47" fmla="*/ 577 h 691"/>
            <a:gd name="T48" fmla="*/ 358 w 690"/>
            <a:gd name="T49" fmla="*/ 607 h 691"/>
            <a:gd name="T50" fmla="*/ 373 w 690"/>
            <a:gd name="T51" fmla="*/ 673 h 691"/>
            <a:gd name="T52" fmla="*/ 399 w 690"/>
            <a:gd name="T53" fmla="*/ 684 h 691"/>
            <a:gd name="T54" fmla="*/ 414 w 690"/>
            <a:gd name="T55" fmla="*/ 668 h 691"/>
            <a:gd name="T56" fmla="*/ 432 w 690"/>
            <a:gd name="T57" fmla="*/ 670 h 691"/>
            <a:gd name="T58" fmla="*/ 456 w 690"/>
            <a:gd name="T59" fmla="*/ 684 h 691"/>
            <a:gd name="T60" fmla="*/ 489 w 690"/>
            <a:gd name="T61" fmla="*/ 690 h 691"/>
            <a:gd name="T62" fmla="*/ 524 w 690"/>
            <a:gd name="T63" fmla="*/ 683 h 691"/>
            <a:gd name="T64" fmla="*/ 551 w 690"/>
            <a:gd name="T65" fmla="*/ 669 h 691"/>
            <a:gd name="T66" fmla="*/ 561 w 690"/>
            <a:gd name="T67" fmla="*/ 647 h 691"/>
            <a:gd name="T68" fmla="*/ 574 w 690"/>
            <a:gd name="T69" fmla="*/ 628 h 691"/>
            <a:gd name="T70" fmla="*/ 636 w 690"/>
            <a:gd name="T71" fmla="*/ 623 h 691"/>
            <a:gd name="T72" fmla="*/ 662 w 690"/>
            <a:gd name="T73" fmla="*/ 615 h 691"/>
            <a:gd name="T74" fmla="*/ 668 w 690"/>
            <a:gd name="T75" fmla="*/ 543 h 691"/>
            <a:gd name="T76" fmla="*/ 681 w 690"/>
            <a:gd name="T77" fmla="*/ 437 h 691"/>
            <a:gd name="T78" fmla="*/ 668 w 690"/>
            <a:gd name="T79" fmla="*/ 380 h 691"/>
            <a:gd name="T80" fmla="*/ 639 w 690"/>
            <a:gd name="T81" fmla="*/ 292 h 691"/>
            <a:gd name="T82" fmla="*/ 596 w 690"/>
            <a:gd name="T83" fmla="*/ 223 h 691"/>
            <a:gd name="T84" fmla="*/ 539 w 690"/>
            <a:gd name="T85" fmla="*/ 149 h 691"/>
            <a:gd name="T86" fmla="*/ 581 w 690"/>
            <a:gd name="T87" fmla="*/ 75 h 691"/>
            <a:gd name="T88" fmla="*/ 578 w 690"/>
            <a:gd name="T89" fmla="*/ 31 h 691"/>
            <a:gd name="T90" fmla="*/ 528 w 690"/>
            <a:gd name="T91" fmla="*/ 51 h 691"/>
            <a:gd name="T92" fmla="*/ 514 w 690"/>
            <a:gd name="T93" fmla="*/ 3 h 691"/>
            <a:gd name="T94" fmla="*/ 467 w 690"/>
            <a:gd name="T95" fmla="*/ 13 h 691"/>
            <a:gd name="T96" fmla="*/ 437 w 690"/>
            <a:gd name="T97" fmla="*/ 11 h 691"/>
            <a:gd name="T98" fmla="*/ 416 w 690"/>
            <a:gd name="T99" fmla="*/ 44 h 691"/>
            <a:gd name="T100" fmla="*/ 394 w 690"/>
            <a:gd name="T101" fmla="*/ 62 h 691"/>
            <a:gd name="T102" fmla="*/ 342 w 690"/>
            <a:gd name="T103" fmla="*/ 69 h 691"/>
            <a:gd name="T104" fmla="*/ 307 w 690"/>
            <a:gd name="T105" fmla="*/ 94 h 691"/>
            <a:gd name="T106" fmla="*/ 286 w 690"/>
            <a:gd name="T107" fmla="*/ 85 h 691"/>
            <a:gd name="T108" fmla="*/ 238 w 690"/>
            <a:gd name="T109" fmla="*/ 73 h 691"/>
            <a:gd name="T110" fmla="*/ 195 w 690"/>
            <a:gd name="T111" fmla="*/ 60 h 69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690" h="691">
              <a:moveTo>
                <a:pt x="179" y="53"/>
              </a:moveTo>
              <a:lnTo>
                <a:pt x="170" y="48"/>
              </a:lnTo>
              <a:lnTo>
                <a:pt x="164" y="49"/>
              </a:lnTo>
              <a:lnTo>
                <a:pt x="160" y="45"/>
              </a:lnTo>
              <a:lnTo>
                <a:pt x="158" y="40"/>
              </a:lnTo>
              <a:lnTo>
                <a:pt x="154" y="41"/>
              </a:lnTo>
              <a:lnTo>
                <a:pt x="150" y="40"/>
              </a:lnTo>
              <a:lnTo>
                <a:pt x="152" y="45"/>
              </a:lnTo>
              <a:lnTo>
                <a:pt x="148" y="45"/>
              </a:lnTo>
              <a:lnTo>
                <a:pt x="143" y="36"/>
              </a:lnTo>
              <a:lnTo>
                <a:pt x="140" y="40"/>
              </a:lnTo>
              <a:lnTo>
                <a:pt x="135" y="40"/>
              </a:lnTo>
              <a:lnTo>
                <a:pt x="135" y="42"/>
              </a:lnTo>
              <a:lnTo>
                <a:pt x="130" y="44"/>
              </a:lnTo>
              <a:lnTo>
                <a:pt x="129" y="32"/>
              </a:lnTo>
              <a:lnTo>
                <a:pt x="126" y="34"/>
              </a:lnTo>
              <a:lnTo>
                <a:pt x="121" y="34"/>
              </a:lnTo>
              <a:lnTo>
                <a:pt x="124" y="41"/>
              </a:lnTo>
              <a:lnTo>
                <a:pt x="113" y="49"/>
              </a:lnTo>
              <a:lnTo>
                <a:pt x="117" y="55"/>
              </a:lnTo>
              <a:lnTo>
                <a:pt x="109" y="55"/>
              </a:lnTo>
              <a:lnTo>
                <a:pt x="105" y="64"/>
              </a:lnTo>
              <a:lnTo>
                <a:pt x="97" y="64"/>
              </a:lnTo>
              <a:lnTo>
                <a:pt x="95" y="62"/>
              </a:lnTo>
              <a:lnTo>
                <a:pt x="85" y="70"/>
              </a:lnTo>
              <a:lnTo>
                <a:pt x="72" y="66"/>
              </a:lnTo>
              <a:lnTo>
                <a:pt x="83" y="62"/>
              </a:lnTo>
              <a:lnTo>
                <a:pt x="84" y="59"/>
              </a:lnTo>
              <a:lnTo>
                <a:pt x="81" y="54"/>
              </a:lnTo>
              <a:lnTo>
                <a:pt x="76" y="54"/>
              </a:lnTo>
              <a:lnTo>
                <a:pt x="78" y="59"/>
              </a:lnTo>
              <a:lnTo>
                <a:pt x="69" y="59"/>
              </a:lnTo>
              <a:lnTo>
                <a:pt x="66" y="53"/>
              </a:lnTo>
              <a:lnTo>
                <a:pt x="60" y="61"/>
              </a:lnTo>
              <a:lnTo>
                <a:pt x="45" y="76"/>
              </a:lnTo>
              <a:lnTo>
                <a:pt x="41" y="72"/>
              </a:lnTo>
              <a:lnTo>
                <a:pt x="35" y="73"/>
              </a:lnTo>
              <a:lnTo>
                <a:pt x="27" y="71"/>
              </a:lnTo>
              <a:lnTo>
                <a:pt x="18" y="79"/>
              </a:lnTo>
              <a:lnTo>
                <a:pt x="13" y="78"/>
              </a:lnTo>
              <a:lnTo>
                <a:pt x="0" y="85"/>
              </a:lnTo>
              <a:lnTo>
                <a:pt x="7" y="90"/>
              </a:lnTo>
              <a:lnTo>
                <a:pt x="9" y="94"/>
              </a:lnTo>
              <a:lnTo>
                <a:pt x="5" y="97"/>
              </a:lnTo>
              <a:lnTo>
                <a:pt x="5" y="102"/>
              </a:lnTo>
              <a:lnTo>
                <a:pt x="3" y="103"/>
              </a:lnTo>
              <a:lnTo>
                <a:pt x="7" y="109"/>
              </a:lnTo>
              <a:lnTo>
                <a:pt x="9" y="107"/>
              </a:lnTo>
              <a:lnTo>
                <a:pt x="19" y="113"/>
              </a:lnTo>
              <a:lnTo>
                <a:pt x="22" y="119"/>
              </a:lnTo>
              <a:lnTo>
                <a:pt x="24" y="120"/>
              </a:lnTo>
              <a:lnTo>
                <a:pt x="26" y="116"/>
              </a:lnTo>
              <a:lnTo>
                <a:pt x="28" y="117"/>
              </a:lnTo>
              <a:lnTo>
                <a:pt x="30" y="120"/>
              </a:lnTo>
              <a:lnTo>
                <a:pt x="26" y="123"/>
              </a:lnTo>
              <a:lnTo>
                <a:pt x="30" y="126"/>
              </a:lnTo>
              <a:lnTo>
                <a:pt x="37" y="123"/>
              </a:lnTo>
              <a:lnTo>
                <a:pt x="49" y="127"/>
              </a:lnTo>
              <a:lnTo>
                <a:pt x="44" y="130"/>
              </a:lnTo>
              <a:lnTo>
                <a:pt x="38" y="130"/>
              </a:lnTo>
              <a:lnTo>
                <a:pt x="37" y="132"/>
              </a:lnTo>
              <a:lnTo>
                <a:pt x="31" y="130"/>
              </a:lnTo>
              <a:lnTo>
                <a:pt x="28" y="132"/>
              </a:lnTo>
              <a:lnTo>
                <a:pt x="24" y="130"/>
              </a:lnTo>
              <a:lnTo>
                <a:pt x="22" y="133"/>
              </a:lnTo>
              <a:lnTo>
                <a:pt x="26" y="136"/>
              </a:lnTo>
              <a:lnTo>
                <a:pt x="19" y="141"/>
              </a:lnTo>
              <a:lnTo>
                <a:pt x="25" y="144"/>
              </a:lnTo>
              <a:lnTo>
                <a:pt x="32" y="143"/>
              </a:lnTo>
              <a:lnTo>
                <a:pt x="40" y="144"/>
              </a:lnTo>
              <a:lnTo>
                <a:pt x="39" y="149"/>
              </a:lnTo>
              <a:lnTo>
                <a:pt x="40" y="154"/>
              </a:lnTo>
              <a:lnTo>
                <a:pt x="61" y="151"/>
              </a:lnTo>
              <a:lnTo>
                <a:pt x="66" y="160"/>
              </a:lnTo>
              <a:lnTo>
                <a:pt x="82" y="164"/>
              </a:lnTo>
              <a:lnTo>
                <a:pt x="85" y="169"/>
              </a:lnTo>
              <a:lnTo>
                <a:pt x="81" y="174"/>
              </a:lnTo>
              <a:lnTo>
                <a:pt x="82" y="179"/>
              </a:lnTo>
              <a:lnTo>
                <a:pt x="88" y="181"/>
              </a:lnTo>
              <a:lnTo>
                <a:pt x="95" y="189"/>
              </a:lnTo>
              <a:lnTo>
                <a:pt x="102" y="188"/>
              </a:lnTo>
              <a:lnTo>
                <a:pt x="106" y="190"/>
              </a:lnTo>
              <a:lnTo>
                <a:pt x="109" y="195"/>
              </a:lnTo>
              <a:lnTo>
                <a:pt x="121" y="194"/>
              </a:lnTo>
              <a:lnTo>
                <a:pt x="125" y="192"/>
              </a:lnTo>
              <a:lnTo>
                <a:pt x="131" y="194"/>
              </a:lnTo>
              <a:lnTo>
                <a:pt x="138" y="198"/>
              </a:lnTo>
              <a:lnTo>
                <a:pt x="143" y="199"/>
              </a:lnTo>
              <a:lnTo>
                <a:pt x="143" y="205"/>
              </a:lnTo>
              <a:lnTo>
                <a:pt x="148" y="204"/>
              </a:lnTo>
              <a:lnTo>
                <a:pt x="155" y="197"/>
              </a:lnTo>
              <a:lnTo>
                <a:pt x="158" y="200"/>
              </a:lnTo>
              <a:lnTo>
                <a:pt x="161" y="200"/>
              </a:lnTo>
              <a:lnTo>
                <a:pt x="164" y="201"/>
              </a:lnTo>
              <a:lnTo>
                <a:pt x="164" y="212"/>
              </a:lnTo>
              <a:lnTo>
                <a:pt x="165" y="216"/>
              </a:lnTo>
              <a:lnTo>
                <a:pt x="164" y="225"/>
              </a:lnTo>
              <a:lnTo>
                <a:pt x="160" y="236"/>
              </a:lnTo>
              <a:lnTo>
                <a:pt x="163" y="238"/>
              </a:lnTo>
              <a:lnTo>
                <a:pt x="164" y="244"/>
              </a:lnTo>
              <a:lnTo>
                <a:pt x="159" y="243"/>
              </a:lnTo>
              <a:lnTo>
                <a:pt x="162" y="247"/>
              </a:lnTo>
              <a:lnTo>
                <a:pt x="161" y="253"/>
              </a:lnTo>
              <a:lnTo>
                <a:pt x="164" y="257"/>
              </a:lnTo>
              <a:lnTo>
                <a:pt x="168" y="275"/>
              </a:lnTo>
              <a:lnTo>
                <a:pt x="163" y="280"/>
              </a:lnTo>
              <a:lnTo>
                <a:pt x="159" y="280"/>
              </a:lnTo>
              <a:lnTo>
                <a:pt x="154" y="278"/>
              </a:lnTo>
              <a:lnTo>
                <a:pt x="156" y="286"/>
              </a:lnTo>
              <a:lnTo>
                <a:pt x="149" y="309"/>
              </a:lnTo>
              <a:lnTo>
                <a:pt x="149" y="312"/>
              </a:lnTo>
              <a:lnTo>
                <a:pt x="156" y="309"/>
              </a:lnTo>
              <a:lnTo>
                <a:pt x="154" y="316"/>
              </a:lnTo>
              <a:lnTo>
                <a:pt x="157" y="319"/>
              </a:lnTo>
              <a:lnTo>
                <a:pt x="165" y="318"/>
              </a:lnTo>
              <a:lnTo>
                <a:pt x="165" y="314"/>
              </a:lnTo>
              <a:lnTo>
                <a:pt x="172" y="316"/>
              </a:lnTo>
              <a:lnTo>
                <a:pt x="175" y="320"/>
              </a:lnTo>
              <a:lnTo>
                <a:pt x="171" y="322"/>
              </a:lnTo>
              <a:lnTo>
                <a:pt x="174" y="327"/>
              </a:lnTo>
              <a:lnTo>
                <a:pt x="176" y="324"/>
              </a:lnTo>
              <a:lnTo>
                <a:pt x="188" y="321"/>
              </a:lnTo>
              <a:lnTo>
                <a:pt x="187" y="324"/>
              </a:lnTo>
              <a:lnTo>
                <a:pt x="184" y="325"/>
              </a:lnTo>
              <a:lnTo>
                <a:pt x="183" y="328"/>
              </a:lnTo>
              <a:lnTo>
                <a:pt x="187" y="331"/>
              </a:lnTo>
              <a:lnTo>
                <a:pt x="184" y="336"/>
              </a:lnTo>
              <a:lnTo>
                <a:pt x="183" y="342"/>
              </a:lnTo>
              <a:lnTo>
                <a:pt x="176" y="347"/>
              </a:lnTo>
              <a:lnTo>
                <a:pt x="177" y="351"/>
              </a:lnTo>
              <a:lnTo>
                <a:pt x="181" y="352"/>
              </a:lnTo>
              <a:lnTo>
                <a:pt x="179" y="357"/>
              </a:lnTo>
              <a:lnTo>
                <a:pt x="183" y="359"/>
              </a:lnTo>
              <a:lnTo>
                <a:pt x="178" y="363"/>
              </a:lnTo>
              <a:lnTo>
                <a:pt x="181" y="373"/>
              </a:lnTo>
              <a:lnTo>
                <a:pt x="180" y="381"/>
              </a:lnTo>
              <a:lnTo>
                <a:pt x="177" y="385"/>
              </a:lnTo>
              <a:lnTo>
                <a:pt x="173" y="403"/>
              </a:lnTo>
              <a:lnTo>
                <a:pt x="174" y="406"/>
              </a:lnTo>
              <a:lnTo>
                <a:pt x="174" y="411"/>
              </a:lnTo>
              <a:lnTo>
                <a:pt x="174" y="418"/>
              </a:lnTo>
              <a:lnTo>
                <a:pt x="169" y="430"/>
              </a:lnTo>
              <a:lnTo>
                <a:pt x="174" y="432"/>
              </a:lnTo>
              <a:lnTo>
                <a:pt x="173" y="437"/>
              </a:lnTo>
              <a:lnTo>
                <a:pt x="176" y="439"/>
              </a:lnTo>
              <a:lnTo>
                <a:pt x="176" y="447"/>
              </a:lnTo>
              <a:lnTo>
                <a:pt x="187" y="454"/>
              </a:lnTo>
              <a:lnTo>
                <a:pt x="195" y="464"/>
              </a:lnTo>
              <a:lnTo>
                <a:pt x="204" y="471"/>
              </a:lnTo>
              <a:lnTo>
                <a:pt x="209" y="472"/>
              </a:lnTo>
              <a:lnTo>
                <a:pt x="218" y="484"/>
              </a:lnTo>
              <a:lnTo>
                <a:pt x="225" y="477"/>
              </a:lnTo>
              <a:lnTo>
                <a:pt x="226" y="483"/>
              </a:lnTo>
              <a:lnTo>
                <a:pt x="231" y="486"/>
              </a:lnTo>
              <a:lnTo>
                <a:pt x="231" y="491"/>
              </a:lnTo>
              <a:lnTo>
                <a:pt x="242" y="494"/>
              </a:lnTo>
              <a:lnTo>
                <a:pt x="248" y="493"/>
              </a:lnTo>
              <a:lnTo>
                <a:pt x="250" y="489"/>
              </a:lnTo>
              <a:lnTo>
                <a:pt x="256" y="489"/>
              </a:lnTo>
              <a:lnTo>
                <a:pt x="258" y="484"/>
              </a:lnTo>
              <a:lnTo>
                <a:pt x="263" y="482"/>
              </a:lnTo>
              <a:lnTo>
                <a:pt x="268" y="485"/>
              </a:lnTo>
              <a:lnTo>
                <a:pt x="278" y="489"/>
              </a:lnTo>
              <a:lnTo>
                <a:pt x="283" y="497"/>
              </a:lnTo>
              <a:lnTo>
                <a:pt x="289" y="498"/>
              </a:lnTo>
              <a:lnTo>
                <a:pt x="294" y="497"/>
              </a:lnTo>
              <a:lnTo>
                <a:pt x="297" y="497"/>
              </a:lnTo>
              <a:lnTo>
                <a:pt x="299" y="506"/>
              </a:lnTo>
              <a:lnTo>
                <a:pt x="305" y="505"/>
              </a:lnTo>
              <a:lnTo>
                <a:pt x="306" y="510"/>
              </a:lnTo>
              <a:lnTo>
                <a:pt x="312" y="509"/>
              </a:lnTo>
              <a:lnTo>
                <a:pt x="314" y="505"/>
              </a:lnTo>
              <a:lnTo>
                <a:pt x="321" y="506"/>
              </a:lnTo>
              <a:lnTo>
                <a:pt x="320" y="510"/>
              </a:lnTo>
              <a:lnTo>
                <a:pt x="324" y="511"/>
              </a:lnTo>
              <a:lnTo>
                <a:pt x="325" y="518"/>
              </a:lnTo>
              <a:lnTo>
                <a:pt x="328" y="514"/>
              </a:lnTo>
              <a:lnTo>
                <a:pt x="334" y="517"/>
              </a:lnTo>
              <a:lnTo>
                <a:pt x="339" y="515"/>
              </a:lnTo>
              <a:lnTo>
                <a:pt x="340" y="527"/>
              </a:lnTo>
              <a:lnTo>
                <a:pt x="345" y="524"/>
              </a:lnTo>
              <a:lnTo>
                <a:pt x="349" y="525"/>
              </a:lnTo>
              <a:lnTo>
                <a:pt x="355" y="524"/>
              </a:lnTo>
              <a:lnTo>
                <a:pt x="358" y="520"/>
              </a:lnTo>
              <a:lnTo>
                <a:pt x="364" y="527"/>
              </a:lnTo>
              <a:lnTo>
                <a:pt x="357" y="529"/>
              </a:lnTo>
              <a:lnTo>
                <a:pt x="359" y="544"/>
              </a:lnTo>
              <a:lnTo>
                <a:pt x="365" y="543"/>
              </a:lnTo>
              <a:lnTo>
                <a:pt x="369" y="565"/>
              </a:lnTo>
              <a:lnTo>
                <a:pt x="363" y="567"/>
              </a:lnTo>
              <a:lnTo>
                <a:pt x="373" y="573"/>
              </a:lnTo>
              <a:lnTo>
                <a:pt x="369" y="577"/>
              </a:lnTo>
              <a:lnTo>
                <a:pt x="367" y="575"/>
              </a:lnTo>
              <a:lnTo>
                <a:pt x="365" y="583"/>
              </a:lnTo>
              <a:lnTo>
                <a:pt x="344" y="598"/>
              </a:lnTo>
              <a:lnTo>
                <a:pt x="350" y="611"/>
              </a:lnTo>
              <a:lnTo>
                <a:pt x="356" y="612"/>
              </a:lnTo>
              <a:lnTo>
                <a:pt x="354" y="607"/>
              </a:lnTo>
              <a:lnTo>
                <a:pt x="359" y="612"/>
              </a:lnTo>
              <a:lnTo>
                <a:pt x="358" y="607"/>
              </a:lnTo>
              <a:lnTo>
                <a:pt x="360" y="611"/>
              </a:lnTo>
              <a:lnTo>
                <a:pt x="368" y="614"/>
              </a:lnTo>
              <a:lnTo>
                <a:pt x="366" y="626"/>
              </a:lnTo>
              <a:lnTo>
                <a:pt x="374" y="630"/>
              </a:lnTo>
              <a:lnTo>
                <a:pt x="376" y="659"/>
              </a:lnTo>
              <a:lnTo>
                <a:pt x="379" y="663"/>
              </a:lnTo>
              <a:lnTo>
                <a:pt x="374" y="667"/>
              </a:lnTo>
              <a:lnTo>
                <a:pt x="373" y="673"/>
              </a:lnTo>
              <a:lnTo>
                <a:pt x="376" y="673"/>
              </a:lnTo>
              <a:lnTo>
                <a:pt x="378" y="668"/>
              </a:lnTo>
              <a:lnTo>
                <a:pt x="380" y="675"/>
              </a:lnTo>
              <a:lnTo>
                <a:pt x="380" y="680"/>
              </a:lnTo>
              <a:lnTo>
                <a:pt x="389" y="682"/>
              </a:lnTo>
              <a:lnTo>
                <a:pt x="392" y="679"/>
              </a:lnTo>
              <a:lnTo>
                <a:pt x="395" y="686"/>
              </a:lnTo>
              <a:lnTo>
                <a:pt x="399" y="684"/>
              </a:lnTo>
              <a:lnTo>
                <a:pt x="396" y="680"/>
              </a:lnTo>
              <a:lnTo>
                <a:pt x="399" y="679"/>
              </a:lnTo>
              <a:lnTo>
                <a:pt x="399" y="677"/>
              </a:lnTo>
              <a:lnTo>
                <a:pt x="405" y="673"/>
              </a:lnTo>
              <a:lnTo>
                <a:pt x="405" y="667"/>
              </a:lnTo>
              <a:lnTo>
                <a:pt x="408" y="667"/>
              </a:lnTo>
              <a:lnTo>
                <a:pt x="410" y="672"/>
              </a:lnTo>
              <a:lnTo>
                <a:pt x="414" y="668"/>
              </a:lnTo>
              <a:lnTo>
                <a:pt x="420" y="669"/>
              </a:lnTo>
              <a:lnTo>
                <a:pt x="420" y="661"/>
              </a:lnTo>
              <a:lnTo>
                <a:pt x="424" y="657"/>
              </a:lnTo>
              <a:lnTo>
                <a:pt x="424" y="670"/>
              </a:lnTo>
              <a:lnTo>
                <a:pt x="428" y="670"/>
              </a:lnTo>
              <a:lnTo>
                <a:pt x="430" y="665"/>
              </a:lnTo>
              <a:lnTo>
                <a:pt x="432" y="666"/>
              </a:lnTo>
              <a:lnTo>
                <a:pt x="432" y="670"/>
              </a:lnTo>
              <a:lnTo>
                <a:pt x="436" y="667"/>
              </a:lnTo>
              <a:lnTo>
                <a:pt x="440" y="670"/>
              </a:lnTo>
              <a:lnTo>
                <a:pt x="436" y="672"/>
              </a:lnTo>
              <a:lnTo>
                <a:pt x="441" y="672"/>
              </a:lnTo>
              <a:lnTo>
                <a:pt x="441" y="676"/>
              </a:lnTo>
              <a:lnTo>
                <a:pt x="451" y="677"/>
              </a:lnTo>
              <a:lnTo>
                <a:pt x="453" y="684"/>
              </a:lnTo>
              <a:lnTo>
                <a:pt x="456" y="684"/>
              </a:lnTo>
              <a:lnTo>
                <a:pt x="456" y="687"/>
              </a:lnTo>
              <a:lnTo>
                <a:pt x="461" y="683"/>
              </a:lnTo>
              <a:lnTo>
                <a:pt x="465" y="682"/>
              </a:lnTo>
              <a:lnTo>
                <a:pt x="464" y="686"/>
              </a:lnTo>
              <a:lnTo>
                <a:pt x="474" y="689"/>
              </a:lnTo>
              <a:lnTo>
                <a:pt x="479" y="688"/>
              </a:lnTo>
              <a:lnTo>
                <a:pt x="484" y="691"/>
              </a:lnTo>
              <a:lnTo>
                <a:pt x="489" y="690"/>
              </a:lnTo>
              <a:lnTo>
                <a:pt x="494" y="691"/>
              </a:lnTo>
              <a:lnTo>
                <a:pt x="495" y="688"/>
              </a:lnTo>
              <a:lnTo>
                <a:pt x="498" y="688"/>
              </a:lnTo>
              <a:lnTo>
                <a:pt x="498" y="691"/>
              </a:lnTo>
              <a:lnTo>
                <a:pt x="504" y="686"/>
              </a:lnTo>
              <a:lnTo>
                <a:pt x="510" y="686"/>
              </a:lnTo>
              <a:lnTo>
                <a:pt x="510" y="681"/>
              </a:lnTo>
              <a:lnTo>
                <a:pt x="524" y="683"/>
              </a:lnTo>
              <a:lnTo>
                <a:pt x="524" y="680"/>
              </a:lnTo>
              <a:lnTo>
                <a:pt x="530" y="681"/>
              </a:lnTo>
              <a:lnTo>
                <a:pt x="540" y="676"/>
              </a:lnTo>
              <a:lnTo>
                <a:pt x="540" y="682"/>
              </a:lnTo>
              <a:lnTo>
                <a:pt x="544" y="683"/>
              </a:lnTo>
              <a:lnTo>
                <a:pt x="550" y="675"/>
              </a:lnTo>
              <a:lnTo>
                <a:pt x="547" y="671"/>
              </a:lnTo>
              <a:lnTo>
                <a:pt x="551" y="669"/>
              </a:lnTo>
              <a:lnTo>
                <a:pt x="552" y="662"/>
              </a:lnTo>
              <a:lnTo>
                <a:pt x="555" y="659"/>
              </a:lnTo>
              <a:lnTo>
                <a:pt x="549" y="658"/>
              </a:lnTo>
              <a:lnTo>
                <a:pt x="554" y="656"/>
              </a:lnTo>
              <a:lnTo>
                <a:pt x="548" y="650"/>
              </a:lnTo>
              <a:lnTo>
                <a:pt x="549" y="648"/>
              </a:lnTo>
              <a:lnTo>
                <a:pt x="557" y="649"/>
              </a:lnTo>
              <a:lnTo>
                <a:pt x="561" y="647"/>
              </a:lnTo>
              <a:lnTo>
                <a:pt x="559" y="643"/>
              </a:lnTo>
              <a:lnTo>
                <a:pt x="563" y="642"/>
              </a:lnTo>
              <a:lnTo>
                <a:pt x="563" y="636"/>
              </a:lnTo>
              <a:lnTo>
                <a:pt x="566" y="633"/>
              </a:lnTo>
              <a:lnTo>
                <a:pt x="564" y="631"/>
              </a:lnTo>
              <a:lnTo>
                <a:pt x="564" y="627"/>
              </a:lnTo>
              <a:lnTo>
                <a:pt x="572" y="627"/>
              </a:lnTo>
              <a:lnTo>
                <a:pt x="574" y="628"/>
              </a:lnTo>
              <a:lnTo>
                <a:pt x="582" y="627"/>
              </a:lnTo>
              <a:lnTo>
                <a:pt x="585" y="630"/>
              </a:lnTo>
              <a:lnTo>
                <a:pt x="606" y="630"/>
              </a:lnTo>
              <a:lnTo>
                <a:pt x="612" y="634"/>
              </a:lnTo>
              <a:lnTo>
                <a:pt x="625" y="622"/>
              </a:lnTo>
              <a:lnTo>
                <a:pt x="629" y="626"/>
              </a:lnTo>
              <a:lnTo>
                <a:pt x="632" y="623"/>
              </a:lnTo>
              <a:lnTo>
                <a:pt x="636" y="623"/>
              </a:lnTo>
              <a:lnTo>
                <a:pt x="637" y="620"/>
              </a:lnTo>
              <a:lnTo>
                <a:pt x="649" y="619"/>
              </a:lnTo>
              <a:lnTo>
                <a:pt x="649" y="613"/>
              </a:lnTo>
              <a:lnTo>
                <a:pt x="653" y="612"/>
              </a:lnTo>
              <a:lnTo>
                <a:pt x="656" y="608"/>
              </a:lnTo>
              <a:lnTo>
                <a:pt x="658" y="610"/>
              </a:lnTo>
              <a:lnTo>
                <a:pt x="662" y="608"/>
              </a:lnTo>
              <a:lnTo>
                <a:pt x="662" y="615"/>
              </a:lnTo>
              <a:lnTo>
                <a:pt x="665" y="617"/>
              </a:lnTo>
              <a:lnTo>
                <a:pt x="674" y="611"/>
              </a:lnTo>
              <a:lnTo>
                <a:pt x="675" y="589"/>
              </a:lnTo>
              <a:lnTo>
                <a:pt x="683" y="592"/>
              </a:lnTo>
              <a:lnTo>
                <a:pt x="690" y="584"/>
              </a:lnTo>
              <a:lnTo>
                <a:pt x="690" y="571"/>
              </a:lnTo>
              <a:lnTo>
                <a:pt x="678" y="553"/>
              </a:lnTo>
              <a:lnTo>
                <a:pt x="668" y="543"/>
              </a:lnTo>
              <a:lnTo>
                <a:pt x="661" y="517"/>
              </a:lnTo>
              <a:lnTo>
                <a:pt x="651" y="515"/>
              </a:lnTo>
              <a:lnTo>
                <a:pt x="650" y="509"/>
              </a:lnTo>
              <a:lnTo>
                <a:pt x="671" y="478"/>
              </a:lnTo>
              <a:lnTo>
                <a:pt x="675" y="469"/>
              </a:lnTo>
              <a:lnTo>
                <a:pt x="671" y="465"/>
              </a:lnTo>
              <a:lnTo>
                <a:pt x="672" y="455"/>
              </a:lnTo>
              <a:lnTo>
                <a:pt x="681" y="437"/>
              </a:lnTo>
              <a:lnTo>
                <a:pt x="679" y="424"/>
              </a:lnTo>
              <a:lnTo>
                <a:pt x="674" y="420"/>
              </a:lnTo>
              <a:lnTo>
                <a:pt x="666" y="419"/>
              </a:lnTo>
              <a:lnTo>
                <a:pt x="664" y="413"/>
              </a:lnTo>
              <a:lnTo>
                <a:pt x="667" y="395"/>
              </a:lnTo>
              <a:lnTo>
                <a:pt x="664" y="390"/>
              </a:lnTo>
              <a:lnTo>
                <a:pt x="666" y="384"/>
              </a:lnTo>
              <a:lnTo>
                <a:pt x="668" y="380"/>
              </a:lnTo>
              <a:lnTo>
                <a:pt x="665" y="369"/>
              </a:lnTo>
              <a:lnTo>
                <a:pt x="651" y="363"/>
              </a:lnTo>
              <a:lnTo>
                <a:pt x="639" y="364"/>
              </a:lnTo>
              <a:lnTo>
                <a:pt x="635" y="359"/>
              </a:lnTo>
              <a:lnTo>
                <a:pt x="637" y="349"/>
              </a:lnTo>
              <a:lnTo>
                <a:pt x="632" y="330"/>
              </a:lnTo>
              <a:lnTo>
                <a:pt x="626" y="326"/>
              </a:lnTo>
              <a:lnTo>
                <a:pt x="639" y="292"/>
              </a:lnTo>
              <a:lnTo>
                <a:pt x="645" y="286"/>
              </a:lnTo>
              <a:lnTo>
                <a:pt x="633" y="277"/>
              </a:lnTo>
              <a:lnTo>
                <a:pt x="637" y="269"/>
              </a:lnTo>
              <a:lnTo>
                <a:pt x="644" y="263"/>
              </a:lnTo>
              <a:lnTo>
                <a:pt x="634" y="255"/>
              </a:lnTo>
              <a:lnTo>
                <a:pt x="626" y="243"/>
              </a:lnTo>
              <a:lnTo>
                <a:pt x="607" y="234"/>
              </a:lnTo>
              <a:lnTo>
                <a:pt x="596" y="223"/>
              </a:lnTo>
              <a:lnTo>
                <a:pt x="581" y="204"/>
              </a:lnTo>
              <a:lnTo>
                <a:pt x="571" y="201"/>
              </a:lnTo>
              <a:lnTo>
                <a:pt x="554" y="191"/>
              </a:lnTo>
              <a:lnTo>
                <a:pt x="549" y="186"/>
              </a:lnTo>
              <a:lnTo>
                <a:pt x="535" y="184"/>
              </a:lnTo>
              <a:lnTo>
                <a:pt x="539" y="169"/>
              </a:lnTo>
              <a:lnTo>
                <a:pt x="539" y="160"/>
              </a:lnTo>
              <a:lnTo>
                <a:pt x="539" y="149"/>
              </a:lnTo>
              <a:lnTo>
                <a:pt x="540" y="142"/>
              </a:lnTo>
              <a:lnTo>
                <a:pt x="544" y="136"/>
              </a:lnTo>
              <a:lnTo>
                <a:pt x="553" y="128"/>
              </a:lnTo>
              <a:lnTo>
                <a:pt x="565" y="119"/>
              </a:lnTo>
              <a:lnTo>
                <a:pt x="569" y="115"/>
              </a:lnTo>
              <a:lnTo>
                <a:pt x="575" y="112"/>
              </a:lnTo>
              <a:lnTo>
                <a:pt x="578" y="106"/>
              </a:lnTo>
              <a:lnTo>
                <a:pt x="581" y="75"/>
              </a:lnTo>
              <a:lnTo>
                <a:pt x="575" y="62"/>
              </a:lnTo>
              <a:lnTo>
                <a:pt x="582" y="55"/>
              </a:lnTo>
              <a:lnTo>
                <a:pt x="582" y="51"/>
              </a:lnTo>
              <a:lnTo>
                <a:pt x="585" y="54"/>
              </a:lnTo>
              <a:lnTo>
                <a:pt x="586" y="49"/>
              </a:lnTo>
              <a:lnTo>
                <a:pt x="593" y="36"/>
              </a:lnTo>
              <a:lnTo>
                <a:pt x="585" y="31"/>
              </a:lnTo>
              <a:lnTo>
                <a:pt x="578" y="31"/>
              </a:lnTo>
              <a:lnTo>
                <a:pt x="566" y="38"/>
              </a:lnTo>
              <a:lnTo>
                <a:pt x="560" y="37"/>
              </a:lnTo>
              <a:lnTo>
                <a:pt x="556" y="41"/>
              </a:lnTo>
              <a:lnTo>
                <a:pt x="549" y="45"/>
              </a:lnTo>
              <a:lnTo>
                <a:pt x="549" y="46"/>
              </a:lnTo>
              <a:lnTo>
                <a:pt x="543" y="50"/>
              </a:lnTo>
              <a:lnTo>
                <a:pt x="539" y="49"/>
              </a:lnTo>
              <a:lnTo>
                <a:pt x="528" y="51"/>
              </a:lnTo>
              <a:lnTo>
                <a:pt x="536" y="34"/>
              </a:lnTo>
              <a:lnTo>
                <a:pt x="529" y="26"/>
              </a:lnTo>
              <a:lnTo>
                <a:pt x="526" y="28"/>
              </a:lnTo>
              <a:lnTo>
                <a:pt x="524" y="24"/>
              </a:lnTo>
              <a:lnTo>
                <a:pt x="525" y="23"/>
              </a:lnTo>
              <a:lnTo>
                <a:pt x="522" y="11"/>
              </a:lnTo>
              <a:lnTo>
                <a:pt x="518" y="13"/>
              </a:lnTo>
              <a:lnTo>
                <a:pt x="514" y="3"/>
              </a:lnTo>
              <a:lnTo>
                <a:pt x="510" y="0"/>
              </a:lnTo>
              <a:lnTo>
                <a:pt x="491" y="6"/>
              </a:lnTo>
              <a:lnTo>
                <a:pt x="489" y="2"/>
              </a:lnTo>
              <a:lnTo>
                <a:pt x="486" y="7"/>
              </a:lnTo>
              <a:lnTo>
                <a:pt x="483" y="17"/>
              </a:lnTo>
              <a:lnTo>
                <a:pt x="474" y="16"/>
              </a:lnTo>
              <a:lnTo>
                <a:pt x="473" y="20"/>
              </a:lnTo>
              <a:lnTo>
                <a:pt x="467" y="13"/>
              </a:lnTo>
              <a:lnTo>
                <a:pt x="462" y="18"/>
              </a:lnTo>
              <a:lnTo>
                <a:pt x="459" y="15"/>
              </a:lnTo>
              <a:lnTo>
                <a:pt x="455" y="16"/>
              </a:lnTo>
              <a:lnTo>
                <a:pt x="454" y="11"/>
              </a:lnTo>
              <a:lnTo>
                <a:pt x="445" y="14"/>
              </a:lnTo>
              <a:lnTo>
                <a:pt x="444" y="9"/>
              </a:lnTo>
              <a:lnTo>
                <a:pt x="440" y="14"/>
              </a:lnTo>
              <a:lnTo>
                <a:pt x="437" y="11"/>
              </a:lnTo>
              <a:lnTo>
                <a:pt x="425" y="13"/>
              </a:lnTo>
              <a:lnTo>
                <a:pt x="423" y="16"/>
              </a:lnTo>
              <a:lnTo>
                <a:pt x="424" y="20"/>
              </a:lnTo>
              <a:lnTo>
                <a:pt x="424" y="24"/>
              </a:lnTo>
              <a:lnTo>
                <a:pt x="422" y="29"/>
              </a:lnTo>
              <a:lnTo>
                <a:pt x="418" y="29"/>
              </a:lnTo>
              <a:lnTo>
                <a:pt x="416" y="33"/>
              </a:lnTo>
              <a:lnTo>
                <a:pt x="416" y="44"/>
              </a:lnTo>
              <a:lnTo>
                <a:pt x="411" y="41"/>
              </a:lnTo>
              <a:lnTo>
                <a:pt x="413" y="51"/>
              </a:lnTo>
              <a:lnTo>
                <a:pt x="408" y="53"/>
              </a:lnTo>
              <a:lnTo>
                <a:pt x="404" y="49"/>
              </a:lnTo>
              <a:lnTo>
                <a:pt x="404" y="54"/>
              </a:lnTo>
              <a:lnTo>
                <a:pt x="400" y="54"/>
              </a:lnTo>
              <a:lnTo>
                <a:pt x="396" y="63"/>
              </a:lnTo>
              <a:lnTo>
                <a:pt x="394" y="62"/>
              </a:lnTo>
              <a:lnTo>
                <a:pt x="392" y="66"/>
              </a:lnTo>
              <a:lnTo>
                <a:pt x="384" y="55"/>
              </a:lnTo>
              <a:lnTo>
                <a:pt x="374" y="54"/>
              </a:lnTo>
              <a:lnTo>
                <a:pt x="361" y="72"/>
              </a:lnTo>
              <a:lnTo>
                <a:pt x="354" y="74"/>
              </a:lnTo>
              <a:lnTo>
                <a:pt x="349" y="66"/>
              </a:lnTo>
              <a:lnTo>
                <a:pt x="346" y="64"/>
              </a:lnTo>
              <a:lnTo>
                <a:pt x="342" y="69"/>
              </a:lnTo>
              <a:lnTo>
                <a:pt x="337" y="70"/>
              </a:lnTo>
              <a:lnTo>
                <a:pt x="337" y="82"/>
              </a:lnTo>
              <a:lnTo>
                <a:pt x="326" y="85"/>
              </a:lnTo>
              <a:lnTo>
                <a:pt x="324" y="88"/>
              </a:lnTo>
              <a:lnTo>
                <a:pt x="322" y="87"/>
              </a:lnTo>
              <a:lnTo>
                <a:pt x="317" y="93"/>
              </a:lnTo>
              <a:lnTo>
                <a:pt x="312" y="94"/>
              </a:lnTo>
              <a:lnTo>
                <a:pt x="307" y="94"/>
              </a:lnTo>
              <a:lnTo>
                <a:pt x="311" y="87"/>
              </a:lnTo>
              <a:lnTo>
                <a:pt x="310" y="86"/>
              </a:lnTo>
              <a:lnTo>
                <a:pt x="306" y="87"/>
              </a:lnTo>
              <a:lnTo>
                <a:pt x="306" y="90"/>
              </a:lnTo>
              <a:lnTo>
                <a:pt x="300" y="92"/>
              </a:lnTo>
              <a:lnTo>
                <a:pt x="294" y="90"/>
              </a:lnTo>
              <a:lnTo>
                <a:pt x="292" y="92"/>
              </a:lnTo>
              <a:lnTo>
                <a:pt x="286" y="85"/>
              </a:lnTo>
              <a:lnTo>
                <a:pt x="268" y="90"/>
              </a:lnTo>
              <a:lnTo>
                <a:pt x="265" y="87"/>
              </a:lnTo>
              <a:lnTo>
                <a:pt x="267" y="76"/>
              </a:lnTo>
              <a:lnTo>
                <a:pt x="261" y="78"/>
              </a:lnTo>
              <a:lnTo>
                <a:pt x="249" y="76"/>
              </a:lnTo>
              <a:lnTo>
                <a:pt x="250" y="70"/>
              </a:lnTo>
              <a:lnTo>
                <a:pt x="241" y="71"/>
              </a:lnTo>
              <a:lnTo>
                <a:pt x="238" y="73"/>
              </a:lnTo>
              <a:lnTo>
                <a:pt x="236" y="71"/>
              </a:lnTo>
              <a:lnTo>
                <a:pt x="231" y="68"/>
              </a:lnTo>
              <a:lnTo>
                <a:pt x="217" y="66"/>
              </a:lnTo>
              <a:lnTo>
                <a:pt x="218" y="68"/>
              </a:lnTo>
              <a:lnTo>
                <a:pt x="206" y="67"/>
              </a:lnTo>
              <a:lnTo>
                <a:pt x="202" y="69"/>
              </a:lnTo>
              <a:lnTo>
                <a:pt x="200" y="63"/>
              </a:lnTo>
              <a:lnTo>
                <a:pt x="195" y="60"/>
              </a:lnTo>
              <a:lnTo>
                <a:pt x="195" y="58"/>
              </a:lnTo>
              <a:lnTo>
                <a:pt x="179" y="53"/>
              </a:lnTo>
              <a:close/>
            </a:path>
          </a:pathLst>
        </a:custGeom>
        <a:solidFill>
          <a:srgbClr val="FF6600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2</xdr:col>
      <xdr:colOff>523875</xdr:colOff>
      <xdr:row>16</xdr:row>
      <xdr:rowOff>85725</xdr:rowOff>
    </xdr:from>
    <xdr:to>
      <xdr:col>4</xdr:col>
      <xdr:colOff>0</xdr:colOff>
      <xdr:row>21</xdr:row>
      <xdr:rowOff>95250</xdr:rowOff>
    </xdr:to>
    <xdr:sp macro="" textlink="">
      <xdr:nvSpPr>
        <xdr:cNvPr id="91139" name="Freeform 3"/>
        <xdr:cNvSpPr>
          <a:spLocks/>
        </xdr:cNvSpPr>
      </xdr:nvSpPr>
      <xdr:spPr bwMode="auto">
        <a:xfrm>
          <a:off x="2047875" y="2714625"/>
          <a:ext cx="1066800" cy="819150"/>
        </a:xfrm>
        <a:custGeom>
          <a:avLst/>
          <a:gdLst>
            <a:gd name="T0" fmla="*/ 152 w 656"/>
            <a:gd name="T1" fmla="*/ 19 h 499"/>
            <a:gd name="T2" fmla="*/ 113 w 656"/>
            <a:gd name="T3" fmla="*/ 33 h 499"/>
            <a:gd name="T4" fmla="*/ 70 w 656"/>
            <a:gd name="T5" fmla="*/ 46 h 499"/>
            <a:gd name="T6" fmla="*/ 59 w 656"/>
            <a:gd name="T7" fmla="*/ 71 h 499"/>
            <a:gd name="T8" fmla="*/ 66 w 656"/>
            <a:gd name="T9" fmla="*/ 110 h 499"/>
            <a:gd name="T10" fmla="*/ 67 w 656"/>
            <a:gd name="T11" fmla="*/ 155 h 499"/>
            <a:gd name="T12" fmla="*/ 70 w 656"/>
            <a:gd name="T13" fmla="*/ 184 h 499"/>
            <a:gd name="T14" fmla="*/ 103 w 656"/>
            <a:gd name="T15" fmla="*/ 195 h 499"/>
            <a:gd name="T16" fmla="*/ 135 w 656"/>
            <a:gd name="T17" fmla="*/ 208 h 499"/>
            <a:gd name="T18" fmla="*/ 144 w 656"/>
            <a:gd name="T19" fmla="*/ 232 h 499"/>
            <a:gd name="T20" fmla="*/ 168 w 656"/>
            <a:gd name="T21" fmla="*/ 253 h 499"/>
            <a:gd name="T22" fmla="*/ 127 w 656"/>
            <a:gd name="T23" fmla="*/ 268 h 499"/>
            <a:gd name="T24" fmla="*/ 103 w 656"/>
            <a:gd name="T25" fmla="*/ 282 h 499"/>
            <a:gd name="T26" fmla="*/ 82 w 656"/>
            <a:gd name="T27" fmla="*/ 297 h 499"/>
            <a:gd name="T28" fmla="*/ 91 w 656"/>
            <a:gd name="T29" fmla="*/ 318 h 499"/>
            <a:gd name="T30" fmla="*/ 91 w 656"/>
            <a:gd name="T31" fmla="*/ 339 h 499"/>
            <a:gd name="T32" fmla="*/ 68 w 656"/>
            <a:gd name="T33" fmla="*/ 348 h 499"/>
            <a:gd name="T34" fmla="*/ 42 w 656"/>
            <a:gd name="T35" fmla="*/ 372 h 499"/>
            <a:gd name="T36" fmla="*/ 11 w 656"/>
            <a:gd name="T37" fmla="*/ 381 h 499"/>
            <a:gd name="T38" fmla="*/ 5 w 656"/>
            <a:gd name="T39" fmla="*/ 407 h 499"/>
            <a:gd name="T40" fmla="*/ 22 w 656"/>
            <a:gd name="T41" fmla="*/ 433 h 499"/>
            <a:gd name="T42" fmla="*/ 59 w 656"/>
            <a:gd name="T43" fmla="*/ 456 h 499"/>
            <a:gd name="T44" fmla="*/ 86 w 656"/>
            <a:gd name="T45" fmla="*/ 478 h 499"/>
            <a:gd name="T46" fmla="*/ 98 w 656"/>
            <a:gd name="T47" fmla="*/ 475 h 499"/>
            <a:gd name="T48" fmla="*/ 124 w 656"/>
            <a:gd name="T49" fmla="*/ 444 h 499"/>
            <a:gd name="T50" fmla="*/ 157 w 656"/>
            <a:gd name="T51" fmla="*/ 419 h 499"/>
            <a:gd name="T52" fmla="*/ 203 w 656"/>
            <a:gd name="T53" fmla="*/ 398 h 499"/>
            <a:gd name="T54" fmla="*/ 257 w 656"/>
            <a:gd name="T55" fmla="*/ 383 h 499"/>
            <a:gd name="T56" fmla="*/ 310 w 656"/>
            <a:gd name="T57" fmla="*/ 345 h 499"/>
            <a:gd name="T58" fmla="*/ 350 w 656"/>
            <a:gd name="T59" fmla="*/ 329 h 499"/>
            <a:gd name="T60" fmla="*/ 411 w 656"/>
            <a:gd name="T61" fmla="*/ 300 h 499"/>
            <a:gd name="T62" fmla="*/ 452 w 656"/>
            <a:gd name="T63" fmla="*/ 268 h 499"/>
            <a:gd name="T64" fmla="*/ 528 w 656"/>
            <a:gd name="T65" fmla="*/ 229 h 499"/>
            <a:gd name="T66" fmla="*/ 497 w 656"/>
            <a:gd name="T67" fmla="*/ 204 h 499"/>
            <a:gd name="T68" fmla="*/ 557 w 656"/>
            <a:gd name="T69" fmla="*/ 198 h 499"/>
            <a:gd name="T70" fmla="*/ 576 w 656"/>
            <a:gd name="T71" fmla="*/ 245 h 499"/>
            <a:gd name="T72" fmla="*/ 618 w 656"/>
            <a:gd name="T73" fmla="*/ 247 h 499"/>
            <a:gd name="T74" fmla="*/ 646 w 656"/>
            <a:gd name="T75" fmla="*/ 151 h 499"/>
            <a:gd name="T76" fmla="*/ 635 w 656"/>
            <a:gd name="T77" fmla="*/ 76 h 499"/>
            <a:gd name="T78" fmla="*/ 583 w 656"/>
            <a:gd name="T79" fmla="*/ 17 h 499"/>
            <a:gd name="T80" fmla="*/ 560 w 656"/>
            <a:gd name="T81" fmla="*/ 20 h 499"/>
            <a:gd name="T82" fmla="*/ 534 w 656"/>
            <a:gd name="T83" fmla="*/ 35 h 499"/>
            <a:gd name="T84" fmla="*/ 480 w 656"/>
            <a:gd name="T85" fmla="*/ 39 h 499"/>
            <a:gd name="T86" fmla="*/ 461 w 656"/>
            <a:gd name="T87" fmla="*/ 54 h 499"/>
            <a:gd name="T88" fmla="*/ 447 w 656"/>
            <a:gd name="T89" fmla="*/ 70 h 499"/>
            <a:gd name="T90" fmla="*/ 438 w 656"/>
            <a:gd name="T91" fmla="*/ 94 h 499"/>
            <a:gd name="T92" fmla="*/ 402 w 656"/>
            <a:gd name="T93" fmla="*/ 98 h 499"/>
            <a:gd name="T94" fmla="*/ 377 w 656"/>
            <a:gd name="T95" fmla="*/ 100 h 499"/>
            <a:gd name="T96" fmla="*/ 351 w 656"/>
            <a:gd name="T97" fmla="*/ 96 h 499"/>
            <a:gd name="T98" fmla="*/ 330 w 656"/>
            <a:gd name="T99" fmla="*/ 82 h 499"/>
            <a:gd name="T100" fmla="*/ 318 w 656"/>
            <a:gd name="T101" fmla="*/ 81 h 499"/>
            <a:gd name="T102" fmla="*/ 297 w 656"/>
            <a:gd name="T103" fmla="*/ 91 h 499"/>
            <a:gd name="T104" fmla="*/ 278 w 656"/>
            <a:gd name="T105" fmla="*/ 87 h 499"/>
            <a:gd name="T106" fmla="*/ 272 w 656"/>
            <a:gd name="T107" fmla="*/ 42 h 499"/>
            <a:gd name="T108" fmla="*/ 254 w 656"/>
            <a:gd name="T109" fmla="*/ 24 h 499"/>
            <a:gd name="T110" fmla="*/ 229 w 656"/>
            <a:gd name="T111" fmla="*/ 2 h 499"/>
            <a:gd name="T112" fmla="*/ 208 w 656"/>
            <a:gd name="T113" fmla="*/ 12 h 499"/>
            <a:gd name="T114" fmla="*/ 186 w 656"/>
            <a:gd name="T115" fmla="*/ 9 h 49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</a:cxnLst>
          <a:rect l="0" t="0" r="r" b="b"/>
          <a:pathLst>
            <a:path w="656" h="499">
              <a:moveTo>
                <a:pt x="178" y="11"/>
              </a:moveTo>
              <a:lnTo>
                <a:pt x="174" y="10"/>
              </a:lnTo>
              <a:lnTo>
                <a:pt x="170" y="10"/>
              </a:lnTo>
              <a:lnTo>
                <a:pt x="165" y="10"/>
              </a:lnTo>
              <a:lnTo>
                <a:pt x="156" y="23"/>
              </a:lnTo>
              <a:lnTo>
                <a:pt x="151" y="25"/>
              </a:lnTo>
              <a:lnTo>
                <a:pt x="152" y="19"/>
              </a:lnTo>
              <a:lnTo>
                <a:pt x="147" y="21"/>
              </a:lnTo>
              <a:lnTo>
                <a:pt x="145" y="18"/>
              </a:lnTo>
              <a:lnTo>
                <a:pt x="135" y="27"/>
              </a:lnTo>
              <a:lnTo>
                <a:pt x="127" y="31"/>
              </a:lnTo>
              <a:lnTo>
                <a:pt x="125" y="28"/>
              </a:lnTo>
              <a:lnTo>
                <a:pt x="119" y="26"/>
              </a:lnTo>
              <a:lnTo>
                <a:pt x="113" y="33"/>
              </a:lnTo>
              <a:lnTo>
                <a:pt x="104" y="30"/>
              </a:lnTo>
              <a:lnTo>
                <a:pt x="102" y="33"/>
              </a:lnTo>
              <a:lnTo>
                <a:pt x="98" y="31"/>
              </a:lnTo>
              <a:lnTo>
                <a:pt x="95" y="37"/>
              </a:lnTo>
              <a:lnTo>
                <a:pt x="82" y="41"/>
              </a:lnTo>
              <a:lnTo>
                <a:pt x="74" y="36"/>
              </a:lnTo>
              <a:lnTo>
                <a:pt x="70" y="46"/>
              </a:lnTo>
              <a:lnTo>
                <a:pt x="63" y="51"/>
              </a:lnTo>
              <a:lnTo>
                <a:pt x="61" y="53"/>
              </a:lnTo>
              <a:lnTo>
                <a:pt x="63" y="59"/>
              </a:lnTo>
              <a:lnTo>
                <a:pt x="67" y="62"/>
              </a:lnTo>
              <a:lnTo>
                <a:pt x="65" y="65"/>
              </a:lnTo>
              <a:lnTo>
                <a:pt x="59" y="67"/>
              </a:lnTo>
              <a:lnTo>
                <a:pt x="59" y="71"/>
              </a:lnTo>
              <a:lnTo>
                <a:pt x="55" y="74"/>
              </a:lnTo>
              <a:lnTo>
                <a:pt x="58" y="80"/>
              </a:lnTo>
              <a:lnTo>
                <a:pt x="58" y="86"/>
              </a:lnTo>
              <a:lnTo>
                <a:pt x="62" y="90"/>
              </a:lnTo>
              <a:lnTo>
                <a:pt x="62" y="94"/>
              </a:lnTo>
              <a:lnTo>
                <a:pt x="62" y="105"/>
              </a:lnTo>
              <a:lnTo>
                <a:pt x="66" y="110"/>
              </a:lnTo>
              <a:lnTo>
                <a:pt x="65" y="120"/>
              </a:lnTo>
              <a:lnTo>
                <a:pt x="57" y="123"/>
              </a:lnTo>
              <a:lnTo>
                <a:pt x="58" y="131"/>
              </a:lnTo>
              <a:lnTo>
                <a:pt x="61" y="135"/>
              </a:lnTo>
              <a:lnTo>
                <a:pt x="60" y="141"/>
              </a:lnTo>
              <a:lnTo>
                <a:pt x="68" y="146"/>
              </a:lnTo>
              <a:lnTo>
                <a:pt x="67" y="155"/>
              </a:lnTo>
              <a:lnTo>
                <a:pt x="70" y="157"/>
              </a:lnTo>
              <a:lnTo>
                <a:pt x="69" y="162"/>
              </a:lnTo>
              <a:lnTo>
                <a:pt x="67" y="166"/>
              </a:lnTo>
              <a:lnTo>
                <a:pt x="65" y="168"/>
              </a:lnTo>
              <a:lnTo>
                <a:pt x="72" y="169"/>
              </a:lnTo>
              <a:lnTo>
                <a:pt x="69" y="179"/>
              </a:lnTo>
              <a:lnTo>
                <a:pt x="70" y="184"/>
              </a:lnTo>
              <a:lnTo>
                <a:pt x="77" y="188"/>
              </a:lnTo>
              <a:lnTo>
                <a:pt x="73" y="195"/>
              </a:lnTo>
              <a:lnTo>
                <a:pt x="80" y="198"/>
              </a:lnTo>
              <a:lnTo>
                <a:pt x="86" y="198"/>
              </a:lnTo>
              <a:lnTo>
                <a:pt x="96" y="200"/>
              </a:lnTo>
              <a:lnTo>
                <a:pt x="98" y="194"/>
              </a:lnTo>
              <a:lnTo>
                <a:pt x="103" y="195"/>
              </a:lnTo>
              <a:lnTo>
                <a:pt x="104" y="200"/>
              </a:lnTo>
              <a:lnTo>
                <a:pt x="108" y="204"/>
              </a:lnTo>
              <a:lnTo>
                <a:pt x="112" y="203"/>
              </a:lnTo>
              <a:lnTo>
                <a:pt x="114" y="206"/>
              </a:lnTo>
              <a:lnTo>
                <a:pt x="123" y="204"/>
              </a:lnTo>
              <a:lnTo>
                <a:pt x="124" y="203"/>
              </a:lnTo>
              <a:lnTo>
                <a:pt x="135" y="208"/>
              </a:lnTo>
              <a:lnTo>
                <a:pt x="134" y="213"/>
              </a:lnTo>
              <a:lnTo>
                <a:pt x="137" y="224"/>
              </a:lnTo>
              <a:lnTo>
                <a:pt x="139" y="220"/>
              </a:lnTo>
              <a:lnTo>
                <a:pt x="143" y="221"/>
              </a:lnTo>
              <a:lnTo>
                <a:pt x="143" y="226"/>
              </a:lnTo>
              <a:lnTo>
                <a:pt x="140" y="228"/>
              </a:lnTo>
              <a:lnTo>
                <a:pt x="144" y="232"/>
              </a:lnTo>
              <a:lnTo>
                <a:pt x="152" y="234"/>
              </a:lnTo>
              <a:lnTo>
                <a:pt x="155" y="232"/>
              </a:lnTo>
              <a:lnTo>
                <a:pt x="161" y="235"/>
              </a:lnTo>
              <a:lnTo>
                <a:pt x="165" y="244"/>
              </a:lnTo>
              <a:lnTo>
                <a:pt x="164" y="249"/>
              </a:lnTo>
              <a:lnTo>
                <a:pt x="166" y="253"/>
              </a:lnTo>
              <a:lnTo>
                <a:pt x="168" y="253"/>
              </a:lnTo>
              <a:lnTo>
                <a:pt x="163" y="262"/>
              </a:lnTo>
              <a:lnTo>
                <a:pt x="159" y="259"/>
              </a:lnTo>
              <a:lnTo>
                <a:pt x="149" y="262"/>
              </a:lnTo>
              <a:lnTo>
                <a:pt x="139" y="260"/>
              </a:lnTo>
              <a:lnTo>
                <a:pt x="137" y="265"/>
              </a:lnTo>
              <a:lnTo>
                <a:pt x="131" y="265"/>
              </a:lnTo>
              <a:lnTo>
                <a:pt x="127" y="268"/>
              </a:lnTo>
              <a:lnTo>
                <a:pt x="126" y="273"/>
              </a:lnTo>
              <a:lnTo>
                <a:pt x="123" y="273"/>
              </a:lnTo>
              <a:lnTo>
                <a:pt x="122" y="279"/>
              </a:lnTo>
              <a:lnTo>
                <a:pt x="119" y="280"/>
              </a:lnTo>
              <a:lnTo>
                <a:pt x="119" y="276"/>
              </a:lnTo>
              <a:lnTo>
                <a:pt x="107" y="277"/>
              </a:lnTo>
              <a:lnTo>
                <a:pt x="103" y="282"/>
              </a:lnTo>
              <a:lnTo>
                <a:pt x="101" y="288"/>
              </a:lnTo>
              <a:lnTo>
                <a:pt x="93" y="290"/>
              </a:lnTo>
              <a:lnTo>
                <a:pt x="91" y="287"/>
              </a:lnTo>
              <a:lnTo>
                <a:pt x="86" y="288"/>
              </a:lnTo>
              <a:lnTo>
                <a:pt x="87" y="292"/>
              </a:lnTo>
              <a:lnTo>
                <a:pt x="81" y="290"/>
              </a:lnTo>
              <a:lnTo>
                <a:pt x="82" y="297"/>
              </a:lnTo>
              <a:lnTo>
                <a:pt x="90" y="299"/>
              </a:lnTo>
              <a:lnTo>
                <a:pt x="87" y="308"/>
              </a:lnTo>
              <a:lnTo>
                <a:pt x="80" y="308"/>
              </a:lnTo>
              <a:lnTo>
                <a:pt x="77" y="316"/>
              </a:lnTo>
              <a:lnTo>
                <a:pt x="78" y="320"/>
              </a:lnTo>
              <a:lnTo>
                <a:pt x="86" y="316"/>
              </a:lnTo>
              <a:lnTo>
                <a:pt x="91" y="318"/>
              </a:lnTo>
              <a:lnTo>
                <a:pt x="89" y="321"/>
              </a:lnTo>
              <a:lnTo>
                <a:pt x="82" y="325"/>
              </a:lnTo>
              <a:lnTo>
                <a:pt x="83" y="328"/>
              </a:lnTo>
              <a:lnTo>
                <a:pt x="86" y="332"/>
              </a:lnTo>
              <a:lnTo>
                <a:pt x="92" y="332"/>
              </a:lnTo>
              <a:lnTo>
                <a:pt x="91" y="335"/>
              </a:lnTo>
              <a:lnTo>
                <a:pt x="91" y="339"/>
              </a:lnTo>
              <a:lnTo>
                <a:pt x="87" y="339"/>
              </a:lnTo>
              <a:lnTo>
                <a:pt x="87" y="341"/>
              </a:lnTo>
              <a:lnTo>
                <a:pt x="82" y="341"/>
              </a:lnTo>
              <a:lnTo>
                <a:pt x="83" y="345"/>
              </a:lnTo>
              <a:lnTo>
                <a:pt x="76" y="346"/>
              </a:lnTo>
              <a:lnTo>
                <a:pt x="70" y="342"/>
              </a:lnTo>
              <a:lnTo>
                <a:pt x="68" y="348"/>
              </a:lnTo>
              <a:lnTo>
                <a:pt x="63" y="354"/>
              </a:lnTo>
              <a:lnTo>
                <a:pt x="63" y="361"/>
              </a:lnTo>
              <a:lnTo>
                <a:pt x="62" y="365"/>
              </a:lnTo>
              <a:lnTo>
                <a:pt x="51" y="367"/>
              </a:lnTo>
              <a:lnTo>
                <a:pt x="49" y="364"/>
              </a:lnTo>
              <a:lnTo>
                <a:pt x="45" y="367"/>
              </a:lnTo>
              <a:lnTo>
                <a:pt x="42" y="372"/>
              </a:lnTo>
              <a:lnTo>
                <a:pt x="33" y="374"/>
              </a:lnTo>
              <a:lnTo>
                <a:pt x="30" y="374"/>
              </a:lnTo>
              <a:lnTo>
                <a:pt x="29" y="366"/>
              </a:lnTo>
              <a:lnTo>
                <a:pt x="23" y="368"/>
              </a:lnTo>
              <a:lnTo>
                <a:pt x="21" y="377"/>
              </a:lnTo>
              <a:lnTo>
                <a:pt x="15" y="380"/>
              </a:lnTo>
              <a:lnTo>
                <a:pt x="11" y="381"/>
              </a:lnTo>
              <a:lnTo>
                <a:pt x="11" y="387"/>
              </a:lnTo>
              <a:lnTo>
                <a:pt x="16" y="393"/>
              </a:lnTo>
              <a:lnTo>
                <a:pt x="18" y="398"/>
              </a:lnTo>
              <a:lnTo>
                <a:pt x="13" y="399"/>
              </a:lnTo>
              <a:lnTo>
                <a:pt x="12" y="405"/>
              </a:lnTo>
              <a:lnTo>
                <a:pt x="19" y="409"/>
              </a:lnTo>
              <a:lnTo>
                <a:pt x="5" y="407"/>
              </a:lnTo>
              <a:lnTo>
                <a:pt x="0" y="412"/>
              </a:lnTo>
              <a:lnTo>
                <a:pt x="0" y="416"/>
              </a:lnTo>
              <a:lnTo>
                <a:pt x="12" y="418"/>
              </a:lnTo>
              <a:lnTo>
                <a:pt x="6" y="423"/>
              </a:lnTo>
              <a:lnTo>
                <a:pt x="13" y="424"/>
              </a:lnTo>
              <a:lnTo>
                <a:pt x="12" y="428"/>
              </a:lnTo>
              <a:lnTo>
                <a:pt x="22" y="433"/>
              </a:lnTo>
              <a:lnTo>
                <a:pt x="27" y="437"/>
              </a:lnTo>
              <a:lnTo>
                <a:pt x="26" y="441"/>
              </a:lnTo>
              <a:lnTo>
                <a:pt x="36" y="444"/>
              </a:lnTo>
              <a:lnTo>
                <a:pt x="40" y="448"/>
              </a:lnTo>
              <a:lnTo>
                <a:pt x="50" y="448"/>
              </a:lnTo>
              <a:lnTo>
                <a:pt x="54" y="451"/>
              </a:lnTo>
              <a:lnTo>
                <a:pt x="59" y="456"/>
              </a:lnTo>
              <a:lnTo>
                <a:pt x="65" y="450"/>
              </a:lnTo>
              <a:lnTo>
                <a:pt x="68" y="450"/>
              </a:lnTo>
              <a:lnTo>
                <a:pt x="72" y="456"/>
              </a:lnTo>
              <a:lnTo>
                <a:pt x="73" y="466"/>
              </a:lnTo>
              <a:lnTo>
                <a:pt x="84" y="465"/>
              </a:lnTo>
              <a:lnTo>
                <a:pt x="84" y="475"/>
              </a:lnTo>
              <a:lnTo>
                <a:pt x="86" y="478"/>
              </a:lnTo>
              <a:lnTo>
                <a:pt x="87" y="487"/>
              </a:lnTo>
              <a:lnTo>
                <a:pt x="90" y="492"/>
              </a:lnTo>
              <a:lnTo>
                <a:pt x="94" y="493"/>
              </a:lnTo>
              <a:lnTo>
                <a:pt x="98" y="499"/>
              </a:lnTo>
              <a:lnTo>
                <a:pt x="102" y="491"/>
              </a:lnTo>
              <a:lnTo>
                <a:pt x="99" y="481"/>
              </a:lnTo>
              <a:lnTo>
                <a:pt x="98" y="475"/>
              </a:lnTo>
              <a:lnTo>
                <a:pt x="103" y="474"/>
              </a:lnTo>
              <a:lnTo>
                <a:pt x="105" y="468"/>
              </a:lnTo>
              <a:lnTo>
                <a:pt x="107" y="464"/>
              </a:lnTo>
              <a:lnTo>
                <a:pt x="113" y="459"/>
              </a:lnTo>
              <a:lnTo>
                <a:pt x="115" y="448"/>
              </a:lnTo>
              <a:lnTo>
                <a:pt x="120" y="449"/>
              </a:lnTo>
              <a:lnTo>
                <a:pt x="124" y="444"/>
              </a:lnTo>
              <a:lnTo>
                <a:pt x="125" y="439"/>
              </a:lnTo>
              <a:lnTo>
                <a:pt x="133" y="438"/>
              </a:lnTo>
              <a:lnTo>
                <a:pt x="134" y="430"/>
              </a:lnTo>
              <a:lnTo>
                <a:pt x="136" y="424"/>
              </a:lnTo>
              <a:lnTo>
                <a:pt x="140" y="421"/>
              </a:lnTo>
              <a:lnTo>
                <a:pt x="152" y="419"/>
              </a:lnTo>
              <a:lnTo>
                <a:pt x="157" y="419"/>
              </a:lnTo>
              <a:lnTo>
                <a:pt x="164" y="416"/>
              </a:lnTo>
              <a:lnTo>
                <a:pt x="170" y="418"/>
              </a:lnTo>
              <a:lnTo>
                <a:pt x="177" y="419"/>
              </a:lnTo>
              <a:lnTo>
                <a:pt x="185" y="408"/>
              </a:lnTo>
              <a:lnTo>
                <a:pt x="192" y="404"/>
              </a:lnTo>
              <a:lnTo>
                <a:pt x="199" y="407"/>
              </a:lnTo>
              <a:lnTo>
                <a:pt x="203" y="398"/>
              </a:lnTo>
              <a:lnTo>
                <a:pt x="208" y="407"/>
              </a:lnTo>
              <a:lnTo>
                <a:pt x="219" y="413"/>
              </a:lnTo>
              <a:lnTo>
                <a:pt x="230" y="414"/>
              </a:lnTo>
              <a:lnTo>
                <a:pt x="238" y="409"/>
              </a:lnTo>
              <a:lnTo>
                <a:pt x="248" y="386"/>
              </a:lnTo>
              <a:lnTo>
                <a:pt x="248" y="380"/>
              </a:lnTo>
              <a:lnTo>
                <a:pt x="257" y="383"/>
              </a:lnTo>
              <a:lnTo>
                <a:pt x="258" y="378"/>
              </a:lnTo>
              <a:lnTo>
                <a:pt x="262" y="379"/>
              </a:lnTo>
              <a:lnTo>
                <a:pt x="270" y="379"/>
              </a:lnTo>
              <a:lnTo>
                <a:pt x="288" y="369"/>
              </a:lnTo>
              <a:lnTo>
                <a:pt x="295" y="350"/>
              </a:lnTo>
              <a:lnTo>
                <a:pt x="309" y="353"/>
              </a:lnTo>
              <a:lnTo>
                <a:pt x="310" y="345"/>
              </a:lnTo>
              <a:lnTo>
                <a:pt x="317" y="338"/>
              </a:lnTo>
              <a:lnTo>
                <a:pt x="336" y="347"/>
              </a:lnTo>
              <a:lnTo>
                <a:pt x="343" y="346"/>
              </a:lnTo>
              <a:lnTo>
                <a:pt x="342" y="341"/>
              </a:lnTo>
              <a:lnTo>
                <a:pt x="348" y="346"/>
              </a:lnTo>
              <a:lnTo>
                <a:pt x="347" y="337"/>
              </a:lnTo>
              <a:lnTo>
                <a:pt x="350" y="329"/>
              </a:lnTo>
              <a:lnTo>
                <a:pt x="350" y="313"/>
              </a:lnTo>
              <a:lnTo>
                <a:pt x="356" y="310"/>
              </a:lnTo>
              <a:lnTo>
                <a:pt x="376" y="301"/>
              </a:lnTo>
              <a:lnTo>
                <a:pt x="379" y="303"/>
              </a:lnTo>
              <a:lnTo>
                <a:pt x="386" y="303"/>
              </a:lnTo>
              <a:lnTo>
                <a:pt x="391" y="301"/>
              </a:lnTo>
              <a:lnTo>
                <a:pt x="411" y="300"/>
              </a:lnTo>
              <a:lnTo>
                <a:pt x="415" y="297"/>
              </a:lnTo>
              <a:lnTo>
                <a:pt x="419" y="297"/>
              </a:lnTo>
              <a:lnTo>
                <a:pt x="427" y="290"/>
              </a:lnTo>
              <a:lnTo>
                <a:pt x="438" y="282"/>
              </a:lnTo>
              <a:lnTo>
                <a:pt x="439" y="275"/>
              </a:lnTo>
              <a:lnTo>
                <a:pt x="445" y="267"/>
              </a:lnTo>
              <a:lnTo>
                <a:pt x="452" y="268"/>
              </a:lnTo>
              <a:lnTo>
                <a:pt x="457" y="261"/>
              </a:lnTo>
              <a:lnTo>
                <a:pt x="464" y="263"/>
              </a:lnTo>
              <a:lnTo>
                <a:pt x="486" y="256"/>
              </a:lnTo>
              <a:lnTo>
                <a:pt x="495" y="244"/>
              </a:lnTo>
              <a:lnTo>
                <a:pt x="506" y="240"/>
              </a:lnTo>
              <a:lnTo>
                <a:pt x="520" y="237"/>
              </a:lnTo>
              <a:lnTo>
                <a:pt x="528" y="229"/>
              </a:lnTo>
              <a:lnTo>
                <a:pt x="529" y="222"/>
              </a:lnTo>
              <a:lnTo>
                <a:pt x="516" y="217"/>
              </a:lnTo>
              <a:lnTo>
                <a:pt x="507" y="217"/>
              </a:lnTo>
              <a:lnTo>
                <a:pt x="505" y="213"/>
              </a:lnTo>
              <a:lnTo>
                <a:pt x="507" y="209"/>
              </a:lnTo>
              <a:lnTo>
                <a:pt x="498" y="208"/>
              </a:lnTo>
              <a:lnTo>
                <a:pt x="497" y="204"/>
              </a:lnTo>
              <a:lnTo>
                <a:pt x="499" y="193"/>
              </a:lnTo>
              <a:lnTo>
                <a:pt x="506" y="184"/>
              </a:lnTo>
              <a:lnTo>
                <a:pt x="508" y="186"/>
              </a:lnTo>
              <a:lnTo>
                <a:pt x="514" y="188"/>
              </a:lnTo>
              <a:lnTo>
                <a:pt x="526" y="195"/>
              </a:lnTo>
              <a:lnTo>
                <a:pt x="552" y="193"/>
              </a:lnTo>
              <a:lnTo>
                <a:pt x="557" y="198"/>
              </a:lnTo>
              <a:lnTo>
                <a:pt x="568" y="203"/>
              </a:lnTo>
              <a:lnTo>
                <a:pt x="567" y="209"/>
              </a:lnTo>
              <a:lnTo>
                <a:pt x="567" y="215"/>
              </a:lnTo>
              <a:lnTo>
                <a:pt x="563" y="224"/>
              </a:lnTo>
              <a:lnTo>
                <a:pt x="581" y="222"/>
              </a:lnTo>
              <a:lnTo>
                <a:pt x="575" y="238"/>
              </a:lnTo>
              <a:lnTo>
                <a:pt x="576" y="245"/>
              </a:lnTo>
              <a:lnTo>
                <a:pt x="595" y="274"/>
              </a:lnTo>
              <a:lnTo>
                <a:pt x="604" y="271"/>
              </a:lnTo>
              <a:lnTo>
                <a:pt x="607" y="264"/>
              </a:lnTo>
              <a:lnTo>
                <a:pt x="614" y="256"/>
              </a:lnTo>
              <a:lnTo>
                <a:pt x="616" y="250"/>
              </a:lnTo>
              <a:lnTo>
                <a:pt x="615" y="247"/>
              </a:lnTo>
              <a:lnTo>
                <a:pt x="618" y="247"/>
              </a:lnTo>
              <a:lnTo>
                <a:pt x="616" y="244"/>
              </a:lnTo>
              <a:lnTo>
                <a:pt x="626" y="231"/>
              </a:lnTo>
              <a:lnTo>
                <a:pt x="637" y="203"/>
              </a:lnTo>
              <a:lnTo>
                <a:pt x="638" y="196"/>
              </a:lnTo>
              <a:lnTo>
                <a:pt x="640" y="182"/>
              </a:lnTo>
              <a:lnTo>
                <a:pt x="644" y="163"/>
              </a:lnTo>
              <a:lnTo>
                <a:pt x="646" y="151"/>
              </a:lnTo>
              <a:lnTo>
                <a:pt x="647" y="148"/>
              </a:lnTo>
              <a:lnTo>
                <a:pt x="648" y="141"/>
              </a:lnTo>
              <a:lnTo>
                <a:pt x="654" y="113"/>
              </a:lnTo>
              <a:lnTo>
                <a:pt x="656" y="101"/>
              </a:lnTo>
              <a:lnTo>
                <a:pt x="653" y="98"/>
              </a:lnTo>
              <a:lnTo>
                <a:pt x="637" y="82"/>
              </a:lnTo>
              <a:lnTo>
                <a:pt x="635" y="76"/>
              </a:lnTo>
              <a:lnTo>
                <a:pt x="639" y="73"/>
              </a:lnTo>
              <a:lnTo>
                <a:pt x="638" y="64"/>
              </a:lnTo>
              <a:lnTo>
                <a:pt x="632" y="40"/>
              </a:lnTo>
              <a:lnTo>
                <a:pt x="609" y="31"/>
              </a:lnTo>
              <a:lnTo>
                <a:pt x="592" y="21"/>
              </a:lnTo>
              <a:lnTo>
                <a:pt x="585" y="23"/>
              </a:lnTo>
              <a:lnTo>
                <a:pt x="583" y="17"/>
              </a:lnTo>
              <a:lnTo>
                <a:pt x="580" y="15"/>
              </a:lnTo>
              <a:lnTo>
                <a:pt x="581" y="4"/>
              </a:lnTo>
              <a:lnTo>
                <a:pt x="573" y="1"/>
              </a:lnTo>
              <a:lnTo>
                <a:pt x="572" y="23"/>
              </a:lnTo>
              <a:lnTo>
                <a:pt x="563" y="29"/>
              </a:lnTo>
              <a:lnTo>
                <a:pt x="560" y="27"/>
              </a:lnTo>
              <a:lnTo>
                <a:pt x="560" y="20"/>
              </a:lnTo>
              <a:lnTo>
                <a:pt x="556" y="22"/>
              </a:lnTo>
              <a:lnTo>
                <a:pt x="554" y="20"/>
              </a:lnTo>
              <a:lnTo>
                <a:pt x="551" y="24"/>
              </a:lnTo>
              <a:lnTo>
                <a:pt x="547" y="25"/>
              </a:lnTo>
              <a:lnTo>
                <a:pt x="547" y="31"/>
              </a:lnTo>
              <a:lnTo>
                <a:pt x="535" y="32"/>
              </a:lnTo>
              <a:lnTo>
                <a:pt x="534" y="35"/>
              </a:lnTo>
              <a:lnTo>
                <a:pt x="530" y="35"/>
              </a:lnTo>
              <a:lnTo>
                <a:pt x="527" y="38"/>
              </a:lnTo>
              <a:lnTo>
                <a:pt x="523" y="34"/>
              </a:lnTo>
              <a:lnTo>
                <a:pt x="510" y="46"/>
              </a:lnTo>
              <a:lnTo>
                <a:pt x="504" y="42"/>
              </a:lnTo>
              <a:lnTo>
                <a:pt x="483" y="42"/>
              </a:lnTo>
              <a:lnTo>
                <a:pt x="480" y="39"/>
              </a:lnTo>
              <a:lnTo>
                <a:pt x="472" y="40"/>
              </a:lnTo>
              <a:lnTo>
                <a:pt x="470" y="39"/>
              </a:lnTo>
              <a:lnTo>
                <a:pt x="462" y="39"/>
              </a:lnTo>
              <a:lnTo>
                <a:pt x="462" y="43"/>
              </a:lnTo>
              <a:lnTo>
                <a:pt x="464" y="45"/>
              </a:lnTo>
              <a:lnTo>
                <a:pt x="461" y="48"/>
              </a:lnTo>
              <a:lnTo>
                <a:pt x="461" y="54"/>
              </a:lnTo>
              <a:lnTo>
                <a:pt x="457" y="55"/>
              </a:lnTo>
              <a:lnTo>
                <a:pt x="459" y="59"/>
              </a:lnTo>
              <a:lnTo>
                <a:pt x="455" y="61"/>
              </a:lnTo>
              <a:lnTo>
                <a:pt x="447" y="60"/>
              </a:lnTo>
              <a:lnTo>
                <a:pt x="446" y="62"/>
              </a:lnTo>
              <a:lnTo>
                <a:pt x="452" y="68"/>
              </a:lnTo>
              <a:lnTo>
                <a:pt x="447" y="70"/>
              </a:lnTo>
              <a:lnTo>
                <a:pt x="453" y="71"/>
              </a:lnTo>
              <a:lnTo>
                <a:pt x="450" y="74"/>
              </a:lnTo>
              <a:lnTo>
                <a:pt x="449" y="81"/>
              </a:lnTo>
              <a:lnTo>
                <a:pt x="445" y="83"/>
              </a:lnTo>
              <a:lnTo>
                <a:pt x="448" y="87"/>
              </a:lnTo>
              <a:lnTo>
                <a:pt x="442" y="95"/>
              </a:lnTo>
              <a:lnTo>
                <a:pt x="438" y="94"/>
              </a:lnTo>
              <a:lnTo>
                <a:pt x="438" y="88"/>
              </a:lnTo>
              <a:lnTo>
                <a:pt x="428" y="93"/>
              </a:lnTo>
              <a:lnTo>
                <a:pt x="422" y="92"/>
              </a:lnTo>
              <a:lnTo>
                <a:pt x="422" y="95"/>
              </a:lnTo>
              <a:lnTo>
                <a:pt x="408" y="93"/>
              </a:lnTo>
              <a:lnTo>
                <a:pt x="408" y="98"/>
              </a:lnTo>
              <a:lnTo>
                <a:pt x="402" y="98"/>
              </a:lnTo>
              <a:lnTo>
                <a:pt x="396" y="103"/>
              </a:lnTo>
              <a:lnTo>
                <a:pt x="396" y="100"/>
              </a:lnTo>
              <a:lnTo>
                <a:pt x="393" y="100"/>
              </a:lnTo>
              <a:lnTo>
                <a:pt x="392" y="103"/>
              </a:lnTo>
              <a:lnTo>
                <a:pt x="387" y="102"/>
              </a:lnTo>
              <a:lnTo>
                <a:pt x="382" y="103"/>
              </a:lnTo>
              <a:lnTo>
                <a:pt x="377" y="100"/>
              </a:lnTo>
              <a:lnTo>
                <a:pt x="372" y="101"/>
              </a:lnTo>
              <a:lnTo>
                <a:pt x="362" y="98"/>
              </a:lnTo>
              <a:lnTo>
                <a:pt x="363" y="94"/>
              </a:lnTo>
              <a:lnTo>
                <a:pt x="359" y="95"/>
              </a:lnTo>
              <a:lnTo>
                <a:pt x="354" y="99"/>
              </a:lnTo>
              <a:lnTo>
                <a:pt x="354" y="96"/>
              </a:lnTo>
              <a:lnTo>
                <a:pt x="351" y="96"/>
              </a:lnTo>
              <a:lnTo>
                <a:pt x="349" y="89"/>
              </a:lnTo>
              <a:lnTo>
                <a:pt x="339" y="88"/>
              </a:lnTo>
              <a:lnTo>
                <a:pt x="339" y="84"/>
              </a:lnTo>
              <a:lnTo>
                <a:pt x="334" y="84"/>
              </a:lnTo>
              <a:lnTo>
                <a:pt x="338" y="82"/>
              </a:lnTo>
              <a:lnTo>
                <a:pt x="334" y="79"/>
              </a:lnTo>
              <a:lnTo>
                <a:pt x="330" y="82"/>
              </a:lnTo>
              <a:lnTo>
                <a:pt x="330" y="78"/>
              </a:lnTo>
              <a:lnTo>
                <a:pt x="328" y="77"/>
              </a:lnTo>
              <a:lnTo>
                <a:pt x="326" y="82"/>
              </a:lnTo>
              <a:lnTo>
                <a:pt x="322" y="82"/>
              </a:lnTo>
              <a:lnTo>
                <a:pt x="322" y="69"/>
              </a:lnTo>
              <a:lnTo>
                <a:pt x="318" y="73"/>
              </a:lnTo>
              <a:lnTo>
                <a:pt x="318" y="81"/>
              </a:lnTo>
              <a:lnTo>
                <a:pt x="312" y="80"/>
              </a:lnTo>
              <a:lnTo>
                <a:pt x="308" y="84"/>
              </a:lnTo>
              <a:lnTo>
                <a:pt x="306" y="79"/>
              </a:lnTo>
              <a:lnTo>
                <a:pt x="303" y="79"/>
              </a:lnTo>
              <a:lnTo>
                <a:pt x="303" y="85"/>
              </a:lnTo>
              <a:lnTo>
                <a:pt x="297" y="89"/>
              </a:lnTo>
              <a:lnTo>
                <a:pt x="297" y="91"/>
              </a:lnTo>
              <a:lnTo>
                <a:pt x="294" y="92"/>
              </a:lnTo>
              <a:lnTo>
                <a:pt x="297" y="96"/>
              </a:lnTo>
              <a:lnTo>
                <a:pt x="293" y="98"/>
              </a:lnTo>
              <a:lnTo>
                <a:pt x="290" y="91"/>
              </a:lnTo>
              <a:lnTo>
                <a:pt x="287" y="94"/>
              </a:lnTo>
              <a:lnTo>
                <a:pt x="278" y="92"/>
              </a:lnTo>
              <a:lnTo>
                <a:pt x="278" y="87"/>
              </a:lnTo>
              <a:lnTo>
                <a:pt x="276" y="80"/>
              </a:lnTo>
              <a:lnTo>
                <a:pt x="274" y="85"/>
              </a:lnTo>
              <a:lnTo>
                <a:pt x="271" y="85"/>
              </a:lnTo>
              <a:lnTo>
                <a:pt x="272" y="79"/>
              </a:lnTo>
              <a:lnTo>
                <a:pt x="277" y="75"/>
              </a:lnTo>
              <a:lnTo>
                <a:pt x="274" y="71"/>
              </a:lnTo>
              <a:lnTo>
                <a:pt x="272" y="42"/>
              </a:lnTo>
              <a:lnTo>
                <a:pt x="264" y="38"/>
              </a:lnTo>
              <a:lnTo>
                <a:pt x="266" y="26"/>
              </a:lnTo>
              <a:lnTo>
                <a:pt x="258" y="23"/>
              </a:lnTo>
              <a:lnTo>
                <a:pt x="256" y="19"/>
              </a:lnTo>
              <a:lnTo>
                <a:pt x="257" y="24"/>
              </a:lnTo>
              <a:lnTo>
                <a:pt x="252" y="19"/>
              </a:lnTo>
              <a:lnTo>
                <a:pt x="254" y="24"/>
              </a:lnTo>
              <a:lnTo>
                <a:pt x="248" y="23"/>
              </a:lnTo>
              <a:lnTo>
                <a:pt x="242" y="10"/>
              </a:lnTo>
              <a:lnTo>
                <a:pt x="238" y="12"/>
              </a:lnTo>
              <a:lnTo>
                <a:pt x="238" y="7"/>
              </a:lnTo>
              <a:lnTo>
                <a:pt x="234" y="7"/>
              </a:lnTo>
              <a:lnTo>
                <a:pt x="235" y="2"/>
              </a:lnTo>
              <a:lnTo>
                <a:pt x="229" y="2"/>
              </a:lnTo>
              <a:lnTo>
                <a:pt x="229" y="6"/>
              </a:lnTo>
              <a:lnTo>
                <a:pt x="224" y="4"/>
              </a:lnTo>
              <a:lnTo>
                <a:pt x="226" y="8"/>
              </a:lnTo>
              <a:lnTo>
                <a:pt x="223" y="9"/>
              </a:lnTo>
              <a:lnTo>
                <a:pt x="220" y="14"/>
              </a:lnTo>
              <a:lnTo>
                <a:pt x="216" y="12"/>
              </a:lnTo>
              <a:lnTo>
                <a:pt x="208" y="12"/>
              </a:lnTo>
              <a:lnTo>
                <a:pt x="209" y="6"/>
              </a:lnTo>
              <a:lnTo>
                <a:pt x="204" y="6"/>
              </a:lnTo>
              <a:lnTo>
                <a:pt x="202" y="2"/>
              </a:lnTo>
              <a:lnTo>
                <a:pt x="196" y="0"/>
              </a:lnTo>
              <a:lnTo>
                <a:pt x="192" y="4"/>
              </a:lnTo>
              <a:lnTo>
                <a:pt x="187" y="5"/>
              </a:lnTo>
              <a:lnTo>
                <a:pt x="186" y="9"/>
              </a:lnTo>
              <a:lnTo>
                <a:pt x="182" y="13"/>
              </a:lnTo>
              <a:lnTo>
                <a:pt x="178" y="1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152400</xdr:colOff>
      <xdr:row>13</xdr:row>
      <xdr:rowOff>57150</xdr:rowOff>
    </xdr:from>
    <xdr:to>
      <xdr:col>3</xdr:col>
      <xdr:colOff>371475</xdr:colOff>
      <xdr:row>14</xdr:row>
      <xdr:rowOff>76200</xdr:rowOff>
    </xdr:to>
    <xdr:sp macro="" textlink="">
      <xdr:nvSpPr>
        <xdr:cNvPr id="91140" name="Freeform 4"/>
        <xdr:cNvSpPr>
          <a:spLocks/>
        </xdr:cNvSpPr>
      </xdr:nvSpPr>
      <xdr:spPr bwMode="auto">
        <a:xfrm>
          <a:off x="2438400" y="2200275"/>
          <a:ext cx="219075" cy="180975"/>
        </a:xfrm>
        <a:custGeom>
          <a:avLst/>
          <a:gdLst>
            <a:gd name="T0" fmla="*/ 35 w 135"/>
            <a:gd name="T1" fmla="*/ 94 h 109"/>
            <a:gd name="T2" fmla="*/ 22 w 135"/>
            <a:gd name="T3" fmla="*/ 89 h 109"/>
            <a:gd name="T4" fmla="*/ 13 w 135"/>
            <a:gd name="T5" fmla="*/ 97 h 109"/>
            <a:gd name="T6" fmla="*/ 0 w 135"/>
            <a:gd name="T7" fmla="*/ 95 h 109"/>
            <a:gd name="T8" fmla="*/ 3 w 135"/>
            <a:gd name="T9" fmla="*/ 70 h 109"/>
            <a:gd name="T10" fmla="*/ 3 w 135"/>
            <a:gd name="T11" fmla="*/ 54 h 109"/>
            <a:gd name="T12" fmla="*/ 5 w 135"/>
            <a:gd name="T13" fmla="*/ 31 h 109"/>
            <a:gd name="T14" fmla="*/ 21 w 135"/>
            <a:gd name="T15" fmla="*/ 29 h 109"/>
            <a:gd name="T16" fmla="*/ 20 w 135"/>
            <a:gd name="T17" fmla="*/ 18 h 109"/>
            <a:gd name="T18" fmla="*/ 30 w 135"/>
            <a:gd name="T19" fmla="*/ 9 h 109"/>
            <a:gd name="T20" fmla="*/ 45 w 135"/>
            <a:gd name="T21" fmla="*/ 14 h 109"/>
            <a:gd name="T22" fmla="*/ 58 w 135"/>
            <a:gd name="T23" fmla="*/ 10 h 109"/>
            <a:gd name="T24" fmla="*/ 66 w 135"/>
            <a:gd name="T25" fmla="*/ 11 h 109"/>
            <a:gd name="T26" fmla="*/ 72 w 135"/>
            <a:gd name="T27" fmla="*/ 5 h 109"/>
            <a:gd name="T28" fmla="*/ 81 w 135"/>
            <a:gd name="T29" fmla="*/ 2 h 109"/>
            <a:gd name="T30" fmla="*/ 81 w 135"/>
            <a:gd name="T31" fmla="*/ 16 h 109"/>
            <a:gd name="T32" fmla="*/ 81 w 135"/>
            <a:gd name="T33" fmla="*/ 27 h 109"/>
            <a:gd name="T34" fmla="*/ 97 w 135"/>
            <a:gd name="T35" fmla="*/ 41 h 109"/>
            <a:gd name="T36" fmla="*/ 103 w 135"/>
            <a:gd name="T37" fmla="*/ 46 h 109"/>
            <a:gd name="T38" fmla="*/ 109 w 135"/>
            <a:gd name="T39" fmla="*/ 51 h 109"/>
            <a:gd name="T40" fmla="*/ 108 w 135"/>
            <a:gd name="T41" fmla="*/ 67 h 109"/>
            <a:gd name="T42" fmla="*/ 122 w 135"/>
            <a:gd name="T43" fmla="*/ 70 h 109"/>
            <a:gd name="T44" fmla="*/ 127 w 135"/>
            <a:gd name="T45" fmla="*/ 71 h 109"/>
            <a:gd name="T46" fmla="*/ 132 w 135"/>
            <a:gd name="T47" fmla="*/ 82 h 109"/>
            <a:gd name="T48" fmla="*/ 121 w 135"/>
            <a:gd name="T49" fmla="*/ 95 h 109"/>
            <a:gd name="T50" fmla="*/ 120 w 135"/>
            <a:gd name="T51" fmla="*/ 101 h 109"/>
            <a:gd name="T52" fmla="*/ 114 w 135"/>
            <a:gd name="T53" fmla="*/ 109 h 109"/>
            <a:gd name="T54" fmla="*/ 105 w 135"/>
            <a:gd name="T55" fmla="*/ 98 h 109"/>
            <a:gd name="T56" fmla="*/ 92 w 135"/>
            <a:gd name="T57" fmla="*/ 95 h 109"/>
            <a:gd name="T58" fmla="*/ 81 w 135"/>
            <a:gd name="T59" fmla="*/ 93 h 109"/>
            <a:gd name="T60" fmla="*/ 72 w 135"/>
            <a:gd name="T61" fmla="*/ 91 h 109"/>
            <a:gd name="T62" fmla="*/ 66 w 135"/>
            <a:gd name="T63" fmla="*/ 102 h 109"/>
            <a:gd name="T64" fmla="*/ 54 w 135"/>
            <a:gd name="T65" fmla="*/ 94 h 1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5" h="109">
              <a:moveTo>
                <a:pt x="46" y="95"/>
              </a:moveTo>
              <a:lnTo>
                <a:pt x="35" y="94"/>
              </a:lnTo>
              <a:lnTo>
                <a:pt x="30" y="89"/>
              </a:lnTo>
              <a:lnTo>
                <a:pt x="22" y="89"/>
              </a:lnTo>
              <a:lnTo>
                <a:pt x="19" y="94"/>
              </a:lnTo>
              <a:lnTo>
                <a:pt x="13" y="97"/>
              </a:lnTo>
              <a:lnTo>
                <a:pt x="8" y="98"/>
              </a:lnTo>
              <a:lnTo>
                <a:pt x="0" y="95"/>
              </a:lnTo>
              <a:lnTo>
                <a:pt x="1" y="78"/>
              </a:lnTo>
              <a:lnTo>
                <a:pt x="3" y="70"/>
              </a:lnTo>
              <a:lnTo>
                <a:pt x="11" y="56"/>
              </a:lnTo>
              <a:lnTo>
                <a:pt x="3" y="54"/>
              </a:lnTo>
              <a:lnTo>
                <a:pt x="4" y="38"/>
              </a:lnTo>
              <a:lnTo>
                <a:pt x="5" y="31"/>
              </a:lnTo>
              <a:lnTo>
                <a:pt x="11" y="28"/>
              </a:lnTo>
              <a:lnTo>
                <a:pt x="21" y="29"/>
              </a:lnTo>
              <a:lnTo>
                <a:pt x="19" y="23"/>
              </a:lnTo>
              <a:lnTo>
                <a:pt x="20" y="18"/>
              </a:lnTo>
              <a:lnTo>
                <a:pt x="28" y="17"/>
              </a:lnTo>
              <a:lnTo>
                <a:pt x="30" y="9"/>
              </a:lnTo>
              <a:lnTo>
                <a:pt x="47" y="7"/>
              </a:lnTo>
              <a:lnTo>
                <a:pt x="45" y="14"/>
              </a:lnTo>
              <a:lnTo>
                <a:pt x="56" y="14"/>
              </a:lnTo>
              <a:lnTo>
                <a:pt x="58" y="10"/>
              </a:lnTo>
              <a:lnTo>
                <a:pt x="64" y="16"/>
              </a:lnTo>
              <a:lnTo>
                <a:pt x="66" y="11"/>
              </a:lnTo>
              <a:lnTo>
                <a:pt x="73" y="10"/>
              </a:lnTo>
              <a:lnTo>
                <a:pt x="72" y="5"/>
              </a:lnTo>
              <a:lnTo>
                <a:pt x="76" y="0"/>
              </a:lnTo>
              <a:lnTo>
                <a:pt x="81" y="2"/>
              </a:lnTo>
              <a:lnTo>
                <a:pt x="85" y="11"/>
              </a:lnTo>
              <a:lnTo>
                <a:pt x="81" y="16"/>
              </a:lnTo>
              <a:lnTo>
                <a:pt x="79" y="23"/>
              </a:lnTo>
              <a:lnTo>
                <a:pt x="81" y="27"/>
              </a:lnTo>
              <a:lnTo>
                <a:pt x="94" y="33"/>
              </a:lnTo>
              <a:lnTo>
                <a:pt x="97" y="41"/>
              </a:lnTo>
              <a:lnTo>
                <a:pt x="102" y="42"/>
              </a:lnTo>
              <a:lnTo>
                <a:pt x="103" y="46"/>
              </a:lnTo>
              <a:lnTo>
                <a:pt x="112" y="46"/>
              </a:lnTo>
              <a:lnTo>
                <a:pt x="109" y="51"/>
              </a:lnTo>
              <a:lnTo>
                <a:pt x="105" y="71"/>
              </a:lnTo>
              <a:lnTo>
                <a:pt x="108" y="67"/>
              </a:lnTo>
              <a:lnTo>
                <a:pt x="114" y="68"/>
              </a:lnTo>
              <a:lnTo>
                <a:pt x="122" y="70"/>
              </a:lnTo>
              <a:lnTo>
                <a:pt x="124" y="75"/>
              </a:lnTo>
              <a:lnTo>
                <a:pt x="127" y="71"/>
              </a:lnTo>
              <a:lnTo>
                <a:pt x="135" y="75"/>
              </a:lnTo>
              <a:lnTo>
                <a:pt x="132" y="82"/>
              </a:lnTo>
              <a:lnTo>
                <a:pt x="133" y="88"/>
              </a:lnTo>
              <a:lnTo>
                <a:pt x="121" y="95"/>
              </a:lnTo>
              <a:lnTo>
                <a:pt x="125" y="97"/>
              </a:lnTo>
              <a:lnTo>
                <a:pt x="120" y="101"/>
              </a:lnTo>
              <a:lnTo>
                <a:pt x="117" y="109"/>
              </a:lnTo>
              <a:lnTo>
                <a:pt x="114" y="109"/>
              </a:lnTo>
              <a:lnTo>
                <a:pt x="112" y="99"/>
              </a:lnTo>
              <a:lnTo>
                <a:pt x="105" y="98"/>
              </a:lnTo>
              <a:lnTo>
                <a:pt x="99" y="95"/>
              </a:lnTo>
              <a:lnTo>
                <a:pt x="92" y="95"/>
              </a:lnTo>
              <a:lnTo>
                <a:pt x="88" y="92"/>
              </a:lnTo>
              <a:lnTo>
                <a:pt x="81" y="93"/>
              </a:lnTo>
              <a:lnTo>
                <a:pt x="78" y="87"/>
              </a:lnTo>
              <a:lnTo>
                <a:pt x="72" y="91"/>
              </a:lnTo>
              <a:lnTo>
                <a:pt x="75" y="99"/>
              </a:lnTo>
              <a:lnTo>
                <a:pt x="66" y="102"/>
              </a:lnTo>
              <a:lnTo>
                <a:pt x="60" y="102"/>
              </a:lnTo>
              <a:lnTo>
                <a:pt x="54" y="94"/>
              </a:lnTo>
              <a:lnTo>
                <a:pt x="46" y="95"/>
              </a:lnTo>
              <a:close/>
            </a:path>
          </a:pathLst>
        </a:custGeom>
        <a:noFill/>
        <a:ln w="0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66675</xdr:colOff>
      <xdr:row>11</xdr:row>
      <xdr:rowOff>152400</xdr:rowOff>
    </xdr:from>
    <xdr:to>
      <xdr:col>3</xdr:col>
      <xdr:colOff>219075</xdr:colOff>
      <xdr:row>19</xdr:row>
      <xdr:rowOff>19050</xdr:rowOff>
    </xdr:to>
    <xdr:sp macro="" textlink="">
      <xdr:nvSpPr>
        <xdr:cNvPr id="91141" name="Freeform 5"/>
        <xdr:cNvSpPr>
          <a:spLocks/>
        </xdr:cNvSpPr>
      </xdr:nvSpPr>
      <xdr:spPr bwMode="auto">
        <a:xfrm>
          <a:off x="1590675" y="1971675"/>
          <a:ext cx="914400" cy="1162050"/>
        </a:xfrm>
        <a:custGeom>
          <a:avLst/>
          <a:gdLst>
            <a:gd name="T0" fmla="*/ 17 w 554"/>
            <a:gd name="T1" fmla="*/ 339 h 703"/>
            <a:gd name="T2" fmla="*/ 88 w 554"/>
            <a:gd name="T3" fmla="*/ 327 h 703"/>
            <a:gd name="T4" fmla="*/ 108 w 554"/>
            <a:gd name="T5" fmla="*/ 277 h 703"/>
            <a:gd name="T6" fmla="*/ 101 w 554"/>
            <a:gd name="T7" fmla="*/ 236 h 703"/>
            <a:gd name="T8" fmla="*/ 88 w 554"/>
            <a:gd name="T9" fmla="*/ 190 h 703"/>
            <a:gd name="T10" fmla="*/ 65 w 554"/>
            <a:gd name="T11" fmla="*/ 143 h 703"/>
            <a:gd name="T12" fmla="*/ 38 w 554"/>
            <a:gd name="T13" fmla="*/ 74 h 703"/>
            <a:gd name="T14" fmla="*/ 80 w 554"/>
            <a:gd name="T15" fmla="*/ 58 h 703"/>
            <a:gd name="T16" fmla="*/ 121 w 554"/>
            <a:gd name="T17" fmla="*/ 58 h 703"/>
            <a:gd name="T18" fmla="*/ 179 w 554"/>
            <a:gd name="T19" fmla="*/ 23 h 703"/>
            <a:gd name="T20" fmla="*/ 203 w 554"/>
            <a:gd name="T21" fmla="*/ 0 h 703"/>
            <a:gd name="T22" fmla="*/ 220 w 554"/>
            <a:gd name="T23" fmla="*/ 16 h 703"/>
            <a:gd name="T24" fmla="*/ 262 w 554"/>
            <a:gd name="T25" fmla="*/ 41 h 703"/>
            <a:gd name="T26" fmla="*/ 290 w 554"/>
            <a:gd name="T27" fmla="*/ 62 h 703"/>
            <a:gd name="T28" fmla="*/ 324 w 554"/>
            <a:gd name="T29" fmla="*/ 72 h 703"/>
            <a:gd name="T30" fmla="*/ 345 w 554"/>
            <a:gd name="T31" fmla="*/ 79 h 703"/>
            <a:gd name="T32" fmla="*/ 340 w 554"/>
            <a:gd name="T33" fmla="*/ 110 h 703"/>
            <a:gd name="T34" fmla="*/ 340 w 554"/>
            <a:gd name="T35" fmla="*/ 147 h 703"/>
            <a:gd name="T36" fmla="*/ 335 w 554"/>
            <a:gd name="T37" fmla="*/ 183 h 703"/>
            <a:gd name="T38" fmla="*/ 352 w 554"/>
            <a:gd name="T39" fmla="*/ 189 h 703"/>
            <a:gd name="T40" fmla="*/ 364 w 554"/>
            <a:gd name="T41" fmla="*/ 195 h 703"/>
            <a:gd name="T42" fmla="*/ 362 w 554"/>
            <a:gd name="T43" fmla="*/ 219 h 703"/>
            <a:gd name="T44" fmla="*/ 358 w 554"/>
            <a:gd name="T45" fmla="*/ 252 h 703"/>
            <a:gd name="T46" fmla="*/ 355 w 554"/>
            <a:gd name="T47" fmla="*/ 299 h 703"/>
            <a:gd name="T48" fmla="*/ 385 w 554"/>
            <a:gd name="T49" fmla="*/ 338 h 703"/>
            <a:gd name="T50" fmla="*/ 412 w 554"/>
            <a:gd name="T51" fmla="*/ 358 h 703"/>
            <a:gd name="T52" fmla="*/ 444 w 554"/>
            <a:gd name="T53" fmla="*/ 349 h 703"/>
            <a:gd name="T54" fmla="*/ 478 w 554"/>
            <a:gd name="T55" fmla="*/ 364 h 703"/>
            <a:gd name="T56" fmla="*/ 502 w 554"/>
            <a:gd name="T57" fmla="*/ 373 h 703"/>
            <a:gd name="T58" fmla="*/ 520 w 554"/>
            <a:gd name="T59" fmla="*/ 382 h 703"/>
            <a:gd name="T60" fmla="*/ 545 w 554"/>
            <a:gd name="T61" fmla="*/ 394 h 703"/>
            <a:gd name="T62" fmla="*/ 554 w 554"/>
            <a:gd name="T63" fmla="*/ 440 h 703"/>
            <a:gd name="T64" fmla="*/ 521 w 554"/>
            <a:gd name="T65" fmla="*/ 462 h 703"/>
            <a:gd name="T66" fmla="*/ 509 w 554"/>
            <a:gd name="T67" fmla="*/ 463 h 703"/>
            <a:gd name="T68" fmla="*/ 487 w 554"/>
            <a:gd name="T69" fmla="*/ 461 h 703"/>
            <a:gd name="T70" fmla="*/ 465 w 554"/>
            <a:gd name="T71" fmla="*/ 468 h 703"/>
            <a:gd name="T72" fmla="*/ 434 w 554"/>
            <a:gd name="T73" fmla="*/ 480 h 703"/>
            <a:gd name="T74" fmla="*/ 408 w 554"/>
            <a:gd name="T75" fmla="*/ 483 h 703"/>
            <a:gd name="T76" fmla="*/ 378 w 554"/>
            <a:gd name="T77" fmla="*/ 492 h 703"/>
            <a:gd name="T78" fmla="*/ 346 w 554"/>
            <a:gd name="T79" fmla="*/ 514 h 703"/>
            <a:gd name="T80" fmla="*/ 341 w 554"/>
            <a:gd name="T81" fmla="*/ 535 h 703"/>
            <a:gd name="T82" fmla="*/ 348 w 554"/>
            <a:gd name="T83" fmla="*/ 575 h 703"/>
            <a:gd name="T84" fmla="*/ 350 w 554"/>
            <a:gd name="T85" fmla="*/ 610 h 703"/>
            <a:gd name="T86" fmla="*/ 352 w 554"/>
            <a:gd name="T87" fmla="*/ 634 h 703"/>
            <a:gd name="T88" fmla="*/ 360 w 554"/>
            <a:gd name="T89" fmla="*/ 667 h 703"/>
            <a:gd name="T90" fmla="*/ 359 w 554"/>
            <a:gd name="T91" fmla="*/ 703 h 703"/>
            <a:gd name="T92" fmla="*/ 314 w 554"/>
            <a:gd name="T93" fmla="*/ 696 h 703"/>
            <a:gd name="T94" fmla="*/ 290 w 554"/>
            <a:gd name="T95" fmla="*/ 668 h 703"/>
            <a:gd name="T96" fmla="*/ 247 w 554"/>
            <a:gd name="T97" fmla="*/ 662 h 703"/>
            <a:gd name="T98" fmla="*/ 203 w 554"/>
            <a:gd name="T99" fmla="*/ 648 h 703"/>
            <a:gd name="T100" fmla="*/ 190 w 554"/>
            <a:gd name="T101" fmla="*/ 616 h 703"/>
            <a:gd name="T102" fmla="*/ 192 w 554"/>
            <a:gd name="T103" fmla="*/ 588 h 703"/>
            <a:gd name="T104" fmla="*/ 165 w 554"/>
            <a:gd name="T105" fmla="*/ 548 h 703"/>
            <a:gd name="T106" fmla="*/ 99 w 554"/>
            <a:gd name="T107" fmla="*/ 541 h 703"/>
            <a:gd name="T108" fmla="*/ 87 w 554"/>
            <a:gd name="T109" fmla="*/ 519 h 703"/>
            <a:gd name="T110" fmla="*/ 71 w 554"/>
            <a:gd name="T111" fmla="*/ 498 h 703"/>
            <a:gd name="T112" fmla="*/ 71 w 554"/>
            <a:gd name="T113" fmla="*/ 479 h 703"/>
            <a:gd name="T114" fmla="*/ 20 w 554"/>
            <a:gd name="T115" fmla="*/ 441 h 70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</a:cxnLst>
          <a:rect l="0" t="0" r="r" b="b"/>
          <a:pathLst>
            <a:path w="554" h="703">
              <a:moveTo>
                <a:pt x="13" y="370"/>
              </a:moveTo>
              <a:lnTo>
                <a:pt x="12" y="364"/>
              </a:lnTo>
              <a:lnTo>
                <a:pt x="9" y="358"/>
              </a:lnTo>
              <a:lnTo>
                <a:pt x="0" y="348"/>
              </a:lnTo>
              <a:lnTo>
                <a:pt x="14" y="346"/>
              </a:lnTo>
              <a:lnTo>
                <a:pt x="17" y="339"/>
              </a:lnTo>
              <a:lnTo>
                <a:pt x="25" y="336"/>
              </a:lnTo>
              <a:lnTo>
                <a:pt x="47" y="336"/>
              </a:lnTo>
              <a:lnTo>
                <a:pt x="53" y="336"/>
              </a:lnTo>
              <a:lnTo>
                <a:pt x="63" y="332"/>
              </a:lnTo>
              <a:lnTo>
                <a:pt x="82" y="334"/>
              </a:lnTo>
              <a:lnTo>
                <a:pt x="88" y="327"/>
              </a:lnTo>
              <a:lnTo>
                <a:pt x="81" y="316"/>
              </a:lnTo>
              <a:lnTo>
                <a:pt x="102" y="304"/>
              </a:lnTo>
              <a:lnTo>
                <a:pt x="105" y="295"/>
              </a:lnTo>
              <a:lnTo>
                <a:pt x="98" y="290"/>
              </a:lnTo>
              <a:lnTo>
                <a:pt x="106" y="279"/>
              </a:lnTo>
              <a:lnTo>
                <a:pt x="108" y="277"/>
              </a:lnTo>
              <a:lnTo>
                <a:pt x="107" y="270"/>
              </a:lnTo>
              <a:lnTo>
                <a:pt x="99" y="267"/>
              </a:lnTo>
              <a:lnTo>
                <a:pt x="96" y="257"/>
              </a:lnTo>
              <a:lnTo>
                <a:pt x="98" y="249"/>
              </a:lnTo>
              <a:lnTo>
                <a:pt x="88" y="239"/>
              </a:lnTo>
              <a:lnTo>
                <a:pt x="101" y="236"/>
              </a:lnTo>
              <a:lnTo>
                <a:pt x="100" y="228"/>
              </a:lnTo>
              <a:lnTo>
                <a:pt x="97" y="224"/>
              </a:lnTo>
              <a:lnTo>
                <a:pt x="93" y="222"/>
              </a:lnTo>
              <a:lnTo>
                <a:pt x="83" y="209"/>
              </a:lnTo>
              <a:lnTo>
                <a:pt x="79" y="197"/>
              </a:lnTo>
              <a:lnTo>
                <a:pt x="88" y="190"/>
              </a:lnTo>
              <a:lnTo>
                <a:pt x="88" y="186"/>
              </a:lnTo>
              <a:lnTo>
                <a:pt x="70" y="163"/>
              </a:lnTo>
              <a:lnTo>
                <a:pt x="72" y="157"/>
              </a:lnTo>
              <a:lnTo>
                <a:pt x="78" y="149"/>
              </a:lnTo>
              <a:lnTo>
                <a:pt x="73" y="143"/>
              </a:lnTo>
              <a:lnTo>
                <a:pt x="65" y="143"/>
              </a:lnTo>
              <a:lnTo>
                <a:pt x="49" y="118"/>
              </a:lnTo>
              <a:lnTo>
                <a:pt x="47" y="115"/>
              </a:lnTo>
              <a:lnTo>
                <a:pt x="34" y="111"/>
              </a:lnTo>
              <a:lnTo>
                <a:pt x="38" y="103"/>
              </a:lnTo>
              <a:lnTo>
                <a:pt x="32" y="83"/>
              </a:lnTo>
              <a:lnTo>
                <a:pt x="38" y="74"/>
              </a:lnTo>
              <a:lnTo>
                <a:pt x="34" y="71"/>
              </a:lnTo>
              <a:lnTo>
                <a:pt x="42" y="69"/>
              </a:lnTo>
              <a:lnTo>
                <a:pt x="53" y="70"/>
              </a:lnTo>
              <a:lnTo>
                <a:pt x="64" y="73"/>
              </a:lnTo>
              <a:lnTo>
                <a:pt x="69" y="72"/>
              </a:lnTo>
              <a:lnTo>
                <a:pt x="80" y="58"/>
              </a:lnTo>
              <a:lnTo>
                <a:pt x="80" y="53"/>
              </a:lnTo>
              <a:lnTo>
                <a:pt x="92" y="51"/>
              </a:lnTo>
              <a:lnTo>
                <a:pt x="99" y="52"/>
              </a:lnTo>
              <a:lnTo>
                <a:pt x="103" y="50"/>
              </a:lnTo>
              <a:lnTo>
                <a:pt x="110" y="52"/>
              </a:lnTo>
              <a:lnTo>
                <a:pt x="121" y="58"/>
              </a:lnTo>
              <a:lnTo>
                <a:pt x="134" y="57"/>
              </a:lnTo>
              <a:lnTo>
                <a:pt x="158" y="50"/>
              </a:lnTo>
              <a:lnTo>
                <a:pt x="176" y="38"/>
              </a:lnTo>
              <a:lnTo>
                <a:pt x="183" y="36"/>
              </a:lnTo>
              <a:lnTo>
                <a:pt x="179" y="28"/>
              </a:lnTo>
              <a:lnTo>
                <a:pt x="179" y="23"/>
              </a:lnTo>
              <a:lnTo>
                <a:pt x="180" y="15"/>
              </a:lnTo>
              <a:lnTo>
                <a:pt x="188" y="15"/>
              </a:lnTo>
              <a:lnTo>
                <a:pt x="192" y="9"/>
              </a:lnTo>
              <a:lnTo>
                <a:pt x="191" y="1"/>
              </a:lnTo>
              <a:lnTo>
                <a:pt x="198" y="0"/>
              </a:lnTo>
              <a:lnTo>
                <a:pt x="203" y="0"/>
              </a:lnTo>
              <a:lnTo>
                <a:pt x="207" y="3"/>
              </a:lnTo>
              <a:lnTo>
                <a:pt x="200" y="8"/>
              </a:lnTo>
              <a:lnTo>
                <a:pt x="206" y="11"/>
              </a:lnTo>
              <a:lnTo>
                <a:pt x="213" y="10"/>
              </a:lnTo>
              <a:lnTo>
                <a:pt x="221" y="11"/>
              </a:lnTo>
              <a:lnTo>
                <a:pt x="220" y="16"/>
              </a:lnTo>
              <a:lnTo>
                <a:pt x="221" y="21"/>
              </a:lnTo>
              <a:lnTo>
                <a:pt x="242" y="18"/>
              </a:lnTo>
              <a:lnTo>
                <a:pt x="247" y="27"/>
              </a:lnTo>
              <a:lnTo>
                <a:pt x="263" y="31"/>
              </a:lnTo>
              <a:lnTo>
                <a:pt x="266" y="36"/>
              </a:lnTo>
              <a:lnTo>
                <a:pt x="262" y="41"/>
              </a:lnTo>
              <a:lnTo>
                <a:pt x="263" y="46"/>
              </a:lnTo>
              <a:lnTo>
                <a:pt x="269" y="48"/>
              </a:lnTo>
              <a:lnTo>
                <a:pt x="276" y="56"/>
              </a:lnTo>
              <a:lnTo>
                <a:pt x="283" y="55"/>
              </a:lnTo>
              <a:lnTo>
                <a:pt x="287" y="57"/>
              </a:lnTo>
              <a:lnTo>
                <a:pt x="290" y="62"/>
              </a:lnTo>
              <a:lnTo>
                <a:pt x="302" y="61"/>
              </a:lnTo>
              <a:lnTo>
                <a:pt x="306" y="59"/>
              </a:lnTo>
              <a:lnTo>
                <a:pt x="312" y="61"/>
              </a:lnTo>
              <a:lnTo>
                <a:pt x="319" y="65"/>
              </a:lnTo>
              <a:lnTo>
                <a:pt x="324" y="66"/>
              </a:lnTo>
              <a:lnTo>
                <a:pt x="324" y="72"/>
              </a:lnTo>
              <a:lnTo>
                <a:pt x="329" y="71"/>
              </a:lnTo>
              <a:lnTo>
                <a:pt x="336" y="64"/>
              </a:lnTo>
              <a:lnTo>
                <a:pt x="339" y="67"/>
              </a:lnTo>
              <a:lnTo>
                <a:pt x="342" y="67"/>
              </a:lnTo>
              <a:lnTo>
                <a:pt x="345" y="68"/>
              </a:lnTo>
              <a:lnTo>
                <a:pt x="345" y="79"/>
              </a:lnTo>
              <a:lnTo>
                <a:pt x="346" y="83"/>
              </a:lnTo>
              <a:lnTo>
                <a:pt x="345" y="92"/>
              </a:lnTo>
              <a:lnTo>
                <a:pt x="341" y="103"/>
              </a:lnTo>
              <a:lnTo>
                <a:pt x="344" y="105"/>
              </a:lnTo>
              <a:lnTo>
                <a:pt x="345" y="111"/>
              </a:lnTo>
              <a:lnTo>
                <a:pt x="340" y="110"/>
              </a:lnTo>
              <a:lnTo>
                <a:pt x="343" y="114"/>
              </a:lnTo>
              <a:lnTo>
                <a:pt x="342" y="120"/>
              </a:lnTo>
              <a:lnTo>
                <a:pt x="345" y="124"/>
              </a:lnTo>
              <a:lnTo>
                <a:pt x="349" y="142"/>
              </a:lnTo>
              <a:lnTo>
                <a:pt x="344" y="147"/>
              </a:lnTo>
              <a:lnTo>
                <a:pt x="340" y="147"/>
              </a:lnTo>
              <a:lnTo>
                <a:pt x="335" y="145"/>
              </a:lnTo>
              <a:lnTo>
                <a:pt x="337" y="153"/>
              </a:lnTo>
              <a:lnTo>
                <a:pt x="330" y="176"/>
              </a:lnTo>
              <a:lnTo>
                <a:pt x="330" y="179"/>
              </a:lnTo>
              <a:lnTo>
                <a:pt x="337" y="176"/>
              </a:lnTo>
              <a:lnTo>
                <a:pt x="335" y="183"/>
              </a:lnTo>
              <a:lnTo>
                <a:pt x="338" y="186"/>
              </a:lnTo>
              <a:lnTo>
                <a:pt x="346" y="185"/>
              </a:lnTo>
              <a:lnTo>
                <a:pt x="346" y="181"/>
              </a:lnTo>
              <a:lnTo>
                <a:pt x="353" y="183"/>
              </a:lnTo>
              <a:lnTo>
                <a:pt x="356" y="187"/>
              </a:lnTo>
              <a:lnTo>
                <a:pt x="352" y="189"/>
              </a:lnTo>
              <a:lnTo>
                <a:pt x="355" y="194"/>
              </a:lnTo>
              <a:lnTo>
                <a:pt x="357" y="191"/>
              </a:lnTo>
              <a:lnTo>
                <a:pt x="369" y="188"/>
              </a:lnTo>
              <a:lnTo>
                <a:pt x="368" y="191"/>
              </a:lnTo>
              <a:lnTo>
                <a:pt x="365" y="192"/>
              </a:lnTo>
              <a:lnTo>
                <a:pt x="364" y="195"/>
              </a:lnTo>
              <a:lnTo>
                <a:pt x="368" y="198"/>
              </a:lnTo>
              <a:lnTo>
                <a:pt x="365" y="203"/>
              </a:lnTo>
              <a:lnTo>
                <a:pt x="364" y="209"/>
              </a:lnTo>
              <a:lnTo>
                <a:pt x="357" y="214"/>
              </a:lnTo>
              <a:lnTo>
                <a:pt x="358" y="218"/>
              </a:lnTo>
              <a:lnTo>
                <a:pt x="362" y="219"/>
              </a:lnTo>
              <a:lnTo>
                <a:pt x="360" y="224"/>
              </a:lnTo>
              <a:lnTo>
                <a:pt x="364" y="226"/>
              </a:lnTo>
              <a:lnTo>
                <a:pt x="359" y="230"/>
              </a:lnTo>
              <a:lnTo>
                <a:pt x="362" y="240"/>
              </a:lnTo>
              <a:lnTo>
                <a:pt x="361" y="248"/>
              </a:lnTo>
              <a:lnTo>
                <a:pt x="358" y="252"/>
              </a:lnTo>
              <a:lnTo>
                <a:pt x="354" y="270"/>
              </a:lnTo>
              <a:lnTo>
                <a:pt x="355" y="273"/>
              </a:lnTo>
              <a:lnTo>
                <a:pt x="355" y="278"/>
              </a:lnTo>
              <a:lnTo>
                <a:pt x="355" y="285"/>
              </a:lnTo>
              <a:lnTo>
                <a:pt x="350" y="297"/>
              </a:lnTo>
              <a:lnTo>
                <a:pt x="355" y="299"/>
              </a:lnTo>
              <a:lnTo>
                <a:pt x="354" y="304"/>
              </a:lnTo>
              <a:lnTo>
                <a:pt x="357" y="306"/>
              </a:lnTo>
              <a:lnTo>
                <a:pt x="357" y="314"/>
              </a:lnTo>
              <a:lnTo>
                <a:pt x="368" y="321"/>
              </a:lnTo>
              <a:lnTo>
                <a:pt x="376" y="331"/>
              </a:lnTo>
              <a:lnTo>
                <a:pt x="385" y="338"/>
              </a:lnTo>
              <a:lnTo>
                <a:pt x="390" y="339"/>
              </a:lnTo>
              <a:lnTo>
                <a:pt x="399" y="351"/>
              </a:lnTo>
              <a:lnTo>
                <a:pt x="406" y="344"/>
              </a:lnTo>
              <a:lnTo>
                <a:pt x="407" y="350"/>
              </a:lnTo>
              <a:lnTo>
                <a:pt x="412" y="353"/>
              </a:lnTo>
              <a:lnTo>
                <a:pt x="412" y="358"/>
              </a:lnTo>
              <a:lnTo>
                <a:pt x="423" y="361"/>
              </a:lnTo>
              <a:lnTo>
                <a:pt x="429" y="360"/>
              </a:lnTo>
              <a:lnTo>
                <a:pt x="431" y="356"/>
              </a:lnTo>
              <a:lnTo>
                <a:pt x="437" y="356"/>
              </a:lnTo>
              <a:lnTo>
                <a:pt x="439" y="351"/>
              </a:lnTo>
              <a:lnTo>
                <a:pt x="444" y="349"/>
              </a:lnTo>
              <a:lnTo>
                <a:pt x="449" y="352"/>
              </a:lnTo>
              <a:lnTo>
                <a:pt x="459" y="356"/>
              </a:lnTo>
              <a:lnTo>
                <a:pt x="464" y="364"/>
              </a:lnTo>
              <a:lnTo>
                <a:pt x="470" y="365"/>
              </a:lnTo>
              <a:lnTo>
                <a:pt x="475" y="364"/>
              </a:lnTo>
              <a:lnTo>
                <a:pt x="478" y="364"/>
              </a:lnTo>
              <a:lnTo>
                <a:pt x="480" y="373"/>
              </a:lnTo>
              <a:lnTo>
                <a:pt x="486" y="372"/>
              </a:lnTo>
              <a:lnTo>
                <a:pt x="487" y="377"/>
              </a:lnTo>
              <a:lnTo>
                <a:pt x="493" y="376"/>
              </a:lnTo>
              <a:lnTo>
                <a:pt x="495" y="372"/>
              </a:lnTo>
              <a:lnTo>
                <a:pt x="502" y="373"/>
              </a:lnTo>
              <a:lnTo>
                <a:pt x="501" y="377"/>
              </a:lnTo>
              <a:lnTo>
                <a:pt x="505" y="378"/>
              </a:lnTo>
              <a:lnTo>
                <a:pt x="506" y="385"/>
              </a:lnTo>
              <a:lnTo>
                <a:pt x="509" y="381"/>
              </a:lnTo>
              <a:lnTo>
                <a:pt x="515" y="384"/>
              </a:lnTo>
              <a:lnTo>
                <a:pt x="520" y="382"/>
              </a:lnTo>
              <a:lnTo>
                <a:pt x="521" y="394"/>
              </a:lnTo>
              <a:lnTo>
                <a:pt x="526" y="391"/>
              </a:lnTo>
              <a:lnTo>
                <a:pt x="530" y="392"/>
              </a:lnTo>
              <a:lnTo>
                <a:pt x="536" y="391"/>
              </a:lnTo>
              <a:lnTo>
                <a:pt x="539" y="387"/>
              </a:lnTo>
              <a:lnTo>
                <a:pt x="545" y="394"/>
              </a:lnTo>
              <a:lnTo>
                <a:pt x="538" y="396"/>
              </a:lnTo>
              <a:lnTo>
                <a:pt x="540" y="411"/>
              </a:lnTo>
              <a:lnTo>
                <a:pt x="546" y="410"/>
              </a:lnTo>
              <a:lnTo>
                <a:pt x="550" y="432"/>
              </a:lnTo>
              <a:lnTo>
                <a:pt x="544" y="434"/>
              </a:lnTo>
              <a:lnTo>
                <a:pt x="554" y="440"/>
              </a:lnTo>
              <a:lnTo>
                <a:pt x="550" y="444"/>
              </a:lnTo>
              <a:lnTo>
                <a:pt x="548" y="442"/>
              </a:lnTo>
              <a:lnTo>
                <a:pt x="546" y="450"/>
              </a:lnTo>
              <a:lnTo>
                <a:pt x="525" y="465"/>
              </a:lnTo>
              <a:lnTo>
                <a:pt x="521" y="467"/>
              </a:lnTo>
              <a:lnTo>
                <a:pt x="521" y="462"/>
              </a:lnTo>
              <a:lnTo>
                <a:pt x="517" y="462"/>
              </a:lnTo>
              <a:lnTo>
                <a:pt x="518" y="457"/>
              </a:lnTo>
              <a:lnTo>
                <a:pt x="512" y="457"/>
              </a:lnTo>
              <a:lnTo>
                <a:pt x="512" y="461"/>
              </a:lnTo>
              <a:lnTo>
                <a:pt x="507" y="459"/>
              </a:lnTo>
              <a:lnTo>
                <a:pt x="509" y="463"/>
              </a:lnTo>
              <a:lnTo>
                <a:pt x="506" y="464"/>
              </a:lnTo>
              <a:lnTo>
                <a:pt x="503" y="469"/>
              </a:lnTo>
              <a:lnTo>
                <a:pt x="499" y="467"/>
              </a:lnTo>
              <a:lnTo>
                <a:pt x="491" y="467"/>
              </a:lnTo>
              <a:lnTo>
                <a:pt x="492" y="461"/>
              </a:lnTo>
              <a:lnTo>
                <a:pt x="487" y="461"/>
              </a:lnTo>
              <a:lnTo>
                <a:pt x="485" y="457"/>
              </a:lnTo>
              <a:lnTo>
                <a:pt x="479" y="455"/>
              </a:lnTo>
              <a:lnTo>
                <a:pt x="475" y="459"/>
              </a:lnTo>
              <a:lnTo>
                <a:pt x="470" y="460"/>
              </a:lnTo>
              <a:lnTo>
                <a:pt x="469" y="464"/>
              </a:lnTo>
              <a:lnTo>
                <a:pt x="465" y="468"/>
              </a:lnTo>
              <a:lnTo>
                <a:pt x="461" y="466"/>
              </a:lnTo>
              <a:lnTo>
                <a:pt x="457" y="465"/>
              </a:lnTo>
              <a:lnTo>
                <a:pt x="453" y="465"/>
              </a:lnTo>
              <a:lnTo>
                <a:pt x="448" y="465"/>
              </a:lnTo>
              <a:lnTo>
                <a:pt x="439" y="478"/>
              </a:lnTo>
              <a:lnTo>
                <a:pt x="434" y="480"/>
              </a:lnTo>
              <a:lnTo>
                <a:pt x="435" y="474"/>
              </a:lnTo>
              <a:lnTo>
                <a:pt x="430" y="476"/>
              </a:lnTo>
              <a:lnTo>
                <a:pt x="428" y="473"/>
              </a:lnTo>
              <a:lnTo>
                <a:pt x="418" y="482"/>
              </a:lnTo>
              <a:lnTo>
                <a:pt x="410" y="486"/>
              </a:lnTo>
              <a:lnTo>
                <a:pt x="408" y="483"/>
              </a:lnTo>
              <a:lnTo>
                <a:pt x="402" y="481"/>
              </a:lnTo>
              <a:lnTo>
                <a:pt x="396" y="488"/>
              </a:lnTo>
              <a:lnTo>
                <a:pt x="387" y="485"/>
              </a:lnTo>
              <a:lnTo>
                <a:pt x="385" y="488"/>
              </a:lnTo>
              <a:lnTo>
                <a:pt x="381" y="486"/>
              </a:lnTo>
              <a:lnTo>
                <a:pt x="378" y="492"/>
              </a:lnTo>
              <a:lnTo>
                <a:pt x="365" y="496"/>
              </a:lnTo>
              <a:lnTo>
                <a:pt x="357" y="491"/>
              </a:lnTo>
              <a:lnTo>
                <a:pt x="353" y="501"/>
              </a:lnTo>
              <a:lnTo>
                <a:pt x="346" y="506"/>
              </a:lnTo>
              <a:lnTo>
                <a:pt x="344" y="508"/>
              </a:lnTo>
              <a:lnTo>
                <a:pt x="346" y="514"/>
              </a:lnTo>
              <a:lnTo>
                <a:pt x="350" y="517"/>
              </a:lnTo>
              <a:lnTo>
                <a:pt x="348" y="520"/>
              </a:lnTo>
              <a:lnTo>
                <a:pt x="342" y="522"/>
              </a:lnTo>
              <a:lnTo>
                <a:pt x="342" y="526"/>
              </a:lnTo>
              <a:lnTo>
                <a:pt x="338" y="529"/>
              </a:lnTo>
              <a:lnTo>
                <a:pt x="341" y="535"/>
              </a:lnTo>
              <a:lnTo>
                <a:pt x="341" y="541"/>
              </a:lnTo>
              <a:lnTo>
                <a:pt x="345" y="545"/>
              </a:lnTo>
              <a:lnTo>
                <a:pt x="345" y="549"/>
              </a:lnTo>
              <a:lnTo>
                <a:pt x="345" y="560"/>
              </a:lnTo>
              <a:lnTo>
                <a:pt x="349" y="565"/>
              </a:lnTo>
              <a:lnTo>
                <a:pt x="348" y="575"/>
              </a:lnTo>
              <a:lnTo>
                <a:pt x="340" y="578"/>
              </a:lnTo>
              <a:lnTo>
                <a:pt x="341" y="586"/>
              </a:lnTo>
              <a:lnTo>
                <a:pt x="344" y="590"/>
              </a:lnTo>
              <a:lnTo>
                <a:pt x="343" y="596"/>
              </a:lnTo>
              <a:lnTo>
                <a:pt x="351" y="601"/>
              </a:lnTo>
              <a:lnTo>
                <a:pt x="350" y="610"/>
              </a:lnTo>
              <a:lnTo>
                <a:pt x="353" y="612"/>
              </a:lnTo>
              <a:lnTo>
                <a:pt x="352" y="617"/>
              </a:lnTo>
              <a:lnTo>
                <a:pt x="350" y="621"/>
              </a:lnTo>
              <a:lnTo>
                <a:pt x="348" y="623"/>
              </a:lnTo>
              <a:lnTo>
                <a:pt x="355" y="624"/>
              </a:lnTo>
              <a:lnTo>
                <a:pt x="352" y="634"/>
              </a:lnTo>
              <a:lnTo>
                <a:pt x="353" y="639"/>
              </a:lnTo>
              <a:lnTo>
                <a:pt x="360" y="643"/>
              </a:lnTo>
              <a:lnTo>
                <a:pt x="356" y="650"/>
              </a:lnTo>
              <a:lnTo>
                <a:pt x="363" y="653"/>
              </a:lnTo>
              <a:lnTo>
                <a:pt x="369" y="653"/>
              </a:lnTo>
              <a:lnTo>
                <a:pt x="360" y="667"/>
              </a:lnTo>
              <a:lnTo>
                <a:pt x="361" y="672"/>
              </a:lnTo>
              <a:lnTo>
                <a:pt x="365" y="671"/>
              </a:lnTo>
              <a:lnTo>
                <a:pt x="369" y="675"/>
              </a:lnTo>
              <a:lnTo>
                <a:pt x="367" y="684"/>
              </a:lnTo>
              <a:lnTo>
                <a:pt x="361" y="697"/>
              </a:lnTo>
              <a:lnTo>
                <a:pt x="359" y="703"/>
              </a:lnTo>
              <a:lnTo>
                <a:pt x="357" y="699"/>
              </a:lnTo>
              <a:lnTo>
                <a:pt x="353" y="697"/>
              </a:lnTo>
              <a:lnTo>
                <a:pt x="349" y="691"/>
              </a:lnTo>
              <a:lnTo>
                <a:pt x="343" y="698"/>
              </a:lnTo>
              <a:lnTo>
                <a:pt x="329" y="692"/>
              </a:lnTo>
              <a:lnTo>
                <a:pt x="314" y="696"/>
              </a:lnTo>
              <a:lnTo>
                <a:pt x="312" y="686"/>
              </a:lnTo>
              <a:lnTo>
                <a:pt x="303" y="685"/>
              </a:lnTo>
              <a:lnTo>
                <a:pt x="304" y="678"/>
              </a:lnTo>
              <a:lnTo>
                <a:pt x="300" y="674"/>
              </a:lnTo>
              <a:lnTo>
                <a:pt x="292" y="675"/>
              </a:lnTo>
              <a:lnTo>
                <a:pt x="290" y="668"/>
              </a:lnTo>
              <a:lnTo>
                <a:pt x="283" y="667"/>
              </a:lnTo>
              <a:lnTo>
                <a:pt x="269" y="669"/>
              </a:lnTo>
              <a:lnTo>
                <a:pt x="263" y="667"/>
              </a:lnTo>
              <a:lnTo>
                <a:pt x="257" y="669"/>
              </a:lnTo>
              <a:lnTo>
                <a:pt x="257" y="663"/>
              </a:lnTo>
              <a:lnTo>
                <a:pt x="247" y="662"/>
              </a:lnTo>
              <a:lnTo>
                <a:pt x="245" y="654"/>
              </a:lnTo>
              <a:lnTo>
                <a:pt x="239" y="650"/>
              </a:lnTo>
              <a:lnTo>
                <a:pt x="228" y="651"/>
              </a:lnTo>
              <a:lnTo>
                <a:pt x="216" y="646"/>
              </a:lnTo>
              <a:lnTo>
                <a:pt x="211" y="650"/>
              </a:lnTo>
              <a:lnTo>
                <a:pt x="203" y="648"/>
              </a:lnTo>
              <a:lnTo>
                <a:pt x="197" y="650"/>
              </a:lnTo>
              <a:lnTo>
                <a:pt x="194" y="646"/>
              </a:lnTo>
              <a:lnTo>
                <a:pt x="194" y="637"/>
              </a:lnTo>
              <a:lnTo>
                <a:pt x="199" y="634"/>
              </a:lnTo>
              <a:lnTo>
                <a:pt x="197" y="628"/>
              </a:lnTo>
              <a:lnTo>
                <a:pt x="190" y="616"/>
              </a:lnTo>
              <a:lnTo>
                <a:pt x="181" y="617"/>
              </a:lnTo>
              <a:lnTo>
                <a:pt x="174" y="610"/>
              </a:lnTo>
              <a:lnTo>
                <a:pt x="177" y="601"/>
              </a:lnTo>
              <a:lnTo>
                <a:pt x="185" y="601"/>
              </a:lnTo>
              <a:lnTo>
                <a:pt x="188" y="594"/>
              </a:lnTo>
              <a:lnTo>
                <a:pt x="192" y="588"/>
              </a:lnTo>
              <a:lnTo>
                <a:pt x="197" y="586"/>
              </a:lnTo>
              <a:lnTo>
                <a:pt x="186" y="577"/>
              </a:lnTo>
              <a:lnTo>
                <a:pt x="180" y="569"/>
              </a:lnTo>
              <a:lnTo>
                <a:pt x="177" y="558"/>
              </a:lnTo>
              <a:lnTo>
                <a:pt x="167" y="557"/>
              </a:lnTo>
              <a:lnTo>
                <a:pt x="165" y="548"/>
              </a:lnTo>
              <a:lnTo>
                <a:pt x="149" y="552"/>
              </a:lnTo>
              <a:lnTo>
                <a:pt x="141" y="546"/>
              </a:lnTo>
              <a:lnTo>
                <a:pt x="133" y="549"/>
              </a:lnTo>
              <a:lnTo>
                <a:pt x="113" y="540"/>
              </a:lnTo>
              <a:lnTo>
                <a:pt x="105" y="543"/>
              </a:lnTo>
              <a:lnTo>
                <a:pt x="99" y="541"/>
              </a:lnTo>
              <a:lnTo>
                <a:pt x="95" y="540"/>
              </a:lnTo>
              <a:lnTo>
                <a:pt x="90" y="540"/>
              </a:lnTo>
              <a:lnTo>
                <a:pt x="90" y="531"/>
              </a:lnTo>
              <a:lnTo>
                <a:pt x="88" y="529"/>
              </a:lnTo>
              <a:lnTo>
                <a:pt x="90" y="524"/>
              </a:lnTo>
              <a:lnTo>
                <a:pt x="87" y="519"/>
              </a:lnTo>
              <a:lnTo>
                <a:pt x="81" y="518"/>
              </a:lnTo>
              <a:lnTo>
                <a:pt x="83" y="514"/>
              </a:lnTo>
              <a:lnTo>
                <a:pt x="83" y="502"/>
              </a:lnTo>
              <a:lnTo>
                <a:pt x="77" y="500"/>
              </a:lnTo>
              <a:lnTo>
                <a:pt x="77" y="496"/>
              </a:lnTo>
              <a:lnTo>
                <a:pt x="71" y="498"/>
              </a:lnTo>
              <a:lnTo>
                <a:pt x="73" y="490"/>
              </a:lnTo>
              <a:lnTo>
                <a:pt x="69" y="489"/>
              </a:lnTo>
              <a:lnTo>
                <a:pt x="71" y="485"/>
              </a:lnTo>
              <a:lnTo>
                <a:pt x="77" y="488"/>
              </a:lnTo>
              <a:lnTo>
                <a:pt x="78" y="476"/>
              </a:lnTo>
              <a:lnTo>
                <a:pt x="71" y="479"/>
              </a:lnTo>
              <a:lnTo>
                <a:pt x="63" y="475"/>
              </a:lnTo>
              <a:lnTo>
                <a:pt x="58" y="478"/>
              </a:lnTo>
              <a:lnTo>
                <a:pt x="57" y="471"/>
              </a:lnTo>
              <a:lnTo>
                <a:pt x="43" y="467"/>
              </a:lnTo>
              <a:lnTo>
                <a:pt x="27" y="465"/>
              </a:lnTo>
              <a:lnTo>
                <a:pt x="20" y="441"/>
              </a:lnTo>
              <a:lnTo>
                <a:pt x="9" y="425"/>
              </a:lnTo>
              <a:lnTo>
                <a:pt x="8" y="399"/>
              </a:lnTo>
              <a:lnTo>
                <a:pt x="14" y="386"/>
              </a:lnTo>
              <a:lnTo>
                <a:pt x="13" y="370"/>
              </a:lnTo>
              <a:close/>
            </a:path>
          </a:pathLst>
        </a:custGeom>
        <a:solidFill>
          <a:srgbClr val="FF6600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1</xdr:col>
      <xdr:colOff>619125</xdr:colOff>
      <xdr:row>16</xdr:row>
      <xdr:rowOff>114300</xdr:rowOff>
    </xdr:from>
    <xdr:to>
      <xdr:col>3</xdr:col>
      <xdr:colOff>47625</xdr:colOff>
      <xdr:row>21</xdr:row>
      <xdr:rowOff>95250</xdr:rowOff>
    </xdr:to>
    <xdr:sp macro="" textlink="">
      <xdr:nvSpPr>
        <xdr:cNvPr id="91142" name="Freeform 6"/>
        <xdr:cNvSpPr>
          <a:spLocks/>
        </xdr:cNvSpPr>
      </xdr:nvSpPr>
      <xdr:spPr bwMode="auto">
        <a:xfrm>
          <a:off x="1381125" y="2743200"/>
          <a:ext cx="952500" cy="790575"/>
        </a:xfrm>
        <a:custGeom>
          <a:avLst/>
          <a:gdLst>
            <a:gd name="T0" fmla="*/ 442 w 592"/>
            <a:gd name="T1" fmla="*/ 388 h 481"/>
            <a:gd name="T2" fmla="*/ 424 w 592"/>
            <a:gd name="T3" fmla="*/ 402 h 481"/>
            <a:gd name="T4" fmla="*/ 415 w 592"/>
            <a:gd name="T5" fmla="*/ 419 h 481"/>
            <a:gd name="T6" fmla="*/ 373 w 592"/>
            <a:gd name="T7" fmla="*/ 418 h 481"/>
            <a:gd name="T8" fmla="*/ 337 w 592"/>
            <a:gd name="T9" fmla="*/ 411 h 481"/>
            <a:gd name="T10" fmla="*/ 327 w 592"/>
            <a:gd name="T11" fmla="*/ 394 h 481"/>
            <a:gd name="T12" fmla="*/ 309 w 592"/>
            <a:gd name="T13" fmla="*/ 376 h 481"/>
            <a:gd name="T14" fmla="*/ 286 w 592"/>
            <a:gd name="T15" fmla="*/ 395 h 481"/>
            <a:gd name="T16" fmla="*/ 287 w 592"/>
            <a:gd name="T17" fmla="*/ 445 h 481"/>
            <a:gd name="T18" fmla="*/ 268 w 592"/>
            <a:gd name="T19" fmla="*/ 439 h 481"/>
            <a:gd name="T20" fmla="*/ 244 w 592"/>
            <a:gd name="T21" fmla="*/ 429 h 481"/>
            <a:gd name="T22" fmla="*/ 195 w 592"/>
            <a:gd name="T23" fmla="*/ 421 h 481"/>
            <a:gd name="T24" fmla="*/ 201 w 592"/>
            <a:gd name="T25" fmla="*/ 460 h 481"/>
            <a:gd name="T26" fmla="*/ 182 w 592"/>
            <a:gd name="T27" fmla="*/ 468 h 481"/>
            <a:gd name="T28" fmla="*/ 154 w 592"/>
            <a:gd name="T29" fmla="*/ 476 h 481"/>
            <a:gd name="T30" fmla="*/ 126 w 592"/>
            <a:gd name="T31" fmla="*/ 438 h 481"/>
            <a:gd name="T32" fmla="*/ 105 w 592"/>
            <a:gd name="T33" fmla="*/ 416 h 481"/>
            <a:gd name="T34" fmla="*/ 66 w 592"/>
            <a:gd name="T35" fmla="*/ 380 h 481"/>
            <a:gd name="T36" fmla="*/ 36 w 592"/>
            <a:gd name="T37" fmla="*/ 361 h 481"/>
            <a:gd name="T38" fmla="*/ 15 w 592"/>
            <a:gd name="T39" fmla="*/ 326 h 481"/>
            <a:gd name="T40" fmla="*/ 7 w 592"/>
            <a:gd name="T41" fmla="*/ 317 h 481"/>
            <a:gd name="T42" fmla="*/ 12 w 592"/>
            <a:gd name="T43" fmla="*/ 279 h 481"/>
            <a:gd name="T44" fmla="*/ 17 w 592"/>
            <a:gd name="T45" fmla="*/ 250 h 481"/>
            <a:gd name="T46" fmla="*/ 31 w 592"/>
            <a:gd name="T47" fmla="*/ 214 h 481"/>
            <a:gd name="T48" fmla="*/ 67 w 592"/>
            <a:gd name="T49" fmla="*/ 184 h 481"/>
            <a:gd name="T50" fmla="*/ 66 w 592"/>
            <a:gd name="T51" fmla="*/ 149 h 481"/>
            <a:gd name="T52" fmla="*/ 11 w 592"/>
            <a:gd name="T53" fmla="*/ 98 h 481"/>
            <a:gd name="T54" fmla="*/ 49 w 592"/>
            <a:gd name="T55" fmla="*/ 69 h 481"/>
            <a:gd name="T56" fmla="*/ 93 w 592"/>
            <a:gd name="T57" fmla="*/ 52 h 481"/>
            <a:gd name="T58" fmla="*/ 115 w 592"/>
            <a:gd name="T59" fmla="*/ 30 h 481"/>
            <a:gd name="T60" fmla="*/ 184 w 592"/>
            <a:gd name="T61" fmla="*/ 2 h 481"/>
            <a:gd name="T62" fmla="*/ 219 w 592"/>
            <a:gd name="T63" fmla="*/ 11 h 481"/>
            <a:gd name="T64" fmla="*/ 212 w 592"/>
            <a:gd name="T65" fmla="*/ 33 h 481"/>
            <a:gd name="T66" fmla="*/ 222 w 592"/>
            <a:gd name="T67" fmla="*/ 53 h 481"/>
            <a:gd name="T68" fmla="*/ 231 w 592"/>
            <a:gd name="T69" fmla="*/ 75 h 481"/>
            <a:gd name="T70" fmla="*/ 274 w 592"/>
            <a:gd name="T71" fmla="*/ 84 h 481"/>
            <a:gd name="T72" fmla="*/ 318 w 592"/>
            <a:gd name="T73" fmla="*/ 93 h 481"/>
            <a:gd name="T74" fmla="*/ 329 w 592"/>
            <a:gd name="T75" fmla="*/ 129 h 481"/>
            <a:gd name="T76" fmla="*/ 331 w 592"/>
            <a:gd name="T77" fmla="*/ 151 h 481"/>
            <a:gd name="T78" fmla="*/ 338 w 592"/>
            <a:gd name="T79" fmla="*/ 185 h 481"/>
            <a:gd name="T80" fmla="*/ 380 w 592"/>
            <a:gd name="T81" fmla="*/ 185 h 481"/>
            <a:gd name="T82" fmla="*/ 404 w 592"/>
            <a:gd name="T83" fmla="*/ 202 h 481"/>
            <a:gd name="T84" fmla="*/ 441 w 592"/>
            <a:gd name="T85" fmla="*/ 209 h 481"/>
            <a:gd name="T86" fmla="*/ 470 w 592"/>
            <a:gd name="T87" fmla="*/ 227 h 481"/>
            <a:gd name="T88" fmla="*/ 500 w 592"/>
            <a:gd name="T89" fmla="*/ 238 h 481"/>
            <a:gd name="T90" fmla="*/ 502 w 592"/>
            <a:gd name="T91" fmla="*/ 207 h 481"/>
            <a:gd name="T92" fmla="*/ 527 w 592"/>
            <a:gd name="T93" fmla="*/ 185 h 481"/>
            <a:gd name="T94" fmla="*/ 547 w 592"/>
            <a:gd name="T95" fmla="*/ 194 h 481"/>
            <a:gd name="T96" fmla="*/ 563 w 592"/>
            <a:gd name="T97" fmla="*/ 210 h 481"/>
            <a:gd name="T98" fmla="*/ 576 w 592"/>
            <a:gd name="T99" fmla="*/ 224 h 481"/>
            <a:gd name="T100" fmla="*/ 590 w 592"/>
            <a:gd name="T101" fmla="*/ 243 h 481"/>
            <a:gd name="T102" fmla="*/ 563 w 592"/>
            <a:gd name="T103" fmla="*/ 250 h 481"/>
            <a:gd name="T104" fmla="*/ 547 w 592"/>
            <a:gd name="T105" fmla="*/ 263 h 481"/>
            <a:gd name="T106" fmla="*/ 527 w 592"/>
            <a:gd name="T107" fmla="*/ 272 h 481"/>
            <a:gd name="T108" fmla="*/ 511 w 592"/>
            <a:gd name="T109" fmla="*/ 282 h 481"/>
            <a:gd name="T110" fmla="*/ 504 w 592"/>
            <a:gd name="T111" fmla="*/ 298 h 481"/>
            <a:gd name="T112" fmla="*/ 513 w 592"/>
            <a:gd name="T113" fmla="*/ 311 h 481"/>
            <a:gd name="T114" fmla="*/ 515 w 592"/>
            <a:gd name="T115" fmla="*/ 325 h 481"/>
            <a:gd name="T116" fmla="*/ 507 w 592"/>
            <a:gd name="T117" fmla="*/ 335 h 481"/>
            <a:gd name="T118" fmla="*/ 487 w 592"/>
            <a:gd name="T119" fmla="*/ 351 h 481"/>
            <a:gd name="T120" fmla="*/ 466 w 592"/>
            <a:gd name="T121" fmla="*/ 362 h 481"/>
            <a:gd name="T122" fmla="*/ 445 w 592"/>
            <a:gd name="T123" fmla="*/ 367 h 48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  <a:cxn ang="0">
              <a:pos x="T122" y="T123"/>
            </a:cxn>
          </a:cxnLst>
          <a:rect l="0" t="0" r="r" b="b"/>
          <a:pathLst>
            <a:path w="592" h="481">
              <a:moveTo>
                <a:pt x="439" y="370"/>
              </a:moveTo>
              <a:lnTo>
                <a:pt x="435" y="371"/>
              </a:lnTo>
              <a:lnTo>
                <a:pt x="435" y="377"/>
              </a:lnTo>
              <a:lnTo>
                <a:pt x="440" y="383"/>
              </a:lnTo>
              <a:lnTo>
                <a:pt x="442" y="388"/>
              </a:lnTo>
              <a:lnTo>
                <a:pt x="437" y="389"/>
              </a:lnTo>
              <a:lnTo>
                <a:pt x="436" y="395"/>
              </a:lnTo>
              <a:lnTo>
                <a:pt x="443" y="399"/>
              </a:lnTo>
              <a:lnTo>
                <a:pt x="429" y="397"/>
              </a:lnTo>
              <a:lnTo>
                <a:pt x="424" y="402"/>
              </a:lnTo>
              <a:lnTo>
                <a:pt x="424" y="406"/>
              </a:lnTo>
              <a:lnTo>
                <a:pt x="436" y="408"/>
              </a:lnTo>
              <a:lnTo>
                <a:pt x="430" y="413"/>
              </a:lnTo>
              <a:lnTo>
                <a:pt x="423" y="414"/>
              </a:lnTo>
              <a:lnTo>
                <a:pt x="415" y="419"/>
              </a:lnTo>
              <a:lnTo>
                <a:pt x="411" y="417"/>
              </a:lnTo>
              <a:lnTo>
                <a:pt x="406" y="407"/>
              </a:lnTo>
              <a:lnTo>
                <a:pt x="396" y="410"/>
              </a:lnTo>
              <a:lnTo>
                <a:pt x="379" y="418"/>
              </a:lnTo>
              <a:lnTo>
                <a:pt x="373" y="418"/>
              </a:lnTo>
              <a:lnTo>
                <a:pt x="364" y="416"/>
              </a:lnTo>
              <a:lnTo>
                <a:pt x="357" y="414"/>
              </a:lnTo>
              <a:lnTo>
                <a:pt x="348" y="421"/>
              </a:lnTo>
              <a:lnTo>
                <a:pt x="345" y="416"/>
              </a:lnTo>
              <a:lnTo>
                <a:pt x="337" y="411"/>
              </a:lnTo>
              <a:lnTo>
                <a:pt x="339" y="409"/>
              </a:lnTo>
              <a:lnTo>
                <a:pt x="336" y="406"/>
              </a:lnTo>
              <a:lnTo>
                <a:pt x="338" y="401"/>
              </a:lnTo>
              <a:lnTo>
                <a:pt x="331" y="402"/>
              </a:lnTo>
              <a:lnTo>
                <a:pt x="327" y="394"/>
              </a:lnTo>
              <a:lnTo>
                <a:pt x="326" y="387"/>
              </a:lnTo>
              <a:lnTo>
                <a:pt x="328" y="382"/>
              </a:lnTo>
              <a:lnTo>
                <a:pt x="319" y="374"/>
              </a:lnTo>
              <a:lnTo>
                <a:pt x="312" y="372"/>
              </a:lnTo>
              <a:lnTo>
                <a:pt x="309" y="376"/>
              </a:lnTo>
              <a:lnTo>
                <a:pt x="301" y="378"/>
              </a:lnTo>
              <a:lnTo>
                <a:pt x="303" y="387"/>
              </a:lnTo>
              <a:lnTo>
                <a:pt x="296" y="386"/>
              </a:lnTo>
              <a:lnTo>
                <a:pt x="288" y="392"/>
              </a:lnTo>
              <a:lnTo>
                <a:pt x="286" y="395"/>
              </a:lnTo>
              <a:lnTo>
                <a:pt x="287" y="405"/>
              </a:lnTo>
              <a:lnTo>
                <a:pt x="285" y="412"/>
              </a:lnTo>
              <a:lnTo>
                <a:pt x="292" y="425"/>
              </a:lnTo>
              <a:lnTo>
                <a:pt x="292" y="433"/>
              </a:lnTo>
              <a:lnTo>
                <a:pt x="287" y="445"/>
              </a:lnTo>
              <a:lnTo>
                <a:pt x="288" y="451"/>
              </a:lnTo>
              <a:lnTo>
                <a:pt x="284" y="459"/>
              </a:lnTo>
              <a:lnTo>
                <a:pt x="278" y="455"/>
              </a:lnTo>
              <a:lnTo>
                <a:pt x="263" y="450"/>
              </a:lnTo>
              <a:lnTo>
                <a:pt x="268" y="439"/>
              </a:lnTo>
              <a:lnTo>
                <a:pt x="267" y="428"/>
              </a:lnTo>
              <a:lnTo>
                <a:pt x="263" y="429"/>
              </a:lnTo>
              <a:lnTo>
                <a:pt x="260" y="424"/>
              </a:lnTo>
              <a:lnTo>
                <a:pt x="254" y="424"/>
              </a:lnTo>
              <a:lnTo>
                <a:pt x="244" y="429"/>
              </a:lnTo>
              <a:lnTo>
                <a:pt x="234" y="425"/>
              </a:lnTo>
              <a:lnTo>
                <a:pt x="230" y="430"/>
              </a:lnTo>
              <a:lnTo>
                <a:pt x="229" y="424"/>
              </a:lnTo>
              <a:lnTo>
                <a:pt x="225" y="418"/>
              </a:lnTo>
              <a:lnTo>
                <a:pt x="195" y="421"/>
              </a:lnTo>
              <a:lnTo>
                <a:pt x="185" y="429"/>
              </a:lnTo>
              <a:lnTo>
                <a:pt x="175" y="432"/>
              </a:lnTo>
              <a:lnTo>
                <a:pt x="179" y="445"/>
              </a:lnTo>
              <a:lnTo>
                <a:pt x="194" y="454"/>
              </a:lnTo>
              <a:lnTo>
                <a:pt x="201" y="460"/>
              </a:lnTo>
              <a:lnTo>
                <a:pt x="201" y="468"/>
              </a:lnTo>
              <a:lnTo>
                <a:pt x="200" y="470"/>
              </a:lnTo>
              <a:lnTo>
                <a:pt x="190" y="468"/>
              </a:lnTo>
              <a:lnTo>
                <a:pt x="188" y="470"/>
              </a:lnTo>
              <a:lnTo>
                <a:pt x="182" y="468"/>
              </a:lnTo>
              <a:lnTo>
                <a:pt x="177" y="471"/>
              </a:lnTo>
              <a:lnTo>
                <a:pt x="176" y="481"/>
              </a:lnTo>
              <a:lnTo>
                <a:pt x="167" y="476"/>
              </a:lnTo>
              <a:lnTo>
                <a:pt x="159" y="479"/>
              </a:lnTo>
              <a:lnTo>
                <a:pt x="154" y="476"/>
              </a:lnTo>
              <a:lnTo>
                <a:pt x="148" y="443"/>
              </a:lnTo>
              <a:lnTo>
                <a:pt x="139" y="444"/>
              </a:lnTo>
              <a:lnTo>
                <a:pt x="137" y="437"/>
              </a:lnTo>
              <a:lnTo>
                <a:pt x="127" y="440"/>
              </a:lnTo>
              <a:lnTo>
                <a:pt x="126" y="438"/>
              </a:lnTo>
              <a:lnTo>
                <a:pt x="123" y="433"/>
              </a:lnTo>
              <a:lnTo>
                <a:pt x="118" y="430"/>
              </a:lnTo>
              <a:lnTo>
                <a:pt x="116" y="422"/>
              </a:lnTo>
              <a:lnTo>
                <a:pt x="105" y="423"/>
              </a:lnTo>
              <a:lnTo>
                <a:pt x="105" y="416"/>
              </a:lnTo>
              <a:lnTo>
                <a:pt x="94" y="405"/>
              </a:lnTo>
              <a:lnTo>
                <a:pt x="90" y="394"/>
              </a:lnTo>
              <a:lnTo>
                <a:pt x="74" y="388"/>
              </a:lnTo>
              <a:lnTo>
                <a:pt x="73" y="383"/>
              </a:lnTo>
              <a:lnTo>
                <a:pt x="66" y="380"/>
              </a:lnTo>
              <a:lnTo>
                <a:pt x="60" y="381"/>
              </a:lnTo>
              <a:lnTo>
                <a:pt x="46" y="371"/>
              </a:lnTo>
              <a:lnTo>
                <a:pt x="35" y="371"/>
              </a:lnTo>
              <a:lnTo>
                <a:pt x="31" y="374"/>
              </a:lnTo>
              <a:lnTo>
                <a:pt x="36" y="361"/>
              </a:lnTo>
              <a:lnTo>
                <a:pt x="36" y="357"/>
              </a:lnTo>
              <a:lnTo>
                <a:pt x="42" y="356"/>
              </a:lnTo>
              <a:lnTo>
                <a:pt x="40" y="349"/>
              </a:lnTo>
              <a:lnTo>
                <a:pt x="29" y="331"/>
              </a:lnTo>
              <a:lnTo>
                <a:pt x="15" y="326"/>
              </a:lnTo>
              <a:lnTo>
                <a:pt x="12" y="329"/>
              </a:lnTo>
              <a:lnTo>
                <a:pt x="11" y="336"/>
              </a:lnTo>
              <a:lnTo>
                <a:pt x="0" y="334"/>
              </a:lnTo>
              <a:lnTo>
                <a:pt x="5" y="324"/>
              </a:lnTo>
              <a:lnTo>
                <a:pt x="7" y="317"/>
              </a:lnTo>
              <a:lnTo>
                <a:pt x="4" y="313"/>
              </a:lnTo>
              <a:lnTo>
                <a:pt x="8" y="307"/>
              </a:lnTo>
              <a:lnTo>
                <a:pt x="5" y="300"/>
              </a:lnTo>
              <a:lnTo>
                <a:pt x="6" y="292"/>
              </a:lnTo>
              <a:lnTo>
                <a:pt x="12" y="279"/>
              </a:lnTo>
              <a:lnTo>
                <a:pt x="33" y="275"/>
              </a:lnTo>
              <a:lnTo>
                <a:pt x="33" y="269"/>
              </a:lnTo>
              <a:lnTo>
                <a:pt x="37" y="261"/>
              </a:lnTo>
              <a:lnTo>
                <a:pt x="28" y="251"/>
              </a:lnTo>
              <a:lnTo>
                <a:pt x="17" y="250"/>
              </a:lnTo>
              <a:lnTo>
                <a:pt x="19" y="241"/>
              </a:lnTo>
              <a:lnTo>
                <a:pt x="31" y="234"/>
              </a:lnTo>
              <a:lnTo>
                <a:pt x="29" y="227"/>
              </a:lnTo>
              <a:lnTo>
                <a:pt x="25" y="218"/>
              </a:lnTo>
              <a:lnTo>
                <a:pt x="31" y="214"/>
              </a:lnTo>
              <a:lnTo>
                <a:pt x="49" y="218"/>
              </a:lnTo>
              <a:lnTo>
                <a:pt x="60" y="223"/>
              </a:lnTo>
              <a:lnTo>
                <a:pt x="70" y="214"/>
              </a:lnTo>
              <a:lnTo>
                <a:pt x="57" y="199"/>
              </a:lnTo>
              <a:lnTo>
                <a:pt x="67" y="184"/>
              </a:lnTo>
              <a:lnTo>
                <a:pt x="77" y="174"/>
              </a:lnTo>
              <a:lnTo>
                <a:pt x="78" y="165"/>
              </a:lnTo>
              <a:lnTo>
                <a:pt x="75" y="162"/>
              </a:lnTo>
              <a:lnTo>
                <a:pt x="76" y="160"/>
              </a:lnTo>
              <a:lnTo>
                <a:pt x="66" y="149"/>
              </a:lnTo>
              <a:lnTo>
                <a:pt x="51" y="137"/>
              </a:lnTo>
              <a:lnTo>
                <a:pt x="47" y="129"/>
              </a:lnTo>
              <a:lnTo>
                <a:pt x="33" y="118"/>
              </a:lnTo>
              <a:lnTo>
                <a:pt x="20" y="112"/>
              </a:lnTo>
              <a:lnTo>
                <a:pt x="11" y="98"/>
              </a:lnTo>
              <a:lnTo>
                <a:pt x="11" y="86"/>
              </a:lnTo>
              <a:lnTo>
                <a:pt x="13" y="87"/>
              </a:lnTo>
              <a:lnTo>
                <a:pt x="29" y="75"/>
              </a:lnTo>
              <a:lnTo>
                <a:pt x="41" y="75"/>
              </a:lnTo>
              <a:lnTo>
                <a:pt x="49" y="69"/>
              </a:lnTo>
              <a:lnTo>
                <a:pt x="56" y="72"/>
              </a:lnTo>
              <a:lnTo>
                <a:pt x="59" y="66"/>
              </a:lnTo>
              <a:lnTo>
                <a:pt x="61" y="58"/>
              </a:lnTo>
              <a:lnTo>
                <a:pt x="74" y="59"/>
              </a:lnTo>
              <a:lnTo>
                <a:pt x="93" y="52"/>
              </a:lnTo>
              <a:lnTo>
                <a:pt x="100" y="43"/>
              </a:lnTo>
              <a:lnTo>
                <a:pt x="101" y="34"/>
              </a:lnTo>
              <a:lnTo>
                <a:pt x="101" y="26"/>
              </a:lnTo>
              <a:lnTo>
                <a:pt x="105" y="29"/>
              </a:lnTo>
              <a:lnTo>
                <a:pt x="115" y="30"/>
              </a:lnTo>
              <a:lnTo>
                <a:pt x="122" y="34"/>
              </a:lnTo>
              <a:lnTo>
                <a:pt x="137" y="34"/>
              </a:lnTo>
              <a:lnTo>
                <a:pt x="166" y="31"/>
              </a:lnTo>
              <a:lnTo>
                <a:pt x="168" y="0"/>
              </a:lnTo>
              <a:lnTo>
                <a:pt x="184" y="2"/>
              </a:lnTo>
              <a:lnTo>
                <a:pt x="198" y="6"/>
              </a:lnTo>
              <a:lnTo>
                <a:pt x="199" y="13"/>
              </a:lnTo>
              <a:lnTo>
                <a:pt x="204" y="10"/>
              </a:lnTo>
              <a:lnTo>
                <a:pt x="212" y="14"/>
              </a:lnTo>
              <a:lnTo>
                <a:pt x="219" y="11"/>
              </a:lnTo>
              <a:lnTo>
                <a:pt x="218" y="23"/>
              </a:lnTo>
              <a:lnTo>
                <a:pt x="212" y="20"/>
              </a:lnTo>
              <a:lnTo>
                <a:pt x="210" y="24"/>
              </a:lnTo>
              <a:lnTo>
                <a:pt x="214" y="25"/>
              </a:lnTo>
              <a:lnTo>
                <a:pt x="212" y="33"/>
              </a:lnTo>
              <a:lnTo>
                <a:pt x="218" y="31"/>
              </a:lnTo>
              <a:lnTo>
                <a:pt x="218" y="35"/>
              </a:lnTo>
              <a:lnTo>
                <a:pt x="224" y="37"/>
              </a:lnTo>
              <a:lnTo>
                <a:pt x="224" y="49"/>
              </a:lnTo>
              <a:lnTo>
                <a:pt x="222" y="53"/>
              </a:lnTo>
              <a:lnTo>
                <a:pt x="228" y="54"/>
              </a:lnTo>
              <a:lnTo>
                <a:pt x="231" y="59"/>
              </a:lnTo>
              <a:lnTo>
                <a:pt x="229" y="64"/>
              </a:lnTo>
              <a:lnTo>
                <a:pt x="231" y="66"/>
              </a:lnTo>
              <a:lnTo>
                <a:pt x="231" y="75"/>
              </a:lnTo>
              <a:lnTo>
                <a:pt x="236" y="75"/>
              </a:lnTo>
              <a:lnTo>
                <a:pt x="240" y="76"/>
              </a:lnTo>
              <a:lnTo>
                <a:pt x="246" y="78"/>
              </a:lnTo>
              <a:lnTo>
                <a:pt x="254" y="75"/>
              </a:lnTo>
              <a:lnTo>
                <a:pt x="274" y="84"/>
              </a:lnTo>
              <a:lnTo>
                <a:pt x="282" y="81"/>
              </a:lnTo>
              <a:lnTo>
                <a:pt x="290" y="87"/>
              </a:lnTo>
              <a:lnTo>
                <a:pt x="306" y="83"/>
              </a:lnTo>
              <a:lnTo>
                <a:pt x="308" y="92"/>
              </a:lnTo>
              <a:lnTo>
                <a:pt x="318" y="93"/>
              </a:lnTo>
              <a:lnTo>
                <a:pt x="321" y="104"/>
              </a:lnTo>
              <a:lnTo>
                <a:pt x="327" y="112"/>
              </a:lnTo>
              <a:lnTo>
                <a:pt x="338" y="121"/>
              </a:lnTo>
              <a:lnTo>
                <a:pt x="333" y="123"/>
              </a:lnTo>
              <a:lnTo>
                <a:pt x="329" y="129"/>
              </a:lnTo>
              <a:lnTo>
                <a:pt x="326" y="136"/>
              </a:lnTo>
              <a:lnTo>
                <a:pt x="318" y="136"/>
              </a:lnTo>
              <a:lnTo>
                <a:pt x="315" y="145"/>
              </a:lnTo>
              <a:lnTo>
                <a:pt x="322" y="152"/>
              </a:lnTo>
              <a:lnTo>
                <a:pt x="331" y="151"/>
              </a:lnTo>
              <a:lnTo>
                <a:pt x="338" y="163"/>
              </a:lnTo>
              <a:lnTo>
                <a:pt x="340" y="169"/>
              </a:lnTo>
              <a:lnTo>
                <a:pt x="335" y="172"/>
              </a:lnTo>
              <a:lnTo>
                <a:pt x="335" y="181"/>
              </a:lnTo>
              <a:lnTo>
                <a:pt x="338" y="185"/>
              </a:lnTo>
              <a:lnTo>
                <a:pt x="344" y="183"/>
              </a:lnTo>
              <a:lnTo>
                <a:pt x="352" y="185"/>
              </a:lnTo>
              <a:lnTo>
                <a:pt x="357" y="181"/>
              </a:lnTo>
              <a:lnTo>
                <a:pt x="369" y="186"/>
              </a:lnTo>
              <a:lnTo>
                <a:pt x="380" y="185"/>
              </a:lnTo>
              <a:lnTo>
                <a:pt x="386" y="189"/>
              </a:lnTo>
              <a:lnTo>
                <a:pt x="388" y="197"/>
              </a:lnTo>
              <a:lnTo>
                <a:pt x="398" y="198"/>
              </a:lnTo>
              <a:lnTo>
                <a:pt x="398" y="204"/>
              </a:lnTo>
              <a:lnTo>
                <a:pt x="404" y="202"/>
              </a:lnTo>
              <a:lnTo>
                <a:pt x="410" y="204"/>
              </a:lnTo>
              <a:lnTo>
                <a:pt x="424" y="202"/>
              </a:lnTo>
              <a:lnTo>
                <a:pt x="431" y="203"/>
              </a:lnTo>
              <a:lnTo>
                <a:pt x="433" y="210"/>
              </a:lnTo>
              <a:lnTo>
                <a:pt x="441" y="209"/>
              </a:lnTo>
              <a:lnTo>
                <a:pt x="445" y="213"/>
              </a:lnTo>
              <a:lnTo>
                <a:pt x="444" y="220"/>
              </a:lnTo>
              <a:lnTo>
                <a:pt x="453" y="221"/>
              </a:lnTo>
              <a:lnTo>
                <a:pt x="455" y="231"/>
              </a:lnTo>
              <a:lnTo>
                <a:pt x="470" y="227"/>
              </a:lnTo>
              <a:lnTo>
                <a:pt x="484" y="233"/>
              </a:lnTo>
              <a:lnTo>
                <a:pt x="490" y="226"/>
              </a:lnTo>
              <a:lnTo>
                <a:pt x="494" y="232"/>
              </a:lnTo>
              <a:lnTo>
                <a:pt x="498" y="234"/>
              </a:lnTo>
              <a:lnTo>
                <a:pt x="500" y="238"/>
              </a:lnTo>
              <a:lnTo>
                <a:pt x="502" y="232"/>
              </a:lnTo>
              <a:lnTo>
                <a:pt x="508" y="219"/>
              </a:lnTo>
              <a:lnTo>
                <a:pt x="510" y="210"/>
              </a:lnTo>
              <a:lnTo>
                <a:pt x="506" y="206"/>
              </a:lnTo>
              <a:lnTo>
                <a:pt x="502" y="207"/>
              </a:lnTo>
              <a:lnTo>
                <a:pt x="501" y="202"/>
              </a:lnTo>
              <a:lnTo>
                <a:pt x="510" y="188"/>
              </a:lnTo>
              <a:lnTo>
                <a:pt x="520" y="190"/>
              </a:lnTo>
              <a:lnTo>
                <a:pt x="522" y="184"/>
              </a:lnTo>
              <a:lnTo>
                <a:pt x="527" y="185"/>
              </a:lnTo>
              <a:lnTo>
                <a:pt x="528" y="190"/>
              </a:lnTo>
              <a:lnTo>
                <a:pt x="532" y="194"/>
              </a:lnTo>
              <a:lnTo>
                <a:pt x="536" y="193"/>
              </a:lnTo>
              <a:lnTo>
                <a:pt x="538" y="196"/>
              </a:lnTo>
              <a:lnTo>
                <a:pt x="547" y="194"/>
              </a:lnTo>
              <a:lnTo>
                <a:pt x="548" y="193"/>
              </a:lnTo>
              <a:lnTo>
                <a:pt x="559" y="198"/>
              </a:lnTo>
              <a:lnTo>
                <a:pt x="558" y="203"/>
              </a:lnTo>
              <a:lnTo>
                <a:pt x="561" y="214"/>
              </a:lnTo>
              <a:lnTo>
                <a:pt x="563" y="210"/>
              </a:lnTo>
              <a:lnTo>
                <a:pt x="567" y="211"/>
              </a:lnTo>
              <a:lnTo>
                <a:pt x="567" y="216"/>
              </a:lnTo>
              <a:lnTo>
                <a:pt x="564" y="218"/>
              </a:lnTo>
              <a:lnTo>
                <a:pt x="568" y="222"/>
              </a:lnTo>
              <a:lnTo>
                <a:pt x="576" y="224"/>
              </a:lnTo>
              <a:lnTo>
                <a:pt x="579" y="222"/>
              </a:lnTo>
              <a:lnTo>
                <a:pt x="585" y="225"/>
              </a:lnTo>
              <a:lnTo>
                <a:pt x="589" y="234"/>
              </a:lnTo>
              <a:lnTo>
                <a:pt x="588" y="239"/>
              </a:lnTo>
              <a:lnTo>
                <a:pt x="590" y="243"/>
              </a:lnTo>
              <a:lnTo>
                <a:pt x="592" y="243"/>
              </a:lnTo>
              <a:lnTo>
                <a:pt x="587" y="252"/>
              </a:lnTo>
              <a:lnTo>
                <a:pt x="583" y="249"/>
              </a:lnTo>
              <a:lnTo>
                <a:pt x="573" y="252"/>
              </a:lnTo>
              <a:lnTo>
                <a:pt x="563" y="250"/>
              </a:lnTo>
              <a:lnTo>
                <a:pt x="561" y="255"/>
              </a:lnTo>
              <a:lnTo>
                <a:pt x="555" y="255"/>
              </a:lnTo>
              <a:lnTo>
                <a:pt x="551" y="258"/>
              </a:lnTo>
              <a:lnTo>
                <a:pt x="550" y="263"/>
              </a:lnTo>
              <a:lnTo>
                <a:pt x="547" y="263"/>
              </a:lnTo>
              <a:lnTo>
                <a:pt x="546" y="269"/>
              </a:lnTo>
              <a:lnTo>
                <a:pt x="543" y="270"/>
              </a:lnTo>
              <a:lnTo>
                <a:pt x="543" y="266"/>
              </a:lnTo>
              <a:lnTo>
                <a:pt x="531" y="267"/>
              </a:lnTo>
              <a:lnTo>
                <a:pt x="527" y="272"/>
              </a:lnTo>
              <a:lnTo>
                <a:pt x="525" y="278"/>
              </a:lnTo>
              <a:lnTo>
                <a:pt x="517" y="280"/>
              </a:lnTo>
              <a:lnTo>
                <a:pt x="515" y="277"/>
              </a:lnTo>
              <a:lnTo>
                <a:pt x="510" y="278"/>
              </a:lnTo>
              <a:lnTo>
                <a:pt x="511" y="282"/>
              </a:lnTo>
              <a:lnTo>
                <a:pt x="505" y="280"/>
              </a:lnTo>
              <a:lnTo>
                <a:pt x="506" y="287"/>
              </a:lnTo>
              <a:lnTo>
                <a:pt x="514" y="289"/>
              </a:lnTo>
              <a:lnTo>
                <a:pt x="511" y="298"/>
              </a:lnTo>
              <a:lnTo>
                <a:pt x="504" y="298"/>
              </a:lnTo>
              <a:lnTo>
                <a:pt x="501" y="306"/>
              </a:lnTo>
              <a:lnTo>
                <a:pt x="502" y="310"/>
              </a:lnTo>
              <a:lnTo>
                <a:pt x="510" y="306"/>
              </a:lnTo>
              <a:lnTo>
                <a:pt x="515" y="308"/>
              </a:lnTo>
              <a:lnTo>
                <a:pt x="513" y="311"/>
              </a:lnTo>
              <a:lnTo>
                <a:pt x="506" y="315"/>
              </a:lnTo>
              <a:lnTo>
                <a:pt x="507" y="318"/>
              </a:lnTo>
              <a:lnTo>
                <a:pt x="510" y="322"/>
              </a:lnTo>
              <a:lnTo>
                <a:pt x="516" y="322"/>
              </a:lnTo>
              <a:lnTo>
                <a:pt x="515" y="325"/>
              </a:lnTo>
              <a:lnTo>
                <a:pt x="515" y="329"/>
              </a:lnTo>
              <a:lnTo>
                <a:pt x="511" y="329"/>
              </a:lnTo>
              <a:lnTo>
                <a:pt x="511" y="331"/>
              </a:lnTo>
              <a:lnTo>
                <a:pt x="506" y="331"/>
              </a:lnTo>
              <a:lnTo>
                <a:pt x="507" y="335"/>
              </a:lnTo>
              <a:lnTo>
                <a:pt x="500" y="336"/>
              </a:lnTo>
              <a:lnTo>
                <a:pt x="494" y="332"/>
              </a:lnTo>
              <a:lnTo>
                <a:pt x="492" y="338"/>
              </a:lnTo>
              <a:lnTo>
                <a:pt x="487" y="344"/>
              </a:lnTo>
              <a:lnTo>
                <a:pt x="487" y="351"/>
              </a:lnTo>
              <a:lnTo>
                <a:pt x="486" y="355"/>
              </a:lnTo>
              <a:lnTo>
                <a:pt x="475" y="357"/>
              </a:lnTo>
              <a:lnTo>
                <a:pt x="473" y="354"/>
              </a:lnTo>
              <a:lnTo>
                <a:pt x="469" y="357"/>
              </a:lnTo>
              <a:lnTo>
                <a:pt x="466" y="362"/>
              </a:lnTo>
              <a:lnTo>
                <a:pt x="457" y="364"/>
              </a:lnTo>
              <a:lnTo>
                <a:pt x="454" y="364"/>
              </a:lnTo>
              <a:lnTo>
                <a:pt x="453" y="356"/>
              </a:lnTo>
              <a:lnTo>
                <a:pt x="447" y="358"/>
              </a:lnTo>
              <a:lnTo>
                <a:pt x="445" y="367"/>
              </a:lnTo>
              <a:lnTo>
                <a:pt x="439" y="37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666750</xdr:colOff>
      <xdr:row>16</xdr:row>
      <xdr:rowOff>123825</xdr:rowOff>
    </xdr:from>
    <xdr:to>
      <xdr:col>1</xdr:col>
      <xdr:colOff>742950</xdr:colOff>
      <xdr:row>24</xdr:row>
      <xdr:rowOff>57150</xdr:rowOff>
    </xdr:to>
    <xdr:sp macro="" textlink="">
      <xdr:nvSpPr>
        <xdr:cNvPr id="91143" name="Freeform 7"/>
        <xdr:cNvSpPr>
          <a:spLocks/>
        </xdr:cNvSpPr>
      </xdr:nvSpPr>
      <xdr:spPr bwMode="auto">
        <a:xfrm>
          <a:off x="666750" y="2752725"/>
          <a:ext cx="838200" cy="1228725"/>
        </a:xfrm>
        <a:custGeom>
          <a:avLst/>
          <a:gdLst>
            <a:gd name="T0" fmla="*/ 466 w 527"/>
            <a:gd name="T1" fmla="*/ 248 h 747"/>
            <a:gd name="T2" fmla="*/ 461 w 527"/>
            <a:gd name="T3" fmla="*/ 277 h 747"/>
            <a:gd name="T4" fmla="*/ 456 w 527"/>
            <a:gd name="T5" fmla="*/ 315 h 747"/>
            <a:gd name="T6" fmla="*/ 464 w 527"/>
            <a:gd name="T7" fmla="*/ 324 h 747"/>
            <a:gd name="T8" fmla="*/ 485 w 527"/>
            <a:gd name="T9" fmla="*/ 359 h 747"/>
            <a:gd name="T10" fmla="*/ 444 w 527"/>
            <a:gd name="T11" fmla="*/ 411 h 747"/>
            <a:gd name="T12" fmla="*/ 417 w 527"/>
            <a:gd name="T13" fmla="*/ 400 h 747"/>
            <a:gd name="T14" fmla="*/ 404 w 527"/>
            <a:gd name="T15" fmla="*/ 449 h 747"/>
            <a:gd name="T16" fmla="*/ 364 w 527"/>
            <a:gd name="T17" fmla="*/ 483 h 747"/>
            <a:gd name="T18" fmla="*/ 338 w 527"/>
            <a:gd name="T19" fmla="*/ 493 h 747"/>
            <a:gd name="T20" fmla="*/ 261 w 527"/>
            <a:gd name="T21" fmla="*/ 508 h 747"/>
            <a:gd name="T22" fmla="*/ 263 w 527"/>
            <a:gd name="T23" fmla="*/ 546 h 747"/>
            <a:gd name="T24" fmla="*/ 265 w 527"/>
            <a:gd name="T25" fmla="*/ 592 h 747"/>
            <a:gd name="T26" fmla="*/ 283 w 527"/>
            <a:gd name="T27" fmla="*/ 611 h 747"/>
            <a:gd name="T28" fmla="*/ 273 w 527"/>
            <a:gd name="T29" fmla="*/ 657 h 747"/>
            <a:gd name="T30" fmla="*/ 275 w 527"/>
            <a:gd name="T31" fmla="*/ 706 h 747"/>
            <a:gd name="T32" fmla="*/ 243 w 527"/>
            <a:gd name="T33" fmla="*/ 720 h 747"/>
            <a:gd name="T34" fmla="*/ 230 w 527"/>
            <a:gd name="T35" fmla="*/ 744 h 747"/>
            <a:gd name="T36" fmla="*/ 224 w 527"/>
            <a:gd name="T37" fmla="*/ 730 h 747"/>
            <a:gd name="T38" fmla="*/ 217 w 527"/>
            <a:gd name="T39" fmla="*/ 707 h 747"/>
            <a:gd name="T40" fmla="*/ 190 w 527"/>
            <a:gd name="T41" fmla="*/ 680 h 747"/>
            <a:gd name="T42" fmla="*/ 173 w 527"/>
            <a:gd name="T43" fmla="*/ 687 h 747"/>
            <a:gd name="T44" fmla="*/ 149 w 527"/>
            <a:gd name="T45" fmla="*/ 684 h 747"/>
            <a:gd name="T46" fmla="*/ 123 w 527"/>
            <a:gd name="T47" fmla="*/ 642 h 747"/>
            <a:gd name="T48" fmla="*/ 130 w 527"/>
            <a:gd name="T49" fmla="*/ 610 h 747"/>
            <a:gd name="T50" fmla="*/ 123 w 527"/>
            <a:gd name="T51" fmla="*/ 573 h 747"/>
            <a:gd name="T52" fmla="*/ 95 w 527"/>
            <a:gd name="T53" fmla="*/ 532 h 747"/>
            <a:gd name="T54" fmla="*/ 19 w 527"/>
            <a:gd name="T55" fmla="*/ 547 h 747"/>
            <a:gd name="T56" fmla="*/ 18 w 527"/>
            <a:gd name="T57" fmla="*/ 498 h 747"/>
            <a:gd name="T58" fmla="*/ 25 w 527"/>
            <a:gd name="T59" fmla="*/ 484 h 747"/>
            <a:gd name="T60" fmla="*/ 54 w 527"/>
            <a:gd name="T61" fmla="*/ 454 h 747"/>
            <a:gd name="T62" fmla="*/ 67 w 527"/>
            <a:gd name="T63" fmla="*/ 428 h 747"/>
            <a:gd name="T64" fmla="*/ 48 w 527"/>
            <a:gd name="T65" fmla="*/ 395 h 747"/>
            <a:gd name="T66" fmla="*/ 71 w 527"/>
            <a:gd name="T67" fmla="*/ 363 h 747"/>
            <a:gd name="T68" fmla="*/ 85 w 527"/>
            <a:gd name="T69" fmla="*/ 329 h 747"/>
            <a:gd name="T70" fmla="*/ 90 w 527"/>
            <a:gd name="T71" fmla="*/ 291 h 747"/>
            <a:gd name="T72" fmla="*/ 118 w 527"/>
            <a:gd name="T73" fmla="*/ 259 h 747"/>
            <a:gd name="T74" fmla="*/ 159 w 527"/>
            <a:gd name="T75" fmla="*/ 223 h 747"/>
            <a:gd name="T76" fmla="*/ 169 w 527"/>
            <a:gd name="T77" fmla="*/ 186 h 747"/>
            <a:gd name="T78" fmla="*/ 212 w 527"/>
            <a:gd name="T79" fmla="*/ 161 h 747"/>
            <a:gd name="T80" fmla="*/ 189 w 527"/>
            <a:gd name="T81" fmla="*/ 125 h 747"/>
            <a:gd name="T82" fmla="*/ 185 w 527"/>
            <a:gd name="T83" fmla="*/ 104 h 747"/>
            <a:gd name="T84" fmla="*/ 230 w 527"/>
            <a:gd name="T85" fmla="*/ 94 h 747"/>
            <a:gd name="T86" fmla="*/ 241 w 527"/>
            <a:gd name="T87" fmla="*/ 61 h 747"/>
            <a:gd name="T88" fmla="*/ 299 w 527"/>
            <a:gd name="T89" fmla="*/ 73 h 747"/>
            <a:gd name="T90" fmla="*/ 332 w 527"/>
            <a:gd name="T91" fmla="*/ 39 h 747"/>
            <a:gd name="T92" fmla="*/ 367 w 527"/>
            <a:gd name="T93" fmla="*/ 0 h 747"/>
            <a:gd name="T94" fmla="*/ 397 w 527"/>
            <a:gd name="T95" fmla="*/ 28 h 747"/>
            <a:gd name="T96" fmla="*/ 397 w 527"/>
            <a:gd name="T97" fmla="*/ 58 h 747"/>
            <a:gd name="T98" fmla="*/ 383 w 527"/>
            <a:gd name="T99" fmla="*/ 93 h 747"/>
            <a:gd name="T100" fmla="*/ 413 w 527"/>
            <a:gd name="T101" fmla="*/ 115 h 747"/>
            <a:gd name="T102" fmla="*/ 424 w 527"/>
            <a:gd name="T103" fmla="*/ 84 h 747"/>
            <a:gd name="T104" fmla="*/ 446 w 527"/>
            <a:gd name="T105" fmla="*/ 87 h 747"/>
            <a:gd name="T106" fmla="*/ 460 w 527"/>
            <a:gd name="T107" fmla="*/ 96 h 747"/>
            <a:gd name="T108" fmla="*/ 515 w 527"/>
            <a:gd name="T109" fmla="*/ 147 h 747"/>
            <a:gd name="T110" fmla="*/ 516 w 527"/>
            <a:gd name="T111" fmla="*/ 182 h 747"/>
            <a:gd name="T112" fmla="*/ 480 w 527"/>
            <a:gd name="T113" fmla="*/ 212 h 74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527" h="747">
              <a:moveTo>
                <a:pt x="474" y="216"/>
              </a:moveTo>
              <a:lnTo>
                <a:pt x="478" y="225"/>
              </a:lnTo>
              <a:lnTo>
                <a:pt x="480" y="232"/>
              </a:lnTo>
              <a:lnTo>
                <a:pt x="468" y="239"/>
              </a:lnTo>
              <a:lnTo>
                <a:pt x="466" y="248"/>
              </a:lnTo>
              <a:lnTo>
                <a:pt x="477" y="249"/>
              </a:lnTo>
              <a:lnTo>
                <a:pt x="486" y="259"/>
              </a:lnTo>
              <a:lnTo>
                <a:pt x="482" y="267"/>
              </a:lnTo>
              <a:lnTo>
                <a:pt x="482" y="273"/>
              </a:lnTo>
              <a:lnTo>
                <a:pt x="461" y="277"/>
              </a:lnTo>
              <a:lnTo>
                <a:pt x="455" y="290"/>
              </a:lnTo>
              <a:lnTo>
                <a:pt x="454" y="298"/>
              </a:lnTo>
              <a:lnTo>
                <a:pt x="457" y="305"/>
              </a:lnTo>
              <a:lnTo>
                <a:pt x="453" y="311"/>
              </a:lnTo>
              <a:lnTo>
                <a:pt x="456" y="315"/>
              </a:lnTo>
              <a:lnTo>
                <a:pt x="454" y="322"/>
              </a:lnTo>
              <a:lnTo>
                <a:pt x="449" y="332"/>
              </a:lnTo>
              <a:lnTo>
                <a:pt x="460" y="334"/>
              </a:lnTo>
              <a:lnTo>
                <a:pt x="461" y="327"/>
              </a:lnTo>
              <a:lnTo>
                <a:pt x="464" y="324"/>
              </a:lnTo>
              <a:lnTo>
                <a:pt x="478" y="329"/>
              </a:lnTo>
              <a:lnTo>
                <a:pt x="489" y="347"/>
              </a:lnTo>
              <a:lnTo>
                <a:pt x="491" y="354"/>
              </a:lnTo>
              <a:lnTo>
                <a:pt x="485" y="355"/>
              </a:lnTo>
              <a:lnTo>
                <a:pt x="485" y="359"/>
              </a:lnTo>
              <a:lnTo>
                <a:pt x="480" y="372"/>
              </a:lnTo>
              <a:lnTo>
                <a:pt x="477" y="385"/>
              </a:lnTo>
              <a:lnTo>
                <a:pt x="462" y="398"/>
              </a:lnTo>
              <a:lnTo>
                <a:pt x="452" y="406"/>
              </a:lnTo>
              <a:lnTo>
                <a:pt x="444" y="411"/>
              </a:lnTo>
              <a:lnTo>
                <a:pt x="440" y="407"/>
              </a:lnTo>
              <a:lnTo>
                <a:pt x="436" y="412"/>
              </a:lnTo>
              <a:lnTo>
                <a:pt x="428" y="408"/>
              </a:lnTo>
              <a:lnTo>
                <a:pt x="428" y="402"/>
              </a:lnTo>
              <a:lnTo>
                <a:pt x="417" y="400"/>
              </a:lnTo>
              <a:lnTo>
                <a:pt x="418" y="412"/>
              </a:lnTo>
              <a:lnTo>
                <a:pt x="414" y="424"/>
              </a:lnTo>
              <a:lnTo>
                <a:pt x="414" y="434"/>
              </a:lnTo>
              <a:lnTo>
                <a:pt x="410" y="444"/>
              </a:lnTo>
              <a:lnTo>
                <a:pt x="404" y="449"/>
              </a:lnTo>
              <a:lnTo>
                <a:pt x="395" y="452"/>
              </a:lnTo>
              <a:lnTo>
                <a:pt x="395" y="463"/>
              </a:lnTo>
              <a:lnTo>
                <a:pt x="385" y="466"/>
              </a:lnTo>
              <a:lnTo>
                <a:pt x="363" y="458"/>
              </a:lnTo>
              <a:lnTo>
                <a:pt x="364" y="483"/>
              </a:lnTo>
              <a:lnTo>
                <a:pt x="371" y="484"/>
              </a:lnTo>
              <a:lnTo>
                <a:pt x="365" y="490"/>
              </a:lnTo>
              <a:lnTo>
                <a:pt x="367" y="505"/>
              </a:lnTo>
              <a:lnTo>
                <a:pt x="344" y="510"/>
              </a:lnTo>
              <a:lnTo>
                <a:pt x="338" y="493"/>
              </a:lnTo>
              <a:lnTo>
                <a:pt x="328" y="492"/>
              </a:lnTo>
              <a:lnTo>
                <a:pt x="322" y="488"/>
              </a:lnTo>
              <a:lnTo>
                <a:pt x="317" y="493"/>
              </a:lnTo>
              <a:lnTo>
                <a:pt x="302" y="489"/>
              </a:lnTo>
              <a:lnTo>
                <a:pt x="261" y="508"/>
              </a:lnTo>
              <a:lnTo>
                <a:pt x="257" y="516"/>
              </a:lnTo>
              <a:lnTo>
                <a:pt x="254" y="528"/>
              </a:lnTo>
              <a:lnTo>
                <a:pt x="262" y="528"/>
              </a:lnTo>
              <a:lnTo>
                <a:pt x="264" y="539"/>
              </a:lnTo>
              <a:lnTo>
                <a:pt x="263" y="546"/>
              </a:lnTo>
              <a:lnTo>
                <a:pt x="259" y="562"/>
              </a:lnTo>
              <a:lnTo>
                <a:pt x="266" y="569"/>
              </a:lnTo>
              <a:lnTo>
                <a:pt x="261" y="572"/>
              </a:lnTo>
              <a:lnTo>
                <a:pt x="266" y="584"/>
              </a:lnTo>
              <a:lnTo>
                <a:pt x="265" y="592"/>
              </a:lnTo>
              <a:lnTo>
                <a:pt x="265" y="598"/>
              </a:lnTo>
              <a:lnTo>
                <a:pt x="274" y="597"/>
              </a:lnTo>
              <a:lnTo>
                <a:pt x="271" y="607"/>
              </a:lnTo>
              <a:lnTo>
                <a:pt x="275" y="612"/>
              </a:lnTo>
              <a:lnTo>
                <a:pt x="283" y="611"/>
              </a:lnTo>
              <a:lnTo>
                <a:pt x="285" y="618"/>
              </a:lnTo>
              <a:lnTo>
                <a:pt x="280" y="622"/>
              </a:lnTo>
              <a:lnTo>
                <a:pt x="286" y="633"/>
              </a:lnTo>
              <a:lnTo>
                <a:pt x="277" y="644"/>
              </a:lnTo>
              <a:lnTo>
                <a:pt x="273" y="657"/>
              </a:lnTo>
              <a:lnTo>
                <a:pt x="277" y="664"/>
              </a:lnTo>
              <a:lnTo>
                <a:pt x="268" y="679"/>
              </a:lnTo>
              <a:lnTo>
                <a:pt x="273" y="687"/>
              </a:lnTo>
              <a:lnTo>
                <a:pt x="276" y="697"/>
              </a:lnTo>
              <a:lnTo>
                <a:pt x="275" y="706"/>
              </a:lnTo>
              <a:lnTo>
                <a:pt x="266" y="706"/>
              </a:lnTo>
              <a:lnTo>
                <a:pt x="262" y="714"/>
              </a:lnTo>
              <a:lnTo>
                <a:pt x="253" y="709"/>
              </a:lnTo>
              <a:lnTo>
                <a:pt x="246" y="711"/>
              </a:lnTo>
              <a:lnTo>
                <a:pt x="243" y="720"/>
              </a:lnTo>
              <a:lnTo>
                <a:pt x="241" y="724"/>
              </a:lnTo>
              <a:lnTo>
                <a:pt x="244" y="732"/>
              </a:lnTo>
              <a:lnTo>
                <a:pt x="241" y="735"/>
              </a:lnTo>
              <a:lnTo>
                <a:pt x="234" y="733"/>
              </a:lnTo>
              <a:lnTo>
                <a:pt x="230" y="744"/>
              </a:lnTo>
              <a:lnTo>
                <a:pt x="225" y="747"/>
              </a:lnTo>
              <a:lnTo>
                <a:pt x="219" y="746"/>
              </a:lnTo>
              <a:lnTo>
                <a:pt x="218" y="739"/>
              </a:lnTo>
              <a:lnTo>
                <a:pt x="223" y="735"/>
              </a:lnTo>
              <a:lnTo>
                <a:pt x="224" y="730"/>
              </a:lnTo>
              <a:lnTo>
                <a:pt x="219" y="725"/>
              </a:lnTo>
              <a:lnTo>
                <a:pt x="221" y="719"/>
              </a:lnTo>
              <a:lnTo>
                <a:pt x="227" y="718"/>
              </a:lnTo>
              <a:lnTo>
                <a:pt x="229" y="706"/>
              </a:lnTo>
              <a:lnTo>
                <a:pt x="217" y="707"/>
              </a:lnTo>
              <a:lnTo>
                <a:pt x="218" y="701"/>
              </a:lnTo>
              <a:lnTo>
                <a:pt x="213" y="700"/>
              </a:lnTo>
              <a:lnTo>
                <a:pt x="207" y="705"/>
              </a:lnTo>
              <a:lnTo>
                <a:pt x="191" y="694"/>
              </a:lnTo>
              <a:lnTo>
                <a:pt x="190" y="680"/>
              </a:lnTo>
              <a:lnTo>
                <a:pt x="196" y="672"/>
              </a:lnTo>
              <a:lnTo>
                <a:pt x="185" y="668"/>
              </a:lnTo>
              <a:lnTo>
                <a:pt x="175" y="670"/>
              </a:lnTo>
              <a:lnTo>
                <a:pt x="168" y="677"/>
              </a:lnTo>
              <a:lnTo>
                <a:pt x="173" y="687"/>
              </a:lnTo>
              <a:lnTo>
                <a:pt x="172" y="698"/>
              </a:lnTo>
              <a:lnTo>
                <a:pt x="167" y="702"/>
              </a:lnTo>
              <a:lnTo>
                <a:pt x="165" y="705"/>
              </a:lnTo>
              <a:lnTo>
                <a:pt x="162" y="704"/>
              </a:lnTo>
              <a:lnTo>
                <a:pt x="149" y="684"/>
              </a:lnTo>
              <a:lnTo>
                <a:pt x="139" y="677"/>
              </a:lnTo>
              <a:lnTo>
                <a:pt x="132" y="679"/>
              </a:lnTo>
              <a:lnTo>
                <a:pt x="123" y="668"/>
              </a:lnTo>
              <a:lnTo>
                <a:pt x="120" y="648"/>
              </a:lnTo>
              <a:lnTo>
                <a:pt x="123" y="642"/>
              </a:lnTo>
              <a:lnTo>
                <a:pt x="133" y="639"/>
              </a:lnTo>
              <a:lnTo>
                <a:pt x="139" y="634"/>
              </a:lnTo>
              <a:lnTo>
                <a:pt x="144" y="624"/>
              </a:lnTo>
              <a:lnTo>
                <a:pt x="134" y="624"/>
              </a:lnTo>
              <a:lnTo>
                <a:pt x="130" y="610"/>
              </a:lnTo>
              <a:lnTo>
                <a:pt x="123" y="604"/>
              </a:lnTo>
              <a:lnTo>
                <a:pt x="127" y="593"/>
              </a:lnTo>
              <a:lnTo>
                <a:pt x="122" y="590"/>
              </a:lnTo>
              <a:lnTo>
                <a:pt x="118" y="580"/>
              </a:lnTo>
              <a:lnTo>
                <a:pt x="123" y="573"/>
              </a:lnTo>
              <a:lnTo>
                <a:pt x="121" y="561"/>
              </a:lnTo>
              <a:lnTo>
                <a:pt x="115" y="553"/>
              </a:lnTo>
              <a:lnTo>
                <a:pt x="109" y="546"/>
              </a:lnTo>
              <a:lnTo>
                <a:pt x="100" y="536"/>
              </a:lnTo>
              <a:lnTo>
                <a:pt x="95" y="532"/>
              </a:lnTo>
              <a:lnTo>
                <a:pt x="87" y="533"/>
              </a:lnTo>
              <a:lnTo>
                <a:pt x="71" y="537"/>
              </a:lnTo>
              <a:lnTo>
                <a:pt x="53" y="547"/>
              </a:lnTo>
              <a:lnTo>
                <a:pt x="25" y="552"/>
              </a:lnTo>
              <a:lnTo>
                <a:pt x="19" y="547"/>
              </a:lnTo>
              <a:lnTo>
                <a:pt x="16" y="537"/>
              </a:lnTo>
              <a:lnTo>
                <a:pt x="0" y="522"/>
              </a:lnTo>
              <a:lnTo>
                <a:pt x="0" y="513"/>
              </a:lnTo>
              <a:lnTo>
                <a:pt x="13" y="511"/>
              </a:lnTo>
              <a:lnTo>
                <a:pt x="18" y="498"/>
              </a:lnTo>
              <a:lnTo>
                <a:pt x="24" y="500"/>
              </a:lnTo>
              <a:lnTo>
                <a:pt x="28" y="499"/>
              </a:lnTo>
              <a:lnTo>
                <a:pt x="34" y="503"/>
              </a:lnTo>
              <a:lnTo>
                <a:pt x="35" y="493"/>
              </a:lnTo>
              <a:lnTo>
                <a:pt x="25" y="484"/>
              </a:lnTo>
              <a:lnTo>
                <a:pt x="34" y="469"/>
              </a:lnTo>
              <a:lnTo>
                <a:pt x="48" y="464"/>
              </a:lnTo>
              <a:lnTo>
                <a:pt x="55" y="465"/>
              </a:lnTo>
              <a:lnTo>
                <a:pt x="61" y="462"/>
              </a:lnTo>
              <a:lnTo>
                <a:pt x="54" y="454"/>
              </a:lnTo>
              <a:lnTo>
                <a:pt x="58" y="450"/>
              </a:lnTo>
              <a:lnTo>
                <a:pt x="70" y="452"/>
              </a:lnTo>
              <a:lnTo>
                <a:pt x="77" y="448"/>
              </a:lnTo>
              <a:lnTo>
                <a:pt x="76" y="434"/>
              </a:lnTo>
              <a:lnTo>
                <a:pt x="67" y="428"/>
              </a:lnTo>
              <a:lnTo>
                <a:pt x="68" y="419"/>
              </a:lnTo>
              <a:lnTo>
                <a:pt x="61" y="409"/>
              </a:lnTo>
              <a:lnTo>
                <a:pt x="51" y="413"/>
              </a:lnTo>
              <a:lnTo>
                <a:pt x="50" y="404"/>
              </a:lnTo>
              <a:lnTo>
                <a:pt x="48" y="395"/>
              </a:lnTo>
              <a:lnTo>
                <a:pt x="54" y="393"/>
              </a:lnTo>
              <a:lnTo>
                <a:pt x="47" y="374"/>
              </a:lnTo>
              <a:lnTo>
                <a:pt x="49" y="365"/>
              </a:lnTo>
              <a:lnTo>
                <a:pt x="67" y="357"/>
              </a:lnTo>
              <a:lnTo>
                <a:pt x="71" y="363"/>
              </a:lnTo>
              <a:lnTo>
                <a:pt x="81" y="364"/>
              </a:lnTo>
              <a:lnTo>
                <a:pt x="81" y="353"/>
              </a:lnTo>
              <a:lnTo>
                <a:pt x="85" y="342"/>
              </a:lnTo>
              <a:lnTo>
                <a:pt x="82" y="334"/>
              </a:lnTo>
              <a:lnTo>
                <a:pt x="85" y="329"/>
              </a:lnTo>
              <a:lnTo>
                <a:pt x="81" y="320"/>
              </a:lnTo>
              <a:lnTo>
                <a:pt x="81" y="311"/>
              </a:lnTo>
              <a:lnTo>
                <a:pt x="90" y="307"/>
              </a:lnTo>
              <a:lnTo>
                <a:pt x="92" y="299"/>
              </a:lnTo>
              <a:lnTo>
                <a:pt x="90" y="291"/>
              </a:lnTo>
              <a:lnTo>
                <a:pt x="85" y="281"/>
              </a:lnTo>
              <a:lnTo>
                <a:pt x="98" y="269"/>
              </a:lnTo>
              <a:lnTo>
                <a:pt x="108" y="263"/>
              </a:lnTo>
              <a:lnTo>
                <a:pt x="113" y="252"/>
              </a:lnTo>
              <a:lnTo>
                <a:pt x="118" y="259"/>
              </a:lnTo>
              <a:lnTo>
                <a:pt x="133" y="258"/>
              </a:lnTo>
              <a:lnTo>
                <a:pt x="143" y="252"/>
              </a:lnTo>
              <a:lnTo>
                <a:pt x="155" y="240"/>
              </a:lnTo>
              <a:lnTo>
                <a:pt x="152" y="233"/>
              </a:lnTo>
              <a:lnTo>
                <a:pt x="159" y="223"/>
              </a:lnTo>
              <a:lnTo>
                <a:pt x="169" y="211"/>
              </a:lnTo>
              <a:lnTo>
                <a:pt x="165" y="201"/>
              </a:lnTo>
              <a:lnTo>
                <a:pt x="168" y="198"/>
              </a:lnTo>
              <a:lnTo>
                <a:pt x="164" y="188"/>
              </a:lnTo>
              <a:lnTo>
                <a:pt x="169" y="186"/>
              </a:lnTo>
              <a:lnTo>
                <a:pt x="188" y="187"/>
              </a:lnTo>
              <a:lnTo>
                <a:pt x="199" y="182"/>
              </a:lnTo>
              <a:lnTo>
                <a:pt x="208" y="181"/>
              </a:lnTo>
              <a:lnTo>
                <a:pt x="200" y="173"/>
              </a:lnTo>
              <a:lnTo>
                <a:pt x="212" y="161"/>
              </a:lnTo>
              <a:lnTo>
                <a:pt x="215" y="149"/>
              </a:lnTo>
              <a:lnTo>
                <a:pt x="210" y="142"/>
              </a:lnTo>
              <a:lnTo>
                <a:pt x="210" y="130"/>
              </a:lnTo>
              <a:lnTo>
                <a:pt x="201" y="124"/>
              </a:lnTo>
              <a:lnTo>
                <a:pt x="189" y="125"/>
              </a:lnTo>
              <a:lnTo>
                <a:pt x="183" y="131"/>
              </a:lnTo>
              <a:lnTo>
                <a:pt x="178" y="124"/>
              </a:lnTo>
              <a:lnTo>
                <a:pt x="172" y="122"/>
              </a:lnTo>
              <a:lnTo>
                <a:pt x="181" y="113"/>
              </a:lnTo>
              <a:lnTo>
                <a:pt x="185" y="104"/>
              </a:lnTo>
              <a:lnTo>
                <a:pt x="192" y="104"/>
              </a:lnTo>
              <a:lnTo>
                <a:pt x="197" y="93"/>
              </a:lnTo>
              <a:lnTo>
                <a:pt x="216" y="95"/>
              </a:lnTo>
              <a:lnTo>
                <a:pt x="223" y="91"/>
              </a:lnTo>
              <a:lnTo>
                <a:pt x="230" y="94"/>
              </a:lnTo>
              <a:lnTo>
                <a:pt x="241" y="88"/>
              </a:lnTo>
              <a:lnTo>
                <a:pt x="248" y="90"/>
              </a:lnTo>
              <a:lnTo>
                <a:pt x="248" y="75"/>
              </a:lnTo>
              <a:lnTo>
                <a:pt x="243" y="73"/>
              </a:lnTo>
              <a:lnTo>
                <a:pt x="241" y="61"/>
              </a:lnTo>
              <a:lnTo>
                <a:pt x="255" y="52"/>
              </a:lnTo>
              <a:lnTo>
                <a:pt x="283" y="54"/>
              </a:lnTo>
              <a:lnTo>
                <a:pt x="281" y="70"/>
              </a:lnTo>
              <a:lnTo>
                <a:pt x="286" y="76"/>
              </a:lnTo>
              <a:lnTo>
                <a:pt x="299" y="73"/>
              </a:lnTo>
              <a:lnTo>
                <a:pt x="303" y="69"/>
              </a:lnTo>
              <a:lnTo>
                <a:pt x="310" y="68"/>
              </a:lnTo>
              <a:lnTo>
                <a:pt x="313" y="58"/>
              </a:lnTo>
              <a:lnTo>
                <a:pt x="327" y="51"/>
              </a:lnTo>
              <a:lnTo>
                <a:pt x="332" y="39"/>
              </a:lnTo>
              <a:lnTo>
                <a:pt x="344" y="21"/>
              </a:lnTo>
              <a:lnTo>
                <a:pt x="336" y="13"/>
              </a:lnTo>
              <a:lnTo>
                <a:pt x="351" y="11"/>
              </a:lnTo>
              <a:lnTo>
                <a:pt x="360" y="3"/>
              </a:lnTo>
              <a:lnTo>
                <a:pt x="367" y="0"/>
              </a:lnTo>
              <a:lnTo>
                <a:pt x="367" y="8"/>
              </a:lnTo>
              <a:lnTo>
                <a:pt x="390" y="7"/>
              </a:lnTo>
              <a:lnTo>
                <a:pt x="400" y="19"/>
              </a:lnTo>
              <a:lnTo>
                <a:pt x="395" y="21"/>
              </a:lnTo>
              <a:lnTo>
                <a:pt x="397" y="28"/>
              </a:lnTo>
              <a:lnTo>
                <a:pt x="392" y="30"/>
              </a:lnTo>
              <a:lnTo>
                <a:pt x="395" y="36"/>
              </a:lnTo>
              <a:lnTo>
                <a:pt x="386" y="40"/>
              </a:lnTo>
              <a:lnTo>
                <a:pt x="387" y="52"/>
              </a:lnTo>
              <a:lnTo>
                <a:pt x="397" y="58"/>
              </a:lnTo>
              <a:lnTo>
                <a:pt x="394" y="62"/>
              </a:lnTo>
              <a:lnTo>
                <a:pt x="395" y="76"/>
              </a:lnTo>
              <a:lnTo>
                <a:pt x="384" y="79"/>
              </a:lnTo>
              <a:lnTo>
                <a:pt x="378" y="89"/>
              </a:lnTo>
              <a:lnTo>
                <a:pt x="383" y="93"/>
              </a:lnTo>
              <a:lnTo>
                <a:pt x="374" y="93"/>
              </a:lnTo>
              <a:lnTo>
                <a:pt x="392" y="106"/>
              </a:lnTo>
              <a:lnTo>
                <a:pt x="394" y="109"/>
              </a:lnTo>
              <a:lnTo>
                <a:pt x="404" y="109"/>
              </a:lnTo>
              <a:lnTo>
                <a:pt x="413" y="115"/>
              </a:lnTo>
              <a:lnTo>
                <a:pt x="426" y="107"/>
              </a:lnTo>
              <a:lnTo>
                <a:pt x="425" y="97"/>
              </a:lnTo>
              <a:lnTo>
                <a:pt x="417" y="100"/>
              </a:lnTo>
              <a:lnTo>
                <a:pt x="413" y="93"/>
              </a:lnTo>
              <a:lnTo>
                <a:pt x="424" y="84"/>
              </a:lnTo>
              <a:lnTo>
                <a:pt x="431" y="83"/>
              </a:lnTo>
              <a:lnTo>
                <a:pt x="429" y="73"/>
              </a:lnTo>
              <a:lnTo>
                <a:pt x="436" y="73"/>
              </a:lnTo>
              <a:lnTo>
                <a:pt x="439" y="83"/>
              </a:lnTo>
              <a:lnTo>
                <a:pt x="446" y="87"/>
              </a:lnTo>
              <a:lnTo>
                <a:pt x="447" y="81"/>
              </a:lnTo>
              <a:lnTo>
                <a:pt x="444" y="73"/>
              </a:lnTo>
              <a:lnTo>
                <a:pt x="452" y="71"/>
              </a:lnTo>
              <a:lnTo>
                <a:pt x="460" y="84"/>
              </a:lnTo>
              <a:lnTo>
                <a:pt x="460" y="96"/>
              </a:lnTo>
              <a:lnTo>
                <a:pt x="469" y="110"/>
              </a:lnTo>
              <a:lnTo>
                <a:pt x="482" y="116"/>
              </a:lnTo>
              <a:lnTo>
                <a:pt x="496" y="127"/>
              </a:lnTo>
              <a:lnTo>
                <a:pt x="500" y="135"/>
              </a:lnTo>
              <a:lnTo>
                <a:pt x="515" y="147"/>
              </a:lnTo>
              <a:lnTo>
                <a:pt x="525" y="158"/>
              </a:lnTo>
              <a:lnTo>
                <a:pt x="524" y="160"/>
              </a:lnTo>
              <a:lnTo>
                <a:pt x="527" y="163"/>
              </a:lnTo>
              <a:lnTo>
                <a:pt x="526" y="172"/>
              </a:lnTo>
              <a:lnTo>
                <a:pt x="516" y="182"/>
              </a:lnTo>
              <a:lnTo>
                <a:pt x="506" y="197"/>
              </a:lnTo>
              <a:lnTo>
                <a:pt x="519" y="212"/>
              </a:lnTo>
              <a:lnTo>
                <a:pt x="509" y="221"/>
              </a:lnTo>
              <a:lnTo>
                <a:pt x="498" y="216"/>
              </a:lnTo>
              <a:lnTo>
                <a:pt x="480" y="212"/>
              </a:lnTo>
              <a:lnTo>
                <a:pt x="474" y="216"/>
              </a:lnTo>
              <a:close/>
            </a:path>
          </a:pathLst>
        </a:custGeom>
        <a:solidFill>
          <a:srgbClr val="FFFFCC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0</xdr:col>
      <xdr:colOff>542925</xdr:colOff>
      <xdr:row>23</xdr:row>
      <xdr:rowOff>9525</xdr:rowOff>
    </xdr:from>
    <xdr:to>
      <xdr:col>2</xdr:col>
      <xdr:colOff>76200</xdr:colOff>
      <xdr:row>30</xdr:row>
      <xdr:rowOff>95250</xdr:rowOff>
    </xdr:to>
    <xdr:sp macro="" textlink="">
      <xdr:nvSpPr>
        <xdr:cNvPr id="91144" name="Freeform 8"/>
        <xdr:cNvSpPr>
          <a:spLocks/>
        </xdr:cNvSpPr>
      </xdr:nvSpPr>
      <xdr:spPr bwMode="auto">
        <a:xfrm>
          <a:off x="542925" y="3771900"/>
          <a:ext cx="1057275" cy="1219200"/>
        </a:xfrm>
        <a:custGeom>
          <a:avLst/>
          <a:gdLst>
            <a:gd name="T0" fmla="*/ 447 w 663"/>
            <a:gd name="T1" fmla="*/ 709 h 743"/>
            <a:gd name="T2" fmla="*/ 379 w 663"/>
            <a:gd name="T3" fmla="*/ 675 h 743"/>
            <a:gd name="T4" fmla="*/ 378 w 663"/>
            <a:gd name="T5" fmla="*/ 700 h 743"/>
            <a:gd name="T6" fmla="*/ 318 w 663"/>
            <a:gd name="T7" fmla="*/ 698 h 743"/>
            <a:gd name="T8" fmla="*/ 286 w 663"/>
            <a:gd name="T9" fmla="*/ 702 h 743"/>
            <a:gd name="T10" fmla="*/ 251 w 663"/>
            <a:gd name="T11" fmla="*/ 664 h 743"/>
            <a:gd name="T12" fmla="*/ 214 w 663"/>
            <a:gd name="T13" fmla="*/ 679 h 743"/>
            <a:gd name="T14" fmla="*/ 231 w 663"/>
            <a:gd name="T15" fmla="*/ 703 h 743"/>
            <a:gd name="T16" fmla="*/ 232 w 663"/>
            <a:gd name="T17" fmla="*/ 719 h 743"/>
            <a:gd name="T18" fmla="*/ 172 w 663"/>
            <a:gd name="T19" fmla="*/ 725 h 743"/>
            <a:gd name="T20" fmla="*/ 81 w 663"/>
            <a:gd name="T21" fmla="*/ 727 h 743"/>
            <a:gd name="T22" fmla="*/ 13 w 663"/>
            <a:gd name="T23" fmla="*/ 722 h 743"/>
            <a:gd name="T24" fmla="*/ 15 w 663"/>
            <a:gd name="T25" fmla="*/ 635 h 743"/>
            <a:gd name="T26" fmla="*/ 13 w 663"/>
            <a:gd name="T27" fmla="*/ 576 h 743"/>
            <a:gd name="T28" fmla="*/ 53 w 663"/>
            <a:gd name="T29" fmla="*/ 480 h 743"/>
            <a:gd name="T30" fmla="*/ 109 w 663"/>
            <a:gd name="T31" fmla="*/ 344 h 743"/>
            <a:gd name="T32" fmla="*/ 162 w 663"/>
            <a:gd name="T33" fmla="*/ 268 h 743"/>
            <a:gd name="T34" fmla="*/ 193 w 663"/>
            <a:gd name="T35" fmla="*/ 230 h 743"/>
            <a:gd name="T36" fmla="*/ 222 w 663"/>
            <a:gd name="T37" fmla="*/ 160 h 743"/>
            <a:gd name="T38" fmla="*/ 228 w 663"/>
            <a:gd name="T39" fmla="*/ 127 h 743"/>
            <a:gd name="T40" fmla="*/ 221 w 663"/>
            <a:gd name="T41" fmla="*/ 108 h 743"/>
            <a:gd name="T42" fmla="*/ 213 w 663"/>
            <a:gd name="T43" fmla="*/ 56 h 743"/>
            <a:gd name="T44" fmla="*/ 253 w 663"/>
            <a:gd name="T45" fmla="*/ 75 h 743"/>
            <a:gd name="T46" fmla="*/ 271 w 663"/>
            <a:gd name="T47" fmla="*/ 57 h 743"/>
            <a:gd name="T48" fmla="*/ 310 w 663"/>
            <a:gd name="T49" fmla="*/ 83 h 743"/>
            <a:gd name="T50" fmla="*/ 299 w 663"/>
            <a:gd name="T51" fmla="*/ 116 h 743"/>
            <a:gd name="T52" fmla="*/ 325 w 663"/>
            <a:gd name="T53" fmla="*/ 109 h 743"/>
            <a:gd name="T54" fmla="*/ 347 w 663"/>
            <a:gd name="T55" fmla="*/ 83 h 743"/>
            <a:gd name="T56" fmla="*/ 397 w 663"/>
            <a:gd name="T57" fmla="*/ 59 h 743"/>
            <a:gd name="T58" fmla="*/ 429 w 663"/>
            <a:gd name="T59" fmla="*/ 42 h 743"/>
            <a:gd name="T60" fmla="*/ 430 w 663"/>
            <a:gd name="T61" fmla="*/ 2 h 743"/>
            <a:gd name="T62" fmla="*/ 456 w 663"/>
            <a:gd name="T63" fmla="*/ 16 h 743"/>
            <a:gd name="T64" fmla="*/ 483 w 663"/>
            <a:gd name="T65" fmla="*/ 34 h 743"/>
            <a:gd name="T66" fmla="*/ 509 w 663"/>
            <a:gd name="T67" fmla="*/ 22 h 743"/>
            <a:gd name="T68" fmla="*/ 522 w 663"/>
            <a:gd name="T69" fmla="*/ 82 h 743"/>
            <a:gd name="T70" fmla="*/ 534 w 663"/>
            <a:gd name="T71" fmla="*/ 99 h 743"/>
            <a:gd name="T72" fmla="*/ 570 w 663"/>
            <a:gd name="T73" fmla="*/ 91 h 743"/>
            <a:gd name="T74" fmla="*/ 585 w 663"/>
            <a:gd name="T75" fmla="*/ 134 h 743"/>
            <a:gd name="T76" fmla="*/ 581 w 663"/>
            <a:gd name="T77" fmla="*/ 161 h 743"/>
            <a:gd name="T78" fmla="*/ 584 w 663"/>
            <a:gd name="T79" fmla="*/ 201 h 743"/>
            <a:gd name="T80" fmla="*/ 598 w 663"/>
            <a:gd name="T81" fmla="*/ 226 h 743"/>
            <a:gd name="T82" fmla="*/ 619 w 663"/>
            <a:gd name="T83" fmla="*/ 253 h 743"/>
            <a:gd name="T84" fmla="*/ 653 w 663"/>
            <a:gd name="T85" fmla="*/ 295 h 743"/>
            <a:gd name="T86" fmla="*/ 650 w 663"/>
            <a:gd name="T87" fmla="*/ 351 h 743"/>
            <a:gd name="T88" fmla="*/ 654 w 663"/>
            <a:gd name="T89" fmla="*/ 363 h 743"/>
            <a:gd name="T90" fmla="*/ 624 w 663"/>
            <a:gd name="T91" fmla="*/ 362 h 743"/>
            <a:gd name="T92" fmla="*/ 625 w 663"/>
            <a:gd name="T93" fmla="*/ 391 h 743"/>
            <a:gd name="T94" fmla="*/ 608 w 663"/>
            <a:gd name="T95" fmla="*/ 422 h 743"/>
            <a:gd name="T96" fmla="*/ 582 w 663"/>
            <a:gd name="T97" fmla="*/ 433 h 743"/>
            <a:gd name="T98" fmla="*/ 552 w 663"/>
            <a:gd name="T99" fmla="*/ 467 h 743"/>
            <a:gd name="T100" fmla="*/ 577 w 663"/>
            <a:gd name="T101" fmla="*/ 518 h 743"/>
            <a:gd name="T102" fmla="*/ 591 w 663"/>
            <a:gd name="T103" fmla="*/ 592 h 743"/>
            <a:gd name="T104" fmla="*/ 583 w 663"/>
            <a:gd name="T105" fmla="*/ 623 h 743"/>
            <a:gd name="T106" fmla="*/ 586 w 663"/>
            <a:gd name="T107" fmla="*/ 654 h 743"/>
            <a:gd name="T108" fmla="*/ 589 w 663"/>
            <a:gd name="T109" fmla="*/ 704 h 743"/>
            <a:gd name="T110" fmla="*/ 509 w 663"/>
            <a:gd name="T111" fmla="*/ 714 h 743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663" h="743">
              <a:moveTo>
                <a:pt x="489" y="722"/>
              </a:moveTo>
              <a:lnTo>
                <a:pt x="469" y="721"/>
              </a:lnTo>
              <a:lnTo>
                <a:pt x="466" y="730"/>
              </a:lnTo>
              <a:lnTo>
                <a:pt x="458" y="730"/>
              </a:lnTo>
              <a:lnTo>
                <a:pt x="453" y="725"/>
              </a:lnTo>
              <a:lnTo>
                <a:pt x="447" y="709"/>
              </a:lnTo>
              <a:lnTo>
                <a:pt x="438" y="707"/>
              </a:lnTo>
              <a:lnTo>
                <a:pt x="424" y="701"/>
              </a:lnTo>
              <a:lnTo>
                <a:pt x="411" y="701"/>
              </a:lnTo>
              <a:lnTo>
                <a:pt x="396" y="694"/>
              </a:lnTo>
              <a:lnTo>
                <a:pt x="381" y="682"/>
              </a:lnTo>
              <a:lnTo>
                <a:pt x="379" y="675"/>
              </a:lnTo>
              <a:lnTo>
                <a:pt x="348" y="664"/>
              </a:lnTo>
              <a:lnTo>
                <a:pt x="342" y="665"/>
              </a:lnTo>
              <a:lnTo>
                <a:pt x="347" y="672"/>
              </a:lnTo>
              <a:lnTo>
                <a:pt x="369" y="680"/>
              </a:lnTo>
              <a:lnTo>
                <a:pt x="377" y="693"/>
              </a:lnTo>
              <a:lnTo>
                <a:pt x="378" y="700"/>
              </a:lnTo>
              <a:lnTo>
                <a:pt x="369" y="699"/>
              </a:lnTo>
              <a:lnTo>
                <a:pt x="370" y="704"/>
              </a:lnTo>
              <a:lnTo>
                <a:pt x="358" y="697"/>
              </a:lnTo>
              <a:lnTo>
                <a:pt x="333" y="688"/>
              </a:lnTo>
              <a:lnTo>
                <a:pt x="327" y="687"/>
              </a:lnTo>
              <a:lnTo>
                <a:pt x="318" y="698"/>
              </a:lnTo>
              <a:lnTo>
                <a:pt x="313" y="708"/>
              </a:lnTo>
              <a:lnTo>
                <a:pt x="307" y="710"/>
              </a:lnTo>
              <a:lnTo>
                <a:pt x="301" y="706"/>
              </a:lnTo>
              <a:lnTo>
                <a:pt x="296" y="694"/>
              </a:lnTo>
              <a:lnTo>
                <a:pt x="286" y="697"/>
              </a:lnTo>
              <a:lnTo>
                <a:pt x="286" y="702"/>
              </a:lnTo>
              <a:lnTo>
                <a:pt x="273" y="697"/>
              </a:lnTo>
              <a:lnTo>
                <a:pt x="270" y="684"/>
              </a:lnTo>
              <a:lnTo>
                <a:pt x="275" y="679"/>
              </a:lnTo>
              <a:lnTo>
                <a:pt x="259" y="664"/>
              </a:lnTo>
              <a:lnTo>
                <a:pt x="255" y="670"/>
              </a:lnTo>
              <a:lnTo>
                <a:pt x="251" y="664"/>
              </a:lnTo>
              <a:lnTo>
                <a:pt x="246" y="660"/>
              </a:lnTo>
              <a:lnTo>
                <a:pt x="237" y="660"/>
              </a:lnTo>
              <a:lnTo>
                <a:pt x="239" y="668"/>
              </a:lnTo>
              <a:lnTo>
                <a:pt x="229" y="668"/>
              </a:lnTo>
              <a:lnTo>
                <a:pt x="220" y="671"/>
              </a:lnTo>
              <a:lnTo>
                <a:pt x="214" y="679"/>
              </a:lnTo>
              <a:lnTo>
                <a:pt x="215" y="684"/>
              </a:lnTo>
              <a:lnTo>
                <a:pt x="203" y="694"/>
              </a:lnTo>
              <a:lnTo>
                <a:pt x="204" y="702"/>
              </a:lnTo>
              <a:lnTo>
                <a:pt x="216" y="710"/>
              </a:lnTo>
              <a:lnTo>
                <a:pt x="226" y="708"/>
              </a:lnTo>
              <a:lnTo>
                <a:pt x="231" y="703"/>
              </a:lnTo>
              <a:lnTo>
                <a:pt x="244" y="703"/>
              </a:lnTo>
              <a:lnTo>
                <a:pt x="250" y="712"/>
              </a:lnTo>
              <a:lnTo>
                <a:pt x="244" y="723"/>
              </a:lnTo>
              <a:lnTo>
                <a:pt x="238" y="728"/>
              </a:lnTo>
              <a:lnTo>
                <a:pt x="234" y="727"/>
              </a:lnTo>
              <a:lnTo>
                <a:pt x="232" y="719"/>
              </a:lnTo>
              <a:lnTo>
                <a:pt x="214" y="725"/>
              </a:lnTo>
              <a:lnTo>
                <a:pt x="219" y="731"/>
              </a:lnTo>
              <a:lnTo>
                <a:pt x="214" y="735"/>
              </a:lnTo>
              <a:lnTo>
                <a:pt x="189" y="738"/>
              </a:lnTo>
              <a:lnTo>
                <a:pt x="178" y="735"/>
              </a:lnTo>
              <a:lnTo>
                <a:pt x="172" y="725"/>
              </a:lnTo>
              <a:lnTo>
                <a:pt x="151" y="721"/>
              </a:lnTo>
              <a:lnTo>
                <a:pt x="125" y="735"/>
              </a:lnTo>
              <a:lnTo>
                <a:pt x="112" y="739"/>
              </a:lnTo>
              <a:lnTo>
                <a:pt x="86" y="743"/>
              </a:lnTo>
              <a:lnTo>
                <a:pt x="83" y="736"/>
              </a:lnTo>
              <a:lnTo>
                <a:pt x="81" y="727"/>
              </a:lnTo>
              <a:lnTo>
                <a:pt x="64" y="725"/>
              </a:lnTo>
              <a:lnTo>
                <a:pt x="60" y="731"/>
              </a:lnTo>
              <a:lnTo>
                <a:pt x="52" y="734"/>
              </a:lnTo>
              <a:lnTo>
                <a:pt x="36" y="735"/>
              </a:lnTo>
              <a:lnTo>
                <a:pt x="29" y="733"/>
              </a:lnTo>
              <a:lnTo>
                <a:pt x="13" y="722"/>
              </a:lnTo>
              <a:lnTo>
                <a:pt x="0" y="695"/>
              </a:lnTo>
              <a:lnTo>
                <a:pt x="1" y="685"/>
              </a:lnTo>
              <a:lnTo>
                <a:pt x="6" y="670"/>
              </a:lnTo>
              <a:lnTo>
                <a:pt x="9" y="665"/>
              </a:lnTo>
              <a:lnTo>
                <a:pt x="8" y="648"/>
              </a:lnTo>
              <a:lnTo>
                <a:pt x="15" y="635"/>
              </a:lnTo>
              <a:lnTo>
                <a:pt x="14" y="624"/>
              </a:lnTo>
              <a:lnTo>
                <a:pt x="19" y="616"/>
              </a:lnTo>
              <a:lnTo>
                <a:pt x="19" y="607"/>
              </a:lnTo>
              <a:lnTo>
                <a:pt x="24" y="598"/>
              </a:lnTo>
              <a:lnTo>
                <a:pt x="23" y="587"/>
              </a:lnTo>
              <a:lnTo>
                <a:pt x="13" y="576"/>
              </a:lnTo>
              <a:lnTo>
                <a:pt x="11" y="563"/>
              </a:lnTo>
              <a:lnTo>
                <a:pt x="14" y="547"/>
              </a:lnTo>
              <a:lnTo>
                <a:pt x="38" y="509"/>
              </a:lnTo>
              <a:lnTo>
                <a:pt x="41" y="495"/>
              </a:lnTo>
              <a:lnTo>
                <a:pt x="44" y="488"/>
              </a:lnTo>
              <a:lnTo>
                <a:pt x="53" y="480"/>
              </a:lnTo>
              <a:lnTo>
                <a:pt x="55" y="445"/>
              </a:lnTo>
              <a:lnTo>
                <a:pt x="70" y="410"/>
              </a:lnTo>
              <a:lnTo>
                <a:pt x="77" y="375"/>
              </a:lnTo>
              <a:lnTo>
                <a:pt x="91" y="370"/>
              </a:lnTo>
              <a:lnTo>
                <a:pt x="103" y="357"/>
              </a:lnTo>
              <a:lnTo>
                <a:pt x="109" y="344"/>
              </a:lnTo>
              <a:lnTo>
                <a:pt x="111" y="339"/>
              </a:lnTo>
              <a:lnTo>
                <a:pt x="136" y="329"/>
              </a:lnTo>
              <a:lnTo>
                <a:pt x="153" y="284"/>
              </a:lnTo>
              <a:lnTo>
                <a:pt x="167" y="276"/>
              </a:lnTo>
              <a:lnTo>
                <a:pt x="159" y="272"/>
              </a:lnTo>
              <a:lnTo>
                <a:pt x="162" y="268"/>
              </a:lnTo>
              <a:lnTo>
                <a:pt x="168" y="265"/>
              </a:lnTo>
              <a:lnTo>
                <a:pt x="174" y="263"/>
              </a:lnTo>
              <a:lnTo>
                <a:pt x="179" y="259"/>
              </a:lnTo>
              <a:lnTo>
                <a:pt x="183" y="256"/>
              </a:lnTo>
              <a:lnTo>
                <a:pt x="187" y="240"/>
              </a:lnTo>
              <a:lnTo>
                <a:pt x="193" y="230"/>
              </a:lnTo>
              <a:lnTo>
                <a:pt x="199" y="212"/>
              </a:lnTo>
              <a:lnTo>
                <a:pt x="198" y="204"/>
              </a:lnTo>
              <a:lnTo>
                <a:pt x="203" y="194"/>
              </a:lnTo>
              <a:lnTo>
                <a:pt x="203" y="181"/>
              </a:lnTo>
              <a:lnTo>
                <a:pt x="212" y="170"/>
              </a:lnTo>
              <a:lnTo>
                <a:pt x="222" y="160"/>
              </a:lnTo>
              <a:lnTo>
                <a:pt x="227" y="154"/>
              </a:lnTo>
              <a:lnTo>
                <a:pt x="219" y="151"/>
              </a:lnTo>
              <a:lnTo>
                <a:pt x="218" y="148"/>
              </a:lnTo>
              <a:lnTo>
                <a:pt x="225" y="140"/>
              </a:lnTo>
              <a:lnTo>
                <a:pt x="229" y="130"/>
              </a:lnTo>
              <a:lnTo>
                <a:pt x="228" y="127"/>
              </a:lnTo>
              <a:lnTo>
                <a:pt x="222" y="130"/>
              </a:lnTo>
              <a:lnTo>
                <a:pt x="220" y="123"/>
              </a:lnTo>
              <a:lnTo>
                <a:pt x="228" y="121"/>
              </a:lnTo>
              <a:lnTo>
                <a:pt x="229" y="118"/>
              </a:lnTo>
              <a:lnTo>
                <a:pt x="231" y="109"/>
              </a:lnTo>
              <a:lnTo>
                <a:pt x="221" y="108"/>
              </a:lnTo>
              <a:lnTo>
                <a:pt x="215" y="102"/>
              </a:lnTo>
              <a:lnTo>
                <a:pt x="219" y="94"/>
              </a:lnTo>
              <a:lnTo>
                <a:pt x="213" y="72"/>
              </a:lnTo>
              <a:lnTo>
                <a:pt x="211" y="68"/>
              </a:lnTo>
              <a:lnTo>
                <a:pt x="215" y="62"/>
              </a:lnTo>
              <a:lnTo>
                <a:pt x="213" y="56"/>
              </a:lnTo>
              <a:lnTo>
                <a:pt x="220" y="54"/>
              </a:lnTo>
              <a:lnTo>
                <a:pt x="230" y="61"/>
              </a:lnTo>
              <a:lnTo>
                <a:pt x="243" y="81"/>
              </a:lnTo>
              <a:lnTo>
                <a:pt x="246" y="82"/>
              </a:lnTo>
              <a:lnTo>
                <a:pt x="248" y="79"/>
              </a:lnTo>
              <a:lnTo>
                <a:pt x="253" y="75"/>
              </a:lnTo>
              <a:lnTo>
                <a:pt x="254" y="64"/>
              </a:lnTo>
              <a:lnTo>
                <a:pt x="249" y="54"/>
              </a:lnTo>
              <a:lnTo>
                <a:pt x="256" y="47"/>
              </a:lnTo>
              <a:lnTo>
                <a:pt x="266" y="45"/>
              </a:lnTo>
              <a:lnTo>
                <a:pt x="277" y="49"/>
              </a:lnTo>
              <a:lnTo>
                <a:pt x="271" y="57"/>
              </a:lnTo>
              <a:lnTo>
                <a:pt x="272" y="71"/>
              </a:lnTo>
              <a:lnTo>
                <a:pt x="288" y="82"/>
              </a:lnTo>
              <a:lnTo>
                <a:pt x="294" y="77"/>
              </a:lnTo>
              <a:lnTo>
                <a:pt x="299" y="78"/>
              </a:lnTo>
              <a:lnTo>
                <a:pt x="298" y="84"/>
              </a:lnTo>
              <a:lnTo>
                <a:pt x="310" y="83"/>
              </a:lnTo>
              <a:lnTo>
                <a:pt x="308" y="95"/>
              </a:lnTo>
              <a:lnTo>
                <a:pt x="302" y="96"/>
              </a:lnTo>
              <a:lnTo>
                <a:pt x="300" y="102"/>
              </a:lnTo>
              <a:lnTo>
                <a:pt x="305" y="107"/>
              </a:lnTo>
              <a:lnTo>
                <a:pt x="304" y="112"/>
              </a:lnTo>
              <a:lnTo>
                <a:pt x="299" y="116"/>
              </a:lnTo>
              <a:lnTo>
                <a:pt x="300" y="123"/>
              </a:lnTo>
              <a:lnTo>
                <a:pt x="306" y="124"/>
              </a:lnTo>
              <a:lnTo>
                <a:pt x="311" y="121"/>
              </a:lnTo>
              <a:lnTo>
                <a:pt x="315" y="110"/>
              </a:lnTo>
              <a:lnTo>
                <a:pt x="322" y="112"/>
              </a:lnTo>
              <a:lnTo>
                <a:pt x="325" y="109"/>
              </a:lnTo>
              <a:lnTo>
                <a:pt x="322" y="101"/>
              </a:lnTo>
              <a:lnTo>
                <a:pt x="324" y="97"/>
              </a:lnTo>
              <a:lnTo>
                <a:pt x="327" y="88"/>
              </a:lnTo>
              <a:lnTo>
                <a:pt x="334" y="86"/>
              </a:lnTo>
              <a:lnTo>
                <a:pt x="343" y="91"/>
              </a:lnTo>
              <a:lnTo>
                <a:pt x="347" y="83"/>
              </a:lnTo>
              <a:lnTo>
                <a:pt x="356" y="83"/>
              </a:lnTo>
              <a:lnTo>
                <a:pt x="357" y="74"/>
              </a:lnTo>
              <a:lnTo>
                <a:pt x="367" y="72"/>
              </a:lnTo>
              <a:lnTo>
                <a:pt x="376" y="73"/>
              </a:lnTo>
              <a:lnTo>
                <a:pt x="389" y="68"/>
              </a:lnTo>
              <a:lnTo>
                <a:pt x="397" y="59"/>
              </a:lnTo>
              <a:lnTo>
                <a:pt x="395" y="55"/>
              </a:lnTo>
              <a:lnTo>
                <a:pt x="402" y="49"/>
              </a:lnTo>
              <a:lnTo>
                <a:pt x="406" y="52"/>
              </a:lnTo>
              <a:lnTo>
                <a:pt x="411" y="49"/>
              </a:lnTo>
              <a:lnTo>
                <a:pt x="419" y="50"/>
              </a:lnTo>
              <a:lnTo>
                <a:pt x="429" y="42"/>
              </a:lnTo>
              <a:lnTo>
                <a:pt x="421" y="38"/>
              </a:lnTo>
              <a:lnTo>
                <a:pt x="427" y="30"/>
              </a:lnTo>
              <a:lnTo>
                <a:pt x="424" y="18"/>
              </a:lnTo>
              <a:lnTo>
                <a:pt x="402" y="17"/>
              </a:lnTo>
              <a:lnTo>
                <a:pt x="409" y="5"/>
              </a:lnTo>
              <a:lnTo>
                <a:pt x="430" y="2"/>
              </a:lnTo>
              <a:lnTo>
                <a:pt x="434" y="10"/>
              </a:lnTo>
              <a:lnTo>
                <a:pt x="439" y="5"/>
              </a:lnTo>
              <a:lnTo>
                <a:pt x="445" y="2"/>
              </a:lnTo>
              <a:lnTo>
                <a:pt x="447" y="10"/>
              </a:lnTo>
              <a:lnTo>
                <a:pt x="453" y="10"/>
              </a:lnTo>
              <a:lnTo>
                <a:pt x="456" y="16"/>
              </a:lnTo>
              <a:lnTo>
                <a:pt x="461" y="15"/>
              </a:lnTo>
              <a:lnTo>
                <a:pt x="459" y="5"/>
              </a:lnTo>
              <a:lnTo>
                <a:pt x="475" y="0"/>
              </a:lnTo>
              <a:lnTo>
                <a:pt x="473" y="29"/>
              </a:lnTo>
              <a:lnTo>
                <a:pt x="477" y="34"/>
              </a:lnTo>
              <a:lnTo>
                <a:pt x="483" y="34"/>
              </a:lnTo>
              <a:lnTo>
                <a:pt x="485" y="26"/>
              </a:lnTo>
              <a:lnTo>
                <a:pt x="492" y="24"/>
              </a:lnTo>
              <a:lnTo>
                <a:pt x="493" y="35"/>
              </a:lnTo>
              <a:lnTo>
                <a:pt x="501" y="34"/>
              </a:lnTo>
              <a:lnTo>
                <a:pt x="504" y="25"/>
              </a:lnTo>
              <a:lnTo>
                <a:pt x="509" y="22"/>
              </a:lnTo>
              <a:lnTo>
                <a:pt x="518" y="35"/>
              </a:lnTo>
              <a:lnTo>
                <a:pt x="514" y="39"/>
              </a:lnTo>
              <a:lnTo>
                <a:pt x="524" y="56"/>
              </a:lnTo>
              <a:lnTo>
                <a:pt x="517" y="62"/>
              </a:lnTo>
              <a:lnTo>
                <a:pt x="512" y="78"/>
              </a:lnTo>
              <a:lnTo>
                <a:pt x="522" y="82"/>
              </a:lnTo>
              <a:lnTo>
                <a:pt x="525" y="73"/>
              </a:lnTo>
              <a:lnTo>
                <a:pt x="532" y="70"/>
              </a:lnTo>
              <a:lnTo>
                <a:pt x="532" y="77"/>
              </a:lnTo>
              <a:lnTo>
                <a:pt x="536" y="79"/>
              </a:lnTo>
              <a:lnTo>
                <a:pt x="538" y="91"/>
              </a:lnTo>
              <a:lnTo>
                <a:pt x="534" y="99"/>
              </a:lnTo>
              <a:lnTo>
                <a:pt x="539" y="105"/>
              </a:lnTo>
              <a:lnTo>
                <a:pt x="553" y="100"/>
              </a:lnTo>
              <a:lnTo>
                <a:pt x="563" y="92"/>
              </a:lnTo>
              <a:lnTo>
                <a:pt x="563" y="86"/>
              </a:lnTo>
              <a:lnTo>
                <a:pt x="572" y="82"/>
              </a:lnTo>
              <a:lnTo>
                <a:pt x="570" y="91"/>
              </a:lnTo>
              <a:lnTo>
                <a:pt x="579" y="96"/>
              </a:lnTo>
              <a:lnTo>
                <a:pt x="572" y="98"/>
              </a:lnTo>
              <a:lnTo>
                <a:pt x="576" y="108"/>
              </a:lnTo>
              <a:lnTo>
                <a:pt x="570" y="114"/>
              </a:lnTo>
              <a:lnTo>
                <a:pt x="579" y="119"/>
              </a:lnTo>
              <a:lnTo>
                <a:pt x="585" y="134"/>
              </a:lnTo>
              <a:lnTo>
                <a:pt x="578" y="132"/>
              </a:lnTo>
              <a:lnTo>
                <a:pt x="577" y="140"/>
              </a:lnTo>
              <a:lnTo>
                <a:pt x="580" y="142"/>
              </a:lnTo>
              <a:lnTo>
                <a:pt x="576" y="150"/>
              </a:lnTo>
              <a:lnTo>
                <a:pt x="582" y="154"/>
              </a:lnTo>
              <a:lnTo>
                <a:pt x="581" y="161"/>
              </a:lnTo>
              <a:lnTo>
                <a:pt x="586" y="168"/>
              </a:lnTo>
              <a:lnTo>
                <a:pt x="576" y="169"/>
              </a:lnTo>
              <a:lnTo>
                <a:pt x="579" y="185"/>
              </a:lnTo>
              <a:lnTo>
                <a:pt x="583" y="189"/>
              </a:lnTo>
              <a:lnTo>
                <a:pt x="578" y="194"/>
              </a:lnTo>
              <a:lnTo>
                <a:pt x="584" y="201"/>
              </a:lnTo>
              <a:lnTo>
                <a:pt x="594" y="203"/>
              </a:lnTo>
              <a:lnTo>
                <a:pt x="592" y="211"/>
              </a:lnTo>
              <a:lnTo>
                <a:pt x="600" y="208"/>
              </a:lnTo>
              <a:lnTo>
                <a:pt x="606" y="211"/>
              </a:lnTo>
              <a:lnTo>
                <a:pt x="606" y="220"/>
              </a:lnTo>
              <a:lnTo>
                <a:pt x="598" y="226"/>
              </a:lnTo>
              <a:lnTo>
                <a:pt x="604" y="230"/>
              </a:lnTo>
              <a:lnTo>
                <a:pt x="601" y="234"/>
              </a:lnTo>
              <a:lnTo>
                <a:pt x="608" y="236"/>
              </a:lnTo>
              <a:lnTo>
                <a:pt x="608" y="242"/>
              </a:lnTo>
              <a:lnTo>
                <a:pt x="610" y="251"/>
              </a:lnTo>
              <a:lnTo>
                <a:pt x="619" y="253"/>
              </a:lnTo>
              <a:lnTo>
                <a:pt x="624" y="252"/>
              </a:lnTo>
              <a:lnTo>
                <a:pt x="640" y="269"/>
              </a:lnTo>
              <a:lnTo>
                <a:pt x="640" y="274"/>
              </a:lnTo>
              <a:lnTo>
                <a:pt x="653" y="288"/>
              </a:lnTo>
              <a:lnTo>
                <a:pt x="648" y="291"/>
              </a:lnTo>
              <a:lnTo>
                <a:pt x="653" y="295"/>
              </a:lnTo>
              <a:lnTo>
                <a:pt x="653" y="321"/>
              </a:lnTo>
              <a:lnTo>
                <a:pt x="647" y="328"/>
              </a:lnTo>
              <a:lnTo>
                <a:pt x="650" y="334"/>
              </a:lnTo>
              <a:lnTo>
                <a:pt x="646" y="338"/>
              </a:lnTo>
              <a:lnTo>
                <a:pt x="647" y="345"/>
              </a:lnTo>
              <a:lnTo>
                <a:pt x="650" y="351"/>
              </a:lnTo>
              <a:lnTo>
                <a:pt x="658" y="352"/>
              </a:lnTo>
              <a:lnTo>
                <a:pt x="659" y="360"/>
              </a:lnTo>
              <a:lnTo>
                <a:pt x="663" y="363"/>
              </a:lnTo>
              <a:lnTo>
                <a:pt x="657" y="370"/>
              </a:lnTo>
              <a:lnTo>
                <a:pt x="650" y="373"/>
              </a:lnTo>
              <a:lnTo>
                <a:pt x="654" y="363"/>
              </a:lnTo>
              <a:lnTo>
                <a:pt x="644" y="362"/>
              </a:lnTo>
              <a:lnTo>
                <a:pt x="641" y="372"/>
              </a:lnTo>
              <a:lnTo>
                <a:pt x="635" y="376"/>
              </a:lnTo>
              <a:lnTo>
                <a:pt x="636" y="364"/>
              </a:lnTo>
              <a:lnTo>
                <a:pt x="630" y="361"/>
              </a:lnTo>
              <a:lnTo>
                <a:pt x="624" y="362"/>
              </a:lnTo>
              <a:lnTo>
                <a:pt x="614" y="356"/>
              </a:lnTo>
              <a:lnTo>
                <a:pt x="615" y="366"/>
              </a:lnTo>
              <a:lnTo>
                <a:pt x="610" y="367"/>
              </a:lnTo>
              <a:lnTo>
                <a:pt x="613" y="377"/>
              </a:lnTo>
              <a:lnTo>
                <a:pt x="618" y="379"/>
              </a:lnTo>
              <a:lnTo>
                <a:pt x="625" y="391"/>
              </a:lnTo>
              <a:lnTo>
                <a:pt x="625" y="398"/>
              </a:lnTo>
              <a:lnTo>
                <a:pt x="623" y="413"/>
              </a:lnTo>
              <a:lnTo>
                <a:pt x="628" y="417"/>
              </a:lnTo>
              <a:lnTo>
                <a:pt x="623" y="420"/>
              </a:lnTo>
              <a:lnTo>
                <a:pt x="614" y="418"/>
              </a:lnTo>
              <a:lnTo>
                <a:pt x="608" y="422"/>
              </a:lnTo>
              <a:lnTo>
                <a:pt x="605" y="427"/>
              </a:lnTo>
              <a:lnTo>
                <a:pt x="611" y="433"/>
              </a:lnTo>
              <a:lnTo>
                <a:pt x="598" y="434"/>
              </a:lnTo>
              <a:lnTo>
                <a:pt x="596" y="438"/>
              </a:lnTo>
              <a:lnTo>
                <a:pt x="586" y="438"/>
              </a:lnTo>
              <a:lnTo>
                <a:pt x="582" y="433"/>
              </a:lnTo>
              <a:lnTo>
                <a:pt x="574" y="439"/>
              </a:lnTo>
              <a:lnTo>
                <a:pt x="564" y="439"/>
              </a:lnTo>
              <a:lnTo>
                <a:pt x="558" y="450"/>
              </a:lnTo>
              <a:lnTo>
                <a:pt x="565" y="450"/>
              </a:lnTo>
              <a:lnTo>
                <a:pt x="560" y="461"/>
              </a:lnTo>
              <a:lnTo>
                <a:pt x="552" y="467"/>
              </a:lnTo>
              <a:lnTo>
                <a:pt x="557" y="470"/>
              </a:lnTo>
              <a:lnTo>
                <a:pt x="559" y="477"/>
              </a:lnTo>
              <a:lnTo>
                <a:pt x="567" y="486"/>
              </a:lnTo>
              <a:lnTo>
                <a:pt x="575" y="508"/>
              </a:lnTo>
              <a:lnTo>
                <a:pt x="574" y="512"/>
              </a:lnTo>
              <a:lnTo>
                <a:pt x="577" y="518"/>
              </a:lnTo>
              <a:lnTo>
                <a:pt x="582" y="541"/>
              </a:lnTo>
              <a:lnTo>
                <a:pt x="585" y="553"/>
              </a:lnTo>
              <a:lnTo>
                <a:pt x="591" y="559"/>
              </a:lnTo>
              <a:lnTo>
                <a:pt x="591" y="571"/>
              </a:lnTo>
              <a:lnTo>
                <a:pt x="589" y="586"/>
              </a:lnTo>
              <a:lnTo>
                <a:pt x="591" y="592"/>
              </a:lnTo>
              <a:lnTo>
                <a:pt x="589" y="601"/>
              </a:lnTo>
              <a:lnTo>
                <a:pt x="584" y="605"/>
              </a:lnTo>
              <a:lnTo>
                <a:pt x="579" y="606"/>
              </a:lnTo>
              <a:lnTo>
                <a:pt x="577" y="611"/>
              </a:lnTo>
              <a:lnTo>
                <a:pt x="584" y="615"/>
              </a:lnTo>
              <a:lnTo>
                <a:pt x="583" y="623"/>
              </a:lnTo>
              <a:lnTo>
                <a:pt x="578" y="631"/>
              </a:lnTo>
              <a:lnTo>
                <a:pt x="580" y="636"/>
              </a:lnTo>
              <a:lnTo>
                <a:pt x="575" y="640"/>
              </a:lnTo>
              <a:lnTo>
                <a:pt x="581" y="643"/>
              </a:lnTo>
              <a:lnTo>
                <a:pt x="580" y="646"/>
              </a:lnTo>
              <a:lnTo>
                <a:pt x="586" y="654"/>
              </a:lnTo>
              <a:lnTo>
                <a:pt x="573" y="664"/>
              </a:lnTo>
              <a:lnTo>
                <a:pt x="578" y="673"/>
              </a:lnTo>
              <a:lnTo>
                <a:pt x="585" y="674"/>
              </a:lnTo>
              <a:lnTo>
                <a:pt x="583" y="686"/>
              </a:lnTo>
              <a:lnTo>
                <a:pt x="591" y="692"/>
              </a:lnTo>
              <a:lnTo>
                <a:pt x="589" y="704"/>
              </a:lnTo>
              <a:lnTo>
                <a:pt x="577" y="709"/>
              </a:lnTo>
              <a:lnTo>
                <a:pt x="561" y="700"/>
              </a:lnTo>
              <a:lnTo>
                <a:pt x="547" y="707"/>
              </a:lnTo>
              <a:lnTo>
                <a:pt x="534" y="701"/>
              </a:lnTo>
              <a:lnTo>
                <a:pt x="522" y="701"/>
              </a:lnTo>
              <a:lnTo>
                <a:pt x="509" y="714"/>
              </a:lnTo>
              <a:lnTo>
                <a:pt x="489" y="72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20</xdr:row>
      <xdr:rowOff>66675</xdr:rowOff>
    </xdr:from>
    <xdr:to>
      <xdr:col>3</xdr:col>
      <xdr:colOff>495300</xdr:colOff>
      <xdr:row>31</xdr:row>
      <xdr:rowOff>76200</xdr:rowOff>
    </xdr:to>
    <xdr:sp macro="" textlink="">
      <xdr:nvSpPr>
        <xdr:cNvPr id="91145" name="Freeform 9"/>
        <xdr:cNvSpPr>
          <a:spLocks/>
        </xdr:cNvSpPr>
      </xdr:nvSpPr>
      <xdr:spPr bwMode="auto">
        <a:xfrm>
          <a:off x="1066800" y="3343275"/>
          <a:ext cx="1714500" cy="1790700"/>
        </a:xfrm>
        <a:custGeom>
          <a:avLst/>
          <a:gdLst>
            <a:gd name="T0" fmla="*/ 224 w 1067"/>
            <a:gd name="T1" fmla="*/ 731 h 1088"/>
            <a:gd name="T2" fmla="*/ 247 w 1067"/>
            <a:gd name="T3" fmla="*/ 687 h 1088"/>
            <a:gd name="T4" fmla="*/ 288 w 1067"/>
            <a:gd name="T5" fmla="*/ 674 h 1088"/>
            <a:gd name="T6" fmla="*/ 280 w 1067"/>
            <a:gd name="T7" fmla="*/ 620 h 1088"/>
            <a:gd name="T8" fmla="*/ 319 w 1067"/>
            <a:gd name="T9" fmla="*/ 617 h 1088"/>
            <a:gd name="T10" fmla="*/ 311 w 1067"/>
            <a:gd name="T11" fmla="*/ 592 h 1088"/>
            <a:gd name="T12" fmla="*/ 305 w 1067"/>
            <a:gd name="T13" fmla="*/ 523 h 1088"/>
            <a:gd name="T14" fmla="*/ 263 w 1067"/>
            <a:gd name="T15" fmla="*/ 480 h 1088"/>
            <a:gd name="T16" fmla="*/ 248 w 1067"/>
            <a:gd name="T17" fmla="*/ 443 h 1088"/>
            <a:gd name="T18" fmla="*/ 242 w 1067"/>
            <a:gd name="T19" fmla="*/ 394 h 1088"/>
            <a:gd name="T20" fmla="*/ 235 w 1067"/>
            <a:gd name="T21" fmla="*/ 345 h 1088"/>
            <a:gd name="T22" fmla="*/ 201 w 1067"/>
            <a:gd name="T23" fmla="*/ 333 h 1088"/>
            <a:gd name="T24" fmla="*/ 179 w 1067"/>
            <a:gd name="T25" fmla="*/ 293 h 1088"/>
            <a:gd name="T26" fmla="*/ 148 w 1067"/>
            <a:gd name="T27" fmla="*/ 288 h 1088"/>
            <a:gd name="T28" fmla="*/ 112 w 1067"/>
            <a:gd name="T29" fmla="*/ 264 h 1088"/>
            <a:gd name="T30" fmla="*/ 92 w 1067"/>
            <a:gd name="T31" fmla="*/ 284 h 1088"/>
            <a:gd name="T32" fmla="*/ 62 w 1067"/>
            <a:gd name="T33" fmla="*/ 313 h 1088"/>
            <a:gd name="T34" fmla="*/ 19 w 1067"/>
            <a:gd name="T35" fmla="*/ 288 h 1088"/>
            <a:gd name="T36" fmla="*/ 20 w 1067"/>
            <a:gd name="T37" fmla="*/ 228 h 1088"/>
            <a:gd name="T38" fmla="*/ 10 w 1067"/>
            <a:gd name="T39" fmla="*/ 170 h 1088"/>
            <a:gd name="T40" fmla="*/ 74 w 1067"/>
            <a:gd name="T41" fmla="*/ 123 h 1088"/>
            <a:gd name="T42" fmla="*/ 131 w 1067"/>
            <a:gd name="T43" fmla="*/ 97 h 1088"/>
            <a:gd name="T44" fmla="*/ 163 w 1067"/>
            <a:gd name="T45" fmla="*/ 31 h 1088"/>
            <a:gd name="T46" fmla="*/ 223 w 1067"/>
            <a:gd name="T47" fmla="*/ 16 h 1088"/>
            <a:gd name="T48" fmla="*/ 285 w 1067"/>
            <a:gd name="T49" fmla="*/ 23 h 1088"/>
            <a:gd name="T50" fmla="*/ 322 w 1067"/>
            <a:gd name="T51" fmla="*/ 69 h 1088"/>
            <a:gd name="T52" fmla="*/ 372 w 1067"/>
            <a:gd name="T53" fmla="*/ 100 h 1088"/>
            <a:gd name="T54" fmla="*/ 374 w 1067"/>
            <a:gd name="T55" fmla="*/ 74 h 1088"/>
            <a:gd name="T56" fmla="*/ 439 w 1067"/>
            <a:gd name="T57" fmla="*/ 58 h 1088"/>
            <a:gd name="T58" fmla="*/ 479 w 1067"/>
            <a:gd name="T59" fmla="*/ 88 h 1088"/>
            <a:gd name="T60" fmla="*/ 483 w 1067"/>
            <a:gd name="T61" fmla="*/ 21 h 1088"/>
            <a:gd name="T62" fmla="*/ 521 w 1067"/>
            <a:gd name="T63" fmla="*/ 16 h 1088"/>
            <a:gd name="T64" fmla="*/ 543 w 1067"/>
            <a:gd name="T65" fmla="*/ 50 h 1088"/>
            <a:gd name="T66" fmla="*/ 610 w 1067"/>
            <a:gd name="T67" fmla="*/ 48 h 1088"/>
            <a:gd name="T68" fmla="*/ 655 w 1067"/>
            <a:gd name="T69" fmla="*/ 63 h 1088"/>
            <a:gd name="T70" fmla="*/ 689 w 1067"/>
            <a:gd name="T71" fmla="*/ 102 h 1088"/>
            <a:gd name="T72" fmla="*/ 757 w 1067"/>
            <a:gd name="T73" fmla="*/ 179 h 1088"/>
            <a:gd name="T74" fmla="*/ 754 w 1067"/>
            <a:gd name="T75" fmla="*/ 242 h 1088"/>
            <a:gd name="T76" fmla="*/ 796 w 1067"/>
            <a:gd name="T77" fmla="*/ 331 h 1088"/>
            <a:gd name="T78" fmla="*/ 881 w 1067"/>
            <a:gd name="T79" fmla="*/ 403 h 1088"/>
            <a:gd name="T80" fmla="*/ 948 w 1067"/>
            <a:gd name="T81" fmla="*/ 465 h 1088"/>
            <a:gd name="T82" fmla="*/ 1041 w 1067"/>
            <a:gd name="T83" fmla="*/ 533 h 1088"/>
            <a:gd name="T84" fmla="*/ 1060 w 1067"/>
            <a:gd name="T85" fmla="*/ 637 h 1088"/>
            <a:gd name="T86" fmla="*/ 979 w 1067"/>
            <a:gd name="T87" fmla="*/ 644 h 1088"/>
            <a:gd name="T88" fmla="*/ 886 w 1067"/>
            <a:gd name="T89" fmla="*/ 763 h 1088"/>
            <a:gd name="T90" fmla="*/ 844 w 1067"/>
            <a:gd name="T91" fmla="*/ 820 h 1088"/>
            <a:gd name="T92" fmla="*/ 872 w 1067"/>
            <a:gd name="T93" fmla="*/ 935 h 1088"/>
            <a:gd name="T94" fmla="*/ 890 w 1067"/>
            <a:gd name="T95" fmla="*/ 1012 h 1088"/>
            <a:gd name="T96" fmla="*/ 808 w 1067"/>
            <a:gd name="T97" fmla="*/ 952 h 1088"/>
            <a:gd name="T98" fmla="*/ 727 w 1067"/>
            <a:gd name="T99" fmla="*/ 946 h 1088"/>
            <a:gd name="T100" fmla="*/ 642 w 1067"/>
            <a:gd name="T101" fmla="*/ 970 h 1088"/>
            <a:gd name="T102" fmla="*/ 538 w 1067"/>
            <a:gd name="T103" fmla="*/ 1009 h 1088"/>
            <a:gd name="T104" fmla="*/ 480 w 1067"/>
            <a:gd name="T105" fmla="*/ 1031 h 1088"/>
            <a:gd name="T106" fmla="*/ 421 w 1067"/>
            <a:gd name="T107" fmla="*/ 1004 h 1088"/>
            <a:gd name="T108" fmla="*/ 324 w 1067"/>
            <a:gd name="T109" fmla="*/ 991 h 1088"/>
            <a:gd name="T110" fmla="*/ 264 w 1067"/>
            <a:gd name="T111" fmla="*/ 1051 h 1088"/>
            <a:gd name="T112" fmla="*/ 182 w 1067"/>
            <a:gd name="T113" fmla="*/ 997 h 1088"/>
            <a:gd name="T114" fmla="*/ 154 w 1067"/>
            <a:gd name="T115" fmla="*/ 976 h 1088"/>
            <a:gd name="T116" fmla="*/ 256 w 1067"/>
            <a:gd name="T117" fmla="*/ 946 h 1088"/>
            <a:gd name="T118" fmla="*/ 240 w 1067"/>
            <a:gd name="T119" fmla="*/ 894 h 1088"/>
            <a:gd name="T120" fmla="*/ 254 w 1067"/>
            <a:gd name="T121" fmla="*/ 855 h 108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1067" h="1088">
              <a:moveTo>
                <a:pt x="256" y="813"/>
              </a:moveTo>
              <a:lnTo>
                <a:pt x="250" y="807"/>
              </a:lnTo>
              <a:lnTo>
                <a:pt x="247" y="795"/>
              </a:lnTo>
              <a:lnTo>
                <a:pt x="242" y="772"/>
              </a:lnTo>
              <a:lnTo>
                <a:pt x="239" y="766"/>
              </a:lnTo>
              <a:lnTo>
                <a:pt x="240" y="762"/>
              </a:lnTo>
              <a:lnTo>
                <a:pt x="232" y="740"/>
              </a:lnTo>
              <a:lnTo>
                <a:pt x="224" y="731"/>
              </a:lnTo>
              <a:lnTo>
                <a:pt x="222" y="724"/>
              </a:lnTo>
              <a:lnTo>
                <a:pt x="217" y="721"/>
              </a:lnTo>
              <a:lnTo>
                <a:pt x="225" y="715"/>
              </a:lnTo>
              <a:lnTo>
                <a:pt x="230" y="704"/>
              </a:lnTo>
              <a:lnTo>
                <a:pt x="223" y="704"/>
              </a:lnTo>
              <a:lnTo>
                <a:pt x="229" y="693"/>
              </a:lnTo>
              <a:lnTo>
                <a:pt x="239" y="693"/>
              </a:lnTo>
              <a:lnTo>
                <a:pt x="247" y="687"/>
              </a:lnTo>
              <a:lnTo>
                <a:pt x="251" y="692"/>
              </a:lnTo>
              <a:lnTo>
                <a:pt x="261" y="692"/>
              </a:lnTo>
              <a:lnTo>
                <a:pt x="263" y="688"/>
              </a:lnTo>
              <a:lnTo>
                <a:pt x="276" y="687"/>
              </a:lnTo>
              <a:lnTo>
                <a:pt x="270" y="681"/>
              </a:lnTo>
              <a:lnTo>
                <a:pt x="273" y="676"/>
              </a:lnTo>
              <a:lnTo>
                <a:pt x="279" y="672"/>
              </a:lnTo>
              <a:lnTo>
                <a:pt x="288" y="674"/>
              </a:lnTo>
              <a:lnTo>
                <a:pt x="293" y="671"/>
              </a:lnTo>
              <a:lnTo>
                <a:pt x="288" y="667"/>
              </a:lnTo>
              <a:lnTo>
                <a:pt x="290" y="652"/>
              </a:lnTo>
              <a:lnTo>
                <a:pt x="290" y="645"/>
              </a:lnTo>
              <a:lnTo>
                <a:pt x="283" y="633"/>
              </a:lnTo>
              <a:lnTo>
                <a:pt x="278" y="631"/>
              </a:lnTo>
              <a:lnTo>
                <a:pt x="275" y="621"/>
              </a:lnTo>
              <a:lnTo>
                <a:pt x="280" y="620"/>
              </a:lnTo>
              <a:lnTo>
                <a:pt x="279" y="610"/>
              </a:lnTo>
              <a:lnTo>
                <a:pt x="289" y="616"/>
              </a:lnTo>
              <a:lnTo>
                <a:pt x="295" y="615"/>
              </a:lnTo>
              <a:lnTo>
                <a:pt x="301" y="618"/>
              </a:lnTo>
              <a:lnTo>
                <a:pt x="300" y="630"/>
              </a:lnTo>
              <a:lnTo>
                <a:pt x="306" y="626"/>
              </a:lnTo>
              <a:lnTo>
                <a:pt x="309" y="616"/>
              </a:lnTo>
              <a:lnTo>
                <a:pt x="319" y="617"/>
              </a:lnTo>
              <a:lnTo>
                <a:pt x="315" y="627"/>
              </a:lnTo>
              <a:lnTo>
                <a:pt x="322" y="624"/>
              </a:lnTo>
              <a:lnTo>
                <a:pt x="328" y="617"/>
              </a:lnTo>
              <a:lnTo>
                <a:pt x="324" y="614"/>
              </a:lnTo>
              <a:lnTo>
                <a:pt x="323" y="606"/>
              </a:lnTo>
              <a:lnTo>
                <a:pt x="315" y="605"/>
              </a:lnTo>
              <a:lnTo>
                <a:pt x="312" y="599"/>
              </a:lnTo>
              <a:lnTo>
                <a:pt x="311" y="592"/>
              </a:lnTo>
              <a:lnTo>
                <a:pt x="315" y="588"/>
              </a:lnTo>
              <a:lnTo>
                <a:pt x="312" y="582"/>
              </a:lnTo>
              <a:lnTo>
                <a:pt x="318" y="575"/>
              </a:lnTo>
              <a:lnTo>
                <a:pt x="318" y="549"/>
              </a:lnTo>
              <a:lnTo>
                <a:pt x="313" y="545"/>
              </a:lnTo>
              <a:lnTo>
                <a:pt x="318" y="542"/>
              </a:lnTo>
              <a:lnTo>
                <a:pt x="305" y="528"/>
              </a:lnTo>
              <a:lnTo>
                <a:pt x="305" y="523"/>
              </a:lnTo>
              <a:lnTo>
                <a:pt x="289" y="506"/>
              </a:lnTo>
              <a:lnTo>
                <a:pt x="284" y="507"/>
              </a:lnTo>
              <a:lnTo>
                <a:pt x="275" y="505"/>
              </a:lnTo>
              <a:lnTo>
                <a:pt x="273" y="496"/>
              </a:lnTo>
              <a:lnTo>
                <a:pt x="273" y="490"/>
              </a:lnTo>
              <a:lnTo>
                <a:pt x="266" y="488"/>
              </a:lnTo>
              <a:lnTo>
                <a:pt x="269" y="484"/>
              </a:lnTo>
              <a:lnTo>
                <a:pt x="263" y="480"/>
              </a:lnTo>
              <a:lnTo>
                <a:pt x="271" y="474"/>
              </a:lnTo>
              <a:lnTo>
                <a:pt x="271" y="465"/>
              </a:lnTo>
              <a:lnTo>
                <a:pt x="265" y="462"/>
              </a:lnTo>
              <a:lnTo>
                <a:pt x="257" y="465"/>
              </a:lnTo>
              <a:lnTo>
                <a:pt x="259" y="457"/>
              </a:lnTo>
              <a:lnTo>
                <a:pt x="249" y="455"/>
              </a:lnTo>
              <a:lnTo>
                <a:pt x="243" y="448"/>
              </a:lnTo>
              <a:lnTo>
                <a:pt x="248" y="443"/>
              </a:lnTo>
              <a:lnTo>
                <a:pt x="244" y="439"/>
              </a:lnTo>
              <a:lnTo>
                <a:pt x="241" y="423"/>
              </a:lnTo>
              <a:lnTo>
                <a:pt x="251" y="422"/>
              </a:lnTo>
              <a:lnTo>
                <a:pt x="246" y="415"/>
              </a:lnTo>
              <a:lnTo>
                <a:pt x="247" y="408"/>
              </a:lnTo>
              <a:lnTo>
                <a:pt x="241" y="404"/>
              </a:lnTo>
              <a:lnTo>
                <a:pt x="245" y="396"/>
              </a:lnTo>
              <a:lnTo>
                <a:pt x="242" y="394"/>
              </a:lnTo>
              <a:lnTo>
                <a:pt x="243" y="386"/>
              </a:lnTo>
              <a:lnTo>
                <a:pt x="250" y="388"/>
              </a:lnTo>
              <a:lnTo>
                <a:pt x="244" y="373"/>
              </a:lnTo>
              <a:lnTo>
                <a:pt x="235" y="368"/>
              </a:lnTo>
              <a:lnTo>
                <a:pt x="241" y="362"/>
              </a:lnTo>
              <a:lnTo>
                <a:pt x="237" y="352"/>
              </a:lnTo>
              <a:lnTo>
                <a:pt x="244" y="350"/>
              </a:lnTo>
              <a:lnTo>
                <a:pt x="235" y="345"/>
              </a:lnTo>
              <a:lnTo>
                <a:pt x="237" y="336"/>
              </a:lnTo>
              <a:lnTo>
                <a:pt x="228" y="340"/>
              </a:lnTo>
              <a:lnTo>
                <a:pt x="228" y="346"/>
              </a:lnTo>
              <a:lnTo>
                <a:pt x="218" y="354"/>
              </a:lnTo>
              <a:lnTo>
                <a:pt x="204" y="359"/>
              </a:lnTo>
              <a:lnTo>
                <a:pt x="199" y="353"/>
              </a:lnTo>
              <a:lnTo>
                <a:pt x="203" y="345"/>
              </a:lnTo>
              <a:lnTo>
                <a:pt x="201" y="333"/>
              </a:lnTo>
              <a:lnTo>
                <a:pt x="197" y="331"/>
              </a:lnTo>
              <a:lnTo>
                <a:pt x="197" y="324"/>
              </a:lnTo>
              <a:lnTo>
                <a:pt x="190" y="327"/>
              </a:lnTo>
              <a:lnTo>
                <a:pt x="187" y="336"/>
              </a:lnTo>
              <a:lnTo>
                <a:pt x="177" y="332"/>
              </a:lnTo>
              <a:lnTo>
                <a:pt x="182" y="316"/>
              </a:lnTo>
              <a:lnTo>
                <a:pt x="189" y="310"/>
              </a:lnTo>
              <a:lnTo>
                <a:pt x="179" y="293"/>
              </a:lnTo>
              <a:lnTo>
                <a:pt x="183" y="289"/>
              </a:lnTo>
              <a:lnTo>
                <a:pt x="174" y="276"/>
              </a:lnTo>
              <a:lnTo>
                <a:pt x="169" y="279"/>
              </a:lnTo>
              <a:lnTo>
                <a:pt x="166" y="288"/>
              </a:lnTo>
              <a:lnTo>
                <a:pt x="158" y="289"/>
              </a:lnTo>
              <a:lnTo>
                <a:pt x="157" y="278"/>
              </a:lnTo>
              <a:lnTo>
                <a:pt x="150" y="280"/>
              </a:lnTo>
              <a:lnTo>
                <a:pt x="148" y="288"/>
              </a:lnTo>
              <a:lnTo>
                <a:pt x="142" y="288"/>
              </a:lnTo>
              <a:lnTo>
                <a:pt x="138" y="283"/>
              </a:lnTo>
              <a:lnTo>
                <a:pt x="140" y="254"/>
              </a:lnTo>
              <a:lnTo>
                <a:pt x="124" y="259"/>
              </a:lnTo>
              <a:lnTo>
                <a:pt x="126" y="269"/>
              </a:lnTo>
              <a:lnTo>
                <a:pt x="121" y="270"/>
              </a:lnTo>
              <a:lnTo>
                <a:pt x="118" y="264"/>
              </a:lnTo>
              <a:lnTo>
                <a:pt x="112" y="264"/>
              </a:lnTo>
              <a:lnTo>
                <a:pt x="110" y="256"/>
              </a:lnTo>
              <a:lnTo>
                <a:pt x="104" y="259"/>
              </a:lnTo>
              <a:lnTo>
                <a:pt x="99" y="264"/>
              </a:lnTo>
              <a:lnTo>
                <a:pt x="95" y="256"/>
              </a:lnTo>
              <a:lnTo>
                <a:pt x="74" y="259"/>
              </a:lnTo>
              <a:lnTo>
                <a:pt x="67" y="271"/>
              </a:lnTo>
              <a:lnTo>
                <a:pt x="89" y="272"/>
              </a:lnTo>
              <a:lnTo>
                <a:pt x="92" y="284"/>
              </a:lnTo>
              <a:lnTo>
                <a:pt x="86" y="292"/>
              </a:lnTo>
              <a:lnTo>
                <a:pt x="94" y="296"/>
              </a:lnTo>
              <a:lnTo>
                <a:pt x="84" y="304"/>
              </a:lnTo>
              <a:lnTo>
                <a:pt x="76" y="303"/>
              </a:lnTo>
              <a:lnTo>
                <a:pt x="71" y="306"/>
              </a:lnTo>
              <a:lnTo>
                <a:pt x="67" y="303"/>
              </a:lnTo>
              <a:lnTo>
                <a:pt x="60" y="309"/>
              </a:lnTo>
              <a:lnTo>
                <a:pt x="62" y="313"/>
              </a:lnTo>
              <a:lnTo>
                <a:pt x="54" y="322"/>
              </a:lnTo>
              <a:lnTo>
                <a:pt x="41" y="327"/>
              </a:lnTo>
              <a:lnTo>
                <a:pt x="32" y="326"/>
              </a:lnTo>
              <a:lnTo>
                <a:pt x="22" y="328"/>
              </a:lnTo>
              <a:lnTo>
                <a:pt x="19" y="318"/>
              </a:lnTo>
              <a:lnTo>
                <a:pt x="14" y="310"/>
              </a:lnTo>
              <a:lnTo>
                <a:pt x="23" y="295"/>
              </a:lnTo>
              <a:lnTo>
                <a:pt x="19" y="288"/>
              </a:lnTo>
              <a:lnTo>
                <a:pt x="23" y="275"/>
              </a:lnTo>
              <a:lnTo>
                <a:pt x="32" y="264"/>
              </a:lnTo>
              <a:lnTo>
                <a:pt x="26" y="253"/>
              </a:lnTo>
              <a:lnTo>
                <a:pt x="31" y="249"/>
              </a:lnTo>
              <a:lnTo>
                <a:pt x="29" y="242"/>
              </a:lnTo>
              <a:lnTo>
                <a:pt x="21" y="243"/>
              </a:lnTo>
              <a:lnTo>
                <a:pt x="17" y="238"/>
              </a:lnTo>
              <a:lnTo>
                <a:pt x="20" y="228"/>
              </a:lnTo>
              <a:lnTo>
                <a:pt x="11" y="229"/>
              </a:lnTo>
              <a:lnTo>
                <a:pt x="11" y="223"/>
              </a:lnTo>
              <a:lnTo>
                <a:pt x="12" y="215"/>
              </a:lnTo>
              <a:lnTo>
                <a:pt x="7" y="203"/>
              </a:lnTo>
              <a:lnTo>
                <a:pt x="12" y="200"/>
              </a:lnTo>
              <a:lnTo>
                <a:pt x="5" y="193"/>
              </a:lnTo>
              <a:lnTo>
                <a:pt x="9" y="177"/>
              </a:lnTo>
              <a:lnTo>
                <a:pt x="10" y="170"/>
              </a:lnTo>
              <a:lnTo>
                <a:pt x="8" y="159"/>
              </a:lnTo>
              <a:lnTo>
                <a:pt x="0" y="159"/>
              </a:lnTo>
              <a:lnTo>
                <a:pt x="3" y="147"/>
              </a:lnTo>
              <a:lnTo>
                <a:pt x="7" y="139"/>
              </a:lnTo>
              <a:lnTo>
                <a:pt x="48" y="120"/>
              </a:lnTo>
              <a:lnTo>
                <a:pt x="63" y="124"/>
              </a:lnTo>
              <a:lnTo>
                <a:pt x="68" y="119"/>
              </a:lnTo>
              <a:lnTo>
                <a:pt x="74" y="123"/>
              </a:lnTo>
              <a:lnTo>
                <a:pt x="84" y="124"/>
              </a:lnTo>
              <a:lnTo>
                <a:pt x="90" y="141"/>
              </a:lnTo>
              <a:lnTo>
                <a:pt x="113" y="136"/>
              </a:lnTo>
              <a:lnTo>
                <a:pt x="111" y="121"/>
              </a:lnTo>
              <a:lnTo>
                <a:pt x="117" y="115"/>
              </a:lnTo>
              <a:lnTo>
                <a:pt x="110" y="114"/>
              </a:lnTo>
              <a:lnTo>
                <a:pt x="109" y="89"/>
              </a:lnTo>
              <a:lnTo>
                <a:pt x="131" y="97"/>
              </a:lnTo>
              <a:lnTo>
                <a:pt x="141" y="94"/>
              </a:lnTo>
              <a:lnTo>
                <a:pt x="141" y="83"/>
              </a:lnTo>
              <a:lnTo>
                <a:pt x="150" y="80"/>
              </a:lnTo>
              <a:lnTo>
                <a:pt x="156" y="75"/>
              </a:lnTo>
              <a:lnTo>
                <a:pt x="160" y="65"/>
              </a:lnTo>
              <a:lnTo>
                <a:pt x="160" y="55"/>
              </a:lnTo>
              <a:lnTo>
                <a:pt x="164" y="43"/>
              </a:lnTo>
              <a:lnTo>
                <a:pt x="163" y="31"/>
              </a:lnTo>
              <a:lnTo>
                <a:pt x="174" y="33"/>
              </a:lnTo>
              <a:lnTo>
                <a:pt x="174" y="39"/>
              </a:lnTo>
              <a:lnTo>
                <a:pt x="182" y="43"/>
              </a:lnTo>
              <a:lnTo>
                <a:pt x="186" y="38"/>
              </a:lnTo>
              <a:lnTo>
                <a:pt x="190" y="42"/>
              </a:lnTo>
              <a:lnTo>
                <a:pt x="198" y="37"/>
              </a:lnTo>
              <a:lnTo>
                <a:pt x="208" y="29"/>
              </a:lnTo>
              <a:lnTo>
                <a:pt x="223" y="16"/>
              </a:lnTo>
              <a:lnTo>
                <a:pt x="226" y="3"/>
              </a:lnTo>
              <a:lnTo>
                <a:pt x="230" y="0"/>
              </a:lnTo>
              <a:lnTo>
                <a:pt x="241" y="0"/>
              </a:lnTo>
              <a:lnTo>
                <a:pt x="255" y="10"/>
              </a:lnTo>
              <a:lnTo>
                <a:pt x="261" y="9"/>
              </a:lnTo>
              <a:lnTo>
                <a:pt x="268" y="12"/>
              </a:lnTo>
              <a:lnTo>
                <a:pt x="269" y="17"/>
              </a:lnTo>
              <a:lnTo>
                <a:pt x="285" y="23"/>
              </a:lnTo>
              <a:lnTo>
                <a:pt x="289" y="34"/>
              </a:lnTo>
              <a:lnTo>
                <a:pt x="300" y="45"/>
              </a:lnTo>
              <a:lnTo>
                <a:pt x="300" y="52"/>
              </a:lnTo>
              <a:lnTo>
                <a:pt x="311" y="51"/>
              </a:lnTo>
              <a:lnTo>
                <a:pt x="313" y="59"/>
              </a:lnTo>
              <a:lnTo>
                <a:pt x="318" y="62"/>
              </a:lnTo>
              <a:lnTo>
                <a:pt x="321" y="67"/>
              </a:lnTo>
              <a:lnTo>
                <a:pt x="322" y="69"/>
              </a:lnTo>
              <a:lnTo>
                <a:pt x="332" y="66"/>
              </a:lnTo>
              <a:lnTo>
                <a:pt x="334" y="73"/>
              </a:lnTo>
              <a:lnTo>
                <a:pt x="343" y="72"/>
              </a:lnTo>
              <a:lnTo>
                <a:pt x="349" y="105"/>
              </a:lnTo>
              <a:lnTo>
                <a:pt x="354" y="108"/>
              </a:lnTo>
              <a:lnTo>
                <a:pt x="362" y="105"/>
              </a:lnTo>
              <a:lnTo>
                <a:pt x="371" y="110"/>
              </a:lnTo>
              <a:lnTo>
                <a:pt x="372" y="100"/>
              </a:lnTo>
              <a:lnTo>
                <a:pt x="377" y="97"/>
              </a:lnTo>
              <a:lnTo>
                <a:pt x="383" y="99"/>
              </a:lnTo>
              <a:lnTo>
                <a:pt x="385" y="97"/>
              </a:lnTo>
              <a:lnTo>
                <a:pt x="395" y="99"/>
              </a:lnTo>
              <a:lnTo>
                <a:pt x="396" y="97"/>
              </a:lnTo>
              <a:lnTo>
                <a:pt x="396" y="89"/>
              </a:lnTo>
              <a:lnTo>
                <a:pt x="389" y="83"/>
              </a:lnTo>
              <a:lnTo>
                <a:pt x="374" y="74"/>
              </a:lnTo>
              <a:lnTo>
                <a:pt x="370" y="61"/>
              </a:lnTo>
              <a:lnTo>
                <a:pt x="380" y="58"/>
              </a:lnTo>
              <a:lnTo>
                <a:pt x="390" y="50"/>
              </a:lnTo>
              <a:lnTo>
                <a:pt x="420" y="47"/>
              </a:lnTo>
              <a:lnTo>
                <a:pt x="424" y="53"/>
              </a:lnTo>
              <a:lnTo>
                <a:pt x="425" y="59"/>
              </a:lnTo>
              <a:lnTo>
                <a:pt x="429" y="54"/>
              </a:lnTo>
              <a:lnTo>
                <a:pt x="439" y="58"/>
              </a:lnTo>
              <a:lnTo>
                <a:pt x="449" y="53"/>
              </a:lnTo>
              <a:lnTo>
                <a:pt x="455" y="53"/>
              </a:lnTo>
              <a:lnTo>
                <a:pt x="458" y="58"/>
              </a:lnTo>
              <a:lnTo>
                <a:pt x="462" y="57"/>
              </a:lnTo>
              <a:lnTo>
                <a:pt x="463" y="68"/>
              </a:lnTo>
              <a:lnTo>
                <a:pt x="458" y="79"/>
              </a:lnTo>
              <a:lnTo>
                <a:pt x="473" y="84"/>
              </a:lnTo>
              <a:lnTo>
                <a:pt x="479" y="88"/>
              </a:lnTo>
              <a:lnTo>
                <a:pt x="483" y="80"/>
              </a:lnTo>
              <a:lnTo>
                <a:pt x="482" y="74"/>
              </a:lnTo>
              <a:lnTo>
                <a:pt x="487" y="62"/>
              </a:lnTo>
              <a:lnTo>
                <a:pt x="487" y="54"/>
              </a:lnTo>
              <a:lnTo>
                <a:pt x="480" y="41"/>
              </a:lnTo>
              <a:lnTo>
                <a:pt x="482" y="34"/>
              </a:lnTo>
              <a:lnTo>
                <a:pt x="481" y="24"/>
              </a:lnTo>
              <a:lnTo>
                <a:pt x="483" y="21"/>
              </a:lnTo>
              <a:lnTo>
                <a:pt x="491" y="15"/>
              </a:lnTo>
              <a:lnTo>
                <a:pt x="498" y="16"/>
              </a:lnTo>
              <a:lnTo>
                <a:pt x="496" y="7"/>
              </a:lnTo>
              <a:lnTo>
                <a:pt x="504" y="5"/>
              </a:lnTo>
              <a:lnTo>
                <a:pt x="507" y="1"/>
              </a:lnTo>
              <a:lnTo>
                <a:pt x="514" y="3"/>
              </a:lnTo>
              <a:lnTo>
                <a:pt x="523" y="11"/>
              </a:lnTo>
              <a:lnTo>
                <a:pt x="521" y="16"/>
              </a:lnTo>
              <a:lnTo>
                <a:pt x="522" y="23"/>
              </a:lnTo>
              <a:lnTo>
                <a:pt x="526" y="31"/>
              </a:lnTo>
              <a:lnTo>
                <a:pt x="533" y="30"/>
              </a:lnTo>
              <a:lnTo>
                <a:pt x="531" y="35"/>
              </a:lnTo>
              <a:lnTo>
                <a:pt x="534" y="38"/>
              </a:lnTo>
              <a:lnTo>
                <a:pt x="532" y="40"/>
              </a:lnTo>
              <a:lnTo>
                <a:pt x="540" y="45"/>
              </a:lnTo>
              <a:lnTo>
                <a:pt x="543" y="50"/>
              </a:lnTo>
              <a:lnTo>
                <a:pt x="552" y="43"/>
              </a:lnTo>
              <a:lnTo>
                <a:pt x="559" y="45"/>
              </a:lnTo>
              <a:lnTo>
                <a:pt x="568" y="47"/>
              </a:lnTo>
              <a:lnTo>
                <a:pt x="574" y="47"/>
              </a:lnTo>
              <a:lnTo>
                <a:pt x="591" y="39"/>
              </a:lnTo>
              <a:lnTo>
                <a:pt x="601" y="36"/>
              </a:lnTo>
              <a:lnTo>
                <a:pt x="606" y="46"/>
              </a:lnTo>
              <a:lnTo>
                <a:pt x="610" y="48"/>
              </a:lnTo>
              <a:lnTo>
                <a:pt x="618" y="43"/>
              </a:lnTo>
              <a:lnTo>
                <a:pt x="625" y="42"/>
              </a:lnTo>
              <a:lnTo>
                <a:pt x="632" y="43"/>
              </a:lnTo>
              <a:lnTo>
                <a:pt x="631" y="47"/>
              </a:lnTo>
              <a:lnTo>
                <a:pt x="641" y="52"/>
              </a:lnTo>
              <a:lnTo>
                <a:pt x="646" y="56"/>
              </a:lnTo>
              <a:lnTo>
                <a:pt x="645" y="60"/>
              </a:lnTo>
              <a:lnTo>
                <a:pt x="655" y="63"/>
              </a:lnTo>
              <a:lnTo>
                <a:pt x="659" y="67"/>
              </a:lnTo>
              <a:lnTo>
                <a:pt x="669" y="67"/>
              </a:lnTo>
              <a:lnTo>
                <a:pt x="673" y="70"/>
              </a:lnTo>
              <a:lnTo>
                <a:pt x="679" y="83"/>
              </a:lnTo>
              <a:lnTo>
                <a:pt x="670" y="89"/>
              </a:lnTo>
              <a:lnTo>
                <a:pt x="674" y="97"/>
              </a:lnTo>
              <a:lnTo>
                <a:pt x="685" y="97"/>
              </a:lnTo>
              <a:lnTo>
                <a:pt x="689" y="102"/>
              </a:lnTo>
              <a:lnTo>
                <a:pt x="696" y="120"/>
              </a:lnTo>
              <a:lnTo>
                <a:pt x="692" y="127"/>
              </a:lnTo>
              <a:lnTo>
                <a:pt x="695" y="138"/>
              </a:lnTo>
              <a:lnTo>
                <a:pt x="706" y="143"/>
              </a:lnTo>
              <a:lnTo>
                <a:pt x="710" y="150"/>
              </a:lnTo>
              <a:lnTo>
                <a:pt x="722" y="161"/>
              </a:lnTo>
              <a:lnTo>
                <a:pt x="738" y="171"/>
              </a:lnTo>
              <a:lnTo>
                <a:pt x="757" y="179"/>
              </a:lnTo>
              <a:lnTo>
                <a:pt x="758" y="185"/>
              </a:lnTo>
              <a:lnTo>
                <a:pt x="754" y="188"/>
              </a:lnTo>
              <a:lnTo>
                <a:pt x="755" y="196"/>
              </a:lnTo>
              <a:lnTo>
                <a:pt x="770" y="200"/>
              </a:lnTo>
              <a:lnTo>
                <a:pt x="771" y="208"/>
              </a:lnTo>
              <a:lnTo>
                <a:pt x="763" y="220"/>
              </a:lnTo>
              <a:lnTo>
                <a:pt x="754" y="226"/>
              </a:lnTo>
              <a:lnTo>
                <a:pt x="754" y="242"/>
              </a:lnTo>
              <a:lnTo>
                <a:pt x="740" y="251"/>
              </a:lnTo>
              <a:lnTo>
                <a:pt x="753" y="269"/>
              </a:lnTo>
              <a:lnTo>
                <a:pt x="767" y="276"/>
              </a:lnTo>
              <a:lnTo>
                <a:pt x="768" y="297"/>
              </a:lnTo>
              <a:lnTo>
                <a:pt x="778" y="299"/>
              </a:lnTo>
              <a:lnTo>
                <a:pt x="786" y="322"/>
              </a:lnTo>
              <a:lnTo>
                <a:pt x="789" y="329"/>
              </a:lnTo>
              <a:lnTo>
                <a:pt x="796" y="331"/>
              </a:lnTo>
              <a:lnTo>
                <a:pt x="794" y="341"/>
              </a:lnTo>
              <a:lnTo>
                <a:pt x="801" y="362"/>
              </a:lnTo>
              <a:lnTo>
                <a:pt x="820" y="375"/>
              </a:lnTo>
              <a:lnTo>
                <a:pt x="827" y="388"/>
              </a:lnTo>
              <a:lnTo>
                <a:pt x="850" y="393"/>
              </a:lnTo>
              <a:lnTo>
                <a:pt x="849" y="387"/>
              </a:lnTo>
              <a:lnTo>
                <a:pt x="863" y="389"/>
              </a:lnTo>
              <a:lnTo>
                <a:pt x="881" y="403"/>
              </a:lnTo>
              <a:lnTo>
                <a:pt x="883" y="415"/>
              </a:lnTo>
              <a:lnTo>
                <a:pt x="903" y="433"/>
              </a:lnTo>
              <a:lnTo>
                <a:pt x="901" y="437"/>
              </a:lnTo>
              <a:lnTo>
                <a:pt x="916" y="447"/>
              </a:lnTo>
              <a:lnTo>
                <a:pt x="915" y="457"/>
              </a:lnTo>
              <a:lnTo>
                <a:pt x="924" y="461"/>
              </a:lnTo>
              <a:lnTo>
                <a:pt x="937" y="456"/>
              </a:lnTo>
              <a:lnTo>
                <a:pt x="948" y="465"/>
              </a:lnTo>
              <a:lnTo>
                <a:pt x="964" y="483"/>
              </a:lnTo>
              <a:lnTo>
                <a:pt x="966" y="498"/>
              </a:lnTo>
              <a:lnTo>
                <a:pt x="968" y="504"/>
              </a:lnTo>
              <a:lnTo>
                <a:pt x="986" y="515"/>
              </a:lnTo>
              <a:lnTo>
                <a:pt x="995" y="506"/>
              </a:lnTo>
              <a:lnTo>
                <a:pt x="1013" y="518"/>
              </a:lnTo>
              <a:lnTo>
                <a:pt x="1029" y="534"/>
              </a:lnTo>
              <a:lnTo>
                <a:pt x="1041" y="533"/>
              </a:lnTo>
              <a:lnTo>
                <a:pt x="1049" y="548"/>
              </a:lnTo>
              <a:lnTo>
                <a:pt x="1056" y="554"/>
              </a:lnTo>
              <a:lnTo>
                <a:pt x="1058" y="564"/>
              </a:lnTo>
              <a:lnTo>
                <a:pt x="1066" y="569"/>
              </a:lnTo>
              <a:lnTo>
                <a:pt x="1057" y="588"/>
              </a:lnTo>
              <a:lnTo>
                <a:pt x="1067" y="593"/>
              </a:lnTo>
              <a:lnTo>
                <a:pt x="1066" y="629"/>
              </a:lnTo>
              <a:lnTo>
                <a:pt x="1060" y="637"/>
              </a:lnTo>
              <a:lnTo>
                <a:pt x="1054" y="634"/>
              </a:lnTo>
              <a:lnTo>
                <a:pt x="1042" y="655"/>
              </a:lnTo>
              <a:lnTo>
                <a:pt x="1019" y="639"/>
              </a:lnTo>
              <a:lnTo>
                <a:pt x="1010" y="640"/>
              </a:lnTo>
              <a:lnTo>
                <a:pt x="998" y="630"/>
              </a:lnTo>
              <a:lnTo>
                <a:pt x="993" y="640"/>
              </a:lnTo>
              <a:lnTo>
                <a:pt x="979" y="640"/>
              </a:lnTo>
              <a:lnTo>
                <a:pt x="979" y="644"/>
              </a:lnTo>
              <a:lnTo>
                <a:pt x="986" y="664"/>
              </a:lnTo>
              <a:lnTo>
                <a:pt x="980" y="690"/>
              </a:lnTo>
              <a:lnTo>
                <a:pt x="972" y="708"/>
              </a:lnTo>
              <a:lnTo>
                <a:pt x="955" y="729"/>
              </a:lnTo>
              <a:lnTo>
                <a:pt x="940" y="738"/>
              </a:lnTo>
              <a:lnTo>
                <a:pt x="930" y="736"/>
              </a:lnTo>
              <a:lnTo>
                <a:pt x="897" y="747"/>
              </a:lnTo>
              <a:lnTo>
                <a:pt x="886" y="763"/>
              </a:lnTo>
              <a:lnTo>
                <a:pt x="876" y="770"/>
              </a:lnTo>
              <a:lnTo>
                <a:pt x="860" y="770"/>
              </a:lnTo>
              <a:lnTo>
                <a:pt x="856" y="784"/>
              </a:lnTo>
              <a:lnTo>
                <a:pt x="843" y="796"/>
              </a:lnTo>
              <a:lnTo>
                <a:pt x="838" y="794"/>
              </a:lnTo>
              <a:lnTo>
                <a:pt x="835" y="799"/>
              </a:lnTo>
              <a:lnTo>
                <a:pt x="836" y="811"/>
              </a:lnTo>
              <a:lnTo>
                <a:pt x="844" y="820"/>
              </a:lnTo>
              <a:lnTo>
                <a:pt x="858" y="831"/>
              </a:lnTo>
              <a:lnTo>
                <a:pt x="862" y="848"/>
              </a:lnTo>
              <a:lnTo>
                <a:pt x="871" y="850"/>
              </a:lnTo>
              <a:lnTo>
                <a:pt x="890" y="886"/>
              </a:lnTo>
              <a:lnTo>
                <a:pt x="874" y="914"/>
              </a:lnTo>
              <a:lnTo>
                <a:pt x="876" y="922"/>
              </a:lnTo>
              <a:lnTo>
                <a:pt x="869" y="930"/>
              </a:lnTo>
              <a:lnTo>
                <a:pt x="872" y="935"/>
              </a:lnTo>
              <a:lnTo>
                <a:pt x="887" y="934"/>
              </a:lnTo>
              <a:lnTo>
                <a:pt x="896" y="928"/>
              </a:lnTo>
              <a:lnTo>
                <a:pt x="908" y="936"/>
              </a:lnTo>
              <a:lnTo>
                <a:pt x="917" y="957"/>
              </a:lnTo>
              <a:lnTo>
                <a:pt x="908" y="977"/>
              </a:lnTo>
              <a:lnTo>
                <a:pt x="910" y="1006"/>
              </a:lnTo>
              <a:lnTo>
                <a:pt x="900" y="1014"/>
              </a:lnTo>
              <a:lnTo>
                <a:pt x="890" y="1012"/>
              </a:lnTo>
              <a:lnTo>
                <a:pt x="860" y="997"/>
              </a:lnTo>
              <a:lnTo>
                <a:pt x="850" y="994"/>
              </a:lnTo>
              <a:lnTo>
                <a:pt x="844" y="985"/>
              </a:lnTo>
              <a:lnTo>
                <a:pt x="854" y="974"/>
              </a:lnTo>
              <a:lnTo>
                <a:pt x="837" y="960"/>
              </a:lnTo>
              <a:lnTo>
                <a:pt x="836" y="953"/>
              </a:lnTo>
              <a:lnTo>
                <a:pt x="825" y="952"/>
              </a:lnTo>
              <a:lnTo>
                <a:pt x="808" y="952"/>
              </a:lnTo>
              <a:lnTo>
                <a:pt x="802" y="963"/>
              </a:lnTo>
              <a:lnTo>
                <a:pt x="794" y="961"/>
              </a:lnTo>
              <a:lnTo>
                <a:pt x="784" y="965"/>
              </a:lnTo>
              <a:lnTo>
                <a:pt x="772" y="951"/>
              </a:lnTo>
              <a:lnTo>
                <a:pt x="768" y="939"/>
              </a:lnTo>
              <a:lnTo>
                <a:pt x="756" y="943"/>
              </a:lnTo>
              <a:lnTo>
                <a:pt x="744" y="939"/>
              </a:lnTo>
              <a:lnTo>
                <a:pt x="727" y="946"/>
              </a:lnTo>
              <a:lnTo>
                <a:pt x="724" y="939"/>
              </a:lnTo>
              <a:lnTo>
                <a:pt x="727" y="927"/>
              </a:lnTo>
              <a:lnTo>
                <a:pt x="710" y="938"/>
              </a:lnTo>
              <a:lnTo>
                <a:pt x="715" y="958"/>
              </a:lnTo>
              <a:lnTo>
                <a:pt x="714" y="971"/>
              </a:lnTo>
              <a:lnTo>
                <a:pt x="684" y="967"/>
              </a:lnTo>
              <a:lnTo>
                <a:pt x="668" y="966"/>
              </a:lnTo>
              <a:lnTo>
                <a:pt x="642" y="970"/>
              </a:lnTo>
              <a:lnTo>
                <a:pt x="636" y="979"/>
              </a:lnTo>
              <a:lnTo>
                <a:pt x="619" y="975"/>
              </a:lnTo>
              <a:lnTo>
                <a:pt x="594" y="979"/>
              </a:lnTo>
              <a:lnTo>
                <a:pt x="587" y="977"/>
              </a:lnTo>
              <a:lnTo>
                <a:pt x="577" y="987"/>
              </a:lnTo>
              <a:lnTo>
                <a:pt x="576" y="998"/>
              </a:lnTo>
              <a:lnTo>
                <a:pt x="543" y="1003"/>
              </a:lnTo>
              <a:lnTo>
                <a:pt x="538" y="1009"/>
              </a:lnTo>
              <a:lnTo>
                <a:pt x="535" y="1016"/>
              </a:lnTo>
              <a:lnTo>
                <a:pt x="537" y="1024"/>
              </a:lnTo>
              <a:lnTo>
                <a:pt x="518" y="1024"/>
              </a:lnTo>
              <a:lnTo>
                <a:pt x="505" y="1040"/>
              </a:lnTo>
              <a:lnTo>
                <a:pt x="493" y="1040"/>
              </a:lnTo>
              <a:lnTo>
                <a:pt x="498" y="1030"/>
              </a:lnTo>
              <a:lnTo>
                <a:pt x="493" y="1027"/>
              </a:lnTo>
              <a:lnTo>
                <a:pt x="480" y="1031"/>
              </a:lnTo>
              <a:lnTo>
                <a:pt x="468" y="1041"/>
              </a:lnTo>
              <a:lnTo>
                <a:pt x="444" y="1044"/>
              </a:lnTo>
              <a:lnTo>
                <a:pt x="444" y="1035"/>
              </a:lnTo>
              <a:lnTo>
                <a:pt x="433" y="1020"/>
              </a:lnTo>
              <a:lnTo>
                <a:pt x="424" y="1021"/>
              </a:lnTo>
              <a:lnTo>
                <a:pt x="423" y="1015"/>
              </a:lnTo>
              <a:lnTo>
                <a:pt x="429" y="1011"/>
              </a:lnTo>
              <a:lnTo>
                <a:pt x="421" y="1004"/>
              </a:lnTo>
              <a:lnTo>
                <a:pt x="396" y="1013"/>
              </a:lnTo>
              <a:lnTo>
                <a:pt x="396" y="1008"/>
              </a:lnTo>
              <a:lnTo>
                <a:pt x="377" y="999"/>
              </a:lnTo>
              <a:lnTo>
                <a:pt x="359" y="995"/>
              </a:lnTo>
              <a:lnTo>
                <a:pt x="353" y="1007"/>
              </a:lnTo>
              <a:lnTo>
                <a:pt x="335" y="1002"/>
              </a:lnTo>
              <a:lnTo>
                <a:pt x="333" y="988"/>
              </a:lnTo>
              <a:lnTo>
                <a:pt x="324" y="991"/>
              </a:lnTo>
              <a:lnTo>
                <a:pt x="323" y="1014"/>
              </a:lnTo>
              <a:lnTo>
                <a:pt x="334" y="1035"/>
              </a:lnTo>
              <a:lnTo>
                <a:pt x="300" y="1075"/>
              </a:lnTo>
              <a:lnTo>
                <a:pt x="275" y="1088"/>
              </a:lnTo>
              <a:lnTo>
                <a:pt x="261" y="1086"/>
              </a:lnTo>
              <a:lnTo>
                <a:pt x="274" y="1077"/>
              </a:lnTo>
              <a:lnTo>
                <a:pt x="279" y="1053"/>
              </a:lnTo>
              <a:lnTo>
                <a:pt x="264" y="1051"/>
              </a:lnTo>
              <a:lnTo>
                <a:pt x="247" y="1059"/>
              </a:lnTo>
              <a:lnTo>
                <a:pt x="241" y="1043"/>
              </a:lnTo>
              <a:lnTo>
                <a:pt x="248" y="1037"/>
              </a:lnTo>
              <a:lnTo>
                <a:pt x="235" y="1020"/>
              </a:lnTo>
              <a:lnTo>
                <a:pt x="223" y="1021"/>
              </a:lnTo>
              <a:lnTo>
                <a:pt x="219" y="1000"/>
              </a:lnTo>
              <a:lnTo>
                <a:pt x="193" y="1002"/>
              </a:lnTo>
              <a:lnTo>
                <a:pt x="182" y="997"/>
              </a:lnTo>
              <a:lnTo>
                <a:pt x="183" y="985"/>
              </a:lnTo>
              <a:lnTo>
                <a:pt x="176" y="982"/>
              </a:lnTo>
              <a:lnTo>
                <a:pt x="167" y="988"/>
              </a:lnTo>
              <a:lnTo>
                <a:pt x="161" y="999"/>
              </a:lnTo>
              <a:lnTo>
                <a:pt x="142" y="992"/>
              </a:lnTo>
              <a:lnTo>
                <a:pt x="131" y="984"/>
              </a:lnTo>
              <a:lnTo>
                <a:pt x="134" y="975"/>
              </a:lnTo>
              <a:lnTo>
                <a:pt x="154" y="976"/>
              </a:lnTo>
              <a:lnTo>
                <a:pt x="174" y="968"/>
              </a:lnTo>
              <a:lnTo>
                <a:pt x="187" y="955"/>
              </a:lnTo>
              <a:lnTo>
                <a:pt x="199" y="955"/>
              </a:lnTo>
              <a:lnTo>
                <a:pt x="212" y="961"/>
              </a:lnTo>
              <a:lnTo>
                <a:pt x="226" y="954"/>
              </a:lnTo>
              <a:lnTo>
                <a:pt x="242" y="963"/>
              </a:lnTo>
              <a:lnTo>
                <a:pt x="254" y="958"/>
              </a:lnTo>
              <a:lnTo>
                <a:pt x="256" y="946"/>
              </a:lnTo>
              <a:lnTo>
                <a:pt x="248" y="940"/>
              </a:lnTo>
              <a:lnTo>
                <a:pt x="250" y="928"/>
              </a:lnTo>
              <a:lnTo>
                <a:pt x="243" y="927"/>
              </a:lnTo>
              <a:lnTo>
                <a:pt x="238" y="918"/>
              </a:lnTo>
              <a:lnTo>
                <a:pt x="251" y="908"/>
              </a:lnTo>
              <a:lnTo>
                <a:pt x="245" y="900"/>
              </a:lnTo>
              <a:lnTo>
                <a:pt x="246" y="897"/>
              </a:lnTo>
              <a:lnTo>
                <a:pt x="240" y="894"/>
              </a:lnTo>
              <a:lnTo>
                <a:pt x="245" y="890"/>
              </a:lnTo>
              <a:lnTo>
                <a:pt x="243" y="885"/>
              </a:lnTo>
              <a:lnTo>
                <a:pt x="248" y="877"/>
              </a:lnTo>
              <a:lnTo>
                <a:pt x="249" y="869"/>
              </a:lnTo>
              <a:lnTo>
                <a:pt x="242" y="865"/>
              </a:lnTo>
              <a:lnTo>
                <a:pt x="244" y="860"/>
              </a:lnTo>
              <a:lnTo>
                <a:pt x="249" y="859"/>
              </a:lnTo>
              <a:lnTo>
                <a:pt x="254" y="855"/>
              </a:lnTo>
              <a:lnTo>
                <a:pt x="256" y="846"/>
              </a:lnTo>
              <a:lnTo>
                <a:pt x="254" y="840"/>
              </a:lnTo>
              <a:lnTo>
                <a:pt x="256" y="825"/>
              </a:lnTo>
              <a:lnTo>
                <a:pt x="256" y="813"/>
              </a:lnTo>
              <a:close/>
            </a:path>
          </a:pathLst>
        </a:custGeom>
        <a:solidFill>
          <a:srgbClr val="FFFFCC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0</xdr:col>
      <xdr:colOff>219075</xdr:colOff>
      <xdr:row>22</xdr:row>
      <xdr:rowOff>133350</xdr:rowOff>
    </xdr:from>
    <xdr:to>
      <xdr:col>0</xdr:col>
      <xdr:colOff>590550</xdr:colOff>
      <xdr:row>24</xdr:row>
      <xdr:rowOff>104775</xdr:rowOff>
    </xdr:to>
    <xdr:sp macro="" textlink="">
      <xdr:nvSpPr>
        <xdr:cNvPr id="91146" name="Freeform 10"/>
        <xdr:cNvSpPr>
          <a:spLocks/>
        </xdr:cNvSpPr>
      </xdr:nvSpPr>
      <xdr:spPr bwMode="auto">
        <a:xfrm>
          <a:off x="219075" y="3733800"/>
          <a:ext cx="371475" cy="295275"/>
        </a:xfrm>
        <a:custGeom>
          <a:avLst/>
          <a:gdLst>
            <a:gd name="T0" fmla="*/ 160 w 232"/>
            <a:gd name="T1" fmla="*/ 175 h 180"/>
            <a:gd name="T2" fmla="*/ 178 w 232"/>
            <a:gd name="T3" fmla="*/ 180 h 180"/>
            <a:gd name="T4" fmla="*/ 199 w 232"/>
            <a:gd name="T5" fmla="*/ 180 h 180"/>
            <a:gd name="T6" fmla="*/ 217 w 232"/>
            <a:gd name="T7" fmla="*/ 173 h 180"/>
            <a:gd name="T8" fmla="*/ 201 w 232"/>
            <a:gd name="T9" fmla="*/ 149 h 180"/>
            <a:gd name="T10" fmla="*/ 215 w 232"/>
            <a:gd name="T11" fmla="*/ 134 h 180"/>
            <a:gd name="T12" fmla="*/ 223 w 232"/>
            <a:gd name="T13" fmla="*/ 124 h 180"/>
            <a:gd name="T14" fmla="*/ 232 w 232"/>
            <a:gd name="T15" fmla="*/ 106 h 180"/>
            <a:gd name="T16" fmla="*/ 219 w 232"/>
            <a:gd name="T17" fmla="*/ 95 h 180"/>
            <a:gd name="T18" fmla="*/ 209 w 232"/>
            <a:gd name="T19" fmla="*/ 83 h 180"/>
            <a:gd name="T20" fmla="*/ 198 w 232"/>
            <a:gd name="T21" fmla="*/ 67 h 180"/>
            <a:gd name="T22" fmla="*/ 206 w 232"/>
            <a:gd name="T23" fmla="*/ 55 h 180"/>
            <a:gd name="T24" fmla="*/ 214 w 232"/>
            <a:gd name="T25" fmla="*/ 43 h 180"/>
            <a:gd name="T26" fmla="*/ 206 w 232"/>
            <a:gd name="T27" fmla="*/ 21 h 180"/>
            <a:gd name="T28" fmla="*/ 195 w 232"/>
            <a:gd name="T29" fmla="*/ 28 h 180"/>
            <a:gd name="T30" fmla="*/ 182 w 232"/>
            <a:gd name="T31" fmla="*/ 15 h 180"/>
            <a:gd name="T32" fmla="*/ 169 w 232"/>
            <a:gd name="T33" fmla="*/ 9 h 180"/>
            <a:gd name="T34" fmla="*/ 155 w 232"/>
            <a:gd name="T35" fmla="*/ 0 h 180"/>
            <a:gd name="T36" fmla="*/ 142 w 232"/>
            <a:gd name="T37" fmla="*/ 0 h 180"/>
            <a:gd name="T38" fmla="*/ 131 w 232"/>
            <a:gd name="T39" fmla="*/ 10 h 180"/>
            <a:gd name="T40" fmla="*/ 100 w 232"/>
            <a:gd name="T41" fmla="*/ 17 h 180"/>
            <a:gd name="T42" fmla="*/ 87 w 232"/>
            <a:gd name="T43" fmla="*/ 23 h 180"/>
            <a:gd name="T44" fmla="*/ 70 w 232"/>
            <a:gd name="T45" fmla="*/ 31 h 180"/>
            <a:gd name="T46" fmla="*/ 45 w 232"/>
            <a:gd name="T47" fmla="*/ 33 h 180"/>
            <a:gd name="T48" fmla="*/ 28 w 232"/>
            <a:gd name="T49" fmla="*/ 30 h 180"/>
            <a:gd name="T50" fmla="*/ 0 w 232"/>
            <a:gd name="T51" fmla="*/ 35 h 180"/>
            <a:gd name="T52" fmla="*/ 14 w 232"/>
            <a:gd name="T53" fmla="*/ 53 h 180"/>
            <a:gd name="T54" fmla="*/ 39 w 232"/>
            <a:gd name="T55" fmla="*/ 72 h 180"/>
            <a:gd name="T56" fmla="*/ 55 w 232"/>
            <a:gd name="T57" fmla="*/ 107 h 180"/>
            <a:gd name="T58" fmla="*/ 65 w 232"/>
            <a:gd name="T59" fmla="*/ 122 h 180"/>
            <a:gd name="T60" fmla="*/ 71 w 232"/>
            <a:gd name="T61" fmla="*/ 131 h 180"/>
            <a:gd name="T62" fmla="*/ 80 w 232"/>
            <a:gd name="T63" fmla="*/ 145 h 180"/>
            <a:gd name="T64" fmla="*/ 84 w 232"/>
            <a:gd name="T65" fmla="*/ 160 h 180"/>
            <a:gd name="T66" fmla="*/ 101 w 232"/>
            <a:gd name="T67" fmla="*/ 163 h 180"/>
            <a:gd name="T68" fmla="*/ 109 w 232"/>
            <a:gd name="T69" fmla="*/ 160 h 180"/>
            <a:gd name="T70" fmla="*/ 124 w 232"/>
            <a:gd name="T71" fmla="*/ 159 h 180"/>
            <a:gd name="T72" fmla="*/ 143 w 232"/>
            <a:gd name="T73" fmla="*/ 177 h 180"/>
            <a:gd name="T74" fmla="*/ 157 w 232"/>
            <a:gd name="T75" fmla="*/ 171 h 18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</a:cxnLst>
          <a:rect l="0" t="0" r="r" b="b"/>
          <a:pathLst>
            <a:path w="232" h="180">
              <a:moveTo>
                <a:pt x="157" y="171"/>
              </a:moveTo>
              <a:lnTo>
                <a:pt x="160" y="175"/>
              </a:lnTo>
              <a:lnTo>
                <a:pt x="171" y="175"/>
              </a:lnTo>
              <a:lnTo>
                <a:pt x="178" y="180"/>
              </a:lnTo>
              <a:lnTo>
                <a:pt x="189" y="177"/>
              </a:lnTo>
              <a:lnTo>
                <a:pt x="199" y="180"/>
              </a:lnTo>
              <a:lnTo>
                <a:pt x="209" y="173"/>
              </a:lnTo>
              <a:lnTo>
                <a:pt x="217" y="173"/>
              </a:lnTo>
              <a:lnTo>
                <a:pt x="210" y="162"/>
              </a:lnTo>
              <a:lnTo>
                <a:pt x="201" y="149"/>
              </a:lnTo>
              <a:lnTo>
                <a:pt x="205" y="138"/>
              </a:lnTo>
              <a:lnTo>
                <a:pt x="215" y="134"/>
              </a:lnTo>
              <a:lnTo>
                <a:pt x="216" y="126"/>
              </a:lnTo>
              <a:lnTo>
                <a:pt x="223" y="124"/>
              </a:lnTo>
              <a:lnTo>
                <a:pt x="227" y="113"/>
              </a:lnTo>
              <a:lnTo>
                <a:pt x="232" y="106"/>
              </a:lnTo>
              <a:lnTo>
                <a:pt x="229" y="98"/>
              </a:lnTo>
              <a:lnTo>
                <a:pt x="219" y="95"/>
              </a:lnTo>
              <a:lnTo>
                <a:pt x="211" y="89"/>
              </a:lnTo>
              <a:lnTo>
                <a:pt x="209" y="83"/>
              </a:lnTo>
              <a:lnTo>
                <a:pt x="198" y="73"/>
              </a:lnTo>
              <a:lnTo>
                <a:pt x="198" y="67"/>
              </a:lnTo>
              <a:lnTo>
                <a:pt x="210" y="62"/>
              </a:lnTo>
              <a:lnTo>
                <a:pt x="206" y="55"/>
              </a:lnTo>
              <a:lnTo>
                <a:pt x="208" y="46"/>
              </a:lnTo>
              <a:lnTo>
                <a:pt x="214" y="43"/>
              </a:lnTo>
              <a:lnTo>
                <a:pt x="208" y="36"/>
              </a:lnTo>
              <a:lnTo>
                <a:pt x="206" y="21"/>
              </a:lnTo>
              <a:lnTo>
                <a:pt x="199" y="21"/>
              </a:lnTo>
              <a:lnTo>
                <a:pt x="195" y="28"/>
              </a:lnTo>
              <a:lnTo>
                <a:pt x="184" y="20"/>
              </a:lnTo>
              <a:lnTo>
                <a:pt x="182" y="15"/>
              </a:lnTo>
              <a:lnTo>
                <a:pt x="173" y="14"/>
              </a:lnTo>
              <a:lnTo>
                <a:pt x="169" y="9"/>
              </a:lnTo>
              <a:lnTo>
                <a:pt x="165" y="12"/>
              </a:lnTo>
              <a:lnTo>
                <a:pt x="155" y="0"/>
              </a:lnTo>
              <a:lnTo>
                <a:pt x="142" y="5"/>
              </a:lnTo>
              <a:lnTo>
                <a:pt x="142" y="0"/>
              </a:lnTo>
              <a:lnTo>
                <a:pt x="131" y="2"/>
              </a:lnTo>
              <a:lnTo>
                <a:pt x="131" y="10"/>
              </a:lnTo>
              <a:lnTo>
                <a:pt x="124" y="13"/>
              </a:lnTo>
              <a:lnTo>
                <a:pt x="100" y="17"/>
              </a:lnTo>
              <a:lnTo>
                <a:pt x="92" y="23"/>
              </a:lnTo>
              <a:lnTo>
                <a:pt x="87" y="23"/>
              </a:lnTo>
              <a:lnTo>
                <a:pt x="74" y="32"/>
              </a:lnTo>
              <a:lnTo>
                <a:pt x="70" y="31"/>
              </a:lnTo>
              <a:lnTo>
                <a:pt x="52" y="40"/>
              </a:lnTo>
              <a:lnTo>
                <a:pt x="45" y="33"/>
              </a:lnTo>
              <a:lnTo>
                <a:pt x="33" y="35"/>
              </a:lnTo>
              <a:lnTo>
                <a:pt x="28" y="30"/>
              </a:lnTo>
              <a:lnTo>
                <a:pt x="8" y="27"/>
              </a:lnTo>
              <a:lnTo>
                <a:pt x="0" y="35"/>
              </a:lnTo>
              <a:lnTo>
                <a:pt x="2" y="56"/>
              </a:lnTo>
              <a:lnTo>
                <a:pt x="14" y="53"/>
              </a:lnTo>
              <a:lnTo>
                <a:pt x="27" y="61"/>
              </a:lnTo>
              <a:lnTo>
                <a:pt x="39" y="72"/>
              </a:lnTo>
              <a:lnTo>
                <a:pt x="51" y="104"/>
              </a:lnTo>
              <a:lnTo>
                <a:pt x="55" y="107"/>
              </a:lnTo>
              <a:lnTo>
                <a:pt x="59" y="116"/>
              </a:lnTo>
              <a:lnTo>
                <a:pt x="65" y="122"/>
              </a:lnTo>
              <a:lnTo>
                <a:pt x="66" y="128"/>
              </a:lnTo>
              <a:lnTo>
                <a:pt x="71" y="131"/>
              </a:lnTo>
              <a:lnTo>
                <a:pt x="72" y="138"/>
              </a:lnTo>
              <a:lnTo>
                <a:pt x="80" y="145"/>
              </a:lnTo>
              <a:lnTo>
                <a:pt x="78" y="153"/>
              </a:lnTo>
              <a:lnTo>
                <a:pt x="84" y="160"/>
              </a:lnTo>
              <a:lnTo>
                <a:pt x="89" y="160"/>
              </a:lnTo>
              <a:lnTo>
                <a:pt x="101" y="163"/>
              </a:lnTo>
              <a:lnTo>
                <a:pt x="103" y="154"/>
              </a:lnTo>
              <a:lnTo>
                <a:pt x="109" y="160"/>
              </a:lnTo>
              <a:lnTo>
                <a:pt x="116" y="157"/>
              </a:lnTo>
              <a:lnTo>
                <a:pt x="124" y="159"/>
              </a:lnTo>
              <a:lnTo>
                <a:pt x="139" y="168"/>
              </a:lnTo>
              <a:lnTo>
                <a:pt x="143" y="177"/>
              </a:lnTo>
              <a:lnTo>
                <a:pt x="148" y="179"/>
              </a:lnTo>
              <a:lnTo>
                <a:pt x="157" y="17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85725</xdr:colOff>
      <xdr:row>7</xdr:row>
      <xdr:rowOff>123825</xdr:rowOff>
    </xdr:from>
    <xdr:to>
      <xdr:col>3</xdr:col>
      <xdr:colOff>552450</xdr:colOff>
      <xdr:row>12</xdr:row>
      <xdr:rowOff>28575</xdr:rowOff>
    </xdr:to>
    <xdr:sp macro="" textlink="">
      <xdr:nvSpPr>
        <xdr:cNvPr id="91147" name="Freeform 11"/>
        <xdr:cNvSpPr>
          <a:spLocks/>
        </xdr:cNvSpPr>
      </xdr:nvSpPr>
      <xdr:spPr bwMode="auto">
        <a:xfrm>
          <a:off x="1609725" y="1209675"/>
          <a:ext cx="1228725" cy="800100"/>
        </a:xfrm>
        <a:custGeom>
          <a:avLst/>
          <a:gdLst>
            <a:gd name="T0" fmla="*/ 538 w 759"/>
            <a:gd name="T1" fmla="*/ 94 h 486"/>
            <a:gd name="T2" fmla="*/ 505 w 759"/>
            <a:gd name="T3" fmla="*/ 72 h 486"/>
            <a:gd name="T4" fmla="*/ 470 w 759"/>
            <a:gd name="T5" fmla="*/ 73 h 486"/>
            <a:gd name="T6" fmla="*/ 480 w 759"/>
            <a:gd name="T7" fmla="*/ 39 h 486"/>
            <a:gd name="T8" fmla="*/ 450 w 759"/>
            <a:gd name="T9" fmla="*/ 18 h 486"/>
            <a:gd name="T10" fmla="*/ 418 w 759"/>
            <a:gd name="T11" fmla="*/ 39 h 486"/>
            <a:gd name="T12" fmla="*/ 390 w 759"/>
            <a:gd name="T13" fmla="*/ 39 h 486"/>
            <a:gd name="T14" fmla="*/ 366 w 759"/>
            <a:gd name="T15" fmla="*/ 58 h 486"/>
            <a:gd name="T16" fmla="*/ 340 w 759"/>
            <a:gd name="T17" fmla="*/ 62 h 486"/>
            <a:gd name="T18" fmla="*/ 374 w 759"/>
            <a:gd name="T19" fmla="*/ 32 h 486"/>
            <a:gd name="T20" fmla="*/ 401 w 759"/>
            <a:gd name="T21" fmla="*/ 16 h 486"/>
            <a:gd name="T22" fmla="*/ 435 w 759"/>
            <a:gd name="T23" fmla="*/ 20 h 486"/>
            <a:gd name="T24" fmla="*/ 369 w 759"/>
            <a:gd name="T25" fmla="*/ 0 h 486"/>
            <a:gd name="T26" fmla="*/ 307 w 759"/>
            <a:gd name="T27" fmla="*/ 84 h 486"/>
            <a:gd name="T28" fmla="*/ 287 w 759"/>
            <a:gd name="T29" fmla="*/ 114 h 486"/>
            <a:gd name="T30" fmla="*/ 285 w 759"/>
            <a:gd name="T31" fmla="*/ 115 h 486"/>
            <a:gd name="T32" fmla="*/ 209 w 759"/>
            <a:gd name="T33" fmla="*/ 115 h 486"/>
            <a:gd name="T34" fmla="*/ 190 w 759"/>
            <a:gd name="T35" fmla="*/ 146 h 486"/>
            <a:gd name="T36" fmla="*/ 178 w 759"/>
            <a:gd name="T37" fmla="*/ 174 h 486"/>
            <a:gd name="T38" fmla="*/ 164 w 759"/>
            <a:gd name="T39" fmla="*/ 204 h 486"/>
            <a:gd name="T40" fmla="*/ 126 w 759"/>
            <a:gd name="T41" fmla="*/ 187 h 486"/>
            <a:gd name="T42" fmla="*/ 70 w 759"/>
            <a:gd name="T43" fmla="*/ 176 h 486"/>
            <a:gd name="T44" fmla="*/ 55 w 759"/>
            <a:gd name="T45" fmla="*/ 197 h 486"/>
            <a:gd name="T46" fmla="*/ 30 w 759"/>
            <a:gd name="T47" fmla="*/ 257 h 486"/>
            <a:gd name="T48" fmla="*/ 58 w 759"/>
            <a:gd name="T49" fmla="*/ 301 h 486"/>
            <a:gd name="T50" fmla="*/ 23 w 759"/>
            <a:gd name="T51" fmla="*/ 349 h 486"/>
            <a:gd name="T52" fmla="*/ 18 w 759"/>
            <a:gd name="T53" fmla="*/ 382 h 486"/>
            <a:gd name="T54" fmla="*/ 54 w 759"/>
            <a:gd name="T55" fmla="*/ 424 h 486"/>
            <a:gd name="T56" fmla="*/ 111 w 759"/>
            <a:gd name="T57" fmla="*/ 451 h 486"/>
            <a:gd name="T58" fmla="*/ 161 w 759"/>
            <a:gd name="T59" fmla="*/ 474 h 486"/>
            <a:gd name="T60" fmla="*/ 202 w 759"/>
            <a:gd name="T61" fmla="*/ 484 h 486"/>
            <a:gd name="T62" fmla="*/ 200 w 759"/>
            <a:gd name="T63" fmla="*/ 475 h 486"/>
            <a:gd name="T64" fmla="*/ 181 w 759"/>
            <a:gd name="T65" fmla="*/ 461 h 486"/>
            <a:gd name="T66" fmla="*/ 192 w 759"/>
            <a:gd name="T67" fmla="*/ 431 h 486"/>
            <a:gd name="T68" fmla="*/ 252 w 759"/>
            <a:gd name="T69" fmla="*/ 411 h 486"/>
            <a:gd name="T70" fmla="*/ 271 w 759"/>
            <a:gd name="T71" fmla="*/ 416 h 486"/>
            <a:gd name="T72" fmla="*/ 303 w 759"/>
            <a:gd name="T73" fmla="*/ 384 h 486"/>
            <a:gd name="T74" fmla="*/ 324 w 759"/>
            <a:gd name="T75" fmla="*/ 392 h 486"/>
            <a:gd name="T76" fmla="*/ 369 w 759"/>
            <a:gd name="T77" fmla="*/ 412 h 486"/>
            <a:gd name="T78" fmla="*/ 412 w 759"/>
            <a:gd name="T79" fmla="*/ 425 h 486"/>
            <a:gd name="T80" fmla="*/ 460 w 759"/>
            <a:gd name="T81" fmla="*/ 437 h 486"/>
            <a:gd name="T82" fmla="*/ 481 w 759"/>
            <a:gd name="T83" fmla="*/ 446 h 486"/>
            <a:gd name="T84" fmla="*/ 516 w 759"/>
            <a:gd name="T85" fmla="*/ 421 h 486"/>
            <a:gd name="T86" fmla="*/ 568 w 759"/>
            <a:gd name="T87" fmla="*/ 414 h 486"/>
            <a:gd name="T88" fmla="*/ 590 w 759"/>
            <a:gd name="T89" fmla="*/ 396 h 486"/>
            <a:gd name="T90" fmla="*/ 611 w 759"/>
            <a:gd name="T91" fmla="*/ 363 h 486"/>
            <a:gd name="T92" fmla="*/ 641 w 759"/>
            <a:gd name="T93" fmla="*/ 365 h 486"/>
            <a:gd name="T94" fmla="*/ 688 w 759"/>
            <a:gd name="T95" fmla="*/ 355 h 486"/>
            <a:gd name="T96" fmla="*/ 702 w 759"/>
            <a:gd name="T97" fmla="*/ 403 h 486"/>
            <a:gd name="T98" fmla="*/ 752 w 759"/>
            <a:gd name="T99" fmla="*/ 383 h 486"/>
            <a:gd name="T100" fmla="*/ 735 w 759"/>
            <a:gd name="T101" fmla="*/ 304 h 486"/>
            <a:gd name="T102" fmla="*/ 711 w 759"/>
            <a:gd name="T103" fmla="*/ 247 h 486"/>
            <a:gd name="T104" fmla="*/ 682 w 759"/>
            <a:gd name="T105" fmla="*/ 233 h 486"/>
            <a:gd name="T106" fmla="*/ 638 w 759"/>
            <a:gd name="T107" fmla="*/ 209 h 486"/>
            <a:gd name="T108" fmla="*/ 637 w 759"/>
            <a:gd name="T109" fmla="*/ 168 h 486"/>
            <a:gd name="T110" fmla="*/ 604 w 759"/>
            <a:gd name="T111" fmla="*/ 99 h 486"/>
            <a:gd name="T112" fmla="*/ 560 w 759"/>
            <a:gd name="T113" fmla="*/ 121 h 48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</a:cxnLst>
          <a:rect l="0" t="0" r="r" b="b"/>
          <a:pathLst>
            <a:path w="759" h="486">
              <a:moveTo>
                <a:pt x="554" y="122"/>
              </a:moveTo>
              <a:lnTo>
                <a:pt x="549" y="108"/>
              </a:lnTo>
              <a:lnTo>
                <a:pt x="549" y="111"/>
              </a:lnTo>
              <a:lnTo>
                <a:pt x="548" y="99"/>
              </a:lnTo>
              <a:lnTo>
                <a:pt x="544" y="95"/>
              </a:lnTo>
              <a:lnTo>
                <a:pt x="543" y="99"/>
              </a:lnTo>
              <a:lnTo>
                <a:pt x="537" y="100"/>
              </a:lnTo>
              <a:lnTo>
                <a:pt x="538" y="94"/>
              </a:lnTo>
              <a:lnTo>
                <a:pt x="534" y="93"/>
              </a:lnTo>
              <a:lnTo>
                <a:pt x="532" y="89"/>
              </a:lnTo>
              <a:lnTo>
                <a:pt x="528" y="86"/>
              </a:lnTo>
              <a:lnTo>
                <a:pt x="519" y="73"/>
              </a:lnTo>
              <a:lnTo>
                <a:pt x="516" y="70"/>
              </a:lnTo>
              <a:lnTo>
                <a:pt x="513" y="73"/>
              </a:lnTo>
              <a:lnTo>
                <a:pt x="503" y="74"/>
              </a:lnTo>
              <a:lnTo>
                <a:pt x="505" y="72"/>
              </a:lnTo>
              <a:lnTo>
                <a:pt x="500" y="71"/>
              </a:lnTo>
              <a:lnTo>
                <a:pt x="499" y="67"/>
              </a:lnTo>
              <a:lnTo>
                <a:pt x="490" y="76"/>
              </a:lnTo>
              <a:lnTo>
                <a:pt x="481" y="73"/>
              </a:lnTo>
              <a:lnTo>
                <a:pt x="481" y="72"/>
              </a:lnTo>
              <a:lnTo>
                <a:pt x="475" y="74"/>
              </a:lnTo>
              <a:lnTo>
                <a:pt x="474" y="71"/>
              </a:lnTo>
              <a:lnTo>
                <a:pt x="470" y="73"/>
              </a:lnTo>
              <a:lnTo>
                <a:pt x="469" y="65"/>
              </a:lnTo>
              <a:lnTo>
                <a:pt x="465" y="64"/>
              </a:lnTo>
              <a:lnTo>
                <a:pt x="468" y="59"/>
              </a:lnTo>
              <a:lnTo>
                <a:pt x="471" y="59"/>
              </a:lnTo>
              <a:lnTo>
                <a:pt x="473" y="57"/>
              </a:lnTo>
              <a:lnTo>
                <a:pt x="472" y="48"/>
              </a:lnTo>
              <a:lnTo>
                <a:pt x="477" y="45"/>
              </a:lnTo>
              <a:lnTo>
                <a:pt x="480" y="39"/>
              </a:lnTo>
              <a:lnTo>
                <a:pt x="476" y="32"/>
              </a:lnTo>
              <a:lnTo>
                <a:pt x="472" y="34"/>
              </a:lnTo>
              <a:lnTo>
                <a:pt x="466" y="25"/>
              </a:lnTo>
              <a:lnTo>
                <a:pt x="466" y="14"/>
              </a:lnTo>
              <a:lnTo>
                <a:pt x="463" y="12"/>
              </a:lnTo>
              <a:lnTo>
                <a:pt x="459" y="16"/>
              </a:lnTo>
              <a:lnTo>
                <a:pt x="451" y="16"/>
              </a:lnTo>
              <a:lnTo>
                <a:pt x="450" y="18"/>
              </a:lnTo>
              <a:lnTo>
                <a:pt x="442" y="20"/>
              </a:lnTo>
              <a:lnTo>
                <a:pt x="438" y="29"/>
              </a:lnTo>
              <a:lnTo>
                <a:pt x="439" y="37"/>
              </a:lnTo>
              <a:lnTo>
                <a:pt x="430" y="51"/>
              </a:lnTo>
              <a:lnTo>
                <a:pt x="427" y="49"/>
              </a:lnTo>
              <a:lnTo>
                <a:pt x="425" y="38"/>
              </a:lnTo>
              <a:lnTo>
                <a:pt x="420" y="30"/>
              </a:lnTo>
              <a:lnTo>
                <a:pt x="418" y="39"/>
              </a:lnTo>
              <a:lnTo>
                <a:pt x="414" y="36"/>
              </a:lnTo>
              <a:lnTo>
                <a:pt x="411" y="41"/>
              </a:lnTo>
              <a:lnTo>
                <a:pt x="408" y="32"/>
              </a:lnTo>
              <a:lnTo>
                <a:pt x="405" y="35"/>
              </a:lnTo>
              <a:lnTo>
                <a:pt x="405" y="43"/>
              </a:lnTo>
              <a:lnTo>
                <a:pt x="404" y="34"/>
              </a:lnTo>
              <a:lnTo>
                <a:pt x="396" y="34"/>
              </a:lnTo>
              <a:lnTo>
                <a:pt x="390" y="39"/>
              </a:lnTo>
              <a:lnTo>
                <a:pt x="384" y="41"/>
              </a:lnTo>
              <a:lnTo>
                <a:pt x="380" y="35"/>
              </a:lnTo>
              <a:lnTo>
                <a:pt x="375" y="37"/>
              </a:lnTo>
              <a:lnTo>
                <a:pt x="378" y="41"/>
              </a:lnTo>
              <a:lnTo>
                <a:pt x="375" y="48"/>
              </a:lnTo>
              <a:lnTo>
                <a:pt x="367" y="46"/>
              </a:lnTo>
              <a:lnTo>
                <a:pt x="365" y="51"/>
              </a:lnTo>
              <a:lnTo>
                <a:pt x="366" y="58"/>
              </a:lnTo>
              <a:lnTo>
                <a:pt x="358" y="61"/>
              </a:lnTo>
              <a:lnTo>
                <a:pt x="353" y="68"/>
              </a:lnTo>
              <a:lnTo>
                <a:pt x="359" y="73"/>
              </a:lnTo>
              <a:lnTo>
                <a:pt x="360" y="77"/>
              </a:lnTo>
              <a:lnTo>
                <a:pt x="353" y="76"/>
              </a:lnTo>
              <a:lnTo>
                <a:pt x="349" y="72"/>
              </a:lnTo>
              <a:lnTo>
                <a:pt x="346" y="71"/>
              </a:lnTo>
              <a:lnTo>
                <a:pt x="340" y="62"/>
              </a:lnTo>
              <a:lnTo>
                <a:pt x="344" y="56"/>
              </a:lnTo>
              <a:lnTo>
                <a:pt x="345" y="50"/>
              </a:lnTo>
              <a:lnTo>
                <a:pt x="348" y="48"/>
              </a:lnTo>
              <a:lnTo>
                <a:pt x="350" y="36"/>
              </a:lnTo>
              <a:lnTo>
                <a:pt x="357" y="32"/>
              </a:lnTo>
              <a:lnTo>
                <a:pt x="359" y="26"/>
              </a:lnTo>
              <a:lnTo>
                <a:pt x="372" y="36"/>
              </a:lnTo>
              <a:lnTo>
                <a:pt x="374" y="32"/>
              </a:lnTo>
              <a:lnTo>
                <a:pt x="387" y="29"/>
              </a:lnTo>
              <a:lnTo>
                <a:pt x="384" y="23"/>
              </a:lnTo>
              <a:lnTo>
                <a:pt x="390" y="20"/>
              </a:lnTo>
              <a:lnTo>
                <a:pt x="389" y="14"/>
              </a:lnTo>
              <a:lnTo>
                <a:pt x="385" y="11"/>
              </a:lnTo>
              <a:lnTo>
                <a:pt x="394" y="13"/>
              </a:lnTo>
              <a:lnTo>
                <a:pt x="399" y="19"/>
              </a:lnTo>
              <a:lnTo>
                <a:pt x="401" y="16"/>
              </a:lnTo>
              <a:lnTo>
                <a:pt x="405" y="17"/>
              </a:lnTo>
              <a:lnTo>
                <a:pt x="405" y="14"/>
              </a:lnTo>
              <a:lnTo>
                <a:pt x="409" y="22"/>
              </a:lnTo>
              <a:lnTo>
                <a:pt x="419" y="20"/>
              </a:lnTo>
              <a:lnTo>
                <a:pt x="421" y="23"/>
              </a:lnTo>
              <a:lnTo>
                <a:pt x="423" y="18"/>
              </a:lnTo>
              <a:lnTo>
                <a:pt x="432" y="17"/>
              </a:lnTo>
              <a:lnTo>
                <a:pt x="435" y="20"/>
              </a:lnTo>
              <a:lnTo>
                <a:pt x="444" y="16"/>
              </a:lnTo>
              <a:lnTo>
                <a:pt x="446" y="10"/>
              </a:lnTo>
              <a:lnTo>
                <a:pt x="442" y="12"/>
              </a:lnTo>
              <a:lnTo>
                <a:pt x="440" y="9"/>
              </a:lnTo>
              <a:lnTo>
                <a:pt x="413" y="12"/>
              </a:lnTo>
              <a:lnTo>
                <a:pt x="389" y="7"/>
              </a:lnTo>
              <a:lnTo>
                <a:pt x="372" y="6"/>
              </a:lnTo>
              <a:lnTo>
                <a:pt x="369" y="0"/>
              </a:lnTo>
              <a:lnTo>
                <a:pt x="366" y="0"/>
              </a:lnTo>
              <a:lnTo>
                <a:pt x="355" y="26"/>
              </a:lnTo>
              <a:lnTo>
                <a:pt x="349" y="32"/>
              </a:lnTo>
              <a:lnTo>
                <a:pt x="338" y="60"/>
              </a:lnTo>
              <a:lnTo>
                <a:pt x="330" y="69"/>
              </a:lnTo>
              <a:lnTo>
                <a:pt x="323" y="73"/>
              </a:lnTo>
              <a:lnTo>
                <a:pt x="311" y="79"/>
              </a:lnTo>
              <a:lnTo>
                <a:pt x="307" y="84"/>
              </a:lnTo>
              <a:lnTo>
                <a:pt x="302" y="91"/>
              </a:lnTo>
              <a:lnTo>
                <a:pt x="301" y="96"/>
              </a:lnTo>
              <a:lnTo>
                <a:pt x="293" y="103"/>
              </a:lnTo>
              <a:lnTo>
                <a:pt x="289" y="104"/>
              </a:lnTo>
              <a:lnTo>
                <a:pt x="292" y="108"/>
              </a:lnTo>
              <a:lnTo>
                <a:pt x="298" y="104"/>
              </a:lnTo>
              <a:lnTo>
                <a:pt x="297" y="112"/>
              </a:lnTo>
              <a:lnTo>
                <a:pt x="287" y="114"/>
              </a:lnTo>
              <a:lnTo>
                <a:pt x="291" y="130"/>
              </a:lnTo>
              <a:lnTo>
                <a:pt x="297" y="131"/>
              </a:lnTo>
              <a:lnTo>
                <a:pt x="298" y="134"/>
              </a:lnTo>
              <a:lnTo>
                <a:pt x="292" y="133"/>
              </a:lnTo>
              <a:lnTo>
                <a:pt x="288" y="129"/>
              </a:lnTo>
              <a:lnTo>
                <a:pt x="286" y="123"/>
              </a:lnTo>
              <a:lnTo>
                <a:pt x="287" y="119"/>
              </a:lnTo>
              <a:lnTo>
                <a:pt x="285" y="115"/>
              </a:lnTo>
              <a:lnTo>
                <a:pt x="287" y="108"/>
              </a:lnTo>
              <a:lnTo>
                <a:pt x="285" y="104"/>
              </a:lnTo>
              <a:lnTo>
                <a:pt x="275" y="104"/>
              </a:lnTo>
              <a:lnTo>
                <a:pt x="272" y="105"/>
              </a:lnTo>
              <a:lnTo>
                <a:pt x="248" y="116"/>
              </a:lnTo>
              <a:lnTo>
                <a:pt x="230" y="119"/>
              </a:lnTo>
              <a:lnTo>
                <a:pt x="224" y="116"/>
              </a:lnTo>
              <a:lnTo>
                <a:pt x="209" y="115"/>
              </a:lnTo>
              <a:lnTo>
                <a:pt x="196" y="129"/>
              </a:lnTo>
              <a:lnTo>
                <a:pt x="184" y="136"/>
              </a:lnTo>
              <a:lnTo>
                <a:pt x="178" y="142"/>
              </a:lnTo>
              <a:lnTo>
                <a:pt x="181" y="150"/>
              </a:lnTo>
              <a:lnTo>
                <a:pt x="195" y="132"/>
              </a:lnTo>
              <a:lnTo>
                <a:pt x="199" y="137"/>
              </a:lnTo>
              <a:lnTo>
                <a:pt x="198" y="144"/>
              </a:lnTo>
              <a:lnTo>
                <a:pt x="190" y="146"/>
              </a:lnTo>
              <a:lnTo>
                <a:pt x="192" y="152"/>
              </a:lnTo>
              <a:lnTo>
                <a:pt x="186" y="159"/>
              </a:lnTo>
              <a:lnTo>
                <a:pt x="183" y="160"/>
              </a:lnTo>
              <a:lnTo>
                <a:pt x="178" y="158"/>
              </a:lnTo>
              <a:lnTo>
                <a:pt x="178" y="162"/>
              </a:lnTo>
              <a:lnTo>
                <a:pt x="182" y="162"/>
              </a:lnTo>
              <a:lnTo>
                <a:pt x="178" y="170"/>
              </a:lnTo>
              <a:lnTo>
                <a:pt x="178" y="174"/>
              </a:lnTo>
              <a:lnTo>
                <a:pt x="176" y="177"/>
              </a:lnTo>
              <a:lnTo>
                <a:pt x="178" y="180"/>
              </a:lnTo>
              <a:lnTo>
                <a:pt x="176" y="181"/>
              </a:lnTo>
              <a:lnTo>
                <a:pt x="174" y="193"/>
              </a:lnTo>
              <a:lnTo>
                <a:pt x="174" y="199"/>
              </a:lnTo>
              <a:lnTo>
                <a:pt x="168" y="207"/>
              </a:lnTo>
              <a:lnTo>
                <a:pt x="164" y="207"/>
              </a:lnTo>
              <a:lnTo>
                <a:pt x="164" y="204"/>
              </a:lnTo>
              <a:lnTo>
                <a:pt x="159" y="201"/>
              </a:lnTo>
              <a:lnTo>
                <a:pt x="157" y="197"/>
              </a:lnTo>
              <a:lnTo>
                <a:pt x="157" y="193"/>
              </a:lnTo>
              <a:lnTo>
                <a:pt x="146" y="190"/>
              </a:lnTo>
              <a:lnTo>
                <a:pt x="142" y="181"/>
              </a:lnTo>
              <a:lnTo>
                <a:pt x="137" y="189"/>
              </a:lnTo>
              <a:lnTo>
                <a:pt x="131" y="190"/>
              </a:lnTo>
              <a:lnTo>
                <a:pt x="126" y="187"/>
              </a:lnTo>
              <a:lnTo>
                <a:pt x="125" y="185"/>
              </a:lnTo>
              <a:lnTo>
                <a:pt x="126" y="174"/>
              </a:lnTo>
              <a:lnTo>
                <a:pt x="115" y="171"/>
              </a:lnTo>
              <a:lnTo>
                <a:pt x="112" y="164"/>
              </a:lnTo>
              <a:lnTo>
                <a:pt x="105" y="166"/>
              </a:lnTo>
              <a:lnTo>
                <a:pt x="91" y="166"/>
              </a:lnTo>
              <a:lnTo>
                <a:pt x="74" y="172"/>
              </a:lnTo>
              <a:lnTo>
                <a:pt x="70" y="176"/>
              </a:lnTo>
              <a:lnTo>
                <a:pt x="65" y="177"/>
              </a:lnTo>
              <a:lnTo>
                <a:pt x="57" y="182"/>
              </a:lnTo>
              <a:lnTo>
                <a:pt x="55" y="191"/>
              </a:lnTo>
              <a:lnTo>
                <a:pt x="71" y="198"/>
              </a:lnTo>
              <a:lnTo>
                <a:pt x="70" y="202"/>
              </a:lnTo>
              <a:lnTo>
                <a:pt x="64" y="206"/>
              </a:lnTo>
              <a:lnTo>
                <a:pt x="59" y="205"/>
              </a:lnTo>
              <a:lnTo>
                <a:pt x="55" y="197"/>
              </a:lnTo>
              <a:lnTo>
                <a:pt x="53" y="205"/>
              </a:lnTo>
              <a:lnTo>
                <a:pt x="44" y="212"/>
              </a:lnTo>
              <a:lnTo>
                <a:pt x="34" y="227"/>
              </a:lnTo>
              <a:lnTo>
                <a:pt x="34" y="229"/>
              </a:lnTo>
              <a:lnTo>
                <a:pt x="34" y="235"/>
              </a:lnTo>
              <a:lnTo>
                <a:pt x="34" y="240"/>
              </a:lnTo>
              <a:lnTo>
                <a:pt x="33" y="244"/>
              </a:lnTo>
              <a:lnTo>
                <a:pt x="30" y="257"/>
              </a:lnTo>
              <a:lnTo>
                <a:pt x="39" y="268"/>
              </a:lnTo>
              <a:lnTo>
                <a:pt x="45" y="271"/>
              </a:lnTo>
              <a:lnTo>
                <a:pt x="52" y="267"/>
              </a:lnTo>
              <a:lnTo>
                <a:pt x="56" y="273"/>
              </a:lnTo>
              <a:lnTo>
                <a:pt x="60" y="273"/>
              </a:lnTo>
              <a:lnTo>
                <a:pt x="65" y="279"/>
              </a:lnTo>
              <a:lnTo>
                <a:pt x="65" y="287"/>
              </a:lnTo>
              <a:lnTo>
                <a:pt x="58" y="301"/>
              </a:lnTo>
              <a:lnTo>
                <a:pt x="58" y="309"/>
              </a:lnTo>
              <a:lnTo>
                <a:pt x="60" y="316"/>
              </a:lnTo>
              <a:lnTo>
                <a:pt x="44" y="316"/>
              </a:lnTo>
              <a:lnTo>
                <a:pt x="41" y="324"/>
              </a:lnTo>
              <a:lnTo>
                <a:pt x="41" y="337"/>
              </a:lnTo>
              <a:lnTo>
                <a:pt x="29" y="341"/>
              </a:lnTo>
              <a:lnTo>
                <a:pt x="24" y="345"/>
              </a:lnTo>
              <a:lnTo>
                <a:pt x="23" y="349"/>
              </a:lnTo>
              <a:lnTo>
                <a:pt x="14" y="356"/>
              </a:lnTo>
              <a:lnTo>
                <a:pt x="12" y="361"/>
              </a:lnTo>
              <a:lnTo>
                <a:pt x="7" y="364"/>
              </a:lnTo>
              <a:lnTo>
                <a:pt x="1" y="365"/>
              </a:lnTo>
              <a:lnTo>
                <a:pt x="0" y="370"/>
              </a:lnTo>
              <a:lnTo>
                <a:pt x="0" y="381"/>
              </a:lnTo>
              <a:lnTo>
                <a:pt x="5" y="383"/>
              </a:lnTo>
              <a:lnTo>
                <a:pt x="18" y="382"/>
              </a:lnTo>
              <a:lnTo>
                <a:pt x="26" y="389"/>
              </a:lnTo>
              <a:lnTo>
                <a:pt x="27" y="403"/>
              </a:lnTo>
              <a:lnTo>
                <a:pt x="25" y="409"/>
              </a:lnTo>
              <a:lnTo>
                <a:pt x="38" y="409"/>
              </a:lnTo>
              <a:lnTo>
                <a:pt x="38" y="416"/>
              </a:lnTo>
              <a:lnTo>
                <a:pt x="43" y="418"/>
              </a:lnTo>
              <a:lnTo>
                <a:pt x="50" y="419"/>
              </a:lnTo>
              <a:lnTo>
                <a:pt x="54" y="424"/>
              </a:lnTo>
              <a:lnTo>
                <a:pt x="76" y="439"/>
              </a:lnTo>
              <a:lnTo>
                <a:pt x="85" y="451"/>
              </a:lnTo>
              <a:lnTo>
                <a:pt x="90" y="444"/>
              </a:lnTo>
              <a:lnTo>
                <a:pt x="95" y="443"/>
              </a:lnTo>
              <a:lnTo>
                <a:pt x="100" y="444"/>
              </a:lnTo>
              <a:lnTo>
                <a:pt x="101" y="448"/>
              </a:lnTo>
              <a:lnTo>
                <a:pt x="104" y="453"/>
              </a:lnTo>
              <a:lnTo>
                <a:pt x="111" y="451"/>
              </a:lnTo>
              <a:lnTo>
                <a:pt x="116" y="453"/>
              </a:lnTo>
              <a:lnTo>
                <a:pt x="121" y="459"/>
              </a:lnTo>
              <a:lnTo>
                <a:pt x="121" y="465"/>
              </a:lnTo>
              <a:lnTo>
                <a:pt x="125" y="472"/>
              </a:lnTo>
              <a:lnTo>
                <a:pt x="137" y="480"/>
              </a:lnTo>
              <a:lnTo>
                <a:pt x="144" y="475"/>
              </a:lnTo>
              <a:lnTo>
                <a:pt x="154" y="472"/>
              </a:lnTo>
              <a:lnTo>
                <a:pt x="161" y="474"/>
              </a:lnTo>
              <a:lnTo>
                <a:pt x="168" y="481"/>
              </a:lnTo>
              <a:lnTo>
                <a:pt x="173" y="480"/>
              </a:lnTo>
              <a:lnTo>
                <a:pt x="180" y="482"/>
              </a:lnTo>
              <a:lnTo>
                <a:pt x="184" y="486"/>
              </a:lnTo>
              <a:lnTo>
                <a:pt x="191" y="485"/>
              </a:lnTo>
              <a:lnTo>
                <a:pt x="196" y="485"/>
              </a:lnTo>
              <a:lnTo>
                <a:pt x="198" y="482"/>
              </a:lnTo>
              <a:lnTo>
                <a:pt x="202" y="484"/>
              </a:lnTo>
              <a:lnTo>
                <a:pt x="205" y="482"/>
              </a:lnTo>
              <a:lnTo>
                <a:pt x="211" y="484"/>
              </a:lnTo>
              <a:lnTo>
                <a:pt x="212" y="482"/>
              </a:lnTo>
              <a:lnTo>
                <a:pt x="218" y="482"/>
              </a:lnTo>
              <a:lnTo>
                <a:pt x="223" y="479"/>
              </a:lnTo>
              <a:lnTo>
                <a:pt x="211" y="475"/>
              </a:lnTo>
              <a:lnTo>
                <a:pt x="204" y="478"/>
              </a:lnTo>
              <a:lnTo>
                <a:pt x="200" y="475"/>
              </a:lnTo>
              <a:lnTo>
                <a:pt x="204" y="472"/>
              </a:lnTo>
              <a:lnTo>
                <a:pt x="202" y="469"/>
              </a:lnTo>
              <a:lnTo>
                <a:pt x="200" y="468"/>
              </a:lnTo>
              <a:lnTo>
                <a:pt x="198" y="472"/>
              </a:lnTo>
              <a:lnTo>
                <a:pt x="196" y="471"/>
              </a:lnTo>
              <a:lnTo>
                <a:pt x="193" y="465"/>
              </a:lnTo>
              <a:lnTo>
                <a:pt x="183" y="459"/>
              </a:lnTo>
              <a:lnTo>
                <a:pt x="181" y="461"/>
              </a:lnTo>
              <a:lnTo>
                <a:pt x="177" y="455"/>
              </a:lnTo>
              <a:lnTo>
                <a:pt x="179" y="454"/>
              </a:lnTo>
              <a:lnTo>
                <a:pt x="179" y="449"/>
              </a:lnTo>
              <a:lnTo>
                <a:pt x="183" y="446"/>
              </a:lnTo>
              <a:lnTo>
                <a:pt x="181" y="442"/>
              </a:lnTo>
              <a:lnTo>
                <a:pt x="174" y="437"/>
              </a:lnTo>
              <a:lnTo>
                <a:pt x="187" y="430"/>
              </a:lnTo>
              <a:lnTo>
                <a:pt x="192" y="431"/>
              </a:lnTo>
              <a:lnTo>
                <a:pt x="201" y="423"/>
              </a:lnTo>
              <a:lnTo>
                <a:pt x="209" y="425"/>
              </a:lnTo>
              <a:lnTo>
                <a:pt x="215" y="424"/>
              </a:lnTo>
              <a:lnTo>
                <a:pt x="219" y="428"/>
              </a:lnTo>
              <a:lnTo>
                <a:pt x="234" y="413"/>
              </a:lnTo>
              <a:lnTo>
                <a:pt x="240" y="405"/>
              </a:lnTo>
              <a:lnTo>
                <a:pt x="243" y="411"/>
              </a:lnTo>
              <a:lnTo>
                <a:pt x="252" y="411"/>
              </a:lnTo>
              <a:lnTo>
                <a:pt x="250" y="406"/>
              </a:lnTo>
              <a:lnTo>
                <a:pt x="255" y="406"/>
              </a:lnTo>
              <a:lnTo>
                <a:pt x="258" y="411"/>
              </a:lnTo>
              <a:lnTo>
                <a:pt x="257" y="414"/>
              </a:lnTo>
              <a:lnTo>
                <a:pt x="246" y="418"/>
              </a:lnTo>
              <a:lnTo>
                <a:pt x="259" y="422"/>
              </a:lnTo>
              <a:lnTo>
                <a:pt x="269" y="414"/>
              </a:lnTo>
              <a:lnTo>
                <a:pt x="271" y="416"/>
              </a:lnTo>
              <a:lnTo>
                <a:pt x="279" y="416"/>
              </a:lnTo>
              <a:lnTo>
                <a:pt x="283" y="407"/>
              </a:lnTo>
              <a:lnTo>
                <a:pt x="291" y="407"/>
              </a:lnTo>
              <a:lnTo>
                <a:pt x="287" y="401"/>
              </a:lnTo>
              <a:lnTo>
                <a:pt x="298" y="393"/>
              </a:lnTo>
              <a:lnTo>
                <a:pt x="295" y="386"/>
              </a:lnTo>
              <a:lnTo>
                <a:pt x="300" y="386"/>
              </a:lnTo>
              <a:lnTo>
                <a:pt x="303" y="384"/>
              </a:lnTo>
              <a:lnTo>
                <a:pt x="304" y="396"/>
              </a:lnTo>
              <a:lnTo>
                <a:pt x="309" y="394"/>
              </a:lnTo>
              <a:lnTo>
                <a:pt x="309" y="392"/>
              </a:lnTo>
              <a:lnTo>
                <a:pt x="314" y="392"/>
              </a:lnTo>
              <a:lnTo>
                <a:pt x="317" y="388"/>
              </a:lnTo>
              <a:lnTo>
                <a:pt x="322" y="397"/>
              </a:lnTo>
              <a:lnTo>
                <a:pt x="326" y="397"/>
              </a:lnTo>
              <a:lnTo>
                <a:pt x="324" y="392"/>
              </a:lnTo>
              <a:lnTo>
                <a:pt x="328" y="393"/>
              </a:lnTo>
              <a:lnTo>
                <a:pt x="332" y="392"/>
              </a:lnTo>
              <a:lnTo>
                <a:pt x="334" y="397"/>
              </a:lnTo>
              <a:lnTo>
                <a:pt x="338" y="401"/>
              </a:lnTo>
              <a:lnTo>
                <a:pt x="344" y="400"/>
              </a:lnTo>
              <a:lnTo>
                <a:pt x="353" y="405"/>
              </a:lnTo>
              <a:lnTo>
                <a:pt x="369" y="410"/>
              </a:lnTo>
              <a:lnTo>
                <a:pt x="369" y="412"/>
              </a:lnTo>
              <a:lnTo>
                <a:pt x="374" y="415"/>
              </a:lnTo>
              <a:lnTo>
                <a:pt x="376" y="421"/>
              </a:lnTo>
              <a:lnTo>
                <a:pt x="380" y="419"/>
              </a:lnTo>
              <a:lnTo>
                <a:pt x="392" y="420"/>
              </a:lnTo>
              <a:lnTo>
                <a:pt x="391" y="418"/>
              </a:lnTo>
              <a:lnTo>
                <a:pt x="405" y="420"/>
              </a:lnTo>
              <a:lnTo>
                <a:pt x="410" y="423"/>
              </a:lnTo>
              <a:lnTo>
                <a:pt x="412" y="425"/>
              </a:lnTo>
              <a:lnTo>
                <a:pt x="415" y="423"/>
              </a:lnTo>
              <a:lnTo>
                <a:pt x="424" y="422"/>
              </a:lnTo>
              <a:lnTo>
                <a:pt x="423" y="428"/>
              </a:lnTo>
              <a:lnTo>
                <a:pt x="435" y="430"/>
              </a:lnTo>
              <a:lnTo>
                <a:pt x="441" y="428"/>
              </a:lnTo>
              <a:lnTo>
                <a:pt x="439" y="439"/>
              </a:lnTo>
              <a:lnTo>
                <a:pt x="442" y="442"/>
              </a:lnTo>
              <a:lnTo>
                <a:pt x="460" y="437"/>
              </a:lnTo>
              <a:lnTo>
                <a:pt x="466" y="444"/>
              </a:lnTo>
              <a:lnTo>
                <a:pt x="468" y="442"/>
              </a:lnTo>
              <a:lnTo>
                <a:pt x="474" y="444"/>
              </a:lnTo>
              <a:lnTo>
                <a:pt x="480" y="442"/>
              </a:lnTo>
              <a:lnTo>
                <a:pt x="480" y="439"/>
              </a:lnTo>
              <a:lnTo>
                <a:pt x="484" y="438"/>
              </a:lnTo>
              <a:lnTo>
                <a:pt x="485" y="439"/>
              </a:lnTo>
              <a:lnTo>
                <a:pt x="481" y="446"/>
              </a:lnTo>
              <a:lnTo>
                <a:pt x="486" y="446"/>
              </a:lnTo>
              <a:lnTo>
                <a:pt x="491" y="445"/>
              </a:lnTo>
              <a:lnTo>
                <a:pt x="496" y="439"/>
              </a:lnTo>
              <a:lnTo>
                <a:pt x="498" y="440"/>
              </a:lnTo>
              <a:lnTo>
                <a:pt x="500" y="437"/>
              </a:lnTo>
              <a:lnTo>
                <a:pt x="511" y="434"/>
              </a:lnTo>
              <a:lnTo>
                <a:pt x="511" y="422"/>
              </a:lnTo>
              <a:lnTo>
                <a:pt x="516" y="421"/>
              </a:lnTo>
              <a:lnTo>
                <a:pt x="520" y="416"/>
              </a:lnTo>
              <a:lnTo>
                <a:pt x="523" y="418"/>
              </a:lnTo>
              <a:lnTo>
                <a:pt x="528" y="426"/>
              </a:lnTo>
              <a:lnTo>
                <a:pt x="535" y="424"/>
              </a:lnTo>
              <a:lnTo>
                <a:pt x="548" y="406"/>
              </a:lnTo>
              <a:lnTo>
                <a:pt x="558" y="407"/>
              </a:lnTo>
              <a:lnTo>
                <a:pt x="566" y="418"/>
              </a:lnTo>
              <a:lnTo>
                <a:pt x="568" y="414"/>
              </a:lnTo>
              <a:lnTo>
                <a:pt x="570" y="415"/>
              </a:lnTo>
              <a:lnTo>
                <a:pt x="574" y="406"/>
              </a:lnTo>
              <a:lnTo>
                <a:pt x="578" y="406"/>
              </a:lnTo>
              <a:lnTo>
                <a:pt x="578" y="401"/>
              </a:lnTo>
              <a:lnTo>
                <a:pt x="582" y="405"/>
              </a:lnTo>
              <a:lnTo>
                <a:pt x="587" y="403"/>
              </a:lnTo>
              <a:lnTo>
                <a:pt x="585" y="393"/>
              </a:lnTo>
              <a:lnTo>
                <a:pt x="590" y="396"/>
              </a:lnTo>
              <a:lnTo>
                <a:pt x="590" y="385"/>
              </a:lnTo>
              <a:lnTo>
                <a:pt x="592" y="381"/>
              </a:lnTo>
              <a:lnTo>
                <a:pt x="596" y="381"/>
              </a:lnTo>
              <a:lnTo>
                <a:pt x="598" y="376"/>
              </a:lnTo>
              <a:lnTo>
                <a:pt x="598" y="372"/>
              </a:lnTo>
              <a:lnTo>
                <a:pt x="597" y="368"/>
              </a:lnTo>
              <a:lnTo>
                <a:pt x="599" y="365"/>
              </a:lnTo>
              <a:lnTo>
                <a:pt x="611" y="363"/>
              </a:lnTo>
              <a:lnTo>
                <a:pt x="614" y="366"/>
              </a:lnTo>
              <a:lnTo>
                <a:pt x="618" y="361"/>
              </a:lnTo>
              <a:lnTo>
                <a:pt x="619" y="366"/>
              </a:lnTo>
              <a:lnTo>
                <a:pt x="628" y="363"/>
              </a:lnTo>
              <a:lnTo>
                <a:pt x="629" y="368"/>
              </a:lnTo>
              <a:lnTo>
                <a:pt x="633" y="367"/>
              </a:lnTo>
              <a:lnTo>
                <a:pt x="636" y="370"/>
              </a:lnTo>
              <a:lnTo>
                <a:pt x="641" y="365"/>
              </a:lnTo>
              <a:lnTo>
                <a:pt x="647" y="372"/>
              </a:lnTo>
              <a:lnTo>
                <a:pt x="648" y="368"/>
              </a:lnTo>
              <a:lnTo>
                <a:pt x="657" y="369"/>
              </a:lnTo>
              <a:lnTo>
                <a:pt x="660" y="359"/>
              </a:lnTo>
              <a:lnTo>
                <a:pt x="663" y="354"/>
              </a:lnTo>
              <a:lnTo>
                <a:pt x="665" y="358"/>
              </a:lnTo>
              <a:lnTo>
                <a:pt x="684" y="352"/>
              </a:lnTo>
              <a:lnTo>
                <a:pt x="688" y="355"/>
              </a:lnTo>
              <a:lnTo>
                <a:pt x="692" y="365"/>
              </a:lnTo>
              <a:lnTo>
                <a:pt x="696" y="363"/>
              </a:lnTo>
              <a:lnTo>
                <a:pt x="699" y="375"/>
              </a:lnTo>
              <a:lnTo>
                <a:pt x="698" y="376"/>
              </a:lnTo>
              <a:lnTo>
                <a:pt x="700" y="380"/>
              </a:lnTo>
              <a:lnTo>
                <a:pt x="703" y="378"/>
              </a:lnTo>
              <a:lnTo>
                <a:pt x="710" y="386"/>
              </a:lnTo>
              <a:lnTo>
                <a:pt x="702" y="403"/>
              </a:lnTo>
              <a:lnTo>
                <a:pt x="713" y="401"/>
              </a:lnTo>
              <a:lnTo>
                <a:pt x="717" y="402"/>
              </a:lnTo>
              <a:lnTo>
                <a:pt x="723" y="398"/>
              </a:lnTo>
              <a:lnTo>
                <a:pt x="723" y="397"/>
              </a:lnTo>
              <a:lnTo>
                <a:pt x="730" y="393"/>
              </a:lnTo>
              <a:lnTo>
                <a:pt x="734" y="389"/>
              </a:lnTo>
              <a:lnTo>
                <a:pt x="740" y="390"/>
              </a:lnTo>
              <a:lnTo>
                <a:pt x="752" y="383"/>
              </a:lnTo>
              <a:lnTo>
                <a:pt x="759" y="383"/>
              </a:lnTo>
              <a:lnTo>
                <a:pt x="759" y="364"/>
              </a:lnTo>
              <a:lnTo>
                <a:pt x="753" y="359"/>
              </a:lnTo>
              <a:lnTo>
                <a:pt x="748" y="338"/>
              </a:lnTo>
              <a:lnTo>
                <a:pt x="747" y="326"/>
              </a:lnTo>
              <a:lnTo>
                <a:pt x="744" y="321"/>
              </a:lnTo>
              <a:lnTo>
                <a:pt x="742" y="314"/>
              </a:lnTo>
              <a:lnTo>
                <a:pt x="735" y="304"/>
              </a:lnTo>
              <a:lnTo>
                <a:pt x="735" y="297"/>
              </a:lnTo>
              <a:lnTo>
                <a:pt x="733" y="288"/>
              </a:lnTo>
              <a:lnTo>
                <a:pt x="733" y="274"/>
              </a:lnTo>
              <a:lnTo>
                <a:pt x="731" y="270"/>
              </a:lnTo>
              <a:lnTo>
                <a:pt x="726" y="266"/>
              </a:lnTo>
              <a:lnTo>
                <a:pt x="724" y="248"/>
              </a:lnTo>
              <a:lnTo>
                <a:pt x="718" y="249"/>
              </a:lnTo>
              <a:lnTo>
                <a:pt x="711" y="247"/>
              </a:lnTo>
              <a:lnTo>
                <a:pt x="712" y="243"/>
              </a:lnTo>
              <a:lnTo>
                <a:pt x="730" y="244"/>
              </a:lnTo>
              <a:lnTo>
                <a:pt x="736" y="242"/>
              </a:lnTo>
              <a:lnTo>
                <a:pt x="714" y="226"/>
              </a:lnTo>
              <a:lnTo>
                <a:pt x="705" y="233"/>
              </a:lnTo>
              <a:lnTo>
                <a:pt x="694" y="235"/>
              </a:lnTo>
              <a:lnTo>
                <a:pt x="700" y="249"/>
              </a:lnTo>
              <a:lnTo>
                <a:pt x="682" y="233"/>
              </a:lnTo>
              <a:lnTo>
                <a:pt x="677" y="231"/>
              </a:lnTo>
              <a:lnTo>
                <a:pt x="684" y="241"/>
              </a:lnTo>
              <a:lnTo>
                <a:pt x="676" y="237"/>
              </a:lnTo>
              <a:lnTo>
                <a:pt x="662" y="224"/>
              </a:lnTo>
              <a:lnTo>
                <a:pt x="651" y="214"/>
              </a:lnTo>
              <a:lnTo>
                <a:pt x="648" y="216"/>
              </a:lnTo>
              <a:lnTo>
                <a:pt x="643" y="210"/>
              </a:lnTo>
              <a:lnTo>
                <a:pt x="638" y="209"/>
              </a:lnTo>
              <a:lnTo>
                <a:pt x="630" y="202"/>
              </a:lnTo>
              <a:lnTo>
                <a:pt x="628" y="199"/>
              </a:lnTo>
              <a:lnTo>
                <a:pt x="631" y="195"/>
              </a:lnTo>
              <a:lnTo>
                <a:pt x="631" y="188"/>
              </a:lnTo>
              <a:lnTo>
                <a:pt x="641" y="180"/>
              </a:lnTo>
              <a:lnTo>
                <a:pt x="647" y="177"/>
              </a:lnTo>
              <a:lnTo>
                <a:pt x="642" y="171"/>
              </a:lnTo>
              <a:lnTo>
                <a:pt x="637" y="168"/>
              </a:lnTo>
              <a:lnTo>
                <a:pt x="631" y="158"/>
              </a:lnTo>
              <a:lnTo>
                <a:pt x="615" y="149"/>
              </a:lnTo>
              <a:lnTo>
                <a:pt x="617" y="140"/>
              </a:lnTo>
              <a:lnTo>
                <a:pt x="624" y="126"/>
              </a:lnTo>
              <a:lnTo>
                <a:pt x="625" y="119"/>
              </a:lnTo>
              <a:lnTo>
                <a:pt x="610" y="107"/>
              </a:lnTo>
              <a:lnTo>
                <a:pt x="605" y="105"/>
              </a:lnTo>
              <a:lnTo>
                <a:pt x="604" y="99"/>
              </a:lnTo>
              <a:lnTo>
                <a:pt x="607" y="94"/>
              </a:lnTo>
              <a:lnTo>
                <a:pt x="604" y="96"/>
              </a:lnTo>
              <a:lnTo>
                <a:pt x="604" y="95"/>
              </a:lnTo>
              <a:lnTo>
                <a:pt x="592" y="104"/>
              </a:lnTo>
              <a:lnTo>
                <a:pt x="581" y="108"/>
              </a:lnTo>
              <a:lnTo>
                <a:pt x="566" y="110"/>
              </a:lnTo>
              <a:lnTo>
                <a:pt x="559" y="115"/>
              </a:lnTo>
              <a:lnTo>
                <a:pt x="560" y="121"/>
              </a:lnTo>
              <a:lnTo>
                <a:pt x="563" y="123"/>
              </a:lnTo>
              <a:lnTo>
                <a:pt x="560" y="125"/>
              </a:lnTo>
              <a:lnTo>
                <a:pt x="559" y="132"/>
              </a:lnTo>
              <a:lnTo>
                <a:pt x="554" y="125"/>
              </a:lnTo>
              <a:lnTo>
                <a:pt x="554" y="12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7</xdr:row>
      <xdr:rowOff>0</xdr:rowOff>
    </xdr:from>
    <xdr:to>
      <xdr:col>3</xdr:col>
      <xdr:colOff>304800</xdr:colOff>
      <xdr:row>8</xdr:row>
      <xdr:rowOff>9525</xdr:rowOff>
    </xdr:to>
    <xdr:sp macro="" textlink="">
      <xdr:nvSpPr>
        <xdr:cNvPr id="91148" name="Freeform 12"/>
        <xdr:cNvSpPr>
          <a:spLocks/>
        </xdr:cNvSpPr>
      </xdr:nvSpPr>
      <xdr:spPr bwMode="auto">
        <a:xfrm>
          <a:off x="2390775" y="1085850"/>
          <a:ext cx="200025" cy="257175"/>
        </a:xfrm>
        <a:custGeom>
          <a:avLst/>
          <a:gdLst>
            <a:gd name="T0" fmla="*/ 4 w 124"/>
            <a:gd name="T1" fmla="*/ 127 h 157"/>
            <a:gd name="T2" fmla="*/ 6 w 124"/>
            <a:gd name="T3" fmla="*/ 131 h 157"/>
            <a:gd name="T4" fmla="*/ 7 w 124"/>
            <a:gd name="T5" fmla="*/ 136 h 157"/>
            <a:gd name="T6" fmla="*/ 15 w 124"/>
            <a:gd name="T7" fmla="*/ 137 h 157"/>
            <a:gd name="T8" fmla="*/ 38 w 124"/>
            <a:gd name="T9" fmla="*/ 147 h 157"/>
            <a:gd name="T10" fmla="*/ 57 w 124"/>
            <a:gd name="T11" fmla="*/ 151 h 157"/>
            <a:gd name="T12" fmla="*/ 63 w 124"/>
            <a:gd name="T13" fmla="*/ 119 h 157"/>
            <a:gd name="T14" fmla="*/ 75 w 124"/>
            <a:gd name="T15" fmla="*/ 111 h 157"/>
            <a:gd name="T16" fmla="*/ 96 w 124"/>
            <a:gd name="T17" fmla="*/ 115 h 157"/>
            <a:gd name="T18" fmla="*/ 112 w 124"/>
            <a:gd name="T19" fmla="*/ 111 h 157"/>
            <a:gd name="T20" fmla="*/ 117 w 124"/>
            <a:gd name="T21" fmla="*/ 121 h 157"/>
            <a:gd name="T22" fmla="*/ 122 w 124"/>
            <a:gd name="T23" fmla="*/ 110 h 157"/>
            <a:gd name="T24" fmla="*/ 120 w 124"/>
            <a:gd name="T25" fmla="*/ 105 h 157"/>
            <a:gd name="T26" fmla="*/ 105 w 124"/>
            <a:gd name="T27" fmla="*/ 97 h 157"/>
            <a:gd name="T28" fmla="*/ 86 w 124"/>
            <a:gd name="T29" fmla="*/ 75 h 157"/>
            <a:gd name="T30" fmla="*/ 97 w 124"/>
            <a:gd name="T31" fmla="*/ 59 h 157"/>
            <a:gd name="T32" fmla="*/ 98 w 124"/>
            <a:gd name="T33" fmla="*/ 33 h 157"/>
            <a:gd name="T34" fmla="*/ 47 w 124"/>
            <a:gd name="T35" fmla="*/ 26 h 157"/>
            <a:gd name="T36" fmla="*/ 51 w 124"/>
            <a:gd name="T37" fmla="*/ 9 h 157"/>
            <a:gd name="T38" fmla="*/ 50 w 124"/>
            <a:gd name="T39" fmla="*/ 0 h 157"/>
            <a:gd name="T40" fmla="*/ 34 w 124"/>
            <a:gd name="T41" fmla="*/ 5 h 157"/>
            <a:gd name="T42" fmla="*/ 15 w 124"/>
            <a:gd name="T43" fmla="*/ 13 h 157"/>
            <a:gd name="T44" fmla="*/ 14 w 124"/>
            <a:gd name="T45" fmla="*/ 26 h 157"/>
            <a:gd name="T46" fmla="*/ 4 w 124"/>
            <a:gd name="T47" fmla="*/ 36 h 157"/>
            <a:gd name="T48" fmla="*/ 17 w 124"/>
            <a:gd name="T49" fmla="*/ 28 h 157"/>
            <a:gd name="T50" fmla="*/ 23 w 124"/>
            <a:gd name="T51" fmla="*/ 14 h 157"/>
            <a:gd name="T52" fmla="*/ 33 w 124"/>
            <a:gd name="T53" fmla="*/ 34 h 157"/>
            <a:gd name="T54" fmla="*/ 47 w 124"/>
            <a:gd name="T55" fmla="*/ 35 h 157"/>
            <a:gd name="T56" fmla="*/ 60 w 124"/>
            <a:gd name="T57" fmla="*/ 41 h 157"/>
            <a:gd name="T58" fmla="*/ 69 w 124"/>
            <a:gd name="T59" fmla="*/ 44 h 157"/>
            <a:gd name="T60" fmla="*/ 64 w 124"/>
            <a:gd name="T61" fmla="*/ 62 h 157"/>
            <a:gd name="T62" fmla="*/ 57 w 124"/>
            <a:gd name="T63" fmla="*/ 62 h 157"/>
            <a:gd name="T64" fmla="*/ 50 w 124"/>
            <a:gd name="T65" fmla="*/ 50 h 157"/>
            <a:gd name="T66" fmla="*/ 40 w 124"/>
            <a:gd name="T67" fmla="*/ 33 h 157"/>
            <a:gd name="T68" fmla="*/ 31 w 124"/>
            <a:gd name="T69" fmla="*/ 43 h 157"/>
            <a:gd name="T70" fmla="*/ 16 w 124"/>
            <a:gd name="T71" fmla="*/ 43 h 157"/>
            <a:gd name="T72" fmla="*/ 3 w 124"/>
            <a:gd name="T73" fmla="*/ 54 h 157"/>
            <a:gd name="T74" fmla="*/ 15 w 124"/>
            <a:gd name="T75" fmla="*/ 57 h 157"/>
            <a:gd name="T76" fmla="*/ 25 w 124"/>
            <a:gd name="T77" fmla="*/ 71 h 157"/>
            <a:gd name="T78" fmla="*/ 8 w 124"/>
            <a:gd name="T79" fmla="*/ 79 h 157"/>
            <a:gd name="T80" fmla="*/ 10 w 124"/>
            <a:gd name="T81" fmla="*/ 87 h 157"/>
            <a:gd name="T82" fmla="*/ 24 w 124"/>
            <a:gd name="T83" fmla="*/ 93 h 157"/>
            <a:gd name="T84" fmla="*/ 26 w 124"/>
            <a:gd name="T85" fmla="*/ 100 h 157"/>
            <a:gd name="T86" fmla="*/ 3 w 124"/>
            <a:gd name="T87" fmla="*/ 106 h 15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</a:cxnLst>
          <a:rect l="0" t="0" r="r" b="b"/>
          <a:pathLst>
            <a:path w="124" h="157">
              <a:moveTo>
                <a:pt x="0" y="114"/>
              </a:moveTo>
              <a:lnTo>
                <a:pt x="4" y="127"/>
              </a:lnTo>
              <a:lnTo>
                <a:pt x="11" y="129"/>
              </a:lnTo>
              <a:lnTo>
                <a:pt x="6" y="131"/>
              </a:lnTo>
              <a:lnTo>
                <a:pt x="2" y="138"/>
              </a:lnTo>
              <a:lnTo>
                <a:pt x="7" y="136"/>
              </a:lnTo>
              <a:lnTo>
                <a:pt x="14" y="131"/>
              </a:lnTo>
              <a:lnTo>
                <a:pt x="15" y="137"/>
              </a:lnTo>
              <a:lnTo>
                <a:pt x="38" y="142"/>
              </a:lnTo>
              <a:lnTo>
                <a:pt x="38" y="147"/>
              </a:lnTo>
              <a:lnTo>
                <a:pt x="54" y="157"/>
              </a:lnTo>
              <a:lnTo>
                <a:pt x="57" y="151"/>
              </a:lnTo>
              <a:lnTo>
                <a:pt x="56" y="124"/>
              </a:lnTo>
              <a:lnTo>
                <a:pt x="63" y="119"/>
              </a:lnTo>
              <a:lnTo>
                <a:pt x="62" y="116"/>
              </a:lnTo>
              <a:lnTo>
                <a:pt x="75" y="111"/>
              </a:lnTo>
              <a:lnTo>
                <a:pt x="87" y="115"/>
              </a:lnTo>
              <a:lnTo>
                <a:pt x="96" y="115"/>
              </a:lnTo>
              <a:lnTo>
                <a:pt x="110" y="120"/>
              </a:lnTo>
              <a:lnTo>
                <a:pt x="112" y="111"/>
              </a:lnTo>
              <a:lnTo>
                <a:pt x="115" y="112"/>
              </a:lnTo>
              <a:lnTo>
                <a:pt x="117" y="121"/>
              </a:lnTo>
              <a:lnTo>
                <a:pt x="117" y="113"/>
              </a:lnTo>
              <a:lnTo>
                <a:pt x="122" y="110"/>
              </a:lnTo>
              <a:lnTo>
                <a:pt x="124" y="110"/>
              </a:lnTo>
              <a:lnTo>
                <a:pt x="120" y="105"/>
              </a:lnTo>
              <a:lnTo>
                <a:pt x="114" y="98"/>
              </a:lnTo>
              <a:lnTo>
                <a:pt x="105" y="97"/>
              </a:lnTo>
              <a:lnTo>
                <a:pt x="95" y="92"/>
              </a:lnTo>
              <a:lnTo>
                <a:pt x="86" y="75"/>
              </a:lnTo>
              <a:lnTo>
                <a:pt x="85" y="68"/>
              </a:lnTo>
              <a:lnTo>
                <a:pt x="97" y="59"/>
              </a:lnTo>
              <a:lnTo>
                <a:pt x="102" y="39"/>
              </a:lnTo>
              <a:lnTo>
                <a:pt x="98" y="33"/>
              </a:lnTo>
              <a:lnTo>
                <a:pt x="58" y="35"/>
              </a:lnTo>
              <a:lnTo>
                <a:pt x="47" y="26"/>
              </a:lnTo>
              <a:lnTo>
                <a:pt x="45" y="13"/>
              </a:lnTo>
              <a:lnTo>
                <a:pt x="51" y="9"/>
              </a:lnTo>
              <a:lnTo>
                <a:pt x="55" y="2"/>
              </a:lnTo>
              <a:lnTo>
                <a:pt x="50" y="0"/>
              </a:lnTo>
              <a:lnTo>
                <a:pt x="40" y="1"/>
              </a:lnTo>
              <a:lnTo>
                <a:pt x="34" y="5"/>
              </a:lnTo>
              <a:lnTo>
                <a:pt x="27" y="5"/>
              </a:lnTo>
              <a:lnTo>
                <a:pt x="15" y="13"/>
              </a:lnTo>
              <a:lnTo>
                <a:pt x="13" y="20"/>
              </a:lnTo>
              <a:lnTo>
                <a:pt x="14" y="26"/>
              </a:lnTo>
              <a:lnTo>
                <a:pt x="10" y="32"/>
              </a:lnTo>
              <a:lnTo>
                <a:pt x="4" y="36"/>
              </a:lnTo>
              <a:lnTo>
                <a:pt x="5" y="39"/>
              </a:lnTo>
              <a:lnTo>
                <a:pt x="17" y="28"/>
              </a:lnTo>
              <a:lnTo>
                <a:pt x="18" y="16"/>
              </a:lnTo>
              <a:lnTo>
                <a:pt x="23" y="14"/>
              </a:lnTo>
              <a:lnTo>
                <a:pt x="19" y="41"/>
              </a:lnTo>
              <a:lnTo>
                <a:pt x="33" y="34"/>
              </a:lnTo>
              <a:lnTo>
                <a:pt x="41" y="22"/>
              </a:lnTo>
              <a:lnTo>
                <a:pt x="47" y="35"/>
              </a:lnTo>
              <a:lnTo>
                <a:pt x="53" y="39"/>
              </a:lnTo>
              <a:lnTo>
                <a:pt x="60" y="41"/>
              </a:lnTo>
              <a:lnTo>
                <a:pt x="66" y="37"/>
              </a:lnTo>
              <a:lnTo>
                <a:pt x="69" y="44"/>
              </a:lnTo>
              <a:lnTo>
                <a:pt x="70" y="59"/>
              </a:lnTo>
              <a:lnTo>
                <a:pt x="64" y="62"/>
              </a:lnTo>
              <a:lnTo>
                <a:pt x="59" y="68"/>
              </a:lnTo>
              <a:lnTo>
                <a:pt x="57" y="62"/>
              </a:lnTo>
              <a:lnTo>
                <a:pt x="50" y="58"/>
              </a:lnTo>
              <a:lnTo>
                <a:pt x="50" y="50"/>
              </a:lnTo>
              <a:lnTo>
                <a:pt x="39" y="53"/>
              </a:lnTo>
              <a:lnTo>
                <a:pt x="40" y="33"/>
              </a:lnTo>
              <a:lnTo>
                <a:pt x="38" y="39"/>
              </a:lnTo>
              <a:lnTo>
                <a:pt x="31" y="43"/>
              </a:lnTo>
              <a:lnTo>
                <a:pt x="30" y="49"/>
              </a:lnTo>
              <a:lnTo>
                <a:pt x="16" y="43"/>
              </a:lnTo>
              <a:lnTo>
                <a:pt x="1" y="44"/>
              </a:lnTo>
              <a:lnTo>
                <a:pt x="3" y="54"/>
              </a:lnTo>
              <a:lnTo>
                <a:pt x="9" y="59"/>
              </a:lnTo>
              <a:lnTo>
                <a:pt x="15" y="57"/>
              </a:lnTo>
              <a:lnTo>
                <a:pt x="20" y="62"/>
              </a:lnTo>
              <a:lnTo>
                <a:pt x="25" y="71"/>
              </a:lnTo>
              <a:lnTo>
                <a:pt x="19" y="76"/>
              </a:lnTo>
              <a:lnTo>
                <a:pt x="8" y="79"/>
              </a:lnTo>
              <a:lnTo>
                <a:pt x="4" y="87"/>
              </a:lnTo>
              <a:lnTo>
                <a:pt x="10" y="87"/>
              </a:lnTo>
              <a:lnTo>
                <a:pt x="13" y="84"/>
              </a:lnTo>
              <a:lnTo>
                <a:pt x="24" y="93"/>
              </a:lnTo>
              <a:lnTo>
                <a:pt x="21" y="95"/>
              </a:lnTo>
              <a:lnTo>
                <a:pt x="26" y="100"/>
              </a:lnTo>
              <a:lnTo>
                <a:pt x="23" y="105"/>
              </a:lnTo>
              <a:lnTo>
                <a:pt x="3" y="106"/>
              </a:lnTo>
              <a:lnTo>
                <a:pt x="0" y="114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333375</xdr:colOff>
      <xdr:row>8</xdr:row>
      <xdr:rowOff>38100</xdr:rowOff>
    </xdr:from>
    <xdr:to>
      <xdr:col>3</xdr:col>
      <xdr:colOff>485775</xdr:colOff>
      <xdr:row>9</xdr:row>
      <xdr:rowOff>57150</xdr:rowOff>
    </xdr:to>
    <xdr:sp macro="" textlink="">
      <xdr:nvSpPr>
        <xdr:cNvPr id="91149" name="Freeform 13"/>
        <xdr:cNvSpPr>
          <a:spLocks/>
        </xdr:cNvSpPr>
      </xdr:nvSpPr>
      <xdr:spPr bwMode="auto">
        <a:xfrm>
          <a:off x="2619375" y="1371600"/>
          <a:ext cx="152400" cy="180975"/>
        </a:xfrm>
        <a:custGeom>
          <a:avLst/>
          <a:gdLst>
            <a:gd name="T0" fmla="*/ 0 w 97"/>
            <a:gd name="T1" fmla="*/ 2 h 112"/>
            <a:gd name="T2" fmla="*/ 11 w 97"/>
            <a:gd name="T3" fmla="*/ 0 h 112"/>
            <a:gd name="T4" fmla="*/ 20 w 97"/>
            <a:gd name="T5" fmla="*/ 17 h 112"/>
            <a:gd name="T6" fmla="*/ 32 w 97"/>
            <a:gd name="T7" fmla="*/ 27 h 112"/>
            <a:gd name="T8" fmla="*/ 49 w 97"/>
            <a:gd name="T9" fmla="*/ 32 h 112"/>
            <a:gd name="T10" fmla="*/ 55 w 97"/>
            <a:gd name="T11" fmla="*/ 36 h 112"/>
            <a:gd name="T12" fmla="*/ 75 w 97"/>
            <a:gd name="T13" fmla="*/ 58 h 112"/>
            <a:gd name="T14" fmla="*/ 80 w 97"/>
            <a:gd name="T15" fmla="*/ 66 h 112"/>
            <a:gd name="T16" fmla="*/ 97 w 97"/>
            <a:gd name="T17" fmla="*/ 76 h 112"/>
            <a:gd name="T18" fmla="*/ 90 w 97"/>
            <a:gd name="T19" fmla="*/ 81 h 112"/>
            <a:gd name="T20" fmla="*/ 97 w 97"/>
            <a:gd name="T21" fmla="*/ 93 h 112"/>
            <a:gd name="T22" fmla="*/ 97 w 97"/>
            <a:gd name="T23" fmla="*/ 97 h 112"/>
            <a:gd name="T24" fmla="*/ 84 w 97"/>
            <a:gd name="T25" fmla="*/ 91 h 112"/>
            <a:gd name="T26" fmla="*/ 68 w 97"/>
            <a:gd name="T27" fmla="*/ 97 h 112"/>
            <a:gd name="T28" fmla="*/ 61 w 97"/>
            <a:gd name="T29" fmla="*/ 95 h 112"/>
            <a:gd name="T30" fmla="*/ 50 w 97"/>
            <a:gd name="T31" fmla="*/ 100 h 112"/>
            <a:gd name="T32" fmla="*/ 46 w 97"/>
            <a:gd name="T33" fmla="*/ 105 h 112"/>
            <a:gd name="T34" fmla="*/ 41 w 97"/>
            <a:gd name="T35" fmla="*/ 107 h 112"/>
            <a:gd name="T36" fmla="*/ 41 w 97"/>
            <a:gd name="T37" fmla="*/ 99 h 112"/>
            <a:gd name="T38" fmla="*/ 37 w 97"/>
            <a:gd name="T39" fmla="*/ 108 h 112"/>
            <a:gd name="T40" fmla="*/ 30 w 97"/>
            <a:gd name="T41" fmla="*/ 112 h 112"/>
            <a:gd name="T42" fmla="*/ 27 w 97"/>
            <a:gd name="T43" fmla="*/ 110 h 112"/>
            <a:gd name="T44" fmla="*/ 22 w 97"/>
            <a:gd name="T45" fmla="*/ 101 h 112"/>
            <a:gd name="T46" fmla="*/ 23 w 97"/>
            <a:gd name="T47" fmla="*/ 99 h 112"/>
            <a:gd name="T48" fmla="*/ 36 w 97"/>
            <a:gd name="T49" fmla="*/ 96 h 112"/>
            <a:gd name="T50" fmla="*/ 40 w 97"/>
            <a:gd name="T51" fmla="*/ 89 h 112"/>
            <a:gd name="T52" fmla="*/ 42 w 97"/>
            <a:gd name="T53" fmla="*/ 84 h 112"/>
            <a:gd name="T54" fmla="*/ 38 w 97"/>
            <a:gd name="T55" fmla="*/ 78 h 112"/>
            <a:gd name="T56" fmla="*/ 34 w 97"/>
            <a:gd name="T57" fmla="*/ 67 h 112"/>
            <a:gd name="T58" fmla="*/ 34 w 97"/>
            <a:gd name="T59" fmla="*/ 57 h 112"/>
            <a:gd name="T60" fmla="*/ 45 w 97"/>
            <a:gd name="T61" fmla="*/ 60 h 112"/>
            <a:gd name="T62" fmla="*/ 45 w 97"/>
            <a:gd name="T63" fmla="*/ 70 h 112"/>
            <a:gd name="T64" fmla="*/ 43 w 97"/>
            <a:gd name="T65" fmla="*/ 78 h 112"/>
            <a:gd name="T66" fmla="*/ 49 w 97"/>
            <a:gd name="T67" fmla="*/ 78 h 112"/>
            <a:gd name="T68" fmla="*/ 48 w 97"/>
            <a:gd name="T69" fmla="*/ 72 h 112"/>
            <a:gd name="T70" fmla="*/ 56 w 97"/>
            <a:gd name="T71" fmla="*/ 66 h 112"/>
            <a:gd name="T72" fmla="*/ 60 w 97"/>
            <a:gd name="T73" fmla="*/ 73 h 112"/>
            <a:gd name="T74" fmla="*/ 62 w 97"/>
            <a:gd name="T75" fmla="*/ 62 h 112"/>
            <a:gd name="T76" fmla="*/ 62 w 97"/>
            <a:gd name="T77" fmla="*/ 55 h 112"/>
            <a:gd name="T78" fmla="*/ 57 w 97"/>
            <a:gd name="T79" fmla="*/ 49 h 112"/>
            <a:gd name="T80" fmla="*/ 53 w 97"/>
            <a:gd name="T81" fmla="*/ 50 h 112"/>
            <a:gd name="T82" fmla="*/ 54 w 97"/>
            <a:gd name="T83" fmla="*/ 42 h 112"/>
            <a:gd name="T84" fmla="*/ 46 w 97"/>
            <a:gd name="T85" fmla="*/ 36 h 112"/>
            <a:gd name="T86" fmla="*/ 39 w 97"/>
            <a:gd name="T87" fmla="*/ 37 h 112"/>
            <a:gd name="T88" fmla="*/ 35 w 97"/>
            <a:gd name="T89" fmla="*/ 34 h 112"/>
            <a:gd name="T90" fmla="*/ 35 w 97"/>
            <a:gd name="T91" fmla="*/ 46 h 112"/>
            <a:gd name="T92" fmla="*/ 32 w 97"/>
            <a:gd name="T93" fmla="*/ 53 h 112"/>
            <a:gd name="T94" fmla="*/ 25 w 97"/>
            <a:gd name="T95" fmla="*/ 57 h 112"/>
            <a:gd name="T96" fmla="*/ 32 w 97"/>
            <a:gd name="T97" fmla="*/ 36 h 112"/>
            <a:gd name="T98" fmla="*/ 28 w 97"/>
            <a:gd name="T99" fmla="*/ 34 h 112"/>
            <a:gd name="T100" fmla="*/ 12 w 97"/>
            <a:gd name="T101" fmla="*/ 51 h 112"/>
            <a:gd name="T102" fmla="*/ 6 w 97"/>
            <a:gd name="T103" fmla="*/ 51 h 112"/>
            <a:gd name="T104" fmla="*/ 15 w 97"/>
            <a:gd name="T105" fmla="*/ 34 h 112"/>
            <a:gd name="T106" fmla="*/ 17 w 97"/>
            <a:gd name="T107" fmla="*/ 26 h 112"/>
            <a:gd name="T108" fmla="*/ 2 w 97"/>
            <a:gd name="T109" fmla="*/ 8 h 112"/>
            <a:gd name="T110" fmla="*/ 0 w 97"/>
            <a:gd name="T111" fmla="*/ 2 h 1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97" h="112">
              <a:moveTo>
                <a:pt x="0" y="2"/>
              </a:moveTo>
              <a:lnTo>
                <a:pt x="11" y="0"/>
              </a:lnTo>
              <a:lnTo>
                <a:pt x="20" y="17"/>
              </a:lnTo>
              <a:lnTo>
                <a:pt x="32" y="27"/>
              </a:lnTo>
              <a:lnTo>
                <a:pt x="49" y="32"/>
              </a:lnTo>
              <a:lnTo>
                <a:pt x="55" y="36"/>
              </a:lnTo>
              <a:lnTo>
                <a:pt x="75" y="58"/>
              </a:lnTo>
              <a:lnTo>
                <a:pt x="80" y="66"/>
              </a:lnTo>
              <a:lnTo>
                <a:pt x="97" y="76"/>
              </a:lnTo>
              <a:lnTo>
                <a:pt x="90" y="81"/>
              </a:lnTo>
              <a:lnTo>
                <a:pt x="97" y="93"/>
              </a:lnTo>
              <a:lnTo>
                <a:pt x="97" y="97"/>
              </a:lnTo>
              <a:lnTo>
                <a:pt x="84" y="91"/>
              </a:lnTo>
              <a:lnTo>
                <a:pt x="68" y="97"/>
              </a:lnTo>
              <a:lnTo>
                <a:pt x="61" y="95"/>
              </a:lnTo>
              <a:lnTo>
                <a:pt x="50" y="100"/>
              </a:lnTo>
              <a:lnTo>
                <a:pt x="46" y="105"/>
              </a:lnTo>
              <a:lnTo>
                <a:pt x="41" y="107"/>
              </a:lnTo>
              <a:lnTo>
                <a:pt x="41" y="99"/>
              </a:lnTo>
              <a:lnTo>
                <a:pt x="37" y="108"/>
              </a:lnTo>
              <a:lnTo>
                <a:pt x="30" y="112"/>
              </a:lnTo>
              <a:lnTo>
                <a:pt x="27" y="110"/>
              </a:lnTo>
              <a:lnTo>
                <a:pt x="22" y="101"/>
              </a:lnTo>
              <a:lnTo>
                <a:pt x="23" y="99"/>
              </a:lnTo>
              <a:lnTo>
                <a:pt x="36" y="96"/>
              </a:lnTo>
              <a:lnTo>
                <a:pt x="40" y="89"/>
              </a:lnTo>
              <a:lnTo>
                <a:pt x="42" y="84"/>
              </a:lnTo>
              <a:lnTo>
                <a:pt x="38" y="78"/>
              </a:lnTo>
              <a:lnTo>
                <a:pt x="34" y="67"/>
              </a:lnTo>
              <a:lnTo>
                <a:pt x="34" y="57"/>
              </a:lnTo>
              <a:lnTo>
                <a:pt x="45" y="60"/>
              </a:lnTo>
              <a:lnTo>
                <a:pt x="45" y="70"/>
              </a:lnTo>
              <a:lnTo>
                <a:pt x="43" y="78"/>
              </a:lnTo>
              <a:lnTo>
                <a:pt x="49" y="78"/>
              </a:lnTo>
              <a:lnTo>
                <a:pt x="48" y="72"/>
              </a:lnTo>
              <a:lnTo>
                <a:pt x="56" y="66"/>
              </a:lnTo>
              <a:lnTo>
                <a:pt x="60" y="73"/>
              </a:lnTo>
              <a:lnTo>
                <a:pt x="62" y="62"/>
              </a:lnTo>
              <a:lnTo>
                <a:pt x="62" y="55"/>
              </a:lnTo>
              <a:lnTo>
                <a:pt x="57" y="49"/>
              </a:lnTo>
              <a:lnTo>
                <a:pt x="53" y="50"/>
              </a:lnTo>
              <a:lnTo>
                <a:pt x="54" y="42"/>
              </a:lnTo>
              <a:lnTo>
                <a:pt x="46" y="36"/>
              </a:lnTo>
              <a:lnTo>
                <a:pt x="39" y="37"/>
              </a:lnTo>
              <a:lnTo>
                <a:pt x="35" y="34"/>
              </a:lnTo>
              <a:lnTo>
                <a:pt x="35" y="46"/>
              </a:lnTo>
              <a:lnTo>
                <a:pt x="32" y="53"/>
              </a:lnTo>
              <a:lnTo>
                <a:pt x="25" y="57"/>
              </a:lnTo>
              <a:lnTo>
                <a:pt x="32" y="36"/>
              </a:lnTo>
              <a:lnTo>
                <a:pt x="28" y="34"/>
              </a:lnTo>
              <a:lnTo>
                <a:pt x="12" y="51"/>
              </a:lnTo>
              <a:lnTo>
                <a:pt x="6" y="51"/>
              </a:lnTo>
              <a:lnTo>
                <a:pt x="15" y="34"/>
              </a:lnTo>
              <a:lnTo>
                <a:pt x="17" y="26"/>
              </a:lnTo>
              <a:lnTo>
                <a:pt x="2" y="8"/>
              </a:lnTo>
              <a:lnTo>
                <a:pt x="0" y="2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314325</xdr:colOff>
      <xdr:row>8</xdr:row>
      <xdr:rowOff>133350</xdr:rowOff>
    </xdr:from>
    <xdr:to>
      <xdr:col>2</xdr:col>
      <xdr:colOff>361950</xdr:colOff>
      <xdr:row>9</xdr:row>
      <xdr:rowOff>19050</xdr:rowOff>
    </xdr:to>
    <xdr:sp macro="" textlink="">
      <xdr:nvSpPr>
        <xdr:cNvPr id="91150" name="Freeform 14" descr="Diagonal weit nach oben"/>
        <xdr:cNvSpPr>
          <a:spLocks/>
        </xdr:cNvSpPr>
      </xdr:nvSpPr>
      <xdr:spPr bwMode="auto">
        <a:xfrm>
          <a:off x="1838325" y="1466850"/>
          <a:ext cx="47625" cy="47625"/>
        </a:xfrm>
        <a:custGeom>
          <a:avLst/>
          <a:gdLst>
            <a:gd name="T0" fmla="*/ 0 w 27"/>
            <a:gd name="T1" fmla="*/ 12 h 29"/>
            <a:gd name="T2" fmla="*/ 6 w 27"/>
            <a:gd name="T3" fmla="*/ 24 h 29"/>
            <a:gd name="T4" fmla="*/ 13 w 27"/>
            <a:gd name="T5" fmla="*/ 25 h 29"/>
            <a:gd name="T6" fmla="*/ 12 w 27"/>
            <a:gd name="T7" fmla="*/ 20 h 29"/>
            <a:gd name="T8" fmla="*/ 16 w 27"/>
            <a:gd name="T9" fmla="*/ 14 h 29"/>
            <a:gd name="T10" fmla="*/ 19 w 27"/>
            <a:gd name="T11" fmla="*/ 29 h 29"/>
            <a:gd name="T12" fmla="*/ 24 w 27"/>
            <a:gd name="T13" fmla="*/ 20 h 29"/>
            <a:gd name="T14" fmla="*/ 24 w 27"/>
            <a:gd name="T15" fmla="*/ 7 h 29"/>
            <a:gd name="T16" fmla="*/ 27 w 27"/>
            <a:gd name="T17" fmla="*/ 10 h 29"/>
            <a:gd name="T18" fmla="*/ 25 w 27"/>
            <a:gd name="T19" fmla="*/ 2 h 29"/>
            <a:gd name="T20" fmla="*/ 21 w 27"/>
            <a:gd name="T21" fmla="*/ 0 h 29"/>
            <a:gd name="T22" fmla="*/ 6 w 27"/>
            <a:gd name="T23" fmla="*/ 8 h 29"/>
            <a:gd name="T24" fmla="*/ 5 w 27"/>
            <a:gd name="T25" fmla="*/ 11 h 29"/>
            <a:gd name="T26" fmla="*/ 0 w 27"/>
            <a:gd name="T27" fmla="*/ 12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7" h="29">
              <a:moveTo>
                <a:pt x="0" y="12"/>
              </a:moveTo>
              <a:lnTo>
                <a:pt x="6" y="24"/>
              </a:lnTo>
              <a:lnTo>
                <a:pt x="13" y="25"/>
              </a:lnTo>
              <a:lnTo>
                <a:pt x="12" y="20"/>
              </a:lnTo>
              <a:lnTo>
                <a:pt x="16" y="14"/>
              </a:lnTo>
              <a:lnTo>
                <a:pt x="19" y="29"/>
              </a:lnTo>
              <a:lnTo>
                <a:pt x="24" y="20"/>
              </a:lnTo>
              <a:lnTo>
                <a:pt x="24" y="7"/>
              </a:lnTo>
              <a:lnTo>
                <a:pt x="27" y="10"/>
              </a:lnTo>
              <a:lnTo>
                <a:pt x="25" y="2"/>
              </a:lnTo>
              <a:lnTo>
                <a:pt x="21" y="0"/>
              </a:lnTo>
              <a:lnTo>
                <a:pt x="6" y="8"/>
              </a:lnTo>
              <a:lnTo>
                <a:pt x="5" y="11"/>
              </a:lnTo>
              <a:lnTo>
                <a:pt x="0" y="12"/>
              </a:lnTo>
              <a:close/>
            </a:path>
          </a:pathLst>
        </a:custGeom>
        <a:pattFill prst="wdUpDiag">
          <a:fgClr>
            <a:srgbClr xmlns:mc="http://schemas.openxmlformats.org/markup-compatibility/2006" xmlns:a14="http://schemas.microsoft.com/office/drawing/2010/main" val="0000FF" mc:Ignorable="a14" a14:legacySpreadsheetColorIndex="39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76200</xdr:colOff>
      <xdr:row>7</xdr:row>
      <xdr:rowOff>47625</xdr:rowOff>
    </xdr:from>
    <xdr:to>
      <xdr:col>3</xdr:col>
      <xdr:colOff>104775</xdr:colOff>
      <xdr:row>7</xdr:row>
      <xdr:rowOff>123825</xdr:rowOff>
    </xdr:to>
    <xdr:sp macro="" textlink="">
      <xdr:nvSpPr>
        <xdr:cNvPr id="91151" name="Freeform 15" descr="Vertikal dünn"/>
        <xdr:cNvSpPr>
          <a:spLocks/>
        </xdr:cNvSpPr>
      </xdr:nvSpPr>
      <xdr:spPr bwMode="auto">
        <a:xfrm>
          <a:off x="2362200" y="1133475"/>
          <a:ext cx="28575" cy="76200"/>
        </a:xfrm>
        <a:custGeom>
          <a:avLst/>
          <a:gdLst>
            <a:gd name="T0" fmla="*/ 0 w 13"/>
            <a:gd name="T1" fmla="*/ 46 h 49"/>
            <a:gd name="T2" fmla="*/ 3 w 13"/>
            <a:gd name="T3" fmla="*/ 49 h 49"/>
            <a:gd name="T4" fmla="*/ 3 w 13"/>
            <a:gd name="T5" fmla="*/ 35 h 49"/>
            <a:gd name="T6" fmla="*/ 8 w 13"/>
            <a:gd name="T7" fmla="*/ 23 h 49"/>
            <a:gd name="T8" fmla="*/ 7 w 13"/>
            <a:gd name="T9" fmla="*/ 10 h 49"/>
            <a:gd name="T10" fmla="*/ 13 w 13"/>
            <a:gd name="T11" fmla="*/ 5 h 49"/>
            <a:gd name="T12" fmla="*/ 13 w 13"/>
            <a:gd name="T13" fmla="*/ 0 h 49"/>
            <a:gd name="T14" fmla="*/ 4 w 13"/>
            <a:gd name="T15" fmla="*/ 6 h 49"/>
            <a:gd name="T16" fmla="*/ 0 w 13"/>
            <a:gd name="T17" fmla="*/ 46 h 4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13" h="49">
              <a:moveTo>
                <a:pt x="0" y="46"/>
              </a:moveTo>
              <a:lnTo>
                <a:pt x="3" y="49"/>
              </a:lnTo>
              <a:lnTo>
                <a:pt x="3" y="35"/>
              </a:lnTo>
              <a:lnTo>
                <a:pt x="8" y="23"/>
              </a:lnTo>
              <a:lnTo>
                <a:pt x="7" y="10"/>
              </a:lnTo>
              <a:lnTo>
                <a:pt x="13" y="5"/>
              </a:lnTo>
              <a:lnTo>
                <a:pt x="13" y="0"/>
              </a:lnTo>
              <a:lnTo>
                <a:pt x="4" y="6"/>
              </a:lnTo>
              <a:lnTo>
                <a:pt x="0" y="46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104775</xdr:colOff>
      <xdr:row>7</xdr:row>
      <xdr:rowOff>104775</xdr:rowOff>
    </xdr:from>
    <xdr:to>
      <xdr:col>3</xdr:col>
      <xdr:colOff>123825</xdr:colOff>
      <xdr:row>7</xdr:row>
      <xdr:rowOff>133350</xdr:rowOff>
    </xdr:to>
    <xdr:sp macro="" textlink="">
      <xdr:nvSpPr>
        <xdr:cNvPr id="91152" name="Freeform 16"/>
        <xdr:cNvSpPr>
          <a:spLocks/>
        </xdr:cNvSpPr>
      </xdr:nvSpPr>
      <xdr:spPr bwMode="auto">
        <a:xfrm>
          <a:off x="2390775" y="1190625"/>
          <a:ext cx="19050" cy="28575"/>
        </a:xfrm>
        <a:custGeom>
          <a:avLst/>
          <a:gdLst>
            <a:gd name="T0" fmla="*/ 0 w 16"/>
            <a:gd name="T1" fmla="*/ 17 h 17"/>
            <a:gd name="T2" fmla="*/ 16 w 16"/>
            <a:gd name="T3" fmla="*/ 6 h 17"/>
            <a:gd name="T4" fmla="*/ 15 w 16"/>
            <a:gd name="T5" fmla="*/ 3 h 17"/>
            <a:gd name="T6" fmla="*/ 10 w 16"/>
            <a:gd name="T7" fmla="*/ 0 h 17"/>
            <a:gd name="T8" fmla="*/ 3 w 16"/>
            <a:gd name="T9" fmla="*/ 4 h 17"/>
            <a:gd name="T10" fmla="*/ 0 w 16"/>
            <a:gd name="T11" fmla="*/ 10 h 17"/>
            <a:gd name="T12" fmla="*/ 0 w 16"/>
            <a:gd name="T13" fmla="*/ 17 h 1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16" h="17">
              <a:moveTo>
                <a:pt x="0" y="17"/>
              </a:moveTo>
              <a:lnTo>
                <a:pt x="16" y="6"/>
              </a:lnTo>
              <a:lnTo>
                <a:pt x="15" y="3"/>
              </a:lnTo>
              <a:lnTo>
                <a:pt x="10" y="0"/>
              </a:lnTo>
              <a:lnTo>
                <a:pt x="3" y="4"/>
              </a:lnTo>
              <a:lnTo>
                <a:pt x="0" y="10"/>
              </a:lnTo>
              <a:lnTo>
                <a:pt x="0" y="17"/>
              </a:lnTo>
              <a:close/>
            </a:path>
          </a:pathLst>
        </a:custGeom>
        <a:solidFill>
          <a:srgbClr val="808080"/>
        </a:solid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219075</xdr:colOff>
      <xdr:row>6</xdr:row>
      <xdr:rowOff>38100</xdr:rowOff>
    </xdr:from>
    <xdr:to>
      <xdr:col>2</xdr:col>
      <xdr:colOff>304800</xdr:colOff>
      <xdr:row>11</xdr:row>
      <xdr:rowOff>0</xdr:rowOff>
    </xdr:to>
    <xdr:sp macro="" textlink="">
      <xdr:nvSpPr>
        <xdr:cNvPr id="91153" name="Freeform 17"/>
        <xdr:cNvSpPr>
          <a:spLocks/>
        </xdr:cNvSpPr>
      </xdr:nvSpPr>
      <xdr:spPr bwMode="auto">
        <a:xfrm>
          <a:off x="981075" y="962025"/>
          <a:ext cx="847725" cy="857250"/>
        </a:xfrm>
        <a:custGeom>
          <a:avLst/>
          <a:gdLst>
            <a:gd name="T0" fmla="*/ 125 w 530"/>
            <a:gd name="T1" fmla="*/ 30 h 516"/>
            <a:gd name="T2" fmla="*/ 84 w 530"/>
            <a:gd name="T3" fmla="*/ 15 h 516"/>
            <a:gd name="T4" fmla="*/ 49 w 530"/>
            <a:gd name="T5" fmla="*/ 7 h 516"/>
            <a:gd name="T6" fmla="*/ 17 w 530"/>
            <a:gd name="T7" fmla="*/ 0 h 516"/>
            <a:gd name="T8" fmla="*/ 24 w 530"/>
            <a:gd name="T9" fmla="*/ 43 h 516"/>
            <a:gd name="T10" fmla="*/ 31 w 530"/>
            <a:gd name="T11" fmla="*/ 66 h 516"/>
            <a:gd name="T12" fmla="*/ 44 w 530"/>
            <a:gd name="T13" fmla="*/ 104 h 516"/>
            <a:gd name="T14" fmla="*/ 73 w 530"/>
            <a:gd name="T15" fmla="*/ 125 h 516"/>
            <a:gd name="T16" fmla="*/ 73 w 530"/>
            <a:gd name="T17" fmla="*/ 155 h 516"/>
            <a:gd name="T18" fmla="*/ 45 w 530"/>
            <a:gd name="T19" fmla="*/ 163 h 516"/>
            <a:gd name="T20" fmla="*/ 8 w 530"/>
            <a:gd name="T21" fmla="*/ 182 h 516"/>
            <a:gd name="T22" fmla="*/ 9 w 530"/>
            <a:gd name="T23" fmla="*/ 190 h 516"/>
            <a:gd name="T24" fmla="*/ 15 w 530"/>
            <a:gd name="T25" fmla="*/ 217 h 516"/>
            <a:gd name="T26" fmla="*/ 46 w 530"/>
            <a:gd name="T27" fmla="*/ 210 h 516"/>
            <a:gd name="T28" fmla="*/ 43 w 530"/>
            <a:gd name="T29" fmla="*/ 257 h 516"/>
            <a:gd name="T30" fmla="*/ 77 w 530"/>
            <a:gd name="T31" fmla="*/ 273 h 516"/>
            <a:gd name="T32" fmla="*/ 58 w 530"/>
            <a:gd name="T33" fmla="*/ 289 h 516"/>
            <a:gd name="T34" fmla="*/ 63 w 530"/>
            <a:gd name="T35" fmla="*/ 333 h 516"/>
            <a:gd name="T36" fmla="*/ 117 w 530"/>
            <a:gd name="T37" fmla="*/ 341 h 516"/>
            <a:gd name="T38" fmla="*/ 153 w 530"/>
            <a:gd name="T39" fmla="*/ 367 h 516"/>
            <a:gd name="T40" fmla="*/ 164 w 530"/>
            <a:gd name="T41" fmla="*/ 399 h 516"/>
            <a:gd name="T42" fmla="*/ 191 w 530"/>
            <a:gd name="T43" fmla="*/ 433 h 516"/>
            <a:gd name="T44" fmla="*/ 231 w 530"/>
            <a:gd name="T45" fmla="*/ 434 h 516"/>
            <a:gd name="T46" fmla="*/ 253 w 530"/>
            <a:gd name="T47" fmla="*/ 433 h 516"/>
            <a:gd name="T48" fmla="*/ 273 w 530"/>
            <a:gd name="T49" fmla="*/ 417 h 516"/>
            <a:gd name="T50" fmla="*/ 296 w 530"/>
            <a:gd name="T51" fmla="*/ 402 h 516"/>
            <a:gd name="T52" fmla="*/ 310 w 530"/>
            <a:gd name="T53" fmla="*/ 408 h 516"/>
            <a:gd name="T54" fmla="*/ 315 w 530"/>
            <a:gd name="T55" fmla="*/ 425 h 516"/>
            <a:gd name="T56" fmla="*/ 308 w 530"/>
            <a:gd name="T57" fmla="*/ 444 h 516"/>
            <a:gd name="T58" fmla="*/ 330 w 530"/>
            <a:gd name="T59" fmla="*/ 480 h 516"/>
            <a:gd name="T60" fmla="*/ 359 w 530"/>
            <a:gd name="T61" fmla="*/ 502 h 516"/>
            <a:gd name="T62" fmla="*/ 393 w 530"/>
            <a:gd name="T63" fmla="*/ 511 h 516"/>
            <a:gd name="T64" fmla="*/ 403 w 530"/>
            <a:gd name="T65" fmla="*/ 497 h 516"/>
            <a:gd name="T66" fmla="*/ 420 w 530"/>
            <a:gd name="T67" fmla="*/ 478 h 516"/>
            <a:gd name="T68" fmla="*/ 440 w 530"/>
            <a:gd name="T69" fmla="*/ 449 h 516"/>
            <a:gd name="T70" fmla="*/ 461 w 530"/>
            <a:gd name="T71" fmla="*/ 420 h 516"/>
            <a:gd name="T72" fmla="*/ 448 w 530"/>
            <a:gd name="T73" fmla="*/ 400 h 516"/>
            <a:gd name="T74" fmla="*/ 429 w 530"/>
            <a:gd name="T75" fmla="*/ 377 h 516"/>
            <a:gd name="T76" fmla="*/ 430 w 530"/>
            <a:gd name="T77" fmla="*/ 360 h 516"/>
            <a:gd name="T78" fmla="*/ 430 w 530"/>
            <a:gd name="T79" fmla="*/ 335 h 516"/>
            <a:gd name="T80" fmla="*/ 450 w 530"/>
            <a:gd name="T81" fmla="*/ 305 h 516"/>
            <a:gd name="T82" fmla="*/ 430 w 530"/>
            <a:gd name="T83" fmla="*/ 303 h 516"/>
            <a:gd name="T84" fmla="*/ 434 w 530"/>
            <a:gd name="T85" fmla="*/ 270 h 516"/>
            <a:gd name="T86" fmla="*/ 484 w 530"/>
            <a:gd name="T87" fmla="*/ 242 h 516"/>
            <a:gd name="T88" fmla="*/ 483 w 530"/>
            <a:gd name="T89" fmla="*/ 185 h 516"/>
            <a:gd name="T90" fmla="*/ 504 w 530"/>
            <a:gd name="T91" fmla="*/ 160 h 516"/>
            <a:gd name="T92" fmla="*/ 513 w 530"/>
            <a:gd name="T93" fmla="*/ 135 h 516"/>
            <a:gd name="T94" fmla="*/ 469 w 530"/>
            <a:gd name="T95" fmla="*/ 141 h 516"/>
            <a:gd name="T96" fmla="*/ 482 w 530"/>
            <a:gd name="T97" fmla="*/ 151 h 516"/>
            <a:gd name="T98" fmla="*/ 490 w 530"/>
            <a:gd name="T99" fmla="*/ 171 h 516"/>
            <a:gd name="T100" fmla="*/ 431 w 530"/>
            <a:gd name="T101" fmla="*/ 193 h 516"/>
            <a:gd name="T102" fmla="*/ 356 w 530"/>
            <a:gd name="T103" fmla="*/ 165 h 516"/>
            <a:gd name="T104" fmla="*/ 328 w 530"/>
            <a:gd name="T105" fmla="*/ 161 h 516"/>
            <a:gd name="T106" fmla="*/ 307 w 530"/>
            <a:gd name="T107" fmla="*/ 196 h 516"/>
            <a:gd name="T108" fmla="*/ 309 w 530"/>
            <a:gd name="T109" fmla="*/ 175 h 516"/>
            <a:gd name="T110" fmla="*/ 312 w 530"/>
            <a:gd name="T111" fmla="*/ 154 h 516"/>
            <a:gd name="T112" fmla="*/ 264 w 530"/>
            <a:gd name="T113" fmla="*/ 148 h 516"/>
            <a:gd name="T114" fmla="*/ 245 w 530"/>
            <a:gd name="T115" fmla="*/ 145 h 516"/>
            <a:gd name="T116" fmla="*/ 279 w 530"/>
            <a:gd name="T117" fmla="*/ 122 h 516"/>
            <a:gd name="T118" fmla="*/ 269 w 530"/>
            <a:gd name="T119" fmla="*/ 72 h 516"/>
            <a:gd name="T120" fmla="*/ 266 w 530"/>
            <a:gd name="T121" fmla="*/ 42 h 516"/>
            <a:gd name="T122" fmla="*/ 242 w 530"/>
            <a:gd name="T123" fmla="*/ 47 h 516"/>
            <a:gd name="T124" fmla="*/ 201 w 530"/>
            <a:gd name="T125" fmla="*/ 10 h 5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  <a:cxn ang="0">
              <a:pos x="T122" y="T123"/>
            </a:cxn>
            <a:cxn ang="0">
              <a:pos x="T124" y="T125"/>
            </a:cxn>
          </a:cxnLst>
          <a:rect l="0" t="0" r="r" b="b"/>
          <a:pathLst>
            <a:path w="530" h="516">
              <a:moveTo>
                <a:pt x="164" y="28"/>
              </a:moveTo>
              <a:lnTo>
                <a:pt x="154" y="22"/>
              </a:lnTo>
              <a:lnTo>
                <a:pt x="141" y="32"/>
              </a:lnTo>
              <a:lnTo>
                <a:pt x="125" y="30"/>
              </a:lnTo>
              <a:lnTo>
                <a:pt x="124" y="18"/>
              </a:lnTo>
              <a:lnTo>
                <a:pt x="112" y="13"/>
              </a:lnTo>
              <a:lnTo>
                <a:pt x="106" y="14"/>
              </a:lnTo>
              <a:lnTo>
                <a:pt x="84" y="15"/>
              </a:lnTo>
              <a:lnTo>
                <a:pt x="78" y="8"/>
              </a:lnTo>
              <a:lnTo>
                <a:pt x="65" y="4"/>
              </a:lnTo>
              <a:lnTo>
                <a:pt x="56" y="4"/>
              </a:lnTo>
              <a:lnTo>
                <a:pt x="49" y="7"/>
              </a:lnTo>
              <a:lnTo>
                <a:pt x="43" y="3"/>
              </a:lnTo>
              <a:lnTo>
                <a:pt x="32" y="7"/>
              </a:lnTo>
              <a:lnTo>
                <a:pt x="23" y="6"/>
              </a:lnTo>
              <a:lnTo>
                <a:pt x="17" y="0"/>
              </a:lnTo>
              <a:lnTo>
                <a:pt x="9" y="10"/>
              </a:lnTo>
              <a:lnTo>
                <a:pt x="10" y="36"/>
              </a:lnTo>
              <a:lnTo>
                <a:pt x="19" y="39"/>
              </a:lnTo>
              <a:lnTo>
                <a:pt x="24" y="43"/>
              </a:lnTo>
              <a:lnTo>
                <a:pt x="27" y="57"/>
              </a:lnTo>
              <a:lnTo>
                <a:pt x="22" y="62"/>
              </a:lnTo>
              <a:lnTo>
                <a:pt x="24" y="66"/>
              </a:lnTo>
              <a:lnTo>
                <a:pt x="31" y="66"/>
              </a:lnTo>
              <a:lnTo>
                <a:pt x="40" y="84"/>
              </a:lnTo>
              <a:lnTo>
                <a:pt x="50" y="89"/>
              </a:lnTo>
              <a:lnTo>
                <a:pt x="49" y="100"/>
              </a:lnTo>
              <a:lnTo>
                <a:pt x="44" y="104"/>
              </a:lnTo>
              <a:lnTo>
                <a:pt x="45" y="106"/>
              </a:lnTo>
              <a:lnTo>
                <a:pt x="57" y="100"/>
              </a:lnTo>
              <a:lnTo>
                <a:pt x="67" y="121"/>
              </a:lnTo>
              <a:lnTo>
                <a:pt x="73" y="125"/>
              </a:lnTo>
              <a:lnTo>
                <a:pt x="80" y="145"/>
              </a:lnTo>
              <a:lnTo>
                <a:pt x="77" y="158"/>
              </a:lnTo>
              <a:lnTo>
                <a:pt x="74" y="158"/>
              </a:lnTo>
              <a:lnTo>
                <a:pt x="73" y="155"/>
              </a:lnTo>
              <a:lnTo>
                <a:pt x="70" y="155"/>
              </a:lnTo>
              <a:lnTo>
                <a:pt x="63" y="165"/>
              </a:lnTo>
              <a:lnTo>
                <a:pt x="56" y="166"/>
              </a:lnTo>
              <a:lnTo>
                <a:pt x="45" y="163"/>
              </a:lnTo>
              <a:lnTo>
                <a:pt x="19" y="168"/>
              </a:lnTo>
              <a:lnTo>
                <a:pt x="16" y="166"/>
              </a:lnTo>
              <a:lnTo>
                <a:pt x="6" y="179"/>
              </a:lnTo>
              <a:lnTo>
                <a:pt x="8" y="182"/>
              </a:lnTo>
              <a:lnTo>
                <a:pt x="11" y="180"/>
              </a:lnTo>
              <a:lnTo>
                <a:pt x="13" y="175"/>
              </a:lnTo>
              <a:lnTo>
                <a:pt x="17" y="181"/>
              </a:lnTo>
              <a:lnTo>
                <a:pt x="9" y="190"/>
              </a:lnTo>
              <a:lnTo>
                <a:pt x="3" y="189"/>
              </a:lnTo>
              <a:lnTo>
                <a:pt x="0" y="200"/>
              </a:lnTo>
              <a:lnTo>
                <a:pt x="12" y="210"/>
              </a:lnTo>
              <a:lnTo>
                <a:pt x="15" y="217"/>
              </a:lnTo>
              <a:lnTo>
                <a:pt x="17" y="211"/>
              </a:lnTo>
              <a:lnTo>
                <a:pt x="27" y="205"/>
              </a:lnTo>
              <a:lnTo>
                <a:pt x="35" y="211"/>
              </a:lnTo>
              <a:lnTo>
                <a:pt x="46" y="210"/>
              </a:lnTo>
              <a:lnTo>
                <a:pt x="51" y="216"/>
              </a:lnTo>
              <a:lnTo>
                <a:pt x="48" y="231"/>
              </a:lnTo>
              <a:lnTo>
                <a:pt x="40" y="245"/>
              </a:lnTo>
              <a:lnTo>
                <a:pt x="43" y="257"/>
              </a:lnTo>
              <a:lnTo>
                <a:pt x="49" y="264"/>
              </a:lnTo>
              <a:lnTo>
                <a:pt x="55" y="261"/>
              </a:lnTo>
              <a:lnTo>
                <a:pt x="71" y="264"/>
              </a:lnTo>
              <a:lnTo>
                <a:pt x="77" y="273"/>
              </a:lnTo>
              <a:lnTo>
                <a:pt x="80" y="282"/>
              </a:lnTo>
              <a:lnTo>
                <a:pt x="77" y="289"/>
              </a:lnTo>
              <a:lnTo>
                <a:pt x="71" y="294"/>
              </a:lnTo>
              <a:lnTo>
                <a:pt x="58" y="289"/>
              </a:lnTo>
              <a:lnTo>
                <a:pt x="48" y="290"/>
              </a:lnTo>
              <a:lnTo>
                <a:pt x="46" y="294"/>
              </a:lnTo>
              <a:lnTo>
                <a:pt x="55" y="304"/>
              </a:lnTo>
              <a:lnTo>
                <a:pt x="63" y="333"/>
              </a:lnTo>
              <a:lnTo>
                <a:pt x="73" y="339"/>
              </a:lnTo>
              <a:lnTo>
                <a:pt x="80" y="335"/>
              </a:lnTo>
              <a:lnTo>
                <a:pt x="94" y="340"/>
              </a:lnTo>
              <a:lnTo>
                <a:pt x="117" y="341"/>
              </a:lnTo>
              <a:lnTo>
                <a:pt x="128" y="344"/>
              </a:lnTo>
              <a:lnTo>
                <a:pt x="141" y="355"/>
              </a:lnTo>
              <a:lnTo>
                <a:pt x="145" y="361"/>
              </a:lnTo>
              <a:lnTo>
                <a:pt x="153" y="367"/>
              </a:lnTo>
              <a:lnTo>
                <a:pt x="157" y="381"/>
              </a:lnTo>
              <a:lnTo>
                <a:pt x="160" y="384"/>
              </a:lnTo>
              <a:lnTo>
                <a:pt x="159" y="392"/>
              </a:lnTo>
              <a:lnTo>
                <a:pt x="164" y="399"/>
              </a:lnTo>
              <a:lnTo>
                <a:pt x="178" y="406"/>
              </a:lnTo>
              <a:lnTo>
                <a:pt x="184" y="417"/>
              </a:lnTo>
              <a:lnTo>
                <a:pt x="186" y="427"/>
              </a:lnTo>
              <a:lnTo>
                <a:pt x="191" y="433"/>
              </a:lnTo>
              <a:lnTo>
                <a:pt x="190" y="437"/>
              </a:lnTo>
              <a:lnTo>
                <a:pt x="215" y="453"/>
              </a:lnTo>
              <a:lnTo>
                <a:pt x="225" y="454"/>
              </a:lnTo>
              <a:lnTo>
                <a:pt x="231" y="434"/>
              </a:lnTo>
              <a:lnTo>
                <a:pt x="237" y="435"/>
              </a:lnTo>
              <a:lnTo>
                <a:pt x="239" y="443"/>
              </a:lnTo>
              <a:lnTo>
                <a:pt x="243" y="445"/>
              </a:lnTo>
              <a:lnTo>
                <a:pt x="253" y="433"/>
              </a:lnTo>
              <a:lnTo>
                <a:pt x="255" y="426"/>
              </a:lnTo>
              <a:lnTo>
                <a:pt x="265" y="425"/>
              </a:lnTo>
              <a:lnTo>
                <a:pt x="271" y="426"/>
              </a:lnTo>
              <a:lnTo>
                <a:pt x="273" y="417"/>
              </a:lnTo>
              <a:lnTo>
                <a:pt x="285" y="414"/>
              </a:lnTo>
              <a:lnTo>
                <a:pt x="286" y="402"/>
              </a:lnTo>
              <a:lnTo>
                <a:pt x="290" y="398"/>
              </a:lnTo>
              <a:lnTo>
                <a:pt x="296" y="402"/>
              </a:lnTo>
              <a:lnTo>
                <a:pt x="301" y="396"/>
              </a:lnTo>
              <a:lnTo>
                <a:pt x="308" y="394"/>
              </a:lnTo>
              <a:lnTo>
                <a:pt x="313" y="398"/>
              </a:lnTo>
              <a:lnTo>
                <a:pt x="310" y="408"/>
              </a:lnTo>
              <a:lnTo>
                <a:pt x="306" y="408"/>
              </a:lnTo>
              <a:lnTo>
                <a:pt x="305" y="414"/>
              </a:lnTo>
              <a:lnTo>
                <a:pt x="311" y="417"/>
              </a:lnTo>
              <a:lnTo>
                <a:pt x="315" y="425"/>
              </a:lnTo>
              <a:lnTo>
                <a:pt x="317" y="428"/>
              </a:lnTo>
              <a:lnTo>
                <a:pt x="314" y="433"/>
              </a:lnTo>
              <a:lnTo>
                <a:pt x="316" y="437"/>
              </a:lnTo>
              <a:lnTo>
                <a:pt x="308" y="444"/>
              </a:lnTo>
              <a:lnTo>
                <a:pt x="308" y="458"/>
              </a:lnTo>
              <a:lnTo>
                <a:pt x="317" y="458"/>
              </a:lnTo>
              <a:lnTo>
                <a:pt x="320" y="466"/>
              </a:lnTo>
              <a:lnTo>
                <a:pt x="330" y="480"/>
              </a:lnTo>
              <a:lnTo>
                <a:pt x="337" y="482"/>
              </a:lnTo>
              <a:lnTo>
                <a:pt x="339" y="489"/>
              </a:lnTo>
              <a:lnTo>
                <a:pt x="348" y="492"/>
              </a:lnTo>
              <a:lnTo>
                <a:pt x="359" y="502"/>
              </a:lnTo>
              <a:lnTo>
                <a:pt x="368" y="505"/>
              </a:lnTo>
              <a:lnTo>
                <a:pt x="377" y="513"/>
              </a:lnTo>
              <a:lnTo>
                <a:pt x="384" y="516"/>
              </a:lnTo>
              <a:lnTo>
                <a:pt x="393" y="511"/>
              </a:lnTo>
              <a:lnTo>
                <a:pt x="396" y="514"/>
              </a:lnTo>
              <a:lnTo>
                <a:pt x="396" y="503"/>
              </a:lnTo>
              <a:lnTo>
                <a:pt x="397" y="498"/>
              </a:lnTo>
              <a:lnTo>
                <a:pt x="403" y="497"/>
              </a:lnTo>
              <a:lnTo>
                <a:pt x="408" y="494"/>
              </a:lnTo>
              <a:lnTo>
                <a:pt x="410" y="489"/>
              </a:lnTo>
              <a:lnTo>
                <a:pt x="419" y="482"/>
              </a:lnTo>
              <a:lnTo>
                <a:pt x="420" y="478"/>
              </a:lnTo>
              <a:lnTo>
                <a:pt x="425" y="474"/>
              </a:lnTo>
              <a:lnTo>
                <a:pt x="437" y="470"/>
              </a:lnTo>
              <a:lnTo>
                <a:pt x="437" y="457"/>
              </a:lnTo>
              <a:lnTo>
                <a:pt x="440" y="449"/>
              </a:lnTo>
              <a:lnTo>
                <a:pt x="456" y="449"/>
              </a:lnTo>
              <a:lnTo>
                <a:pt x="454" y="442"/>
              </a:lnTo>
              <a:lnTo>
                <a:pt x="454" y="434"/>
              </a:lnTo>
              <a:lnTo>
                <a:pt x="461" y="420"/>
              </a:lnTo>
              <a:lnTo>
                <a:pt x="461" y="412"/>
              </a:lnTo>
              <a:lnTo>
                <a:pt x="456" y="406"/>
              </a:lnTo>
              <a:lnTo>
                <a:pt x="452" y="406"/>
              </a:lnTo>
              <a:lnTo>
                <a:pt x="448" y="400"/>
              </a:lnTo>
              <a:lnTo>
                <a:pt x="441" y="404"/>
              </a:lnTo>
              <a:lnTo>
                <a:pt x="435" y="401"/>
              </a:lnTo>
              <a:lnTo>
                <a:pt x="426" y="390"/>
              </a:lnTo>
              <a:lnTo>
                <a:pt x="429" y="377"/>
              </a:lnTo>
              <a:lnTo>
                <a:pt x="430" y="373"/>
              </a:lnTo>
              <a:lnTo>
                <a:pt x="430" y="368"/>
              </a:lnTo>
              <a:lnTo>
                <a:pt x="430" y="362"/>
              </a:lnTo>
              <a:lnTo>
                <a:pt x="430" y="360"/>
              </a:lnTo>
              <a:lnTo>
                <a:pt x="430" y="354"/>
              </a:lnTo>
              <a:lnTo>
                <a:pt x="439" y="338"/>
              </a:lnTo>
              <a:lnTo>
                <a:pt x="430" y="338"/>
              </a:lnTo>
              <a:lnTo>
                <a:pt x="430" y="335"/>
              </a:lnTo>
              <a:lnTo>
                <a:pt x="438" y="333"/>
              </a:lnTo>
              <a:lnTo>
                <a:pt x="441" y="330"/>
              </a:lnTo>
              <a:lnTo>
                <a:pt x="449" y="310"/>
              </a:lnTo>
              <a:lnTo>
                <a:pt x="450" y="305"/>
              </a:lnTo>
              <a:lnTo>
                <a:pt x="449" y="302"/>
              </a:lnTo>
              <a:lnTo>
                <a:pt x="443" y="303"/>
              </a:lnTo>
              <a:lnTo>
                <a:pt x="436" y="305"/>
              </a:lnTo>
              <a:lnTo>
                <a:pt x="430" y="303"/>
              </a:lnTo>
              <a:lnTo>
                <a:pt x="424" y="292"/>
              </a:lnTo>
              <a:lnTo>
                <a:pt x="424" y="285"/>
              </a:lnTo>
              <a:lnTo>
                <a:pt x="432" y="278"/>
              </a:lnTo>
              <a:lnTo>
                <a:pt x="434" y="270"/>
              </a:lnTo>
              <a:lnTo>
                <a:pt x="436" y="273"/>
              </a:lnTo>
              <a:lnTo>
                <a:pt x="446" y="275"/>
              </a:lnTo>
              <a:lnTo>
                <a:pt x="462" y="255"/>
              </a:lnTo>
              <a:lnTo>
                <a:pt x="484" y="242"/>
              </a:lnTo>
              <a:lnTo>
                <a:pt x="484" y="237"/>
              </a:lnTo>
              <a:lnTo>
                <a:pt x="491" y="237"/>
              </a:lnTo>
              <a:lnTo>
                <a:pt x="487" y="203"/>
              </a:lnTo>
              <a:lnTo>
                <a:pt x="483" y="185"/>
              </a:lnTo>
              <a:lnTo>
                <a:pt x="495" y="176"/>
              </a:lnTo>
              <a:lnTo>
                <a:pt x="494" y="166"/>
              </a:lnTo>
              <a:lnTo>
                <a:pt x="505" y="165"/>
              </a:lnTo>
              <a:lnTo>
                <a:pt x="504" y="160"/>
              </a:lnTo>
              <a:lnTo>
                <a:pt x="510" y="160"/>
              </a:lnTo>
              <a:lnTo>
                <a:pt x="511" y="162"/>
              </a:lnTo>
              <a:lnTo>
                <a:pt x="530" y="166"/>
              </a:lnTo>
              <a:lnTo>
                <a:pt x="513" y="135"/>
              </a:lnTo>
              <a:lnTo>
                <a:pt x="495" y="128"/>
              </a:lnTo>
              <a:lnTo>
                <a:pt x="481" y="125"/>
              </a:lnTo>
              <a:lnTo>
                <a:pt x="472" y="131"/>
              </a:lnTo>
              <a:lnTo>
                <a:pt x="469" y="141"/>
              </a:lnTo>
              <a:lnTo>
                <a:pt x="470" y="150"/>
              </a:lnTo>
              <a:lnTo>
                <a:pt x="473" y="153"/>
              </a:lnTo>
              <a:lnTo>
                <a:pt x="475" y="150"/>
              </a:lnTo>
              <a:lnTo>
                <a:pt x="482" y="151"/>
              </a:lnTo>
              <a:lnTo>
                <a:pt x="487" y="156"/>
              </a:lnTo>
              <a:lnTo>
                <a:pt x="488" y="164"/>
              </a:lnTo>
              <a:lnTo>
                <a:pt x="490" y="167"/>
              </a:lnTo>
              <a:lnTo>
                <a:pt x="490" y="171"/>
              </a:lnTo>
              <a:lnTo>
                <a:pt x="483" y="176"/>
              </a:lnTo>
              <a:lnTo>
                <a:pt x="472" y="178"/>
              </a:lnTo>
              <a:lnTo>
                <a:pt x="460" y="172"/>
              </a:lnTo>
              <a:lnTo>
                <a:pt x="431" y="193"/>
              </a:lnTo>
              <a:lnTo>
                <a:pt x="413" y="198"/>
              </a:lnTo>
              <a:lnTo>
                <a:pt x="407" y="197"/>
              </a:lnTo>
              <a:lnTo>
                <a:pt x="394" y="181"/>
              </a:lnTo>
              <a:lnTo>
                <a:pt x="356" y="165"/>
              </a:lnTo>
              <a:lnTo>
                <a:pt x="346" y="158"/>
              </a:lnTo>
              <a:lnTo>
                <a:pt x="333" y="154"/>
              </a:lnTo>
              <a:lnTo>
                <a:pt x="328" y="156"/>
              </a:lnTo>
              <a:lnTo>
                <a:pt x="328" y="161"/>
              </a:lnTo>
              <a:lnTo>
                <a:pt x="319" y="165"/>
              </a:lnTo>
              <a:lnTo>
                <a:pt x="307" y="184"/>
              </a:lnTo>
              <a:lnTo>
                <a:pt x="307" y="189"/>
              </a:lnTo>
              <a:lnTo>
                <a:pt x="307" y="196"/>
              </a:lnTo>
              <a:lnTo>
                <a:pt x="302" y="196"/>
              </a:lnTo>
              <a:lnTo>
                <a:pt x="300" y="186"/>
              </a:lnTo>
              <a:lnTo>
                <a:pt x="306" y="176"/>
              </a:lnTo>
              <a:lnTo>
                <a:pt x="309" y="175"/>
              </a:lnTo>
              <a:lnTo>
                <a:pt x="309" y="169"/>
              </a:lnTo>
              <a:lnTo>
                <a:pt x="304" y="163"/>
              </a:lnTo>
              <a:lnTo>
                <a:pt x="305" y="158"/>
              </a:lnTo>
              <a:lnTo>
                <a:pt x="312" y="154"/>
              </a:lnTo>
              <a:lnTo>
                <a:pt x="307" y="151"/>
              </a:lnTo>
              <a:lnTo>
                <a:pt x="304" y="148"/>
              </a:lnTo>
              <a:lnTo>
                <a:pt x="294" y="143"/>
              </a:lnTo>
              <a:lnTo>
                <a:pt x="264" y="148"/>
              </a:lnTo>
              <a:lnTo>
                <a:pt x="257" y="152"/>
              </a:lnTo>
              <a:lnTo>
                <a:pt x="248" y="153"/>
              </a:lnTo>
              <a:lnTo>
                <a:pt x="244" y="150"/>
              </a:lnTo>
              <a:lnTo>
                <a:pt x="245" y="145"/>
              </a:lnTo>
              <a:lnTo>
                <a:pt x="250" y="145"/>
              </a:lnTo>
              <a:lnTo>
                <a:pt x="267" y="136"/>
              </a:lnTo>
              <a:lnTo>
                <a:pt x="274" y="130"/>
              </a:lnTo>
              <a:lnTo>
                <a:pt x="279" y="122"/>
              </a:lnTo>
              <a:lnTo>
                <a:pt x="280" y="93"/>
              </a:lnTo>
              <a:lnTo>
                <a:pt x="281" y="83"/>
              </a:lnTo>
              <a:lnTo>
                <a:pt x="266" y="78"/>
              </a:lnTo>
              <a:lnTo>
                <a:pt x="269" y="72"/>
              </a:lnTo>
              <a:lnTo>
                <a:pt x="281" y="74"/>
              </a:lnTo>
              <a:lnTo>
                <a:pt x="270" y="62"/>
              </a:lnTo>
              <a:lnTo>
                <a:pt x="271" y="49"/>
              </a:lnTo>
              <a:lnTo>
                <a:pt x="266" y="42"/>
              </a:lnTo>
              <a:lnTo>
                <a:pt x="257" y="37"/>
              </a:lnTo>
              <a:lnTo>
                <a:pt x="253" y="47"/>
              </a:lnTo>
              <a:lnTo>
                <a:pt x="248" y="51"/>
              </a:lnTo>
              <a:lnTo>
                <a:pt x="242" y="47"/>
              </a:lnTo>
              <a:lnTo>
                <a:pt x="239" y="32"/>
              </a:lnTo>
              <a:lnTo>
                <a:pt x="215" y="22"/>
              </a:lnTo>
              <a:lnTo>
                <a:pt x="200" y="21"/>
              </a:lnTo>
              <a:lnTo>
                <a:pt x="201" y="10"/>
              </a:lnTo>
              <a:lnTo>
                <a:pt x="195" y="10"/>
              </a:lnTo>
              <a:lnTo>
                <a:pt x="174" y="27"/>
              </a:lnTo>
              <a:lnTo>
                <a:pt x="164" y="28"/>
              </a:lnTo>
              <a:close/>
            </a:path>
          </a:pathLst>
        </a:custGeom>
        <a:solidFill>
          <a:srgbClr val="FF6600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1</xdr:col>
      <xdr:colOff>114300</xdr:colOff>
      <xdr:row>5</xdr:row>
      <xdr:rowOff>142875</xdr:rowOff>
    </xdr:from>
    <xdr:to>
      <xdr:col>1</xdr:col>
      <xdr:colOff>180975</xdr:colOff>
      <xdr:row>6</xdr:row>
      <xdr:rowOff>142875</xdr:rowOff>
    </xdr:to>
    <xdr:sp macro="" textlink="">
      <xdr:nvSpPr>
        <xdr:cNvPr id="91154" name="Freeform 18" descr="80%"/>
        <xdr:cNvSpPr>
          <a:spLocks/>
        </xdr:cNvSpPr>
      </xdr:nvSpPr>
      <xdr:spPr bwMode="auto">
        <a:xfrm>
          <a:off x="876300" y="904875"/>
          <a:ext cx="66675" cy="161925"/>
        </a:xfrm>
        <a:custGeom>
          <a:avLst/>
          <a:gdLst>
            <a:gd name="T0" fmla="*/ 0 w 43"/>
            <a:gd name="T1" fmla="*/ 101 h 101"/>
            <a:gd name="T2" fmla="*/ 5 w 43"/>
            <a:gd name="T3" fmla="*/ 42 h 101"/>
            <a:gd name="T4" fmla="*/ 25 w 43"/>
            <a:gd name="T5" fmla="*/ 2 h 101"/>
            <a:gd name="T6" fmla="*/ 30 w 43"/>
            <a:gd name="T7" fmla="*/ 0 h 101"/>
            <a:gd name="T8" fmla="*/ 37 w 43"/>
            <a:gd name="T9" fmla="*/ 1 h 101"/>
            <a:gd name="T10" fmla="*/ 37 w 43"/>
            <a:gd name="T11" fmla="*/ 7 h 101"/>
            <a:gd name="T12" fmla="*/ 25 w 43"/>
            <a:gd name="T13" fmla="*/ 15 h 101"/>
            <a:gd name="T14" fmla="*/ 25 w 43"/>
            <a:gd name="T15" fmla="*/ 49 h 101"/>
            <a:gd name="T16" fmla="*/ 31 w 43"/>
            <a:gd name="T17" fmla="*/ 54 h 101"/>
            <a:gd name="T18" fmla="*/ 40 w 43"/>
            <a:gd name="T19" fmla="*/ 55 h 101"/>
            <a:gd name="T20" fmla="*/ 43 w 43"/>
            <a:gd name="T21" fmla="*/ 58 h 101"/>
            <a:gd name="T22" fmla="*/ 38 w 43"/>
            <a:gd name="T23" fmla="*/ 62 h 101"/>
            <a:gd name="T24" fmla="*/ 30 w 43"/>
            <a:gd name="T25" fmla="*/ 67 h 101"/>
            <a:gd name="T26" fmla="*/ 25 w 43"/>
            <a:gd name="T27" fmla="*/ 66 h 101"/>
            <a:gd name="T28" fmla="*/ 20 w 43"/>
            <a:gd name="T29" fmla="*/ 55 h 101"/>
            <a:gd name="T30" fmla="*/ 14 w 43"/>
            <a:gd name="T31" fmla="*/ 54 h 101"/>
            <a:gd name="T32" fmla="*/ 14 w 43"/>
            <a:gd name="T33" fmla="*/ 64 h 101"/>
            <a:gd name="T34" fmla="*/ 9 w 43"/>
            <a:gd name="T35" fmla="*/ 66 h 101"/>
            <a:gd name="T36" fmla="*/ 4 w 43"/>
            <a:gd name="T37" fmla="*/ 101 h 101"/>
            <a:gd name="T38" fmla="*/ 0 w 43"/>
            <a:gd name="T39" fmla="*/ 101 h 10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</a:cxnLst>
          <a:rect l="0" t="0" r="r" b="b"/>
          <a:pathLst>
            <a:path w="43" h="101">
              <a:moveTo>
                <a:pt x="0" y="101"/>
              </a:moveTo>
              <a:lnTo>
                <a:pt x="5" y="42"/>
              </a:lnTo>
              <a:lnTo>
                <a:pt x="25" y="2"/>
              </a:lnTo>
              <a:lnTo>
                <a:pt x="30" y="0"/>
              </a:lnTo>
              <a:lnTo>
                <a:pt x="37" y="1"/>
              </a:lnTo>
              <a:lnTo>
                <a:pt x="37" y="7"/>
              </a:lnTo>
              <a:lnTo>
                <a:pt x="25" y="15"/>
              </a:lnTo>
              <a:lnTo>
                <a:pt x="25" y="49"/>
              </a:lnTo>
              <a:lnTo>
                <a:pt x="31" y="54"/>
              </a:lnTo>
              <a:lnTo>
                <a:pt x="40" y="55"/>
              </a:lnTo>
              <a:lnTo>
                <a:pt x="43" y="58"/>
              </a:lnTo>
              <a:lnTo>
                <a:pt x="38" y="62"/>
              </a:lnTo>
              <a:lnTo>
                <a:pt x="30" y="67"/>
              </a:lnTo>
              <a:lnTo>
                <a:pt x="25" y="66"/>
              </a:lnTo>
              <a:lnTo>
                <a:pt x="20" y="55"/>
              </a:lnTo>
              <a:lnTo>
                <a:pt x="14" y="54"/>
              </a:lnTo>
              <a:lnTo>
                <a:pt x="14" y="64"/>
              </a:lnTo>
              <a:lnTo>
                <a:pt x="9" y="66"/>
              </a:lnTo>
              <a:lnTo>
                <a:pt x="4" y="101"/>
              </a:lnTo>
              <a:lnTo>
                <a:pt x="0" y="101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6</xdr:row>
      <xdr:rowOff>142875</xdr:rowOff>
    </xdr:from>
    <xdr:to>
      <xdr:col>1</xdr:col>
      <xdr:colOff>219075</xdr:colOff>
      <xdr:row>7</xdr:row>
      <xdr:rowOff>19050</xdr:rowOff>
    </xdr:to>
    <xdr:sp macro="" textlink="">
      <xdr:nvSpPr>
        <xdr:cNvPr id="91155" name="Freeform 19" descr="80%"/>
        <xdr:cNvSpPr>
          <a:spLocks/>
        </xdr:cNvSpPr>
      </xdr:nvSpPr>
      <xdr:spPr bwMode="auto">
        <a:xfrm>
          <a:off x="914400" y="1066800"/>
          <a:ext cx="66675" cy="38100"/>
        </a:xfrm>
        <a:custGeom>
          <a:avLst/>
          <a:gdLst>
            <a:gd name="T0" fmla="*/ 0 w 39"/>
            <a:gd name="T1" fmla="*/ 19 h 26"/>
            <a:gd name="T2" fmla="*/ 15 w 39"/>
            <a:gd name="T3" fmla="*/ 25 h 26"/>
            <a:gd name="T4" fmla="*/ 21 w 39"/>
            <a:gd name="T5" fmla="*/ 24 h 26"/>
            <a:gd name="T6" fmla="*/ 32 w 39"/>
            <a:gd name="T7" fmla="*/ 26 h 26"/>
            <a:gd name="T8" fmla="*/ 35 w 39"/>
            <a:gd name="T9" fmla="*/ 19 h 26"/>
            <a:gd name="T10" fmla="*/ 39 w 39"/>
            <a:gd name="T11" fmla="*/ 15 h 26"/>
            <a:gd name="T12" fmla="*/ 37 w 39"/>
            <a:gd name="T13" fmla="*/ 12 h 26"/>
            <a:gd name="T14" fmla="*/ 38 w 39"/>
            <a:gd name="T15" fmla="*/ 7 h 26"/>
            <a:gd name="T16" fmla="*/ 33 w 39"/>
            <a:gd name="T17" fmla="*/ 3 h 26"/>
            <a:gd name="T18" fmla="*/ 26 w 39"/>
            <a:gd name="T19" fmla="*/ 0 h 26"/>
            <a:gd name="T20" fmla="*/ 25 w 39"/>
            <a:gd name="T21" fmla="*/ 3 h 26"/>
            <a:gd name="T22" fmla="*/ 22 w 39"/>
            <a:gd name="T23" fmla="*/ 3 h 26"/>
            <a:gd name="T24" fmla="*/ 20 w 39"/>
            <a:gd name="T25" fmla="*/ 1 h 26"/>
            <a:gd name="T26" fmla="*/ 7 w 39"/>
            <a:gd name="T27" fmla="*/ 4 h 26"/>
            <a:gd name="T28" fmla="*/ 0 w 39"/>
            <a:gd name="T29" fmla="*/ 12 h 26"/>
            <a:gd name="T30" fmla="*/ 0 w 39"/>
            <a:gd name="T31" fmla="*/ 19 h 2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</a:cxnLst>
          <a:rect l="0" t="0" r="r" b="b"/>
          <a:pathLst>
            <a:path w="39" h="26">
              <a:moveTo>
                <a:pt x="0" y="19"/>
              </a:moveTo>
              <a:lnTo>
                <a:pt x="15" y="25"/>
              </a:lnTo>
              <a:lnTo>
                <a:pt x="21" y="24"/>
              </a:lnTo>
              <a:lnTo>
                <a:pt x="32" y="26"/>
              </a:lnTo>
              <a:lnTo>
                <a:pt x="35" y="19"/>
              </a:lnTo>
              <a:lnTo>
                <a:pt x="39" y="15"/>
              </a:lnTo>
              <a:lnTo>
                <a:pt x="37" y="12"/>
              </a:lnTo>
              <a:lnTo>
                <a:pt x="38" y="7"/>
              </a:lnTo>
              <a:lnTo>
                <a:pt x="33" y="3"/>
              </a:lnTo>
              <a:lnTo>
                <a:pt x="26" y="0"/>
              </a:lnTo>
              <a:lnTo>
                <a:pt x="25" y="3"/>
              </a:lnTo>
              <a:lnTo>
                <a:pt x="22" y="3"/>
              </a:lnTo>
              <a:lnTo>
                <a:pt x="20" y="1"/>
              </a:lnTo>
              <a:lnTo>
                <a:pt x="7" y="4"/>
              </a:lnTo>
              <a:lnTo>
                <a:pt x="0" y="12"/>
              </a:lnTo>
              <a:lnTo>
                <a:pt x="0" y="19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266700</xdr:colOff>
      <xdr:row>7</xdr:row>
      <xdr:rowOff>76200</xdr:rowOff>
    </xdr:from>
    <xdr:to>
      <xdr:col>1</xdr:col>
      <xdr:colOff>314325</xdr:colOff>
      <xdr:row>7</xdr:row>
      <xdr:rowOff>114300</xdr:rowOff>
    </xdr:to>
    <xdr:sp macro="" textlink="">
      <xdr:nvSpPr>
        <xdr:cNvPr id="91156" name="Freeform 20" descr="80%"/>
        <xdr:cNvSpPr>
          <a:spLocks/>
        </xdr:cNvSpPr>
      </xdr:nvSpPr>
      <xdr:spPr bwMode="auto">
        <a:xfrm>
          <a:off x="1028700" y="1162050"/>
          <a:ext cx="47625" cy="38100"/>
        </a:xfrm>
        <a:custGeom>
          <a:avLst/>
          <a:gdLst>
            <a:gd name="T0" fmla="*/ 0 w 28"/>
            <a:gd name="T1" fmla="*/ 7 h 24"/>
            <a:gd name="T2" fmla="*/ 13 w 28"/>
            <a:gd name="T3" fmla="*/ 0 h 24"/>
            <a:gd name="T4" fmla="*/ 25 w 28"/>
            <a:gd name="T5" fmla="*/ 3 h 24"/>
            <a:gd name="T6" fmla="*/ 28 w 28"/>
            <a:gd name="T7" fmla="*/ 6 h 24"/>
            <a:gd name="T8" fmla="*/ 28 w 28"/>
            <a:gd name="T9" fmla="*/ 13 h 24"/>
            <a:gd name="T10" fmla="*/ 26 w 28"/>
            <a:gd name="T11" fmla="*/ 16 h 24"/>
            <a:gd name="T12" fmla="*/ 24 w 28"/>
            <a:gd name="T13" fmla="*/ 21 h 24"/>
            <a:gd name="T14" fmla="*/ 18 w 28"/>
            <a:gd name="T15" fmla="*/ 24 h 24"/>
            <a:gd name="T16" fmla="*/ 9 w 28"/>
            <a:gd name="T17" fmla="*/ 21 h 24"/>
            <a:gd name="T18" fmla="*/ 0 w 28"/>
            <a:gd name="T19" fmla="*/ 16 h 24"/>
            <a:gd name="T20" fmla="*/ 3 w 28"/>
            <a:gd name="T21" fmla="*/ 10 h 24"/>
            <a:gd name="T22" fmla="*/ 0 w 28"/>
            <a:gd name="T23" fmla="*/ 7 h 2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28" h="24">
              <a:moveTo>
                <a:pt x="0" y="7"/>
              </a:moveTo>
              <a:lnTo>
                <a:pt x="13" y="0"/>
              </a:lnTo>
              <a:lnTo>
                <a:pt x="25" y="3"/>
              </a:lnTo>
              <a:lnTo>
                <a:pt x="28" y="6"/>
              </a:lnTo>
              <a:lnTo>
                <a:pt x="28" y="13"/>
              </a:lnTo>
              <a:lnTo>
                <a:pt x="26" y="16"/>
              </a:lnTo>
              <a:lnTo>
                <a:pt x="24" y="21"/>
              </a:lnTo>
              <a:lnTo>
                <a:pt x="18" y="24"/>
              </a:lnTo>
              <a:lnTo>
                <a:pt x="9" y="21"/>
              </a:lnTo>
              <a:lnTo>
                <a:pt x="0" y="16"/>
              </a:lnTo>
              <a:lnTo>
                <a:pt x="3" y="10"/>
              </a:lnTo>
              <a:lnTo>
                <a:pt x="0" y="7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104775</xdr:colOff>
      <xdr:row>7</xdr:row>
      <xdr:rowOff>9525</xdr:rowOff>
    </xdr:from>
    <xdr:to>
      <xdr:col>1</xdr:col>
      <xdr:colOff>142875</xdr:colOff>
      <xdr:row>7</xdr:row>
      <xdr:rowOff>76200</xdr:rowOff>
    </xdr:to>
    <xdr:sp macro="" textlink="">
      <xdr:nvSpPr>
        <xdr:cNvPr id="91157" name="Freeform 21" descr="80%"/>
        <xdr:cNvSpPr>
          <a:spLocks/>
        </xdr:cNvSpPr>
      </xdr:nvSpPr>
      <xdr:spPr bwMode="auto">
        <a:xfrm>
          <a:off x="866775" y="1095375"/>
          <a:ext cx="38100" cy="66675"/>
        </a:xfrm>
        <a:custGeom>
          <a:avLst/>
          <a:gdLst>
            <a:gd name="T0" fmla="*/ 0 w 21"/>
            <a:gd name="T1" fmla="*/ 11 h 38"/>
            <a:gd name="T2" fmla="*/ 7 w 21"/>
            <a:gd name="T3" fmla="*/ 9 h 38"/>
            <a:gd name="T4" fmla="*/ 10 w 21"/>
            <a:gd name="T5" fmla="*/ 0 h 38"/>
            <a:gd name="T6" fmla="*/ 13 w 21"/>
            <a:gd name="T7" fmla="*/ 1 h 38"/>
            <a:gd name="T8" fmla="*/ 11 w 21"/>
            <a:gd name="T9" fmla="*/ 10 h 38"/>
            <a:gd name="T10" fmla="*/ 14 w 21"/>
            <a:gd name="T11" fmla="*/ 24 h 38"/>
            <a:gd name="T12" fmla="*/ 18 w 21"/>
            <a:gd name="T13" fmla="*/ 26 h 38"/>
            <a:gd name="T14" fmla="*/ 18 w 21"/>
            <a:gd name="T15" fmla="*/ 30 h 38"/>
            <a:gd name="T16" fmla="*/ 21 w 21"/>
            <a:gd name="T17" fmla="*/ 31 h 38"/>
            <a:gd name="T18" fmla="*/ 20 w 21"/>
            <a:gd name="T19" fmla="*/ 35 h 38"/>
            <a:gd name="T20" fmla="*/ 13 w 21"/>
            <a:gd name="T21" fmla="*/ 35 h 38"/>
            <a:gd name="T22" fmla="*/ 8 w 21"/>
            <a:gd name="T23" fmla="*/ 38 h 38"/>
            <a:gd name="T24" fmla="*/ 2 w 21"/>
            <a:gd name="T25" fmla="*/ 23 h 38"/>
            <a:gd name="T26" fmla="*/ 0 w 21"/>
            <a:gd name="T27" fmla="*/ 11 h 3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1" h="38">
              <a:moveTo>
                <a:pt x="0" y="11"/>
              </a:moveTo>
              <a:lnTo>
                <a:pt x="7" y="9"/>
              </a:lnTo>
              <a:lnTo>
                <a:pt x="10" y="0"/>
              </a:lnTo>
              <a:lnTo>
                <a:pt x="13" y="1"/>
              </a:lnTo>
              <a:lnTo>
                <a:pt x="11" y="10"/>
              </a:lnTo>
              <a:lnTo>
                <a:pt x="14" y="24"/>
              </a:lnTo>
              <a:lnTo>
                <a:pt x="18" y="26"/>
              </a:lnTo>
              <a:lnTo>
                <a:pt x="18" y="30"/>
              </a:lnTo>
              <a:lnTo>
                <a:pt x="21" y="31"/>
              </a:lnTo>
              <a:lnTo>
                <a:pt x="20" y="35"/>
              </a:lnTo>
              <a:lnTo>
                <a:pt x="13" y="35"/>
              </a:lnTo>
              <a:lnTo>
                <a:pt x="8" y="38"/>
              </a:lnTo>
              <a:lnTo>
                <a:pt x="2" y="23"/>
              </a:lnTo>
              <a:lnTo>
                <a:pt x="0" y="11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209550</xdr:colOff>
      <xdr:row>7</xdr:row>
      <xdr:rowOff>95250</xdr:rowOff>
    </xdr:from>
    <xdr:to>
      <xdr:col>1</xdr:col>
      <xdr:colOff>247650</xdr:colOff>
      <xdr:row>7</xdr:row>
      <xdr:rowOff>123825</xdr:rowOff>
    </xdr:to>
    <xdr:sp macro="" textlink="">
      <xdr:nvSpPr>
        <xdr:cNvPr id="91158" name="Freeform 22" descr="80%"/>
        <xdr:cNvSpPr>
          <a:spLocks/>
        </xdr:cNvSpPr>
      </xdr:nvSpPr>
      <xdr:spPr bwMode="auto">
        <a:xfrm>
          <a:off x="971550" y="1181100"/>
          <a:ext cx="38100" cy="28575"/>
        </a:xfrm>
        <a:custGeom>
          <a:avLst/>
          <a:gdLst>
            <a:gd name="T0" fmla="*/ 0 w 24"/>
            <a:gd name="T1" fmla="*/ 10 h 19"/>
            <a:gd name="T2" fmla="*/ 1 w 24"/>
            <a:gd name="T3" fmla="*/ 3 h 19"/>
            <a:gd name="T4" fmla="*/ 9 w 24"/>
            <a:gd name="T5" fmla="*/ 3 h 19"/>
            <a:gd name="T6" fmla="*/ 12 w 24"/>
            <a:gd name="T7" fmla="*/ 0 h 19"/>
            <a:gd name="T8" fmla="*/ 17 w 24"/>
            <a:gd name="T9" fmla="*/ 2 h 19"/>
            <a:gd name="T10" fmla="*/ 24 w 24"/>
            <a:gd name="T11" fmla="*/ 1 h 19"/>
            <a:gd name="T12" fmla="*/ 23 w 24"/>
            <a:gd name="T13" fmla="*/ 9 h 19"/>
            <a:gd name="T14" fmla="*/ 19 w 24"/>
            <a:gd name="T15" fmla="*/ 16 h 19"/>
            <a:gd name="T16" fmla="*/ 5 w 24"/>
            <a:gd name="T17" fmla="*/ 19 h 19"/>
            <a:gd name="T18" fmla="*/ 0 w 24"/>
            <a:gd name="T19" fmla="*/ 10 h 1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24" h="19">
              <a:moveTo>
                <a:pt x="0" y="10"/>
              </a:moveTo>
              <a:lnTo>
                <a:pt x="1" y="3"/>
              </a:lnTo>
              <a:lnTo>
                <a:pt x="9" y="3"/>
              </a:lnTo>
              <a:lnTo>
                <a:pt x="12" y="0"/>
              </a:lnTo>
              <a:lnTo>
                <a:pt x="17" y="2"/>
              </a:lnTo>
              <a:lnTo>
                <a:pt x="24" y="1"/>
              </a:lnTo>
              <a:lnTo>
                <a:pt x="23" y="9"/>
              </a:lnTo>
              <a:lnTo>
                <a:pt x="19" y="16"/>
              </a:lnTo>
              <a:lnTo>
                <a:pt x="5" y="19"/>
              </a:lnTo>
              <a:lnTo>
                <a:pt x="0" y="10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171450</xdr:colOff>
      <xdr:row>7</xdr:row>
      <xdr:rowOff>133350</xdr:rowOff>
    </xdr:from>
    <xdr:to>
      <xdr:col>1</xdr:col>
      <xdr:colOff>190500</xdr:colOff>
      <xdr:row>7</xdr:row>
      <xdr:rowOff>161925</xdr:rowOff>
    </xdr:to>
    <xdr:sp macro="" textlink="">
      <xdr:nvSpPr>
        <xdr:cNvPr id="91159" name="Freeform 23" descr="80%"/>
        <xdr:cNvSpPr>
          <a:spLocks/>
        </xdr:cNvSpPr>
      </xdr:nvSpPr>
      <xdr:spPr bwMode="auto">
        <a:xfrm>
          <a:off x="933450" y="1219200"/>
          <a:ext cx="19050" cy="28575"/>
        </a:xfrm>
        <a:custGeom>
          <a:avLst/>
          <a:gdLst>
            <a:gd name="T0" fmla="*/ 0 w 13"/>
            <a:gd name="T1" fmla="*/ 2 h 16"/>
            <a:gd name="T2" fmla="*/ 3 w 13"/>
            <a:gd name="T3" fmla="*/ 2 h 16"/>
            <a:gd name="T4" fmla="*/ 5 w 13"/>
            <a:gd name="T5" fmla="*/ 0 h 16"/>
            <a:gd name="T6" fmla="*/ 7 w 13"/>
            <a:gd name="T7" fmla="*/ 1 h 16"/>
            <a:gd name="T8" fmla="*/ 6 w 13"/>
            <a:gd name="T9" fmla="*/ 6 h 16"/>
            <a:gd name="T10" fmla="*/ 13 w 13"/>
            <a:gd name="T11" fmla="*/ 12 h 16"/>
            <a:gd name="T12" fmla="*/ 13 w 13"/>
            <a:gd name="T13" fmla="*/ 14 h 16"/>
            <a:gd name="T14" fmla="*/ 8 w 13"/>
            <a:gd name="T15" fmla="*/ 16 h 16"/>
            <a:gd name="T16" fmla="*/ 1 w 13"/>
            <a:gd name="T17" fmla="*/ 12 h 16"/>
            <a:gd name="T18" fmla="*/ 0 w 13"/>
            <a:gd name="T19" fmla="*/ 2 h 1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13" h="16">
              <a:moveTo>
                <a:pt x="0" y="2"/>
              </a:moveTo>
              <a:lnTo>
                <a:pt x="3" y="2"/>
              </a:lnTo>
              <a:lnTo>
                <a:pt x="5" y="0"/>
              </a:lnTo>
              <a:lnTo>
                <a:pt x="7" y="1"/>
              </a:lnTo>
              <a:lnTo>
                <a:pt x="6" y="6"/>
              </a:lnTo>
              <a:lnTo>
                <a:pt x="13" y="12"/>
              </a:lnTo>
              <a:lnTo>
                <a:pt x="13" y="14"/>
              </a:lnTo>
              <a:lnTo>
                <a:pt x="8" y="16"/>
              </a:lnTo>
              <a:lnTo>
                <a:pt x="1" y="12"/>
              </a:lnTo>
              <a:lnTo>
                <a:pt x="0" y="2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8</xdr:row>
      <xdr:rowOff>28575</xdr:rowOff>
    </xdr:from>
    <xdr:to>
      <xdr:col>1</xdr:col>
      <xdr:colOff>9525</xdr:colOff>
      <xdr:row>8</xdr:row>
      <xdr:rowOff>38100</xdr:rowOff>
    </xdr:to>
    <xdr:sp macro="" textlink="">
      <xdr:nvSpPr>
        <xdr:cNvPr id="91160" name="Freeform 24" descr="Vertikal dünn"/>
        <xdr:cNvSpPr>
          <a:spLocks/>
        </xdr:cNvSpPr>
      </xdr:nvSpPr>
      <xdr:spPr bwMode="auto">
        <a:xfrm>
          <a:off x="762000" y="1362075"/>
          <a:ext cx="9525" cy="9525"/>
        </a:xfrm>
        <a:custGeom>
          <a:avLst/>
          <a:gdLst>
            <a:gd name="T0" fmla="*/ 0 w 4"/>
            <a:gd name="T1" fmla="*/ 0 h 4"/>
            <a:gd name="T2" fmla="*/ 4 w 4"/>
            <a:gd name="T3" fmla="*/ 0 h 4"/>
            <a:gd name="T4" fmla="*/ 1 w 4"/>
            <a:gd name="T5" fmla="*/ 4 h 4"/>
            <a:gd name="T6" fmla="*/ 0 w 4"/>
            <a:gd name="T7" fmla="*/ 0 h 4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</a:cxnLst>
          <a:rect l="0" t="0" r="r" b="b"/>
          <a:pathLst>
            <a:path w="4" h="4">
              <a:moveTo>
                <a:pt x="0" y="0"/>
              </a:moveTo>
              <a:lnTo>
                <a:pt x="4" y="0"/>
              </a:lnTo>
              <a:lnTo>
                <a:pt x="1" y="4"/>
              </a:lnTo>
              <a:lnTo>
                <a:pt x="0" y="0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581025</xdr:colOff>
      <xdr:row>9</xdr:row>
      <xdr:rowOff>123825</xdr:rowOff>
    </xdr:from>
    <xdr:to>
      <xdr:col>1</xdr:col>
      <xdr:colOff>752475</xdr:colOff>
      <xdr:row>10</xdr:row>
      <xdr:rowOff>152400</xdr:rowOff>
    </xdr:to>
    <xdr:sp macro="" textlink="">
      <xdr:nvSpPr>
        <xdr:cNvPr id="91161" name="Freeform 25"/>
        <xdr:cNvSpPr>
          <a:spLocks/>
        </xdr:cNvSpPr>
      </xdr:nvSpPr>
      <xdr:spPr bwMode="auto">
        <a:xfrm>
          <a:off x="1343025" y="1619250"/>
          <a:ext cx="171450" cy="190500"/>
        </a:xfrm>
        <a:custGeom>
          <a:avLst/>
          <a:gdLst>
            <a:gd name="T0" fmla="*/ 0 w 114"/>
            <a:gd name="T1" fmla="*/ 60 h 111"/>
            <a:gd name="T2" fmla="*/ 6 w 114"/>
            <a:gd name="T3" fmla="*/ 40 h 111"/>
            <a:gd name="T4" fmla="*/ 12 w 114"/>
            <a:gd name="T5" fmla="*/ 41 h 111"/>
            <a:gd name="T6" fmla="*/ 14 w 114"/>
            <a:gd name="T7" fmla="*/ 49 h 111"/>
            <a:gd name="T8" fmla="*/ 18 w 114"/>
            <a:gd name="T9" fmla="*/ 51 h 111"/>
            <a:gd name="T10" fmla="*/ 28 w 114"/>
            <a:gd name="T11" fmla="*/ 39 h 111"/>
            <a:gd name="T12" fmla="*/ 30 w 114"/>
            <a:gd name="T13" fmla="*/ 32 h 111"/>
            <a:gd name="T14" fmla="*/ 40 w 114"/>
            <a:gd name="T15" fmla="*/ 31 h 111"/>
            <a:gd name="T16" fmla="*/ 46 w 114"/>
            <a:gd name="T17" fmla="*/ 32 h 111"/>
            <a:gd name="T18" fmla="*/ 48 w 114"/>
            <a:gd name="T19" fmla="*/ 23 h 111"/>
            <a:gd name="T20" fmla="*/ 60 w 114"/>
            <a:gd name="T21" fmla="*/ 20 h 111"/>
            <a:gd name="T22" fmla="*/ 61 w 114"/>
            <a:gd name="T23" fmla="*/ 8 h 111"/>
            <a:gd name="T24" fmla="*/ 65 w 114"/>
            <a:gd name="T25" fmla="*/ 4 h 111"/>
            <a:gd name="T26" fmla="*/ 71 w 114"/>
            <a:gd name="T27" fmla="*/ 8 h 111"/>
            <a:gd name="T28" fmla="*/ 76 w 114"/>
            <a:gd name="T29" fmla="*/ 2 h 111"/>
            <a:gd name="T30" fmla="*/ 83 w 114"/>
            <a:gd name="T31" fmla="*/ 0 h 111"/>
            <a:gd name="T32" fmla="*/ 88 w 114"/>
            <a:gd name="T33" fmla="*/ 4 h 111"/>
            <a:gd name="T34" fmla="*/ 85 w 114"/>
            <a:gd name="T35" fmla="*/ 14 h 111"/>
            <a:gd name="T36" fmla="*/ 81 w 114"/>
            <a:gd name="T37" fmla="*/ 14 h 111"/>
            <a:gd name="T38" fmla="*/ 80 w 114"/>
            <a:gd name="T39" fmla="*/ 20 h 111"/>
            <a:gd name="T40" fmla="*/ 86 w 114"/>
            <a:gd name="T41" fmla="*/ 23 h 111"/>
            <a:gd name="T42" fmla="*/ 90 w 114"/>
            <a:gd name="T43" fmla="*/ 31 h 111"/>
            <a:gd name="T44" fmla="*/ 92 w 114"/>
            <a:gd name="T45" fmla="*/ 34 h 111"/>
            <a:gd name="T46" fmla="*/ 89 w 114"/>
            <a:gd name="T47" fmla="*/ 39 h 111"/>
            <a:gd name="T48" fmla="*/ 91 w 114"/>
            <a:gd name="T49" fmla="*/ 43 h 111"/>
            <a:gd name="T50" fmla="*/ 83 w 114"/>
            <a:gd name="T51" fmla="*/ 50 h 111"/>
            <a:gd name="T52" fmla="*/ 83 w 114"/>
            <a:gd name="T53" fmla="*/ 64 h 111"/>
            <a:gd name="T54" fmla="*/ 92 w 114"/>
            <a:gd name="T55" fmla="*/ 64 h 111"/>
            <a:gd name="T56" fmla="*/ 95 w 114"/>
            <a:gd name="T57" fmla="*/ 72 h 111"/>
            <a:gd name="T58" fmla="*/ 105 w 114"/>
            <a:gd name="T59" fmla="*/ 86 h 111"/>
            <a:gd name="T60" fmla="*/ 112 w 114"/>
            <a:gd name="T61" fmla="*/ 88 h 111"/>
            <a:gd name="T62" fmla="*/ 114 w 114"/>
            <a:gd name="T63" fmla="*/ 95 h 111"/>
            <a:gd name="T64" fmla="*/ 100 w 114"/>
            <a:gd name="T65" fmla="*/ 102 h 111"/>
            <a:gd name="T66" fmla="*/ 94 w 114"/>
            <a:gd name="T67" fmla="*/ 111 h 111"/>
            <a:gd name="T68" fmla="*/ 83 w 114"/>
            <a:gd name="T69" fmla="*/ 111 h 111"/>
            <a:gd name="T70" fmla="*/ 78 w 114"/>
            <a:gd name="T71" fmla="*/ 108 h 111"/>
            <a:gd name="T72" fmla="*/ 72 w 114"/>
            <a:gd name="T73" fmla="*/ 102 h 111"/>
            <a:gd name="T74" fmla="*/ 67 w 114"/>
            <a:gd name="T75" fmla="*/ 100 h 111"/>
            <a:gd name="T76" fmla="*/ 61 w 114"/>
            <a:gd name="T77" fmla="*/ 92 h 111"/>
            <a:gd name="T78" fmla="*/ 50 w 114"/>
            <a:gd name="T79" fmla="*/ 103 h 111"/>
            <a:gd name="T80" fmla="*/ 26 w 114"/>
            <a:gd name="T81" fmla="*/ 103 h 111"/>
            <a:gd name="T82" fmla="*/ 14 w 114"/>
            <a:gd name="T83" fmla="*/ 96 h 111"/>
            <a:gd name="T84" fmla="*/ 14 w 114"/>
            <a:gd name="T85" fmla="*/ 90 h 111"/>
            <a:gd name="T86" fmla="*/ 10 w 114"/>
            <a:gd name="T87" fmla="*/ 87 h 111"/>
            <a:gd name="T88" fmla="*/ 10 w 114"/>
            <a:gd name="T89" fmla="*/ 83 h 111"/>
            <a:gd name="T90" fmla="*/ 5 w 114"/>
            <a:gd name="T91" fmla="*/ 81 h 111"/>
            <a:gd name="T92" fmla="*/ 5 w 114"/>
            <a:gd name="T93" fmla="*/ 75 h 111"/>
            <a:gd name="T94" fmla="*/ 1 w 114"/>
            <a:gd name="T95" fmla="*/ 67 h 111"/>
            <a:gd name="T96" fmla="*/ 11 w 114"/>
            <a:gd name="T97" fmla="*/ 70 h 111"/>
            <a:gd name="T98" fmla="*/ 20 w 114"/>
            <a:gd name="T99" fmla="*/ 67 h 111"/>
            <a:gd name="T100" fmla="*/ 13 w 114"/>
            <a:gd name="T101" fmla="*/ 63 h 111"/>
            <a:gd name="T102" fmla="*/ 0 w 114"/>
            <a:gd name="T103" fmla="*/ 60 h 11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</a:cxnLst>
          <a:rect l="0" t="0" r="r" b="b"/>
          <a:pathLst>
            <a:path w="114" h="111">
              <a:moveTo>
                <a:pt x="0" y="60"/>
              </a:moveTo>
              <a:lnTo>
                <a:pt x="6" y="40"/>
              </a:lnTo>
              <a:lnTo>
                <a:pt x="12" y="41"/>
              </a:lnTo>
              <a:lnTo>
                <a:pt x="14" y="49"/>
              </a:lnTo>
              <a:lnTo>
                <a:pt x="18" y="51"/>
              </a:lnTo>
              <a:lnTo>
                <a:pt x="28" y="39"/>
              </a:lnTo>
              <a:lnTo>
                <a:pt x="30" y="32"/>
              </a:lnTo>
              <a:lnTo>
                <a:pt x="40" y="31"/>
              </a:lnTo>
              <a:lnTo>
                <a:pt x="46" y="32"/>
              </a:lnTo>
              <a:lnTo>
                <a:pt x="48" y="23"/>
              </a:lnTo>
              <a:lnTo>
                <a:pt x="60" y="20"/>
              </a:lnTo>
              <a:lnTo>
                <a:pt x="61" y="8"/>
              </a:lnTo>
              <a:lnTo>
                <a:pt x="65" y="4"/>
              </a:lnTo>
              <a:lnTo>
                <a:pt x="71" y="8"/>
              </a:lnTo>
              <a:lnTo>
                <a:pt x="76" y="2"/>
              </a:lnTo>
              <a:lnTo>
                <a:pt x="83" y="0"/>
              </a:lnTo>
              <a:lnTo>
                <a:pt x="88" y="4"/>
              </a:lnTo>
              <a:lnTo>
                <a:pt x="85" y="14"/>
              </a:lnTo>
              <a:lnTo>
                <a:pt x="81" y="14"/>
              </a:lnTo>
              <a:lnTo>
                <a:pt x="80" y="20"/>
              </a:lnTo>
              <a:lnTo>
                <a:pt x="86" y="23"/>
              </a:lnTo>
              <a:lnTo>
                <a:pt x="90" y="31"/>
              </a:lnTo>
              <a:lnTo>
                <a:pt x="92" y="34"/>
              </a:lnTo>
              <a:lnTo>
                <a:pt x="89" y="39"/>
              </a:lnTo>
              <a:lnTo>
                <a:pt x="91" y="43"/>
              </a:lnTo>
              <a:lnTo>
                <a:pt x="83" y="50"/>
              </a:lnTo>
              <a:lnTo>
                <a:pt x="83" y="64"/>
              </a:lnTo>
              <a:lnTo>
                <a:pt x="92" y="64"/>
              </a:lnTo>
              <a:lnTo>
                <a:pt x="95" y="72"/>
              </a:lnTo>
              <a:lnTo>
                <a:pt x="105" y="86"/>
              </a:lnTo>
              <a:lnTo>
                <a:pt x="112" y="88"/>
              </a:lnTo>
              <a:lnTo>
                <a:pt x="114" y="95"/>
              </a:lnTo>
              <a:lnTo>
                <a:pt x="100" y="102"/>
              </a:lnTo>
              <a:lnTo>
                <a:pt x="94" y="111"/>
              </a:lnTo>
              <a:lnTo>
                <a:pt x="83" y="111"/>
              </a:lnTo>
              <a:lnTo>
                <a:pt x="78" y="108"/>
              </a:lnTo>
              <a:lnTo>
                <a:pt x="72" y="102"/>
              </a:lnTo>
              <a:lnTo>
                <a:pt x="67" y="100"/>
              </a:lnTo>
              <a:lnTo>
                <a:pt x="61" y="92"/>
              </a:lnTo>
              <a:lnTo>
                <a:pt x="50" y="103"/>
              </a:lnTo>
              <a:lnTo>
                <a:pt x="26" y="103"/>
              </a:lnTo>
              <a:lnTo>
                <a:pt x="14" y="96"/>
              </a:lnTo>
              <a:lnTo>
                <a:pt x="14" y="90"/>
              </a:lnTo>
              <a:lnTo>
                <a:pt x="10" y="87"/>
              </a:lnTo>
              <a:lnTo>
                <a:pt x="10" y="83"/>
              </a:lnTo>
              <a:lnTo>
                <a:pt x="5" y="81"/>
              </a:lnTo>
              <a:lnTo>
                <a:pt x="5" y="75"/>
              </a:lnTo>
              <a:lnTo>
                <a:pt x="1" y="67"/>
              </a:lnTo>
              <a:lnTo>
                <a:pt x="11" y="70"/>
              </a:lnTo>
              <a:lnTo>
                <a:pt x="20" y="67"/>
              </a:lnTo>
              <a:lnTo>
                <a:pt x="13" y="63"/>
              </a:lnTo>
              <a:lnTo>
                <a:pt x="0" y="60"/>
              </a:lnTo>
              <a:close/>
            </a:path>
          </a:pathLst>
        </a:custGeom>
        <a:solidFill>
          <a:srgbClr val="FF6600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1</xdr:col>
      <xdr:colOff>171450</xdr:colOff>
      <xdr:row>9</xdr:row>
      <xdr:rowOff>19050</xdr:rowOff>
    </xdr:from>
    <xdr:to>
      <xdr:col>1</xdr:col>
      <xdr:colOff>180975</xdr:colOff>
      <xdr:row>9</xdr:row>
      <xdr:rowOff>28575</xdr:rowOff>
    </xdr:to>
    <xdr:sp macro="" textlink="">
      <xdr:nvSpPr>
        <xdr:cNvPr id="91162" name="Freeform 26" descr="Horizontal dunkel"/>
        <xdr:cNvSpPr>
          <a:spLocks/>
        </xdr:cNvSpPr>
      </xdr:nvSpPr>
      <xdr:spPr bwMode="auto">
        <a:xfrm>
          <a:off x="933450" y="1514475"/>
          <a:ext cx="9525" cy="9525"/>
        </a:xfrm>
        <a:custGeom>
          <a:avLst/>
          <a:gdLst>
            <a:gd name="T0" fmla="*/ 0 w 7"/>
            <a:gd name="T1" fmla="*/ 5 h 7"/>
            <a:gd name="T2" fmla="*/ 1 w 7"/>
            <a:gd name="T3" fmla="*/ 7 h 7"/>
            <a:gd name="T4" fmla="*/ 5 w 7"/>
            <a:gd name="T5" fmla="*/ 6 h 7"/>
            <a:gd name="T6" fmla="*/ 7 w 7"/>
            <a:gd name="T7" fmla="*/ 4 h 7"/>
            <a:gd name="T8" fmla="*/ 4 w 7"/>
            <a:gd name="T9" fmla="*/ 0 h 7"/>
            <a:gd name="T10" fmla="*/ 2 w 7"/>
            <a:gd name="T11" fmla="*/ 1 h 7"/>
            <a:gd name="T12" fmla="*/ 0 w 7"/>
            <a:gd name="T13" fmla="*/ 5 h 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7" h="7">
              <a:moveTo>
                <a:pt x="0" y="5"/>
              </a:moveTo>
              <a:lnTo>
                <a:pt x="1" y="7"/>
              </a:lnTo>
              <a:lnTo>
                <a:pt x="5" y="6"/>
              </a:lnTo>
              <a:lnTo>
                <a:pt x="7" y="4"/>
              </a:lnTo>
              <a:lnTo>
                <a:pt x="4" y="0"/>
              </a:lnTo>
              <a:lnTo>
                <a:pt x="2" y="1"/>
              </a:lnTo>
              <a:lnTo>
                <a:pt x="0" y="5"/>
              </a:lnTo>
              <a:close/>
            </a:path>
          </a:pathLst>
        </a:custGeom>
        <a:pattFill prst="dkHorz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9</xdr:row>
      <xdr:rowOff>0</xdr:rowOff>
    </xdr:from>
    <xdr:to>
      <xdr:col>1</xdr:col>
      <xdr:colOff>161925</xdr:colOff>
      <xdr:row>9</xdr:row>
      <xdr:rowOff>9525</xdr:rowOff>
    </xdr:to>
    <xdr:sp macro="" textlink="">
      <xdr:nvSpPr>
        <xdr:cNvPr id="91163" name="Freeform 27" descr="Horizontal dünn"/>
        <xdr:cNvSpPr>
          <a:spLocks/>
        </xdr:cNvSpPr>
      </xdr:nvSpPr>
      <xdr:spPr bwMode="auto">
        <a:xfrm>
          <a:off x="914400" y="1495425"/>
          <a:ext cx="9525" cy="9525"/>
        </a:xfrm>
        <a:custGeom>
          <a:avLst/>
          <a:gdLst>
            <a:gd name="T0" fmla="*/ 0 w 8"/>
            <a:gd name="T1" fmla="*/ 6 h 6"/>
            <a:gd name="T2" fmla="*/ 2 w 8"/>
            <a:gd name="T3" fmla="*/ 1 h 6"/>
            <a:gd name="T4" fmla="*/ 6 w 8"/>
            <a:gd name="T5" fmla="*/ 0 h 6"/>
            <a:gd name="T6" fmla="*/ 8 w 8"/>
            <a:gd name="T7" fmla="*/ 2 h 6"/>
            <a:gd name="T8" fmla="*/ 5 w 8"/>
            <a:gd name="T9" fmla="*/ 3 h 6"/>
            <a:gd name="T10" fmla="*/ 3 w 8"/>
            <a:gd name="T11" fmla="*/ 6 h 6"/>
            <a:gd name="T12" fmla="*/ 0 w 8"/>
            <a:gd name="T13" fmla="*/ 6 h 6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</a:cxnLst>
          <a:rect l="0" t="0" r="r" b="b"/>
          <a:pathLst>
            <a:path w="8" h="6">
              <a:moveTo>
                <a:pt x="0" y="6"/>
              </a:moveTo>
              <a:lnTo>
                <a:pt x="2" y="1"/>
              </a:lnTo>
              <a:lnTo>
                <a:pt x="6" y="0"/>
              </a:lnTo>
              <a:lnTo>
                <a:pt x="8" y="2"/>
              </a:lnTo>
              <a:lnTo>
                <a:pt x="5" y="3"/>
              </a:lnTo>
              <a:lnTo>
                <a:pt x="3" y="6"/>
              </a:lnTo>
              <a:lnTo>
                <a:pt x="0" y="6"/>
              </a:lnTo>
              <a:close/>
            </a:path>
          </a:pathLst>
        </a:custGeom>
        <a:pattFill prst="narHorz">
          <a:fgClr>
            <a:srgbClr xmlns:mc="http://schemas.openxmlformats.org/markup-compatibility/2006" xmlns:a14="http://schemas.microsoft.com/office/drawing/2010/main" val="C0C0C0" mc:Ignorable="a14" a14:legacySpreadsheetColorIndex="22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352425</xdr:colOff>
      <xdr:row>9</xdr:row>
      <xdr:rowOff>19050</xdr:rowOff>
    </xdr:from>
    <xdr:to>
      <xdr:col>2</xdr:col>
      <xdr:colOff>400050</xdr:colOff>
      <xdr:row>17</xdr:row>
      <xdr:rowOff>142875</xdr:rowOff>
    </xdr:to>
    <xdr:sp macro="" textlink="">
      <xdr:nvSpPr>
        <xdr:cNvPr id="91164" name="Freeform 28"/>
        <xdr:cNvSpPr>
          <a:spLocks/>
        </xdr:cNvSpPr>
      </xdr:nvSpPr>
      <xdr:spPr bwMode="auto">
        <a:xfrm>
          <a:off x="352425" y="1514475"/>
          <a:ext cx="1571625" cy="1419225"/>
        </a:xfrm>
        <a:custGeom>
          <a:avLst/>
          <a:gdLst>
            <a:gd name="T0" fmla="*/ 307 w 980"/>
            <a:gd name="T1" fmla="*/ 104 h 860"/>
            <a:gd name="T2" fmla="*/ 296 w 980"/>
            <a:gd name="T3" fmla="*/ 148 h 860"/>
            <a:gd name="T4" fmla="*/ 336 w 980"/>
            <a:gd name="T5" fmla="*/ 120 h 860"/>
            <a:gd name="T6" fmla="*/ 383 w 980"/>
            <a:gd name="T7" fmla="*/ 119 h 860"/>
            <a:gd name="T8" fmla="*/ 406 w 980"/>
            <a:gd name="T9" fmla="*/ 95 h 860"/>
            <a:gd name="T10" fmla="*/ 379 w 980"/>
            <a:gd name="T11" fmla="*/ 50 h 860"/>
            <a:gd name="T12" fmla="*/ 469 w 980"/>
            <a:gd name="T13" fmla="*/ 17 h 860"/>
            <a:gd name="T14" fmla="*/ 542 w 980"/>
            <a:gd name="T15" fmla="*/ 35 h 860"/>
            <a:gd name="T16" fmla="*/ 619 w 980"/>
            <a:gd name="T17" fmla="*/ 123 h 860"/>
            <a:gd name="T18" fmla="*/ 638 w 980"/>
            <a:gd name="T19" fmla="*/ 150 h 860"/>
            <a:gd name="T20" fmla="*/ 707 w 980"/>
            <a:gd name="T21" fmla="*/ 165 h 860"/>
            <a:gd name="T22" fmla="*/ 776 w 980"/>
            <a:gd name="T23" fmla="*/ 173 h 860"/>
            <a:gd name="T24" fmla="*/ 822 w 980"/>
            <a:gd name="T25" fmla="*/ 196 h 860"/>
            <a:gd name="T26" fmla="*/ 871 w 980"/>
            <a:gd name="T27" fmla="*/ 232 h 860"/>
            <a:gd name="T28" fmla="*/ 906 w 980"/>
            <a:gd name="T29" fmla="*/ 244 h 860"/>
            <a:gd name="T30" fmla="*/ 949 w 980"/>
            <a:gd name="T31" fmla="*/ 265 h 860"/>
            <a:gd name="T32" fmla="*/ 976 w 980"/>
            <a:gd name="T33" fmla="*/ 293 h 860"/>
            <a:gd name="T34" fmla="*/ 922 w 980"/>
            <a:gd name="T35" fmla="*/ 335 h 860"/>
            <a:gd name="T36" fmla="*/ 868 w 980"/>
            <a:gd name="T37" fmla="*/ 336 h 860"/>
            <a:gd name="T38" fmla="*/ 820 w 980"/>
            <a:gd name="T39" fmla="*/ 361 h 860"/>
            <a:gd name="T40" fmla="*/ 866 w 980"/>
            <a:gd name="T41" fmla="*/ 427 h 860"/>
            <a:gd name="T42" fmla="*/ 881 w 980"/>
            <a:gd name="T43" fmla="*/ 500 h 860"/>
            <a:gd name="T44" fmla="*/ 887 w 980"/>
            <a:gd name="T45" fmla="*/ 545 h 860"/>
            <a:gd name="T46" fmla="*/ 869 w 980"/>
            <a:gd name="T47" fmla="*/ 594 h 860"/>
            <a:gd name="T48" fmla="*/ 805 w 980"/>
            <a:gd name="T49" fmla="*/ 617 h 860"/>
            <a:gd name="T50" fmla="*/ 796 w 980"/>
            <a:gd name="T51" fmla="*/ 677 h 860"/>
            <a:gd name="T52" fmla="*/ 762 w 980"/>
            <a:gd name="T53" fmla="*/ 773 h 860"/>
            <a:gd name="T54" fmla="*/ 708 w 980"/>
            <a:gd name="T55" fmla="*/ 801 h 860"/>
            <a:gd name="T56" fmla="*/ 658 w 980"/>
            <a:gd name="T57" fmla="*/ 829 h 860"/>
            <a:gd name="T58" fmla="*/ 627 w 980"/>
            <a:gd name="T59" fmla="*/ 818 h 860"/>
            <a:gd name="T60" fmla="*/ 611 w 980"/>
            <a:gd name="T61" fmla="*/ 860 h 860"/>
            <a:gd name="T62" fmla="*/ 582 w 980"/>
            <a:gd name="T63" fmla="*/ 824 h 860"/>
            <a:gd name="T64" fmla="*/ 590 w 980"/>
            <a:gd name="T65" fmla="*/ 775 h 860"/>
            <a:gd name="T66" fmla="*/ 558 w 980"/>
            <a:gd name="T67" fmla="*/ 748 h 860"/>
            <a:gd name="T68" fmla="*/ 531 w 980"/>
            <a:gd name="T69" fmla="*/ 680 h 860"/>
            <a:gd name="T70" fmla="*/ 500 w 980"/>
            <a:gd name="T71" fmla="*/ 619 h 860"/>
            <a:gd name="T72" fmla="*/ 467 w 980"/>
            <a:gd name="T73" fmla="*/ 586 h 860"/>
            <a:gd name="T74" fmla="*/ 463 w 980"/>
            <a:gd name="T75" fmla="*/ 543 h 860"/>
            <a:gd name="T76" fmla="*/ 493 w 980"/>
            <a:gd name="T77" fmla="*/ 499 h 860"/>
            <a:gd name="T78" fmla="*/ 465 w 980"/>
            <a:gd name="T79" fmla="*/ 477 h 860"/>
            <a:gd name="T80" fmla="*/ 407 w 980"/>
            <a:gd name="T81" fmla="*/ 494 h 860"/>
            <a:gd name="T82" fmla="*/ 372 w 980"/>
            <a:gd name="T83" fmla="*/ 454 h 860"/>
            <a:gd name="T84" fmla="*/ 325 w 980"/>
            <a:gd name="T85" fmla="*/ 482 h 860"/>
            <a:gd name="T86" fmla="*/ 348 w 980"/>
            <a:gd name="T87" fmla="*/ 572 h 860"/>
            <a:gd name="T88" fmla="*/ 300 w 980"/>
            <a:gd name="T89" fmla="*/ 596 h 860"/>
            <a:gd name="T90" fmla="*/ 239 w 980"/>
            <a:gd name="T91" fmla="*/ 594 h 860"/>
            <a:gd name="T92" fmla="*/ 243 w 980"/>
            <a:gd name="T93" fmla="*/ 552 h 860"/>
            <a:gd name="T94" fmla="*/ 250 w 980"/>
            <a:gd name="T95" fmla="*/ 509 h 860"/>
            <a:gd name="T96" fmla="*/ 176 w 980"/>
            <a:gd name="T97" fmla="*/ 480 h 860"/>
            <a:gd name="T98" fmla="*/ 140 w 980"/>
            <a:gd name="T99" fmla="*/ 525 h 860"/>
            <a:gd name="T100" fmla="*/ 74 w 980"/>
            <a:gd name="T101" fmla="*/ 536 h 860"/>
            <a:gd name="T102" fmla="*/ 63 w 980"/>
            <a:gd name="T103" fmla="*/ 461 h 860"/>
            <a:gd name="T104" fmla="*/ 4 w 980"/>
            <a:gd name="T105" fmla="*/ 440 h 860"/>
            <a:gd name="T106" fmla="*/ 6 w 980"/>
            <a:gd name="T107" fmla="*/ 411 h 860"/>
            <a:gd name="T108" fmla="*/ 76 w 980"/>
            <a:gd name="T109" fmla="*/ 400 h 860"/>
            <a:gd name="T110" fmla="*/ 107 w 980"/>
            <a:gd name="T111" fmla="*/ 258 h 860"/>
            <a:gd name="T112" fmla="*/ 115 w 980"/>
            <a:gd name="T113" fmla="*/ 230 h 860"/>
            <a:gd name="T114" fmla="*/ 125 w 980"/>
            <a:gd name="T115" fmla="*/ 184 h 860"/>
            <a:gd name="T116" fmla="*/ 74 w 980"/>
            <a:gd name="T117" fmla="*/ 165 h 860"/>
            <a:gd name="T118" fmla="*/ 115 w 980"/>
            <a:gd name="T119" fmla="*/ 76 h 860"/>
            <a:gd name="T120" fmla="*/ 231 w 980"/>
            <a:gd name="T121" fmla="*/ 56 h 86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  <a:cxn ang="0">
              <a:pos x="T112" y="T113"/>
            </a:cxn>
            <a:cxn ang="0">
              <a:pos x="T114" y="T115"/>
            </a:cxn>
            <a:cxn ang="0">
              <a:pos x="T116" y="T117"/>
            </a:cxn>
            <a:cxn ang="0">
              <a:pos x="T118" y="T119"/>
            </a:cxn>
            <a:cxn ang="0">
              <a:pos x="T120" y="T121"/>
            </a:cxn>
          </a:cxnLst>
          <a:rect l="0" t="0" r="r" b="b"/>
          <a:pathLst>
            <a:path w="980" h="860">
              <a:moveTo>
                <a:pt x="242" y="53"/>
              </a:moveTo>
              <a:lnTo>
                <a:pt x="262" y="53"/>
              </a:lnTo>
              <a:lnTo>
                <a:pt x="285" y="60"/>
              </a:lnTo>
              <a:lnTo>
                <a:pt x="282" y="63"/>
              </a:lnTo>
              <a:lnTo>
                <a:pt x="287" y="78"/>
              </a:lnTo>
              <a:lnTo>
                <a:pt x="294" y="77"/>
              </a:lnTo>
              <a:lnTo>
                <a:pt x="307" y="104"/>
              </a:lnTo>
              <a:lnTo>
                <a:pt x="309" y="112"/>
              </a:lnTo>
              <a:lnTo>
                <a:pt x="312" y="114"/>
              </a:lnTo>
              <a:lnTo>
                <a:pt x="311" y="118"/>
              </a:lnTo>
              <a:lnTo>
                <a:pt x="299" y="128"/>
              </a:lnTo>
              <a:lnTo>
                <a:pt x="287" y="124"/>
              </a:lnTo>
              <a:lnTo>
                <a:pt x="289" y="138"/>
              </a:lnTo>
              <a:lnTo>
                <a:pt x="296" y="148"/>
              </a:lnTo>
              <a:lnTo>
                <a:pt x="305" y="142"/>
              </a:lnTo>
              <a:lnTo>
                <a:pt x="316" y="159"/>
              </a:lnTo>
              <a:lnTo>
                <a:pt x="325" y="163"/>
              </a:lnTo>
              <a:lnTo>
                <a:pt x="335" y="152"/>
              </a:lnTo>
              <a:lnTo>
                <a:pt x="340" y="139"/>
              </a:lnTo>
              <a:lnTo>
                <a:pt x="340" y="125"/>
              </a:lnTo>
              <a:lnTo>
                <a:pt x="336" y="120"/>
              </a:lnTo>
              <a:lnTo>
                <a:pt x="323" y="121"/>
              </a:lnTo>
              <a:lnTo>
                <a:pt x="320" y="118"/>
              </a:lnTo>
              <a:lnTo>
                <a:pt x="326" y="100"/>
              </a:lnTo>
              <a:lnTo>
                <a:pt x="337" y="91"/>
              </a:lnTo>
              <a:lnTo>
                <a:pt x="343" y="91"/>
              </a:lnTo>
              <a:lnTo>
                <a:pt x="349" y="100"/>
              </a:lnTo>
              <a:lnTo>
                <a:pt x="383" y="119"/>
              </a:lnTo>
              <a:lnTo>
                <a:pt x="383" y="124"/>
              </a:lnTo>
              <a:lnTo>
                <a:pt x="389" y="134"/>
              </a:lnTo>
              <a:lnTo>
                <a:pt x="404" y="133"/>
              </a:lnTo>
              <a:lnTo>
                <a:pt x="406" y="121"/>
              </a:lnTo>
              <a:lnTo>
                <a:pt x="399" y="107"/>
              </a:lnTo>
              <a:lnTo>
                <a:pt x="403" y="102"/>
              </a:lnTo>
              <a:lnTo>
                <a:pt x="406" y="95"/>
              </a:lnTo>
              <a:lnTo>
                <a:pt x="389" y="102"/>
              </a:lnTo>
              <a:lnTo>
                <a:pt x="386" y="98"/>
              </a:lnTo>
              <a:lnTo>
                <a:pt x="380" y="97"/>
              </a:lnTo>
              <a:lnTo>
                <a:pt x="375" y="86"/>
              </a:lnTo>
              <a:lnTo>
                <a:pt x="372" y="74"/>
              </a:lnTo>
              <a:lnTo>
                <a:pt x="372" y="64"/>
              </a:lnTo>
              <a:lnTo>
                <a:pt x="379" y="50"/>
              </a:lnTo>
              <a:lnTo>
                <a:pt x="392" y="12"/>
              </a:lnTo>
              <a:lnTo>
                <a:pt x="398" y="6"/>
              </a:lnTo>
              <a:lnTo>
                <a:pt x="407" y="0"/>
              </a:lnTo>
              <a:lnTo>
                <a:pt x="414" y="1"/>
              </a:lnTo>
              <a:lnTo>
                <a:pt x="434" y="22"/>
              </a:lnTo>
              <a:lnTo>
                <a:pt x="451" y="22"/>
              </a:lnTo>
              <a:lnTo>
                <a:pt x="469" y="17"/>
              </a:lnTo>
              <a:lnTo>
                <a:pt x="478" y="17"/>
              </a:lnTo>
              <a:lnTo>
                <a:pt x="486" y="11"/>
              </a:lnTo>
              <a:lnTo>
                <a:pt x="495" y="12"/>
              </a:lnTo>
              <a:lnTo>
                <a:pt x="511" y="16"/>
              </a:lnTo>
              <a:lnTo>
                <a:pt x="527" y="14"/>
              </a:lnTo>
              <a:lnTo>
                <a:pt x="535" y="20"/>
              </a:lnTo>
              <a:lnTo>
                <a:pt x="542" y="35"/>
              </a:lnTo>
              <a:lnTo>
                <a:pt x="544" y="41"/>
              </a:lnTo>
              <a:lnTo>
                <a:pt x="556" y="60"/>
              </a:lnTo>
              <a:lnTo>
                <a:pt x="567" y="71"/>
              </a:lnTo>
              <a:lnTo>
                <a:pt x="575" y="84"/>
              </a:lnTo>
              <a:lnTo>
                <a:pt x="580" y="96"/>
              </a:lnTo>
              <a:lnTo>
                <a:pt x="594" y="109"/>
              </a:lnTo>
              <a:lnTo>
                <a:pt x="619" y="123"/>
              </a:lnTo>
              <a:lnTo>
                <a:pt x="625" y="121"/>
              </a:lnTo>
              <a:lnTo>
                <a:pt x="629" y="129"/>
              </a:lnTo>
              <a:lnTo>
                <a:pt x="629" y="135"/>
              </a:lnTo>
              <a:lnTo>
                <a:pt x="634" y="137"/>
              </a:lnTo>
              <a:lnTo>
                <a:pt x="634" y="141"/>
              </a:lnTo>
              <a:lnTo>
                <a:pt x="638" y="144"/>
              </a:lnTo>
              <a:lnTo>
                <a:pt x="638" y="150"/>
              </a:lnTo>
              <a:lnTo>
                <a:pt x="650" y="157"/>
              </a:lnTo>
              <a:lnTo>
                <a:pt x="674" y="157"/>
              </a:lnTo>
              <a:lnTo>
                <a:pt x="685" y="146"/>
              </a:lnTo>
              <a:lnTo>
                <a:pt x="691" y="154"/>
              </a:lnTo>
              <a:lnTo>
                <a:pt x="696" y="156"/>
              </a:lnTo>
              <a:lnTo>
                <a:pt x="702" y="162"/>
              </a:lnTo>
              <a:lnTo>
                <a:pt x="707" y="165"/>
              </a:lnTo>
              <a:lnTo>
                <a:pt x="718" y="165"/>
              </a:lnTo>
              <a:lnTo>
                <a:pt x="724" y="156"/>
              </a:lnTo>
              <a:lnTo>
                <a:pt x="738" y="149"/>
              </a:lnTo>
              <a:lnTo>
                <a:pt x="747" y="152"/>
              </a:lnTo>
              <a:lnTo>
                <a:pt x="758" y="162"/>
              </a:lnTo>
              <a:lnTo>
                <a:pt x="767" y="165"/>
              </a:lnTo>
              <a:lnTo>
                <a:pt x="776" y="173"/>
              </a:lnTo>
              <a:lnTo>
                <a:pt x="783" y="176"/>
              </a:lnTo>
              <a:lnTo>
                <a:pt x="792" y="171"/>
              </a:lnTo>
              <a:lnTo>
                <a:pt x="795" y="174"/>
              </a:lnTo>
              <a:lnTo>
                <a:pt x="800" y="176"/>
              </a:lnTo>
              <a:lnTo>
                <a:pt x="813" y="175"/>
              </a:lnTo>
              <a:lnTo>
                <a:pt x="821" y="182"/>
              </a:lnTo>
              <a:lnTo>
                <a:pt x="822" y="196"/>
              </a:lnTo>
              <a:lnTo>
                <a:pt x="820" y="202"/>
              </a:lnTo>
              <a:lnTo>
                <a:pt x="833" y="202"/>
              </a:lnTo>
              <a:lnTo>
                <a:pt x="833" y="209"/>
              </a:lnTo>
              <a:lnTo>
                <a:pt x="838" y="211"/>
              </a:lnTo>
              <a:lnTo>
                <a:pt x="845" y="212"/>
              </a:lnTo>
              <a:lnTo>
                <a:pt x="849" y="217"/>
              </a:lnTo>
              <a:lnTo>
                <a:pt x="871" y="232"/>
              </a:lnTo>
              <a:lnTo>
                <a:pt x="880" y="244"/>
              </a:lnTo>
              <a:lnTo>
                <a:pt x="885" y="237"/>
              </a:lnTo>
              <a:lnTo>
                <a:pt x="890" y="236"/>
              </a:lnTo>
              <a:lnTo>
                <a:pt x="895" y="237"/>
              </a:lnTo>
              <a:lnTo>
                <a:pt x="896" y="241"/>
              </a:lnTo>
              <a:lnTo>
                <a:pt x="899" y="246"/>
              </a:lnTo>
              <a:lnTo>
                <a:pt x="906" y="244"/>
              </a:lnTo>
              <a:lnTo>
                <a:pt x="911" y="246"/>
              </a:lnTo>
              <a:lnTo>
                <a:pt x="916" y="252"/>
              </a:lnTo>
              <a:lnTo>
                <a:pt x="916" y="258"/>
              </a:lnTo>
              <a:lnTo>
                <a:pt x="920" y="265"/>
              </a:lnTo>
              <a:lnTo>
                <a:pt x="932" y="273"/>
              </a:lnTo>
              <a:lnTo>
                <a:pt x="939" y="268"/>
              </a:lnTo>
              <a:lnTo>
                <a:pt x="949" y="265"/>
              </a:lnTo>
              <a:lnTo>
                <a:pt x="956" y="267"/>
              </a:lnTo>
              <a:lnTo>
                <a:pt x="963" y="274"/>
              </a:lnTo>
              <a:lnTo>
                <a:pt x="968" y="273"/>
              </a:lnTo>
              <a:lnTo>
                <a:pt x="975" y="275"/>
              </a:lnTo>
              <a:lnTo>
                <a:pt x="979" y="279"/>
              </a:lnTo>
              <a:lnTo>
                <a:pt x="980" y="287"/>
              </a:lnTo>
              <a:lnTo>
                <a:pt x="976" y="293"/>
              </a:lnTo>
              <a:lnTo>
                <a:pt x="968" y="293"/>
              </a:lnTo>
              <a:lnTo>
                <a:pt x="967" y="301"/>
              </a:lnTo>
              <a:lnTo>
                <a:pt x="967" y="306"/>
              </a:lnTo>
              <a:lnTo>
                <a:pt x="971" y="314"/>
              </a:lnTo>
              <a:lnTo>
                <a:pt x="964" y="316"/>
              </a:lnTo>
              <a:lnTo>
                <a:pt x="946" y="328"/>
              </a:lnTo>
              <a:lnTo>
                <a:pt x="922" y="335"/>
              </a:lnTo>
              <a:lnTo>
                <a:pt x="909" y="336"/>
              </a:lnTo>
              <a:lnTo>
                <a:pt x="898" y="330"/>
              </a:lnTo>
              <a:lnTo>
                <a:pt x="891" y="328"/>
              </a:lnTo>
              <a:lnTo>
                <a:pt x="887" y="330"/>
              </a:lnTo>
              <a:lnTo>
                <a:pt x="880" y="329"/>
              </a:lnTo>
              <a:lnTo>
                <a:pt x="868" y="331"/>
              </a:lnTo>
              <a:lnTo>
                <a:pt x="868" y="336"/>
              </a:lnTo>
              <a:lnTo>
                <a:pt x="857" y="350"/>
              </a:lnTo>
              <a:lnTo>
                <a:pt x="852" y="351"/>
              </a:lnTo>
              <a:lnTo>
                <a:pt x="841" y="348"/>
              </a:lnTo>
              <a:lnTo>
                <a:pt x="830" y="347"/>
              </a:lnTo>
              <a:lnTo>
                <a:pt x="822" y="349"/>
              </a:lnTo>
              <a:lnTo>
                <a:pt x="826" y="352"/>
              </a:lnTo>
              <a:lnTo>
                <a:pt x="820" y="361"/>
              </a:lnTo>
              <a:lnTo>
                <a:pt x="826" y="381"/>
              </a:lnTo>
              <a:lnTo>
                <a:pt x="822" y="389"/>
              </a:lnTo>
              <a:lnTo>
                <a:pt x="835" y="393"/>
              </a:lnTo>
              <a:lnTo>
                <a:pt x="837" y="396"/>
              </a:lnTo>
              <a:lnTo>
                <a:pt x="853" y="421"/>
              </a:lnTo>
              <a:lnTo>
                <a:pt x="861" y="421"/>
              </a:lnTo>
              <a:lnTo>
                <a:pt x="866" y="427"/>
              </a:lnTo>
              <a:lnTo>
                <a:pt x="860" y="435"/>
              </a:lnTo>
              <a:lnTo>
                <a:pt x="858" y="441"/>
              </a:lnTo>
              <a:lnTo>
                <a:pt x="876" y="464"/>
              </a:lnTo>
              <a:lnTo>
                <a:pt x="876" y="468"/>
              </a:lnTo>
              <a:lnTo>
                <a:pt x="867" y="475"/>
              </a:lnTo>
              <a:lnTo>
                <a:pt x="871" y="487"/>
              </a:lnTo>
              <a:lnTo>
                <a:pt x="881" y="500"/>
              </a:lnTo>
              <a:lnTo>
                <a:pt x="885" y="502"/>
              </a:lnTo>
              <a:lnTo>
                <a:pt x="888" y="506"/>
              </a:lnTo>
              <a:lnTo>
                <a:pt x="889" y="514"/>
              </a:lnTo>
              <a:lnTo>
                <a:pt x="876" y="517"/>
              </a:lnTo>
              <a:lnTo>
                <a:pt x="886" y="527"/>
              </a:lnTo>
              <a:lnTo>
                <a:pt x="884" y="535"/>
              </a:lnTo>
              <a:lnTo>
                <a:pt x="887" y="545"/>
              </a:lnTo>
              <a:lnTo>
                <a:pt x="895" y="548"/>
              </a:lnTo>
              <a:lnTo>
                <a:pt x="896" y="555"/>
              </a:lnTo>
              <a:lnTo>
                <a:pt x="894" y="557"/>
              </a:lnTo>
              <a:lnTo>
                <a:pt x="886" y="568"/>
              </a:lnTo>
              <a:lnTo>
                <a:pt x="893" y="573"/>
              </a:lnTo>
              <a:lnTo>
                <a:pt x="890" y="582"/>
              </a:lnTo>
              <a:lnTo>
                <a:pt x="869" y="594"/>
              </a:lnTo>
              <a:lnTo>
                <a:pt x="876" y="605"/>
              </a:lnTo>
              <a:lnTo>
                <a:pt x="870" y="612"/>
              </a:lnTo>
              <a:lnTo>
                <a:pt x="851" y="610"/>
              </a:lnTo>
              <a:lnTo>
                <a:pt x="841" y="614"/>
              </a:lnTo>
              <a:lnTo>
                <a:pt x="835" y="614"/>
              </a:lnTo>
              <a:lnTo>
                <a:pt x="813" y="614"/>
              </a:lnTo>
              <a:lnTo>
                <a:pt x="805" y="617"/>
              </a:lnTo>
              <a:lnTo>
                <a:pt x="802" y="624"/>
              </a:lnTo>
              <a:lnTo>
                <a:pt x="788" y="626"/>
              </a:lnTo>
              <a:lnTo>
                <a:pt x="797" y="636"/>
              </a:lnTo>
              <a:lnTo>
                <a:pt x="800" y="642"/>
              </a:lnTo>
              <a:lnTo>
                <a:pt x="801" y="648"/>
              </a:lnTo>
              <a:lnTo>
                <a:pt x="802" y="664"/>
              </a:lnTo>
              <a:lnTo>
                <a:pt x="796" y="677"/>
              </a:lnTo>
              <a:lnTo>
                <a:pt x="797" y="703"/>
              </a:lnTo>
              <a:lnTo>
                <a:pt x="808" y="719"/>
              </a:lnTo>
              <a:lnTo>
                <a:pt x="815" y="743"/>
              </a:lnTo>
              <a:lnTo>
                <a:pt x="813" y="774"/>
              </a:lnTo>
              <a:lnTo>
                <a:pt x="784" y="777"/>
              </a:lnTo>
              <a:lnTo>
                <a:pt x="769" y="777"/>
              </a:lnTo>
              <a:lnTo>
                <a:pt x="762" y="773"/>
              </a:lnTo>
              <a:lnTo>
                <a:pt x="752" y="772"/>
              </a:lnTo>
              <a:lnTo>
                <a:pt x="748" y="769"/>
              </a:lnTo>
              <a:lnTo>
                <a:pt x="748" y="777"/>
              </a:lnTo>
              <a:lnTo>
                <a:pt x="747" y="786"/>
              </a:lnTo>
              <a:lnTo>
                <a:pt x="740" y="795"/>
              </a:lnTo>
              <a:lnTo>
                <a:pt x="721" y="802"/>
              </a:lnTo>
              <a:lnTo>
                <a:pt x="708" y="801"/>
              </a:lnTo>
              <a:lnTo>
                <a:pt x="706" y="809"/>
              </a:lnTo>
              <a:lnTo>
                <a:pt x="703" y="815"/>
              </a:lnTo>
              <a:lnTo>
                <a:pt x="696" y="812"/>
              </a:lnTo>
              <a:lnTo>
                <a:pt x="688" y="818"/>
              </a:lnTo>
              <a:lnTo>
                <a:pt x="676" y="818"/>
              </a:lnTo>
              <a:lnTo>
                <a:pt x="660" y="830"/>
              </a:lnTo>
              <a:lnTo>
                <a:pt x="658" y="829"/>
              </a:lnTo>
              <a:lnTo>
                <a:pt x="650" y="816"/>
              </a:lnTo>
              <a:lnTo>
                <a:pt x="642" y="818"/>
              </a:lnTo>
              <a:lnTo>
                <a:pt x="645" y="826"/>
              </a:lnTo>
              <a:lnTo>
                <a:pt x="644" y="832"/>
              </a:lnTo>
              <a:lnTo>
                <a:pt x="637" y="828"/>
              </a:lnTo>
              <a:lnTo>
                <a:pt x="634" y="818"/>
              </a:lnTo>
              <a:lnTo>
                <a:pt x="627" y="818"/>
              </a:lnTo>
              <a:lnTo>
                <a:pt x="629" y="828"/>
              </a:lnTo>
              <a:lnTo>
                <a:pt x="622" y="829"/>
              </a:lnTo>
              <a:lnTo>
                <a:pt x="611" y="838"/>
              </a:lnTo>
              <a:lnTo>
                <a:pt x="615" y="845"/>
              </a:lnTo>
              <a:lnTo>
                <a:pt x="623" y="842"/>
              </a:lnTo>
              <a:lnTo>
                <a:pt x="624" y="852"/>
              </a:lnTo>
              <a:lnTo>
                <a:pt x="611" y="860"/>
              </a:lnTo>
              <a:lnTo>
                <a:pt x="602" y="854"/>
              </a:lnTo>
              <a:lnTo>
                <a:pt x="592" y="854"/>
              </a:lnTo>
              <a:lnTo>
                <a:pt x="590" y="851"/>
              </a:lnTo>
              <a:lnTo>
                <a:pt x="572" y="838"/>
              </a:lnTo>
              <a:lnTo>
                <a:pt x="581" y="838"/>
              </a:lnTo>
              <a:lnTo>
                <a:pt x="576" y="834"/>
              </a:lnTo>
              <a:lnTo>
                <a:pt x="582" y="824"/>
              </a:lnTo>
              <a:lnTo>
                <a:pt x="593" y="821"/>
              </a:lnTo>
              <a:lnTo>
                <a:pt x="592" y="807"/>
              </a:lnTo>
              <a:lnTo>
                <a:pt x="595" y="803"/>
              </a:lnTo>
              <a:lnTo>
                <a:pt x="585" y="797"/>
              </a:lnTo>
              <a:lnTo>
                <a:pt x="584" y="785"/>
              </a:lnTo>
              <a:lnTo>
                <a:pt x="593" y="781"/>
              </a:lnTo>
              <a:lnTo>
                <a:pt x="590" y="775"/>
              </a:lnTo>
              <a:lnTo>
                <a:pt x="595" y="773"/>
              </a:lnTo>
              <a:lnTo>
                <a:pt x="593" y="766"/>
              </a:lnTo>
              <a:lnTo>
                <a:pt x="598" y="764"/>
              </a:lnTo>
              <a:lnTo>
                <a:pt x="588" y="752"/>
              </a:lnTo>
              <a:lnTo>
                <a:pt x="565" y="753"/>
              </a:lnTo>
              <a:lnTo>
                <a:pt x="565" y="745"/>
              </a:lnTo>
              <a:lnTo>
                <a:pt x="558" y="748"/>
              </a:lnTo>
              <a:lnTo>
                <a:pt x="543" y="746"/>
              </a:lnTo>
              <a:lnTo>
                <a:pt x="543" y="709"/>
              </a:lnTo>
              <a:lnTo>
                <a:pt x="552" y="700"/>
              </a:lnTo>
              <a:lnTo>
                <a:pt x="552" y="689"/>
              </a:lnTo>
              <a:lnTo>
                <a:pt x="557" y="676"/>
              </a:lnTo>
              <a:lnTo>
                <a:pt x="547" y="676"/>
              </a:lnTo>
              <a:lnTo>
                <a:pt x="531" y="680"/>
              </a:lnTo>
              <a:lnTo>
                <a:pt x="532" y="663"/>
              </a:lnTo>
              <a:lnTo>
                <a:pt x="527" y="658"/>
              </a:lnTo>
              <a:lnTo>
                <a:pt x="517" y="660"/>
              </a:lnTo>
              <a:lnTo>
                <a:pt x="521" y="642"/>
              </a:lnTo>
              <a:lnTo>
                <a:pt x="514" y="640"/>
              </a:lnTo>
              <a:lnTo>
                <a:pt x="505" y="645"/>
              </a:lnTo>
              <a:lnTo>
                <a:pt x="500" y="619"/>
              </a:lnTo>
              <a:lnTo>
                <a:pt x="506" y="611"/>
              </a:lnTo>
              <a:lnTo>
                <a:pt x="504" y="605"/>
              </a:lnTo>
              <a:lnTo>
                <a:pt x="498" y="602"/>
              </a:lnTo>
              <a:lnTo>
                <a:pt x="493" y="602"/>
              </a:lnTo>
              <a:lnTo>
                <a:pt x="495" y="588"/>
              </a:lnTo>
              <a:lnTo>
                <a:pt x="489" y="586"/>
              </a:lnTo>
              <a:lnTo>
                <a:pt x="467" y="586"/>
              </a:lnTo>
              <a:lnTo>
                <a:pt x="468" y="574"/>
              </a:lnTo>
              <a:lnTo>
                <a:pt x="475" y="575"/>
              </a:lnTo>
              <a:lnTo>
                <a:pt x="479" y="570"/>
              </a:lnTo>
              <a:lnTo>
                <a:pt x="475" y="564"/>
              </a:lnTo>
              <a:lnTo>
                <a:pt x="484" y="561"/>
              </a:lnTo>
              <a:lnTo>
                <a:pt x="479" y="554"/>
              </a:lnTo>
              <a:lnTo>
                <a:pt x="463" y="543"/>
              </a:lnTo>
              <a:lnTo>
                <a:pt x="465" y="538"/>
              </a:lnTo>
              <a:lnTo>
                <a:pt x="464" y="525"/>
              </a:lnTo>
              <a:lnTo>
                <a:pt x="468" y="520"/>
              </a:lnTo>
              <a:lnTo>
                <a:pt x="481" y="524"/>
              </a:lnTo>
              <a:lnTo>
                <a:pt x="489" y="516"/>
              </a:lnTo>
              <a:lnTo>
                <a:pt x="488" y="508"/>
              </a:lnTo>
              <a:lnTo>
                <a:pt x="493" y="499"/>
              </a:lnTo>
              <a:lnTo>
                <a:pt x="490" y="485"/>
              </a:lnTo>
              <a:lnTo>
                <a:pt x="497" y="476"/>
              </a:lnTo>
              <a:lnTo>
                <a:pt x="488" y="469"/>
              </a:lnTo>
              <a:lnTo>
                <a:pt x="483" y="468"/>
              </a:lnTo>
              <a:lnTo>
                <a:pt x="478" y="470"/>
              </a:lnTo>
              <a:lnTo>
                <a:pt x="474" y="475"/>
              </a:lnTo>
              <a:lnTo>
                <a:pt x="465" y="477"/>
              </a:lnTo>
              <a:lnTo>
                <a:pt x="465" y="490"/>
              </a:lnTo>
              <a:lnTo>
                <a:pt x="455" y="492"/>
              </a:lnTo>
              <a:lnTo>
                <a:pt x="454" y="497"/>
              </a:lnTo>
              <a:lnTo>
                <a:pt x="440" y="500"/>
              </a:lnTo>
              <a:lnTo>
                <a:pt x="425" y="497"/>
              </a:lnTo>
              <a:lnTo>
                <a:pt x="418" y="499"/>
              </a:lnTo>
              <a:lnTo>
                <a:pt x="407" y="494"/>
              </a:lnTo>
              <a:lnTo>
                <a:pt x="413" y="488"/>
              </a:lnTo>
              <a:lnTo>
                <a:pt x="412" y="473"/>
              </a:lnTo>
              <a:lnTo>
                <a:pt x="407" y="462"/>
              </a:lnTo>
              <a:lnTo>
                <a:pt x="403" y="453"/>
              </a:lnTo>
              <a:lnTo>
                <a:pt x="394" y="450"/>
              </a:lnTo>
              <a:lnTo>
                <a:pt x="378" y="459"/>
              </a:lnTo>
              <a:lnTo>
                <a:pt x="372" y="454"/>
              </a:lnTo>
              <a:lnTo>
                <a:pt x="355" y="460"/>
              </a:lnTo>
              <a:lnTo>
                <a:pt x="355" y="471"/>
              </a:lnTo>
              <a:lnTo>
                <a:pt x="351" y="476"/>
              </a:lnTo>
              <a:lnTo>
                <a:pt x="335" y="473"/>
              </a:lnTo>
              <a:lnTo>
                <a:pt x="323" y="470"/>
              </a:lnTo>
              <a:lnTo>
                <a:pt x="320" y="480"/>
              </a:lnTo>
              <a:lnTo>
                <a:pt x="325" y="482"/>
              </a:lnTo>
              <a:lnTo>
                <a:pt x="326" y="493"/>
              </a:lnTo>
              <a:lnTo>
                <a:pt x="352" y="505"/>
              </a:lnTo>
              <a:lnTo>
                <a:pt x="356" y="518"/>
              </a:lnTo>
              <a:lnTo>
                <a:pt x="357" y="536"/>
              </a:lnTo>
              <a:lnTo>
                <a:pt x="352" y="556"/>
              </a:lnTo>
              <a:lnTo>
                <a:pt x="360" y="565"/>
              </a:lnTo>
              <a:lnTo>
                <a:pt x="348" y="572"/>
              </a:lnTo>
              <a:lnTo>
                <a:pt x="345" y="577"/>
              </a:lnTo>
              <a:lnTo>
                <a:pt x="345" y="581"/>
              </a:lnTo>
              <a:lnTo>
                <a:pt x="333" y="579"/>
              </a:lnTo>
              <a:lnTo>
                <a:pt x="321" y="582"/>
              </a:lnTo>
              <a:lnTo>
                <a:pt x="318" y="576"/>
              </a:lnTo>
              <a:lnTo>
                <a:pt x="304" y="587"/>
              </a:lnTo>
              <a:lnTo>
                <a:pt x="300" y="596"/>
              </a:lnTo>
              <a:lnTo>
                <a:pt x="290" y="594"/>
              </a:lnTo>
              <a:lnTo>
                <a:pt x="282" y="598"/>
              </a:lnTo>
              <a:lnTo>
                <a:pt x="274" y="597"/>
              </a:lnTo>
              <a:lnTo>
                <a:pt x="265" y="599"/>
              </a:lnTo>
              <a:lnTo>
                <a:pt x="257" y="612"/>
              </a:lnTo>
              <a:lnTo>
                <a:pt x="247" y="605"/>
              </a:lnTo>
              <a:lnTo>
                <a:pt x="239" y="594"/>
              </a:lnTo>
              <a:lnTo>
                <a:pt x="258" y="580"/>
              </a:lnTo>
              <a:lnTo>
                <a:pt x="265" y="580"/>
              </a:lnTo>
              <a:lnTo>
                <a:pt x="263" y="571"/>
              </a:lnTo>
              <a:lnTo>
                <a:pt x="268" y="568"/>
              </a:lnTo>
              <a:lnTo>
                <a:pt x="264" y="561"/>
              </a:lnTo>
              <a:lnTo>
                <a:pt x="248" y="560"/>
              </a:lnTo>
              <a:lnTo>
                <a:pt x="243" y="552"/>
              </a:lnTo>
              <a:lnTo>
                <a:pt x="248" y="542"/>
              </a:lnTo>
              <a:lnTo>
                <a:pt x="245" y="540"/>
              </a:lnTo>
              <a:lnTo>
                <a:pt x="250" y="533"/>
              </a:lnTo>
              <a:lnTo>
                <a:pt x="251" y="524"/>
              </a:lnTo>
              <a:lnTo>
                <a:pt x="259" y="520"/>
              </a:lnTo>
              <a:lnTo>
                <a:pt x="254" y="515"/>
              </a:lnTo>
              <a:lnTo>
                <a:pt x="250" y="509"/>
              </a:lnTo>
              <a:lnTo>
                <a:pt x="250" y="499"/>
              </a:lnTo>
              <a:lnTo>
                <a:pt x="241" y="499"/>
              </a:lnTo>
              <a:lnTo>
                <a:pt x="231" y="503"/>
              </a:lnTo>
              <a:lnTo>
                <a:pt x="206" y="496"/>
              </a:lnTo>
              <a:lnTo>
                <a:pt x="204" y="481"/>
              </a:lnTo>
              <a:lnTo>
                <a:pt x="188" y="469"/>
              </a:lnTo>
              <a:lnTo>
                <a:pt x="176" y="480"/>
              </a:lnTo>
              <a:lnTo>
                <a:pt x="181" y="490"/>
              </a:lnTo>
              <a:lnTo>
                <a:pt x="177" y="496"/>
              </a:lnTo>
              <a:lnTo>
                <a:pt x="176" y="504"/>
              </a:lnTo>
              <a:lnTo>
                <a:pt x="167" y="505"/>
              </a:lnTo>
              <a:lnTo>
                <a:pt x="148" y="518"/>
              </a:lnTo>
              <a:lnTo>
                <a:pt x="146" y="526"/>
              </a:lnTo>
              <a:lnTo>
                <a:pt x="140" y="525"/>
              </a:lnTo>
              <a:lnTo>
                <a:pt x="135" y="533"/>
              </a:lnTo>
              <a:lnTo>
                <a:pt x="124" y="534"/>
              </a:lnTo>
              <a:lnTo>
                <a:pt x="115" y="537"/>
              </a:lnTo>
              <a:lnTo>
                <a:pt x="99" y="535"/>
              </a:lnTo>
              <a:lnTo>
                <a:pt x="87" y="530"/>
              </a:lnTo>
              <a:lnTo>
                <a:pt x="79" y="530"/>
              </a:lnTo>
              <a:lnTo>
                <a:pt x="74" y="536"/>
              </a:lnTo>
              <a:lnTo>
                <a:pt x="67" y="525"/>
              </a:lnTo>
              <a:lnTo>
                <a:pt x="66" y="521"/>
              </a:lnTo>
              <a:lnTo>
                <a:pt x="76" y="498"/>
              </a:lnTo>
              <a:lnTo>
                <a:pt x="73" y="482"/>
              </a:lnTo>
              <a:lnTo>
                <a:pt x="69" y="480"/>
              </a:lnTo>
              <a:lnTo>
                <a:pt x="64" y="471"/>
              </a:lnTo>
              <a:lnTo>
                <a:pt x="63" y="461"/>
              </a:lnTo>
              <a:lnTo>
                <a:pt x="60" y="458"/>
              </a:lnTo>
              <a:lnTo>
                <a:pt x="54" y="466"/>
              </a:lnTo>
              <a:lnTo>
                <a:pt x="50" y="468"/>
              </a:lnTo>
              <a:lnTo>
                <a:pt x="29" y="460"/>
              </a:lnTo>
              <a:lnTo>
                <a:pt x="15" y="460"/>
              </a:lnTo>
              <a:lnTo>
                <a:pt x="2" y="451"/>
              </a:lnTo>
              <a:lnTo>
                <a:pt x="4" y="440"/>
              </a:lnTo>
              <a:lnTo>
                <a:pt x="0" y="430"/>
              </a:lnTo>
              <a:lnTo>
                <a:pt x="7" y="430"/>
              </a:lnTo>
              <a:lnTo>
                <a:pt x="9" y="427"/>
              </a:lnTo>
              <a:lnTo>
                <a:pt x="13" y="428"/>
              </a:lnTo>
              <a:lnTo>
                <a:pt x="13" y="427"/>
              </a:lnTo>
              <a:lnTo>
                <a:pt x="5" y="420"/>
              </a:lnTo>
              <a:lnTo>
                <a:pt x="6" y="411"/>
              </a:lnTo>
              <a:lnTo>
                <a:pt x="4" y="407"/>
              </a:lnTo>
              <a:lnTo>
                <a:pt x="12" y="402"/>
              </a:lnTo>
              <a:lnTo>
                <a:pt x="42" y="400"/>
              </a:lnTo>
              <a:lnTo>
                <a:pt x="51" y="404"/>
              </a:lnTo>
              <a:lnTo>
                <a:pt x="60" y="402"/>
              </a:lnTo>
              <a:lnTo>
                <a:pt x="74" y="406"/>
              </a:lnTo>
              <a:lnTo>
                <a:pt x="76" y="400"/>
              </a:lnTo>
              <a:lnTo>
                <a:pt x="79" y="347"/>
              </a:lnTo>
              <a:lnTo>
                <a:pt x="83" y="338"/>
              </a:lnTo>
              <a:lnTo>
                <a:pt x="82" y="334"/>
              </a:lnTo>
              <a:lnTo>
                <a:pt x="102" y="304"/>
              </a:lnTo>
              <a:lnTo>
                <a:pt x="108" y="286"/>
              </a:lnTo>
              <a:lnTo>
                <a:pt x="110" y="284"/>
              </a:lnTo>
              <a:lnTo>
                <a:pt x="107" y="258"/>
              </a:lnTo>
              <a:lnTo>
                <a:pt x="108" y="248"/>
              </a:lnTo>
              <a:lnTo>
                <a:pt x="104" y="242"/>
              </a:lnTo>
              <a:lnTo>
                <a:pt x="104" y="239"/>
              </a:lnTo>
              <a:lnTo>
                <a:pt x="105" y="236"/>
              </a:lnTo>
              <a:lnTo>
                <a:pt x="105" y="231"/>
              </a:lnTo>
              <a:lnTo>
                <a:pt x="110" y="228"/>
              </a:lnTo>
              <a:lnTo>
                <a:pt x="115" y="230"/>
              </a:lnTo>
              <a:lnTo>
                <a:pt x="110" y="225"/>
              </a:lnTo>
              <a:lnTo>
                <a:pt x="113" y="222"/>
              </a:lnTo>
              <a:lnTo>
                <a:pt x="112" y="216"/>
              </a:lnTo>
              <a:lnTo>
                <a:pt x="109" y="201"/>
              </a:lnTo>
              <a:lnTo>
                <a:pt x="121" y="203"/>
              </a:lnTo>
              <a:lnTo>
                <a:pt x="121" y="189"/>
              </a:lnTo>
              <a:lnTo>
                <a:pt x="125" y="184"/>
              </a:lnTo>
              <a:lnTo>
                <a:pt x="141" y="185"/>
              </a:lnTo>
              <a:lnTo>
                <a:pt x="136" y="183"/>
              </a:lnTo>
              <a:lnTo>
                <a:pt x="110" y="181"/>
              </a:lnTo>
              <a:lnTo>
                <a:pt x="97" y="177"/>
              </a:lnTo>
              <a:lnTo>
                <a:pt x="78" y="175"/>
              </a:lnTo>
              <a:lnTo>
                <a:pt x="76" y="171"/>
              </a:lnTo>
              <a:lnTo>
                <a:pt x="74" y="165"/>
              </a:lnTo>
              <a:lnTo>
                <a:pt x="86" y="120"/>
              </a:lnTo>
              <a:lnTo>
                <a:pt x="93" y="114"/>
              </a:lnTo>
              <a:lnTo>
                <a:pt x="98" y="118"/>
              </a:lnTo>
              <a:lnTo>
                <a:pt x="109" y="112"/>
              </a:lnTo>
              <a:lnTo>
                <a:pt x="99" y="106"/>
              </a:lnTo>
              <a:lnTo>
                <a:pt x="95" y="101"/>
              </a:lnTo>
              <a:lnTo>
                <a:pt x="115" y="76"/>
              </a:lnTo>
              <a:lnTo>
                <a:pt x="126" y="67"/>
              </a:lnTo>
              <a:lnTo>
                <a:pt x="151" y="61"/>
              </a:lnTo>
              <a:lnTo>
                <a:pt x="171" y="63"/>
              </a:lnTo>
              <a:lnTo>
                <a:pt x="177" y="67"/>
              </a:lnTo>
              <a:lnTo>
                <a:pt x="187" y="68"/>
              </a:lnTo>
              <a:lnTo>
                <a:pt x="219" y="56"/>
              </a:lnTo>
              <a:lnTo>
                <a:pt x="231" y="56"/>
              </a:lnTo>
              <a:lnTo>
                <a:pt x="242" y="53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11</xdr:row>
      <xdr:rowOff>76200</xdr:rowOff>
    </xdr:from>
    <xdr:to>
      <xdr:col>1</xdr:col>
      <xdr:colOff>323850</xdr:colOff>
      <xdr:row>12</xdr:row>
      <xdr:rowOff>57150</xdr:rowOff>
    </xdr:to>
    <xdr:sp macro="" textlink="">
      <xdr:nvSpPr>
        <xdr:cNvPr id="91165" name="Freeform 29"/>
        <xdr:cNvSpPr>
          <a:spLocks/>
        </xdr:cNvSpPr>
      </xdr:nvSpPr>
      <xdr:spPr bwMode="auto">
        <a:xfrm>
          <a:off x="914400" y="1895475"/>
          <a:ext cx="171450" cy="142875"/>
        </a:xfrm>
        <a:custGeom>
          <a:avLst/>
          <a:gdLst>
            <a:gd name="T0" fmla="*/ 33 w 106"/>
            <a:gd name="T1" fmla="*/ 46 h 90"/>
            <a:gd name="T2" fmla="*/ 35 w 106"/>
            <a:gd name="T3" fmla="*/ 58 h 90"/>
            <a:gd name="T4" fmla="*/ 43 w 106"/>
            <a:gd name="T5" fmla="*/ 62 h 90"/>
            <a:gd name="T6" fmla="*/ 43 w 106"/>
            <a:gd name="T7" fmla="*/ 74 h 90"/>
            <a:gd name="T8" fmla="*/ 46 w 106"/>
            <a:gd name="T9" fmla="*/ 78 h 90"/>
            <a:gd name="T10" fmla="*/ 56 w 106"/>
            <a:gd name="T11" fmla="*/ 74 h 90"/>
            <a:gd name="T12" fmla="*/ 62 w 106"/>
            <a:gd name="T13" fmla="*/ 77 h 90"/>
            <a:gd name="T14" fmla="*/ 73 w 106"/>
            <a:gd name="T15" fmla="*/ 87 h 90"/>
            <a:gd name="T16" fmla="*/ 78 w 106"/>
            <a:gd name="T17" fmla="*/ 84 h 90"/>
            <a:gd name="T18" fmla="*/ 83 w 106"/>
            <a:gd name="T19" fmla="*/ 88 h 90"/>
            <a:gd name="T20" fmla="*/ 91 w 106"/>
            <a:gd name="T21" fmla="*/ 90 h 90"/>
            <a:gd name="T22" fmla="*/ 96 w 106"/>
            <a:gd name="T23" fmla="*/ 82 h 90"/>
            <a:gd name="T24" fmla="*/ 100 w 106"/>
            <a:gd name="T25" fmla="*/ 73 h 90"/>
            <a:gd name="T26" fmla="*/ 99 w 106"/>
            <a:gd name="T27" fmla="*/ 64 h 90"/>
            <a:gd name="T28" fmla="*/ 106 w 106"/>
            <a:gd name="T29" fmla="*/ 58 h 90"/>
            <a:gd name="T30" fmla="*/ 96 w 106"/>
            <a:gd name="T31" fmla="*/ 55 h 90"/>
            <a:gd name="T32" fmla="*/ 94 w 106"/>
            <a:gd name="T33" fmla="*/ 50 h 90"/>
            <a:gd name="T34" fmla="*/ 101 w 106"/>
            <a:gd name="T35" fmla="*/ 47 h 90"/>
            <a:gd name="T36" fmla="*/ 95 w 106"/>
            <a:gd name="T37" fmla="*/ 40 h 90"/>
            <a:gd name="T38" fmla="*/ 89 w 106"/>
            <a:gd name="T39" fmla="*/ 37 h 90"/>
            <a:gd name="T40" fmla="*/ 84 w 106"/>
            <a:gd name="T41" fmla="*/ 42 h 90"/>
            <a:gd name="T42" fmla="*/ 76 w 106"/>
            <a:gd name="T43" fmla="*/ 40 h 90"/>
            <a:gd name="T44" fmla="*/ 70 w 106"/>
            <a:gd name="T45" fmla="*/ 31 h 90"/>
            <a:gd name="T46" fmla="*/ 57 w 106"/>
            <a:gd name="T47" fmla="*/ 30 h 90"/>
            <a:gd name="T48" fmla="*/ 47 w 106"/>
            <a:gd name="T49" fmla="*/ 23 h 90"/>
            <a:gd name="T50" fmla="*/ 37 w 106"/>
            <a:gd name="T51" fmla="*/ 22 h 90"/>
            <a:gd name="T52" fmla="*/ 30 w 106"/>
            <a:gd name="T53" fmla="*/ 15 h 90"/>
            <a:gd name="T54" fmla="*/ 26 w 106"/>
            <a:gd name="T55" fmla="*/ 16 h 90"/>
            <a:gd name="T56" fmla="*/ 23 w 106"/>
            <a:gd name="T57" fmla="*/ 10 h 90"/>
            <a:gd name="T58" fmla="*/ 19 w 106"/>
            <a:gd name="T59" fmla="*/ 5 h 90"/>
            <a:gd name="T60" fmla="*/ 13 w 106"/>
            <a:gd name="T61" fmla="*/ 7 h 90"/>
            <a:gd name="T62" fmla="*/ 0 w 106"/>
            <a:gd name="T63" fmla="*/ 0 h 90"/>
            <a:gd name="T64" fmla="*/ 7 w 106"/>
            <a:gd name="T65" fmla="*/ 19 h 90"/>
            <a:gd name="T66" fmla="*/ 27 w 106"/>
            <a:gd name="T67" fmla="*/ 30 h 90"/>
            <a:gd name="T68" fmla="*/ 33 w 106"/>
            <a:gd name="T69" fmla="*/ 46 h 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</a:cxnLst>
          <a:rect l="0" t="0" r="r" b="b"/>
          <a:pathLst>
            <a:path w="106" h="90">
              <a:moveTo>
                <a:pt x="33" y="46"/>
              </a:moveTo>
              <a:lnTo>
                <a:pt x="35" y="58"/>
              </a:lnTo>
              <a:lnTo>
                <a:pt x="43" y="62"/>
              </a:lnTo>
              <a:lnTo>
                <a:pt x="43" y="74"/>
              </a:lnTo>
              <a:lnTo>
                <a:pt x="46" y="78"/>
              </a:lnTo>
              <a:lnTo>
                <a:pt x="56" y="74"/>
              </a:lnTo>
              <a:lnTo>
                <a:pt x="62" y="77"/>
              </a:lnTo>
              <a:lnTo>
                <a:pt x="73" y="87"/>
              </a:lnTo>
              <a:lnTo>
                <a:pt x="78" y="84"/>
              </a:lnTo>
              <a:lnTo>
                <a:pt x="83" y="88"/>
              </a:lnTo>
              <a:lnTo>
                <a:pt x="91" y="90"/>
              </a:lnTo>
              <a:lnTo>
                <a:pt x="96" y="82"/>
              </a:lnTo>
              <a:lnTo>
                <a:pt x="100" y="73"/>
              </a:lnTo>
              <a:lnTo>
                <a:pt x="99" y="64"/>
              </a:lnTo>
              <a:lnTo>
                <a:pt x="106" y="58"/>
              </a:lnTo>
              <a:lnTo>
                <a:pt x="96" y="55"/>
              </a:lnTo>
              <a:lnTo>
                <a:pt x="94" y="50"/>
              </a:lnTo>
              <a:lnTo>
                <a:pt x="101" y="47"/>
              </a:lnTo>
              <a:lnTo>
                <a:pt x="95" y="40"/>
              </a:lnTo>
              <a:lnTo>
                <a:pt x="89" y="37"/>
              </a:lnTo>
              <a:lnTo>
                <a:pt x="84" y="42"/>
              </a:lnTo>
              <a:lnTo>
                <a:pt x="76" y="40"/>
              </a:lnTo>
              <a:lnTo>
                <a:pt x="70" y="31"/>
              </a:lnTo>
              <a:lnTo>
                <a:pt x="57" y="30"/>
              </a:lnTo>
              <a:lnTo>
                <a:pt x="47" y="23"/>
              </a:lnTo>
              <a:lnTo>
                <a:pt x="37" y="22"/>
              </a:lnTo>
              <a:lnTo>
                <a:pt x="30" y="15"/>
              </a:lnTo>
              <a:lnTo>
                <a:pt x="26" y="16"/>
              </a:lnTo>
              <a:lnTo>
                <a:pt x="23" y="10"/>
              </a:lnTo>
              <a:lnTo>
                <a:pt x="19" y="5"/>
              </a:lnTo>
              <a:lnTo>
                <a:pt x="13" y="7"/>
              </a:lnTo>
              <a:lnTo>
                <a:pt x="0" y="0"/>
              </a:lnTo>
              <a:lnTo>
                <a:pt x="7" y="19"/>
              </a:lnTo>
              <a:lnTo>
                <a:pt x="27" y="30"/>
              </a:lnTo>
              <a:lnTo>
                <a:pt x="33" y="46"/>
              </a:lnTo>
              <a:close/>
            </a:path>
          </a:pathLst>
        </a:custGeom>
        <a:noFill/>
        <a:ln w="0">
          <a:solidFill>
            <a:srgbClr val="000000"/>
          </a:solidFill>
          <a:prstDash val="solid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504825</xdr:colOff>
      <xdr:row>9</xdr:row>
      <xdr:rowOff>104775</xdr:rowOff>
    </xdr:from>
    <xdr:to>
      <xdr:col>0</xdr:col>
      <xdr:colOff>571500</xdr:colOff>
      <xdr:row>9</xdr:row>
      <xdr:rowOff>123825</xdr:rowOff>
    </xdr:to>
    <xdr:sp macro="" textlink="">
      <xdr:nvSpPr>
        <xdr:cNvPr id="91166" name="Freeform 30" descr="80%"/>
        <xdr:cNvSpPr>
          <a:spLocks/>
        </xdr:cNvSpPr>
      </xdr:nvSpPr>
      <xdr:spPr bwMode="auto">
        <a:xfrm>
          <a:off x="504825" y="1600200"/>
          <a:ext cx="66675" cy="19050"/>
        </a:xfrm>
        <a:custGeom>
          <a:avLst/>
          <a:gdLst>
            <a:gd name="T0" fmla="*/ 0 w 42"/>
            <a:gd name="T1" fmla="*/ 6 h 12"/>
            <a:gd name="T2" fmla="*/ 13 w 42"/>
            <a:gd name="T3" fmla="*/ 1 h 12"/>
            <a:gd name="T4" fmla="*/ 39 w 42"/>
            <a:gd name="T5" fmla="*/ 0 h 12"/>
            <a:gd name="T6" fmla="*/ 42 w 42"/>
            <a:gd name="T7" fmla="*/ 3 h 12"/>
            <a:gd name="T8" fmla="*/ 31 w 42"/>
            <a:gd name="T9" fmla="*/ 6 h 12"/>
            <a:gd name="T10" fmla="*/ 24 w 42"/>
            <a:gd name="T11" fmla="*/ 9 h 12"/>
            <a:gd name="T12" fmla="*/ 7 w 42"/>
            <a:gd name="T13" fmla="*/ 9 h 12"/>
            <a:gd name="T14" fmla="*/ 2 w 42"/>
            <a:gd name="T15" fmla="*/ 12 h 12"/>
            <a:gd name="T16" fmla="*/ 0 w 42"/>
            <a:gd name="T17" fmla="*/ 6 h 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</a:cxnLst>
          <a:rect l="0" t="0" r="r" b="b"/>
          <a:pathLst>
            <a:path w="42" h="12">
              <a:moveTo>
                <a:pt x="0" y="6"/>
              </a:moveTo>
              <a:lnTo>
                <a:pt x="13" y="1"/>
              </a:lnTo>
              <a:lnTo>
                <a:pt x="39" y="0"/>
              </a:lnTo>
              <a:lnTo>
                <a:pt x="42" y="3"/>
              </a:lnTo>
              <a:lnTo>
                <a:pt x="31" y="6"/>
              </a:lnTo>
              <a:lnTo>
                <a:pt x="24" y="9"/>
              </a:lnTo>
              <a:lnTo>
                <a:pt x="7" y="9"/>
              </a:lnTo>
              <a:lnTo>
                <a:pt x="2" y="12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342900</xdr:colOff>
      <xdr:row>10</xdr:row>
      <xdr:rowOff>19050</xdr:rowOff>
    </xdr:from>
    <xdr:to>
      <xdr:col>0</xdr:col>
      <xdr:colOff>400050</xdr:colOff>
      <xdr:row>10</xdr:row>
      <xdr:rowOff>47625</xdr:rowOff>
    </xdr:to>
    <xdr:sp macro="" textlink="">
      <xdr:nvSpPr>
        <xdr:cNvPr id="91167" name="Freeform 31" descr="80%"/>
        <xdr:cNvSpPr>
          <a:spLocks/>
        </xdr:cNvSpPr>
      </xdr:nvSpPr>
      <xdr:spPr bwMode="auto">
        <a:xfrm>
          <a:off x="342900" y="1676400"/>
          <a:ext cx="57150" cy="28575"/>
        </a:xfrm>
        <a:custGeom>
          <a:avLst/>
          <a:gdLst>
            <a:gd name="T0" fmla="*/ 0 w 31"/>
            <a:gd name="T1" fmla="*/ 6 h 17"/>
            <a:gd name="T2" fmla="*/ 15 w 31"/>
            <a:gd name="T3" fmla="*/ 0 h 17"/>
            <a:gd name="T4" fmla="*/ 31 w 31"/>
            <a:gd name="T5" fmla="*/ 6 h 17"/>
            <a:gd name="T6" fmla="*/ 23 w 31"/>
            <a:gd name="T7" fmla="*/ 9 h 17"/>
            <a:gd name="T8" fmla="*/ 14 w 31"/>
            <a:gd name="T9" fmla="*/ 9 h 17"/>
            <a:gd name="T10" fmla="*/ 13 w 31"/>
            <a:gd name="T11" fmla="*/ 14 h 17"/>
            <a:gd name="T12" fmla="*/ 23 w 31"/>
            <a:gd name="T13" fmla="*/ 17 h 17"/>
            <a:gd name="T14" fmla="*/ 11 w 31"/>
            <a:gd name="T15" fmla="*/ 17 h 17"/>
            <a:gd name="T16" fmla="*/ 5 w 31"/>
            <a:gd name="T17" fmla="*/ 14 h 17"/>
            <a:gd name="T18" fmla="*/ 1 w 31"/>
            <a:gd name="T19" fmla="*/ 11 h 17"/>
            <a:gd name="T20" fmla="*/ 0 w 31"/>
            <a:gd name="T21" fmla="*/ 6 h 1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</a:cxnLst>
          <a:rect l="0" t="0" r="r" b="b"/>
          <a:pathLst>
            <a:path w="31" h="17">
              <a:moveTo>
                <a:pt x="0" y="6"/>
              </a:moveTo>
              <a:lnTo>
                <a:pt x="15" y="0"/>
              </a:lnTo>
              <a:lnTo>
                <a:pt x="31" y="6"/>
              </a:lnTo>
              <a:lnTo>
                <a:pt x="23" y="9"/>
              </a:lnTo>
              <a:lnTo>
                <a:pt x="14" y="9"/>
              </a:lnTo>
              <a:lnTo>
                <a:pt x="13" y="14"/>
              </a:lnTo>
              <a:lnTo>
                <a:pt x="23" y="17"/>
              </a:lnTo>
              <a:lnTo>
                <a:pt x="11" y="17"/>
              </a:lnTo>
              <a:lnTo>
                <a:pt x="5" y="14"/>
              </a:lnTo>
              <a:lnTo>
                <a:pt x="1" y="11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600075</xdr:colOff>
      <xdr:row>9</xdr:row>
      <xdr:rowOff>85725</xdr:rowOff>
    </xdr:from>
    <xdr:to>
      <xdr:col>0</xdr:col>
      <xdr:colOff>657225</xdr:colOff>
      <xdr:row>9</xdr:row>
      <xdr:rowOff>104775</xdr:rowOff>
    </xdr:to>
    <xdr:sp macro="" textlink="">
      <xdr:nvSpPr>
        <xdr:cNvPr id="91168" name="Freeform 32" descr="80%"/>
        <xdr:cNvSpPr>
          <a:spLocks/>
        </xdr:cNvSpPr>
      </xdr:nvSpPr>
      <xdr:spPr bwMode="auto">
        <a:xfrm>
          <a:off x="600075" y="1581150"/>
          <a:ext cx="57150" cy="19050"/>
        </a:xfrm>
        <a:custGeom>
          <a:avLst/>
          <a:gdLst>
            <a:gd name="T0" fmla="*/ 0 w 32"/>
            <a:gd name="T1" fmla="*/ 6 h 12"/>
            <a:gd name="T2" fmla="*/ 0 w 32"/>
            <a:gd name="T3" fmla="*/ 12 h 12"/>
            <a:gd name="T4" fmla="*/ 3 w 32"/>
            <a:gd name="T5" fmla="*/ 12 h 12"/>
            <a:gd name="T6" fmla="*/ 4 w 32"/>
            <a:gd name="T7" fmla="*/ 10 h 12"/>
            <a:gd name="T8" fmla="*/ 6 w 32"/>
            <a:gd name="T9" fmla="*/ 10 h 12"/>
            <a:gd name="T10" fmla="*/ 9 w 32"/>
            <a:gd name="T11" fmla="*/ 5 h 12"/>
            <a:gd name="T12" fmla="*/ 25 w 32"/>
            <a:gd name="T13" fmla="*/ 2 h 12"/>
            <a:gd name="T14" fmla="*/ 32 w 32"/>
            <a:gd name="T15" fmla="*/ 5 h 12"/>
            <a:gd name="T16" fmla="*/ 32 w 32"/>
            <a:gd name="T17" fmla="*/ 1 h 12"/>
            <a:gd name="T18" fmla="*/ 30 w 32"/>
            <a:gd name="T19" fmla="*/ 0 h 12"/>
            <a:gd name="T20" fmla="*/ 5 w 32"/>
            <a:gd name="T21" fmla="*/ 0 h 12"/>
            <a:gd name="T22" fmla="*/ 0 w 32"/>
            <a:gd name="T23" fmla="*/ 6 h 12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32" h="12">
              <a:moveTo>
                <a:pt x="0" y="6"/>
              </a:moveTo>
              <a:lnTo>
                <a:pt x="0" y="12"/>
              </a:lnTo>
              <a:lnTo>
                <a:pt x="3" y="12"/>
              </a:lnTo>
              <a:lnTo>
                <a:pt x="4" y="10"/>
              </a:lnTo>
              <a:lnTo>
                <a:pt x="6" y="10"/>
              </a:lnTo>
              <a:lnTo>
                <a:pt x="9" y="5"/>
              </a:lnTo>
              <a:lnTo>
                <a:pt x="25" y="2"/>
              </a:lnTo>
              <a:lnTo>
                <a:pt x="32" y="5"/>
              </a:lnTo>
              <a:lnTo>
                <a:pt x="32" y="1"/>
              </a:lnTo>
              <a:lnTo>
                <a:pt x="30" y="0"/>
              </a:lnTo>
              <a:lnTo>
                <a:pt x="5" y="0"/>
              </a:lnTo>
              <a:lnTo>
                <a:pt x="0" y="6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666750</xdr:colOff>
      <xdr:row>9</xdr:row>
      <xdr:rowOff>85725</xdr:rowOff>
    </xdr:from>
    <xdr:to>
      <xdr:col>0</xdr:col>
      <xdr:colOff>714375</xdr:colOff>
      <xdr:row>9</xdr:row>
      <xdr:rowOff>104775</xdr:rowOff>
    </xdr:to>
    <xdr:sp macro="" textlink="">
      <xdr:nvSpPr>
        <xdr:cNvPr id="91169" name="Freeform 33" descr="80%"/>
        <xdr:cNvSpPr>
          <a:spLocks/>
        </xdr:cNvSpPr>
      </xdr:nvSpPr>
      <xdr:spPr bwMode="auto">
        <a:xfrm>
          <a:off x="666750" y="1581150"/>
          <a:ext cx="47625" cy="19050"/>
        </a:xfrm>
        <a:custGeom>
          <a:avLst/>
          <a:gdLst>
            <a:gd name="T0" fmla="*/ 0 w 29"/>
            <a:gd name="T1" fmla="*/ 7 h 9"/>
            <a:gd name="T2" fmla="*/ 5 w 29"/>
            <a:gd name="T3" fmla="*/ 9 h 9"/>
            <a:gd name="T4" fmla="*/ 8 w 29"/>
            <a:gd name="T5" fmla="*/ 6 h 9"/>
            <a:gd name="T6" fmla="*/ 19 w 29"/>
            <a:gd name="T7" fmla="*/ 7 h 9"/>
            <a:gd name="T8" fmla="*/ 29 w 29"/>
            <a:gd name="T9" fmla="*/ 3 h 9"/>
            <a:gd name="T10" fmla="*/ 21 w 29"/>
            <a:gd name="T11" fmla="*/ 1 h 9"/>
            <a:gd name="T12" fmla="*/ 4 w 29"/>
            <a:gd name="T13" fmla="*/ 0 h 9"/>
            <a:gd name="T14" fmla="*/ 0 w 29"/>
            <a:gd name="T15" fmla="*/ 7 h 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29" h="9">
              <a:moveTo>
                <a:pt x="0" y="7"/>
              </a:moveTo>
              <a:lnTo>
                <a:pt x="5" y="9"/>
              </a:lnTo>
              <a:lnTo>
                <a:pt x="8" y="6"/>
              </a:lnTo>
              <a:lnTo>
                <a:pt x="19" y="7"/>
              </a:lnTo>
              <a:lnTo>
                <a:pt x="29" y="3"/>
              </a:lnTo>
              <a:lnTo>
                <a:pt x="21" y="1"/>
              </a:lnTo>
              <a:lnTo>
                <a:pt x="4" y="0"/>
              </a:lnTo>
              <a:lnTo>
                <a:pt x="0" y="7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428625</xdr:colOff>
      <xdr:row>9</xdr:row>
      <xdr:rowOff>133350</xdr:rowOff>
    </xdr:from>
    <xdr:to>
      <xdr:col>0</xdr:col>
      <xdr:colOff>495300</xdr:colOff>
      <xdr:row>9</xdr:row>
      <xdr:rowOff>152400</xdr:rowOff>
    </xdr:to>
    <xdr:sp macro="" textlink="">
      <xdr:nvSpPr>
        <xdr:cNvPr id="91170" name="Freeform 34" descr="80%"/>
        <xdr:cNvSpPr>
          <a:spLocks/>
        </xdr:cNvSpPr>
      </xdr:nvSpPr>
      <xdr:spPr bwMode="auto">
        <a:xfrm>
          <a:off x="428625" y="1628775"/>
          <a:ext cx="66675" cy="19050"/>
        </a:xfrm>
        <a:custGeom>
          <a:avLst/>
          <a:gdLst>
            <a:gd name="T0" fmla="*/ 0 w 41"/>
            <a:gd name="T1" fmla="*/ 4 h 8"/>
            <a:gd name="T2" fmla="*/ 1 w 41"/>
            <a:gd name="T3" fmla="*/ 8 h 8"/>
            <a:gd name="T4" fmla="*/ 15 w 41"/>
            <a:gd name="T5" fmla="*/ 3 h 8"/>
            <a:gd name="T6" fmla="*/ 41 w 41"/>
            <a:gd name="T7" fmla="*/ 4 h 8"/>
            <a:gd name="T8" fmla="*/ 40 w 41"/>
            <a:gd name="T9" fmla="*/ 2 h 8"/>
            <a:gd name="T10" fmla="*/ 33 w 41"/>
            <a:gd name="T11" fmla="*/ 0 h 8"/>
            <a:gd name="T12" fmla="*/ 20 w 41"/>
            <a:gd name="T13" fmla="*/ 0 h 8"/>
            <a:gd name="T14" fmla="*/ 0 w 41"/>
            <a:gd name="T15" fmla="*/ 4 h 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</a:cxnLst>
          <a:rect l="0" t="0" r="r" b="b"/>
          <a:pathLst>
            <a:path w="41" h="8">
              <a:moveTo>
                <a:pt x="0" y="4"/>
              </a:moveTo>
              <a:lnTo>
                <a:pt x="1" y="8"/>
              </a:lnTo>
              <a:lnTo>
                <a:pt x="15" y="3"/>
              </a:lnTo>
              <a:lnTo>
                <a:pt x="41" y="4"/>
              </a:lnTo>
              <a:lnTo>
                <a:pt x="40" y="2"/>
              </a:lnTo>
              <a:lnTo>
                <a:pt x="33" y="0"/>
              </a:lnTo>
              <a:lnTo>
                <a:pt x="20" y="0"/>
              </a:lnTo>
              <a:lnTo>
                <a:pt x="0" y="4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723900</xdr:colOff>
      <xdr:row>9</xdr:row>
      <xdr:rowOff>76200</xdr:rowOff>
    </xdr:from>
    <xdr:to>
      <xdr:col>1</xdr:col>
      <xdr:colOff>0</xdr:colOff>
      <xdr:row>9</xdr:row>
      <xdr:rowOff>95250</xdr:rowOff>
    </xdr:to>
    <xdr:sp macro="" textlink="">
      <xdr:nvSpPr>
        <xdr:cNvPr id="91171" name="Freeform 35" descr="Vertikal dünn"/>
        <xdr:cNvSpPr>
          <a:spLocks/>
        </xdr:cNvSpPr>
      </xdr:nvSpPr>
      <xdr:spPr bwMode="auto">
        <a:xfrm>
          <a:off x="723900" y="1571625"/>
          <a:ext cx="38100" cy="19050"/>
        </a:xfrm>
        <a:custGeom>
          <a:avLst/>
          <a:gdLst>
            <a:gd name="T0" fmla="*/ 0 w 25"/>
            <a:gd name="T1" fmla="*/ 3 h 10"/>
            <a:gd name="T2" fmla="*/ 4 w 25"/>
            <a:gd name="T3" fmla="*/ 0 h 10"/>
            <a:gd name="T4" fmla="*/ 21 w 25"/>
            <a:gd name="T5" fmla="*/ 2 h 10"/>
            <a:gd name="T6" fmla="*/ 25 w 25"/>
            <a:gd name="T7" fmla="*/ 6 h 10"/>
            <a:gd name="T8" fmla="*/ 23 w 25"/>
            <a:gd name="T9" fmla="*/ 7 h 10"/>
            <a:gd name="T10" fmla="*/ 12 w 25"/>
            <a:gd name="T11" fmla="*/ 7 h 10"/>
            <a:gd name="T12" fmla="*/ 7 w 25"/>
            <a:gd name="T13" fmla="*/ 4 h 10"/>
            <a:gd name="T14" fmla="*/ 4 w 25"/>
            <a:gd name="T15" fmla="*/ 6 h 10"/>
            <a:gd name="T16" fmla="*/ 7 w 25"/>
            <a:gd name="T17" fmla="*/ 8 h 10"/>
            <a:gd name="T18" fmla="*/ 6 w 25"/>
            <a:gd name="T19" fmla="*/ 10 h 10"/>
            <a:gd name="T20" fmla="*/ 2 w 25"/>
            <a:gd name="T21" fmla="*/ 8 h 10"/>
            <a:gd name="T22" fmla="*/ 0 w 25"/>
            <a:gd name="T23" fmla="*/ 3 h 1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25" h="10">
              <a:moveTo>
                <a:pt x="0" y="3"/>
              </a:moveTo>
              <a:lnTo>
                <a:pt x="4" y="0"/>
              </a:lnTo>
              <a:lnTo>
                <a:pt x="21" y="2"/>
              </a:lnTo>
              <a:lnTo>
                <a:pt x="25" y="6"/>
              </a:lnTo>
              <a:lnTo>
                <a:pt x="23" y="7"/>
              </a:lnTo>
              <a:lnTo>
                <a:pt x="12" y="7"/>
              </a:lnTo>
              <a:lnTo>
                <a:pt x="7" y="4"/>
              </a:lnTo>
              <a:lnTo>
                <a:pt x="4" y="6"/>
              </a:lnTo>
              <a:lnTo>
                <a:pt x="7" y="8"/>
              </a:lnTo>
              <a:lnTo>
                <a:pt x="6" y="10"/>
              </a:lnTo>
              <a:lnTo>
                <a:pt x="2" y="8"/>
              </a:lnTo>
              <a:lnTo>
                <a:pt x="0" y="3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409575</xdr:colOff>
      <xdr:row>10</xdr:row>
      <xdr:rowOff>0</xdr:rowOff>
    </xdr:from>
    <xdr:to>
      <xdr:col>0</xdr:col>
      <xdr:colOff>419100</xdr:colOff>
      <xdr:row>10</xdr:row>
      <xdr:rowOff>19050</xdr:rowOff>
    </xdr:to>
    <xdr:sp macro="" textlink="">
      <xdr:nvSpPr>
        <xdr:cNvPr id="91172" name="Freeform 36" descr="Vertikal dünn"/>
        <xdr:cNvSpPr>
          <a:spLocks/>
        </xdr:cNvSpPr>
      </xdr:nvSpPr>
      <xdr:spPr bwMode="auto">
        <a:xfrm>
          <a:off x="409575" y="1657350"/>
          <a:ext cx="9525" cy="19050"/>
        </a:xfrm>
        <a:custGeom>
          <a:avLst/>
          <a:gdLst>
            <a:gd name="T0" fmla="*/ 0 w 9"/>
            <a:gd name="T1" fmla="*/ 1 h 8"/>
            <a:gd name="T2" fmla="*/ 9 w 9"/>
            <a:gd name="T3" fmla="*/ 0 h 8"/>
            <a:gd name="T4" fmla="*/ 7 w 9"/>
            <a:gd name="T5" fmla="*/ 4 h 8"/>
            <a:gd name="T6" fmla="*/ 5 w 9"/>
            <a:gd name="T7" fmla="*/ 4 h 8"/>
            <a:gd name="T8" fmla="*/ 7 w 9"/>
            <a:gd name="T9" fmla="*/ 6 h 8"/>
            <a:gd name="T10" fmla="*/ 5 w 9"/>
            <a:gd name="T11" fmla="*/ 8 h 8"/>
            <a:gd name="T12" fmla="*/ 1 w 9"/>
            <a:gd name="T13" fmla="*/ 6 h 8"/>
            <a:gd name="T14" fmla="*/ 2 w 9"/>
            <a:gd name="T15" fmla="*/ 5 h 8"/>
            <a:gd name="T16" fmla="*/ 0 w 9"/>
            <a:gd name="T17" fmla="*/ 4 h 8"/>
            <a:gd name="T18" fmla="*/ 0 w 9"/>
            <a:gd name="T19" fmla="*/ 1 h 8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</a:cxnLst>
          <a:rect l="0" t="0" r="r" b="b"/>
          <a:pathLst>
            <a:path w="9" h="8">
              <a:moveTo>
                <a:pt x="0" y="1"/>
              </a:moveTo>
              <a:lnTo>
                <a:pt x="9" y="0"/>
              </a:lnTo>
              <a:lnTo>
                <a:pt x="7" y="4"/>
              </a:lnTo>
              <a:lnTo>
                <a:pt x="5" y="4"/>
              </a:lnTo>
              <a:lnTo>
                <a:pt x="7" y="6"/>
              </a:lnTo>
              <a:lnTo>
                <a:pt x="5" y="8"/>
              </a:lnTo>
              <a:lnTo>
                <a:pt x="1" y="6"/>
              </a:lnTo>
              <a:lnTo>
                <a:pt x="2" y="5"/>
              </a:lnTo>
              <a:lnTo>
                <a:pt x="0" y="4"/>
              </a:lnTo>
              <a:lnTo>
                <a:pt x="0" y="1"/>
              </a:lnTo>
              <a:close/>
            </a:path>
          </a:pathLst>
        </a:custGeom>
        <a:pattFill prst="narVert">
          <a:fgClr>
            <a:srgbClr val="000000"/>
          </a:fgClr>
          <a:bgClr>
            <a:srgbClr val="FFFFFF"/>
          </a:bgClr>
        </a:pattFill>
        <a:ln w="0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152400</xdr:colOff>
      <xdr:row>11</xdr:row>
      <xdr:rowOff>76200</xdr:rowOff>
    </xdr:from>
    <xdr:to>
      <xdr:col>1</xdr:col>
      <xdr:colOff>323850</xdr:colOff>
      <xdr:row>12</xdr:row>
      <xdr:rowOff>57150</xdr:rowOff>
    </xdr:to>
    <xdr:sp macro="" textlink="">
      <xdr:nvSpPr>
        <xdr:cNvPr id="91173" name="Freeform 37"/>
        <xdr:cNvSpPr>
          <a:spLocks/>
        </xdr:cNvSpPr>
      </xdr:nvSpPr>
      <xdr:spPr bwMode="auto">
        <a:xfrm>
          <a:off x="914400" y="1895475"/>
          <a:ext cx="171450" cy="142875"/>
        </a:xfrm>
        <a:custGeom>
          <a:avLst/>
          <a:gdLst>
            <a:gd name="T0" fmla="*/ 0 w 106"/>
            <a:gd name="T1" fmla="*/ 0 h 90"/>
            <a:gd name="T2" fmla="*/ 13 w 106"/>
            <a:gd name="T3" fmla="*/ 7 h 90"/>
            <a:gd name="T4" fmla="*/ 19 w 106"/>
            <a:gd name="T5" fmla="*/ 5 h 90"/>
            <a:gd name="T6" fmla="*/ 23 w 106"/>
            <a:gd name="T7" fmla="*/ 10 h 90"/>
            <a:gd name="T8" fmla="*/ 26 w 106"/>
            <a:gd name="T9" fmla="*/ 16 h 90"/>
            <a:gd name="T10" fmla="*/ 30 w 106"/>
            <a:gd name="T11" fmla="*/ 15 h 90"/>
            <a:gd name="T12" fmla="*/ 37 w 106"/>
            <a:gd name="T13" fmla="*/ 22 h 90"/>
            <a:gd name="T14" fmla="*/ 47 w 106"/>
            <a:gd name="T15" fmla="*/ 23 h 90"/>
            <a:gd name="T16" fmla="*/ 57 w 106"/>
            <a:gd name="T17" fmla="*/ 30 h 90"/>
            <a:gd name="T18" fmla="*/ 70 w 106"/>
            <a:gd name="T19" fmla="*/ 31 h 90"/>
            <a:gd name="T20" fmla="*/ 76 w 106"/>
            <a:gd name="T21" fmla="*/ 40 h 90"/>
            <a:gd name="T22" fmla="*/ 84 w 106"/>
            <a:gd name="T23" fmla="*/ 42 h 90"/>
            <a:gd name="T24" fmla="*/ 89 w 106"/>
            <a:gd name="T25" fmla="*/ 37 h 90"/>
            <a:gd name="T26" fmla="*/ 95 w 106"/>
            <a:gd name="T27" fmla="*/ 40 h 90"/>
            <a:gd name="T28" fmla="*/ 101 w 106"/>
            <a:gd name="T29" fmla="*/ 47 h 90"/>
            <a:gd name="T30" fmla="*/ 94 w 106"/>
            <a:gd name="T31" fmla="*/ 50 h 90"/>
            <a:gd name="T32" fmla="*/ 96 w 106"/>
            <a:gd name="T33" fmla="*/ 55 h 90"/>
            <a:gd name="T34" fmla="*/ 106 w 106"/>
            <a:gd name="T35" fmla="*/ 58 h 90"/>
            <a:gd name="T36" fmla="*/ 99 w 106"/>
            <a:gd name="T37" fmla="*/ 64 h 90"/>
            <a:gd name="T38" fmla="*/ 100 w 106"/>
            <a:gd name="T39" fmla="*/ 73 h 90"/>
            <a:gd name="T40" fmla="*/ 96 w 106"/>
            <a:gd name="T41" fmla="*/ 82 h 90"/>
            <a:gd name="T42" fmla="*/ 91 w 106"/>
            <a:gd name="T43" fmla="*/ 90 h 90"/>
            <a:gd name="T44" fmla="*/ 83 w 106"/>
            <a:gd name="T45" fmla="*/ 88 h 90"/>
            <a:gd name="T46" fmla="*/ 78 w 106"/>
            <a:gd name="T47" fmla="*/ 84 h 90"/>
            <a:gd name="T48" fmla="*/ 73 w 106"/>
            <a:gd name="T49" fmla="*/ 87 h 90"/>
            <a:gd name="T50" fmla="*/ 62 w 106"/>
            <a:gd name="T51" fmla="*/ 77 h 90"/>
            <a:gd name="T52" fmla="*/ 56 w 106"/>
            <a:gd name="T53" fmla="*/ 74 h 90"/>
            <a:gd name="T54" fmla="*/ 46 w 106"/>
            <a:gd name="T55" fmla="*/ 78 h 90"/>
            <a:gd name="T56" fmla="*/ 43 w 106"/>
            <a:gd name="T57" fmla="*/ 74 h 90"/>
            <a:gd name="T58" fmla="*/ 43 w 106"/>
            <a:gd name="T59" fmla="*/ 62 h 90"/>
            <a:gd name="T60" fmla="*/ 35 w 106"/>
            <a:gd name="T61" fmla="*/ 58 h 90"/>
            <a:gd name="T62" fmla="*/ 33 w 106"/>
            <a:gd name="T63" fmla="*/ 46 h 90"/>
            <a:gd name="T64" fmla="*/ 27 w 106"/>
            <a:gd name="T65" fmla="*/ 30 h 90"/>
            <a:gd name="T66" fmla="*/ 7 w 106"/>
            <a:gd name="T67" fmla="*/ 19 h 90"/>
            <a:gd name="T68" fmla="*/ 0 w 106"/>
            <a:gd name="T69" fmla="*/ 0 h 9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</a:cxnLst>
          <a:rect l="0" t="0" r="r" b="b"/>
          <a:pathLst>
            <a:path w="106" h="90">
              <a:moveTo>
                <a:pt x="0" y="0"/>
              </a:moveTo>
              <a:lnTo>
                <a:pt x="13" y="7"/>
              </a:lnTo>
              <a:lnTo>
                <a:pt x="19" y="5"/>
              </a:lnTo>
              <a:lnTo>
                <a:pt x="23" y="10"/>
              </a:lnTo>
              <a:lnTo>
                <a:pt x="26" y="16"/>
              </a:lnTo>
              <a:lnTo>
                <a:pt x="30" y="15"/>
              </a:lnTo>
              <a:lnTo>
                <a:pt x="37" y="22"/>
              </a:lnTo>
              <a:lnTo>
                <a:pt x="47" y="23"/>
              </a:lnTo>
              <a:lnTo>
                <a:pt x="57" y="30"/>
              </a:lnTo>
              <a:lnTo>
                <a:pt x="70" y="31"/>
              </a:lnTo>
              <a:lnTo>
                <a:pt x="76" y="40"/>
              </a:lnTo>
              <a:lnTo>
                <a:pt x="84" y="42"/>
              </a:lnTo>
              <a:lnTo>
                <a:pt x="89" y="37"/>
              </a:lnTo>
              <a:lnTo>
                <a:pt x="95" y="40"/>
              </a:lnTo>
              <a:lnTo>
                <a:pt x="101" y="47"/>
              </a:lnTo>
              <a:lnTo>
                <a:pt x="94" y="50"/>
              </a:lnTo>
              <a:lnTo>
                <a:pt x="96" y="55"/>
              </a:lnTo>
              <a:lnTo>
                <a:pt x="106" y="58"/>
              </a:lnTo>
              <a:lnTo>
                <a:pt x="99" y="64"/>
              </a:lnTo>
              <a:lnTo>
                <a:pt x="100" y="73"/>
              </a:lnTo>
              <a:lnTo>
                <a:pt x="96" y="82"/>
              </a:lnTo>
              <a:lnTo>
                <a:pt x="91" y="90"/>
              </a:lnTo>
              <a:lnTo>
                <a:pt x="83" y="88"/>
              </a:lnTo>
              <a:lnTo>
                <a:pt x="78" y="84"/>
              </a:lnTo>
              <a:lnTo>
                <a:pt x="73" y="87"/>
              </a:lnTo>
              <a:lnTo>
                <a:pt x="62" y="77"/>
              </a:lnTo>
              <a:lnTo>
                <a:pt x="56" y="74"/>
              </a:lnTo>
              <a:lnTo>
                <a:pt x="46" y="78"/>
              </a:lnTo>
              <a:lnTo>
                <a:pt x="43" y="74"/>
              </a:lnTo>
              <a:lnTo>
                <a:pt x="43" y="62"/>
              </a:lnTo>
              <a:lnTo>
                <a:pt x="35" y="58"/>
              </a:lnTo>
              <a:lnTo>
                <a:pt x="33" y="46"/>
              </a:lnTo>
              <a:lnTo>
                <a:pt x="27" y="30"/>
              </a:lnTo>
              <a:lnTo>
                <a:pt x="7" y="19"/>
              </a:lnTo>
              <a:lnTo>
                <a:pt x="0" y="0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180975</xdr:colOff>
      <xdr:row>10</xdr:row>
      <xdr:rowOff>47625</xdr:rowOff>
    </xdr:from>
    <xdr:to>
      <xdr:col>1</xdr:col>
      <xdr:colOff>219075</xdr:colOff>
      <xdr:row>10</xdr:row>
      <xdr:rowOff>104775</xdr:rowOff>
    </xdr:to>
    <xdr:sp macro="" textlink="">
      <xdr:nvSpPr>
        <xdr:cNvPr id="91174" name="Freeform 38" descr="80%"/>
        <xdr:cNvSpPr>
          <a:spLocks/>
        </xdr:cNvSpPr>
      </xdr:nvSpPr>
      <xdr:spPr bwMode="auto">
        <a:xfrm>
          <a:off x="942975" y="1704975"/>
          <a:ext cx="38100" cy="57150"/>
        </a:xfrm>
        <a:custGeom>
          <a:avLst/>
          <a:gdLst>
            <a:gd name="T0" fmla="*/ 0 w 26"/>
            <a:gd name="T1" fmla="*/ 2 h 39"/>
            <a:gd name="T2" fmla="*/ 6 w 26"/>
            <a:gd name="T3" fmla="*/ 3 h 39"/>
            <a:gd name="T4" fmla="*/ 9 w 26"/>
            <a:gd name="T5" fmla="*/ 7 h 39"/>
            <a:gd name="T6" fmla="*/ 26 w 26"/>
            <a:gd name="T7" fmla="*/ 0 h 39"/>
            <a:gd name="T8" fmla="*/ 23 w 26"/>
            <a:gd name="T9" fmla="*/ 7 h 39"/>
            <a:gd name="T10" fmla="*/ 19 w 26"/>
            <a:gd name="T11" fmla="*/ 12 h 39"/>
            <a:gd name="T12" fmla="*/ 26 w 26"/>
            <a:gd name="T13" fmla="*/ 26 h 39"/>
            <a:gd name="T14" fmla="*/ 24 w 26"/>
            <a:gd name="T15" fmla="*/ 38 h 39"/>
            <a:gd name="T16" fmla="*/ 9 w 26"/>
            <a:gd name="T17" fmla="*/ 39 h 39"/>
            <a:gd name="T18" fmla="*/ 3 w 26"/>
            <a:gd name="T19" fmla="*/ 29 h 39"/>
            <a:gd name="T20" fmla="*/ 8 w 26"/>
            <a:gd name="T21" fmla="*/ 29 h 39"/>
            <a:gd name="T22" fmla="*/ 3 w 26"/>
            <a:gd name="T23" fmla="*/ 16 h 39"/>
            <a:gd name="T24" fmla="*/ 2 w 26"/>
            <a:gd name="T25" fmla="*/ 10 h 39"/>
            <a:gd name="T26" fmla="*/ 0 w 26"/>
            <a:gd name="T27" fmla="*/ 2 h 3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</a:cxnLst>
          <a:rect l="0" t="0" r="r" b="b"/>
          <a:pathLst>
            <a:path w="26" h="39">
              <a:moveTo>
                <a:pt x="0" y="2"/>
              </a:moveTo>
              <a:lnTo>
                <a:pt x="6" y="3"/>
              </a:lnTo>
              <a:lnTo>
                <a:pt x="9" y="7"/>
              </a:lnTo>
              <a:lnTo>
                <a:pt x="26" y="0"/>
              </a:lnTo>
              <a:lnTo>
                <a:pt x="23" y="7"/>
              </a:lnTo>
              <a:lnTo>
                <a:pt x="19" y="12"/>
              </a:lnTo>
              <a:lnTo>
                <a:pt x="26" y="26"/>
              </a:lnTo>
              <a:lnTo>
                <a:pt x="24" y="38"/>
              </a:lnTo>
              <a:lnTo>
                <a:pt x="9" y="39"/>
              </a:lnTo>
              <a:lnTo>
                <a:pt x="3" y="29"/>
              </a:lnTo>
              <a:lnTo>
                <a:pt x="8" y="29"/>
              </a:lnTo>
              <a:lnTo>
                <a:pt x="3" y="16"/>
              </a:lnTo>
              <a:lnTo>
                <a:pt x="2" y="10"/>
              </a:lnTo>
              <a:lnTo>
                <a:pt x="0" y="2"/>
              </a:lnTo>
              <a:close/>
            </a:path>
          </a:pathLst>
        </a:custGeom>
        <a:pattFill prst="pct80">
          <a:fgClr>
            <a:srgbClr xmlns:mc="http://schemas.openxmlformats.org/markup-compatibility/2006" xmlns:a14="http://schemas.microsoft.com/office/drawing/2010/main" val="A7D3FF" mc:Ignorable="a14" a14:legacySpreadsheetColorIndex="51"/>
          </a:fgClr>
          <a:bgClr>
            <a:srgbClr val="FFFFFF"/>
          </a:bgClr>
        </a:patt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28575</xdr:colOff>
      <xdr:row>13</xdr:row>
      <xdr:rowOff>114300</xdr:rowOff>
    </xdr:from>
    <xdr:to>
      <xdr:col>1</xdr:col>
      <xdr:colOff>495300</xdr:colOff>
      <xdr:row>20</xdr:row>
      <xdr:rowOff>142875</xdr:rowOff>
    </xdr:to>
    <xdr:sp macro="" textlink="">
      <xdr:nvSpPr>
        <xdr:cNvPr id="91175" name="Freeform 39"/>
        <xdr:cNvSpPr>
          <a:spLocks/>
        </xdr:cNvSpPr>
      </xdr:nvSpPr>
      <xdr:spPr bwMode="auto">
        <a:xfrm>
          <a:off x="28575" y="2257425"/>
          <a:ext cx="1228725" cy="1162050"/>
        </a:xfrm>
        <a:custGeom>
          <a:avLst/>
          <a:gdLst>
            <a:gd name="T0" fmla="*/ 603 w 748"/>
            <a:gd name="T1" fmla="*/ 444 h 707"/>
            <a:gd name="T2" fmla="*/ 560 w 748"/>
            <a:gd name="T3" fmla="*/ 417 h 707"/>
            <a:gd name="T4" fmla="*/ 618 w 748"/>
            <a:gd name="T5" fmla="*/ 389 h 707"/>
            <a:gd name="T6" fmla="*/ 671 w 748"/>
            <a:gd name="T7" fmla="*/ 349 h 707"/>
            <a:gd name="T8" fmla="*/ 715 w 748"/>
            <a:gd name="T9" fmla="*/ 346 h 707"/>
            <a:gd name="T10" fmla="*/ 733 w 748"/>
            <a:gd name="T11" fmla="*/ 259 h 707"/>
            <a:gd name="T12" fmla="*/ 717 w 748"/>
            <a:gd name="T13" fmla="*/ 208 h 707"/>
            <a:gd name="T14" fmla="*/ 694 w 748"/>
            <a:gd name="T15" fmla="*/ 155 h 707"/>
            <a:gd name="T16" fmla="*/ 665 w 748"/>
            <a:gd name="T17" fmla="*/ 125 h 707"/>
            <a:gd name="T18" fmla="*/ 654 w 748"/>
            <a:gd name="T19" fmla="*/ 75 h 707"/>
            <a:gd name="T20" fmla="*/ 687 w 748"/>
            <a:gd name="T21" fmla="*/ 26 h 707"/>
            <a:gd name="T22" fmla="*/ 645 w 748"/>
            <a:gd name="T23" fmla="*/ 42 h 707"/>
            <a:gd name="T24" fmla="*/ 602 w 748"/>
            <a:gd name="T25" fmla="*/ 23 h 707"/>
            <a:gd name="T26" fmla="*/ 545 w 748"/>
            <a:gd name="T27" fmla="*/ 21 h 707"/>
            <a:gd name="T28" fmla="*/ 542 w 748"/>
            <a:gd name="T29" fmla="*/ 55 h 707"/>
            <a:gd name="T30" fmla="*/ 535 w 748"/>
            <a:gd name="T31" fmla="*/ 131 h 707"/>
            <a:gd name="T32" fmla="*/ 472 w 748"/>
            <a:gd name="T33" fmla="*/ 148 h 707"/>
            <a:gd name="T34" fmla="*/ 455 w 748"/>
            <a:gd name="T35" fmla="*/ 130 h 707"/>
            <a:gd name="T36" fmla="*/ 435 w 748"/>
            <a:gd name="T37" fmla="*/ 90 h 707"/>
            <a:gd name="T38" fmla="*/ 431 w 748"/>
            <a:gd name="T39" fmla="*/ 49 h 707"/>
            <a:gd name="T40" fmla="*/ 367 w 748"/>
            <a:gd name="T41" fmla="*/ 46 h 707"/>
            <a:gd name="T42" fmla="*/ 314 w 748"/>
            <a:gd name="T43" fmla="*/ 84 h 707"/>
            <a:gd name="T44" fmla="*/ 249 w 748"/>
            <a:gd name="T45" fmla="*/ 93 h 707"/>
            <a:gd name="T46" fmla="*/ 199 w 748"/>
            <a:gd name="T47" fmla="*/ 133 h 707"/>
            <a:gd name="T48" fmla="*/ 206 w 748"/>
            <a:gd name="T49" fmla="*/ 181 h 707"/>
            <a:gd name="T50" fmla="*/ 162 w 748"/>
            <a:gd name="T51" fmla="*/ 200 h 707"/>
            <a:gd name="T52" fmla="*/ 122 w 748"/>
            <a:gd name="T53" fmla="*/ 204 h 707"/>
            <a:gd name="T54" fmla="*/ 92 w 748"/>
            <a:gd name="T55" fmla="*/ 205 h 707"/>
            <a:gd name="T56" fmla="*/ 53 w 748"/>
            <a:gd name="T57" fmla="*/ 205 h 707"/>
            <a:gd name="T58" fmla="*/ 27 w 748"/>
            <a:gd name="T59" fmla="*/ 242 h 707"/>
            <a:gd name="T60" fmla="*/ 73 w 748"/>
            <a:gd name="T61" fmla="*/ 314 h 707"/>
            <a:gd name="T62" fmla="*/ 65 w 748"/>
            <a:gd name="T63" fmla="*/ 384 h 707"/>
            <a:gd name="T64" fmla="*/ 61 w 748"/>
            <a:gd name="T65" fmla="*/ 428 h 707"/>
            <a:gd name="T66" fmla="*/ 46 w 748"/>
            <a:gd name="T67" fmla="*/ 450 h 707"/>
            <a:gd name="T68" fmla="*/ 8 w 748"/>
            <a:gd name="T69" fmla="*/ 467 h 707"/>
            <a:gd name="T70" fmla="*/ 7 w 748"/>
            <a:gd name="T71" fmla="*/ 497 h 707"/>
            <a:gd name="T72" fmla="*/ 43 w 748"/>
            <a:gd name="T73" fmla="*/ 518 h 707"/>
            <a:gd name="T74" fmla="*/ 27 w 748"/>
            <a:gd name="T75" fmla="*/ 550 h 707"/>
            <a:gd name="T76" fmla="*/ 28 w 748"/>
            <a:gd name="T77" fmla="*/ 576 h 707"/>
            <a:gd name="T78" fmla="*/ 53 w 748"/>
            <a:gd name="T79" fmla="*/ 606 h 707"/>
            <a:gd name="T80" fmla="*/ 73 w 748"/>
            <a:gd name="T81" fmla="*/ 618 h 707"/>
            <a:gd name="T82" fmla="*/ 53 w 748"/>
            <a:gd name="T83" fmla="*/ 645 h 707"/>
            <a:gd name="T84" fmla="*/ 69 w 748"/>
            <a:gd name="T85" fmla="*/ 659 h 707"/>
            <a:gd name="T86" fmla="*/ 88 w 748"/>
            <a:gd name="T87" fmla="*/ 671 h 707"/>
            <a:gd name="T88" fmla="*/ 86 w 748"/>
            <a:gd name="T89" fmla="*/ 701 h 707"/>
            <a:gd name="T90" fmla="*/ 140 w 748"/>
            <a:gd name="T91" fmla="*/ 690 h 707"/>
            <a:gd name="T92" fmla="*/ 179 w 748"/>
            <a:gd name="T93" fmla="*/ 676 h 707"/>
            <a:gd name="T94" fmla="*/ 208 w 748"/>
            <a:gd name="T95" fmla="*/ 656 h 707"/>
            <a:gd name="T96" fmla="*/ 253 w 748"/>
            <a:gd name="T97" fmla="*/ 608 h 707"/>
            <a:gd name="T98" fmla="*/ 309 w 748"/>
            <a:gd name="T99" fmla="*/ 603 h 707"/>
            <a:gd name="T100" fmla="*/ 372 w 748"/>
            <a:gd name="T101" fmla="*/ 578 h 707"/>
            <a:gd name="T102" fmla="*/ 401 w 748"/>
            <a:gd name="T103" fmla="*/ 522 h 707"/>
            <a:gd name="T104" fmla="*/ 437 w 748"/>
            <a:gd name="T105" fmla="*/ 554 h 707"/>
            <a:gd name="T106" fmla="*/ 478 w 748"/>
            <a:gd name="T107" fmla="*/ 602 h 707"/>
            <a:gd name="T108" fmla="*/ 506 w 748"/>
            <a:gd name="T109" fmla="*/ 554 h 707"/>
            <a:gd name="T110" fmla="*/ 553 w 748"/>
            <a:gd name="T111" fmla="*/ 496 h 707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  <a:cxn ang="0">
              <a:pos x="T106" y="T107"/>
            </a:cxn>
            <a:cxn ang="0">
              <a:pos x="T108" y="T109"/>
            </a:cxn>
            <a:cxn ang="0">
              <a:pos x="T110" y="T111"/>
            </a:cxn>
          </a:cxnLst>
          <a:rect l="0" t="0" r="r" b="b"/>
          <a:pathLst>
            <a:path w="748" h="707">
              <a:moveTo>
                <a:pt x="557" y="481"/>
              </a:moveTo>
              <a:lnTo>
                <a:pt x="576" y="482"/>
              </a:lnTo>
              <a:lnTo>
                <a:pt x="587" y="477"/>
              </a:lnTo>
              <a:lnTo>
                <a:pt x="596" y="476"/>
              </a:lnTo>
              <a:lnTo>
                <a:pt x="588" y="468"/>
              </a:lnTo>
              <a:lnTo>
                <a:pt x="600" y="456"/>
              </a:lnTo>
              <a:lnTo>
                <a:pt x="603" y="444"/>
              </a:lnTo>
              <a:lnTo>
                <a:pt x="598" y="437"/>
              </a:lnTo>
              <a:lnTo>
                <a:pt x="598" y="425"/>
              </a:lnTo>
              <a:lnTo>
                <a:pt x="589" y="419"/>
              </a:lnTo>
              <a:lnTo>
                <a:pt x="577" y="420"/>
              </a:lnTo>
              <a:lnTo>
                <a:pt x="571" y="426"/>
              </a:lnTo>
              <a:lnTo>
                <a:pt x="566" y="419"/>
              </a:lnTo>
              <a:lnTo>
                <a:pt x="560" y="417"/>
              </a:lnTo>
              <a:lnTo>
                <a:pt x="569" y="408"/>
              </a:lnTo>
              <a:lnTo>
                <a:pt x="573" y="399"/>
              </a:lnTo>
              <a:lnTo>
                <a:pt x="580" y="399"/>
              </a:lnTo>
              <a:lnTo>
                <a:pt x="585" y="388"/>
              </a:lnTo>
              <a:lnTo>
                <a:pt x="604" y="390"/>
              </a:lnTo>
              <a:lnTo>
                <a:pt x="611" y="386"/>
              </a:lnTo>
              <a:lnTo>
                <a:pt x="618" y="389"/>
              </a:lnTo>
              <a:lnTo>
                <a:pt x="629" y="383"/>
              </a:lnTo>
              <a:lnTo>
                <a:pt x="636" y="385"/>
              </a:lnTo>
              <a:lnTo>
                <a:pt x="636" y="370"/>
              </a:lnTo>
              <a:lnTo>
                <a:pt x="631" y="368"/>
              </a:lnTo>
              <a:lnTo>
                <a:pt x="629" y="356"/>
              </a:lnTo>
              <a:lnTo>
                <a:pt x="643" y="347"/>
              </a:lnTo>
              <a:lnTo>
                <a:pt x="671" y="349"/>
              </a:lnTo>
              <a:lnTo>
                <a:pt x="669" y="365"/>
              </a:lnTo>
              <a:lnTo>
                <a:pt x="674" y="371"/>
              </a:lnTo>
              <a:lnTo>
                <a:pt x="687" y="368"/>
              </a:lnTo>
              <a:lnTo>
                <a:pt x="691" y="364"/>
              </a:lnTo>
              <a:lnTo>
                <a:pt x="698" y="363"/>
              </a:lnTo>
              <a:lnTo>
                <a:pt x="701" y="353"/>
              </a:lnTo>
              <a:lnTo>
                <a:pt x="715" y="346"/>
              </a:lnTo>
              <a:lnTo>
                <a:pt x="720" y="334"/>
              </a:lnTo>
              <a:lnTo>
                <a:pt x="732" y="316"/>
              </a:lnTo>
              <a:lnTo>
                <a:pt x="724" y="308"/>
              </a:lnTo>
              <a:lnTo>
                <a:pt x="739" y="306"/>
              </a:lnTo>
              <a:lnTo>
                <a:pt x="748" y="298"/>
              </a:lnTo>
              <a:lnTo>
                <a:pt x="733" y="296"/>
              </a:lnTo>
              <a:lnTo>
                <a:pt x="733" y="259"/>
              </a:lnTo>
              <a:lnTo>
                <a:pt x="742" y="250"/>
              </a:lnTo>
              <a:lnTo>
                <a:pt x="742" y="239"/>
              </a:lnTo>
              <a:lnTo>
                <a:pt x="747" y="226"/>
              </a:lnTo>
              <a:lnTo>
                <a:pt x="737" y="226"/>
              </a:lnTo>
              <a:lnTo>
                <a:pt x="721" y="230"/>
              </a:lnTo>
              <a:lnTo>
                <a:pt x="722" y="213"/>
              </a:lnTo>
              <a:lnTo>
                <a:pt x="717" y="208"/>
              </a:lnTo>
              <a:lnTo>
                <a:pt x="707" y="210"/>
              </a:lnTo>
              <a:lnTo>
                <a:pt x="711" y="192"/>
              </a:lnTo>
              <a:lnTo>
                <a:pt x="704" y="190"/>
              </a:lnTo>
              <a:lnTo>
                <a:pt x="695" y="195"/>
              </a:lnTo>
              <a:lnTo>
                <a:pt x="690" y="169"/>
              </a:lnTo>
              <a:lnTo>
                <a:pt x="696" y="161"/>
              </a:lnTo>
              <a:lnTo>
                <a:pt x="694" y="155"/>
              </a:lnTo>
              <a:lnTo>
                <a:pt x="688" y="152"/>
              </a:lnTo>
              <a:lnTo>
                <a:pt x="683" y="152"/>
              </a:lnTo>
              <a:lnTo>
                <a:pt x="685" y="138"/>
              </a:lnTo>
              <a:lnTo>
                <a:pt x="679" y="136"/>
              </a:lnTo>
              <a:lnTo>
                <a:pt x="657" y="136"/>
              </a:lnTo>
              <a:lnTo>
                <a:pt x="658" y="124"/>
              </a:lnTo>
              <a:lnTo>
                <a:pt x="665" y="125"/>
              </a:lnTo>
              <a:lnTo>
                <a:pt x="669" y="120"/>
              </a:lnTo>
              <a:lnTo>
                <a:pt x="665" y="114"/>
              </a:lnTo>
              <a:lnTo>
                <a:pt x="674" y="111"/>
              </a:lnTo>
              <a:lnTo>
                <a:pt x="669" y="104"/>
              </a:lnTo>
              <a:lnTo>
                <a:pt x="653" y="93"/>
              </a:lnTo>
              <a:lnTo>
                <a:pt x="655" y="88"/>
              </a:lnTo>
              <a:lnTo>
                <a:pt x="654" y="75"/>
              </a:lnTo>
              <a:lnTo>
                <a:pt x="658" y="70"/>
              </a:lnTo>
              <a:lnTo>
                <a:pt x="671" y="74"/>
              </a:lnTo>
              <a:lnTo>
                <a:pt x="679" y="66"/>
              </a:lnTo>
              <a:lnTo>
                <a:pt x="678" y="58"/>
              </a:lnTo>
              <a:lnTo>
                <a:pt x="683" y="49"/>
              </a:lnTo>
              <a:lnTo>
                <a:pt x="680" y="35"/>
              </a:lnTo>
              <a:lnTo>
                <a:pt x="687" y="26"/>
              </a:lnTo>
              <a:lnTo>
                <a:pt x="678" y="19"/>
              </a:lnTo>
              <a:lnTo>
                <a:pt x="673" y="18"/>
              </a:lnTo>
              <a:lnTo>
                <a:pt x="668" y="20"/>
              </a:lnTo>
              <a:lnTo>
                <a:pt x="664" y="25"/>
              </a:lnTo>
              <a:lnTo>
                <a:pt x="655" y="27"/>
              </a:lnTo>
              <a:lnTo>
                <a:pt x="655" y="40"/>
              </a:lnTo>
              <a:lnTo>
                <a:pt x="645" y="42"/>
              </a:lnTo>
              <a:lnTo>
                <a:pt x="644" y="47"/>
              </a:lnTo>
              <a:lnTo>
                <a:pt x="630" y="50"/>
              </a:lnTo>
              <a:lnTo>
                <a:pt x="615" y="47"/>
              </a:lnTo>
              <a:lnTo>
                <a:pt x="608" y="49"/>
              </a:lnTo>
              <a:lnTo>
                <a:pt x="597" y="44"/>
              </a:lnTo>
              <a:lnTo>
                <a:pt x="603" y="38"/>
              </a:lnTo>
              <a:lnTo>
                <a:pt x="602" y="23"/>
              </a:lnTo>
              <a:lnTo>
                <a:pt x="597" y="12"/>
              </a:lnTo>
              <a:lnTo>
                <a:pt x="593" y="3"/>
              </a:lnTo>
              <a:lnTo>
                <a:pt x="584" y="0"/>
              </a:lnTo>
              <a:lnTo>
                <a:pt x="568" y="9"/>
              </a:lnTo>
              <a:lnTo>
                <a:pt x="562" y="4"/>
              </a:lnTo>
              <a:lnTo>
                <a:pt x="545" y="10"/>
              </a:lnTo>
              <a:lnTo>
                <a:pt x="545" y="21"/>
              </a:lnTo>
              <a:lnTo>
                <a:pt x="541" y="26"/>
              </a:lnTo>
              <a:lnTo>
                <a:pt x="525" y="23"/>
              </a:lnTo>
              <a:lnTo>
                <a:pt x="513" y="20"/>
              </a:lnTo>
              <a:lnTo>
                <a:pt x="510" y="30"/>
              </a:lnTo>
              <a:lnTo>
                <a:pt x="515" y="32"/>
              </a:lnTo>
              <a:lnTo>
                <a:pt x="516" y="43"/>
              </a:lnTo>
              <a:lnTo>
                <a:pt x="542" y="55"/>
              </a:lnTo>
              <a:lnTo>
                <a:pt x="546" y="68"/>
              </a:lnTo>
              <a:lnTo>
                <a:pt x="547" y="86"/>
              </a:lnTo>
              <a:lnTo>
                <a:pt x="542" y="106"/>
              </a:lnTo>
              <a:lnTo>
                <a:pt x="550" y="115"/>
              </a:lnTo>
              <a:lnTo>
                <a:pt x="538" y="122"/>
              </a:lnTo>
              <a:lnTo>
                <a:pt x="535" y="127"/>
              </a:lnTo>
              <a:lnTo>
                <a:pt x="535" y="131"/>
              </a:lnTo>
              <a:lnTo>
                <a:pt x="523" y="129"/>
              </a:lnTo>
              <a:lnTo>
                <a:pt x="511" y="132"/>
              </a:lnTo>
              <a:lnTo>
                <a:pt x="508" y="126"/>
              </a:lnTo>
              <a:lnTo>
                <a:pt x="494" y="137"/>
              </a:lnTo>
              <a:lnTo>
                <a:pt x="490" y="146"/>
              </a:lnTo>
              <a:lnTo>
                <a:pt x="480" y="144"/>
              </a:lnTo>
              <a:lnTo>
                <a:pt x="472" y="148"/>
              </a:lnTo>
              <a:lnTo>
                <a:pt x="464" y="147"/>
              </a:lnTo>
              <a:lnTo>
                <a:pt x="455" y="149"/>
              </a:lnTo>
              <a:lnTo>
                <a:pt x="447" y="162"/>
              </a:lnTo>
              <a:lnTo>
                <a:pt x="437" y="155"/>
              </a:lnTo>
              <a:lnTo>
                <a:pt x="429" y="144"/>
              </a:lnTo>
              <a:lnTo>
                <a:pt x="448" y="130"/>
              </a:lnTo>
              <a:lnTo>
                <a:pt x="455" y="130"/>
              </a:lnTo>
              <a:lnTo>
                <a:pt x="453" y="121"/>
              </a:lnTo>
              <a:lnTo>
                <a:pt x="458" y="118"/>
              </a:lnTo>
              <a:lnTo>
                <a:pt x="454" y="111"/>
              </a:lnTo>
              <a:lnTo>
                <a:pt x="438" y="110"/>
              </a:lnTo>
              <a:lnTo>
                <a:pt x="433" y="102"/>
              </a:lnTo>
              <a:lnTo>
                <a:pt x="438" y="92"/>
              </a:lnTo>
              <a:lnTo>
                <a:pt x="435" y="90"/>
              </a:lnTo>
              <a:lnTo>
                <a:pt x="440" y="83"/>
              </a:lnTo>
              <a:lnTo>
                <a:pt x="441" y="74"/>
              </a:lnTo>
              <a:lnTo>
                <a:pt x="449" y="70"/>
              </a:lnTo>
              <a:lnTo>
                <a:pt x="444" y="65"/>
              </a:lnTo>
              <a:lnTo>
                <a:pt x="440" y="59"/>
              </a:lnTo>
              <a:lnTo>
                <a:pt x="440" y="49"/>
              </a:lnTo>
              <a:lnTo>
                <a:pt x="431" y="49"/>
              </a:lnTo>
              <a:lnTo>
                <a:pt x="421" y="53"/>
              </a:lnTo>
              <a:lnTo>
                <a:pt x="396" y="46"/>
              </a:lnTo>
              <a:lnTo>
                <a:pt x="394" y="31"/>
              </a:lnTo>
              <a:lnTo>
                <a:pt x="378" y="19"/>
              </a:lnTo>
              <a:lnTo>
                <a:pt x="366" y="30"/>
              </a:lnTo>
              <a:lnTo>
                <a:pt x="371" y="40"/>
              </a:lnTo>
              <a:lnTo>
                <a:pt x="367" y="46"/>
              </a:lnTo>
              <a:lnTo>
                <a:pt x="366" y="54"/>
              </a:lnTo>
              <a:lnTo>
                <a:pt x="357" y="55"/>
              </a:lnTo>
              <a:lnTo>
                <a:pt x="338" y="68"/>
              </a:lnTo>
              <a:lnTo>
                <a:pt x="336" y="76"/>
              </a:lnTo>
              <a:lnTo>
                <a:pt x="330" y="75"/>
              </a:lnTo>
              <a:lnTo>
                <a:pt x="325" y="83"/>
              </a:lnTo>
              <a:lnTo>
                <a:pt x="314" y="84"/>
              </a:lnTo>
              <a:lnTo>
                <a:pt x="305" y="87"/>
              </a:lnTo>
              <a:lnTo>
                <a:pt x="289" y="85"/>
              </a:lnTo>
              <a:lnTo>
                <a:pt x="277" y="80"/>
              </a:lnTo>
              <a:lnTo>
                <a:pt x="269" y="80"/>
              </a:lnTo>
              <a:lnTo>
                <a:pt x="264" y="86"/>
              </a:lnTo>
              <a:lnTo>
                <a:pt x="254" y="92"/>
              </a:lnTo>
              <a:lnTo>
                <a:pt x="249" y="93"/>
              </a:lnTo>
              <a:lnTo>
                <a:pt x="238" y="109"/>
              </a:lnTo>
              <a:lnTo>
                <a:pt x="233" y="109"/>
              </a:lnTo>
              <a:lnTo>
                <a:pt x="226" y="115"/>
              </a:lnTo>
              <a:lnTo>
                <a:pt x="223" y="125"/>
              </a:lnTo>
              <a:lnTo>
                <a:pt x="218" y="127"/>
              </a:lnTo>
              <a:lnTo>
                <a:pt x="200" y="126"/>
              </a:lnTo>
              <a:lnTo>
                <a:pt x="199" y="133"/>
              </a:lnTo>
              <a:lnTo>
                <a:pt x="195" y="141"/>
              </a:lnTo>
              <a:lnTo>
                <a:pt x="187" y="142"/>
              </a:lnTo>
              <a:lnTo>
                <a:pt x="185" y="152"/>
              </a:lnTo>
              <a:lnTo>
                <a:pt x="190" y="152"/>
              </a:lnTo>
              <a:lnTo>
                <a:pt x="212" y="170"/>
              </a:lnTo>
              <a:lnTo>
                <a:pt x="212" y="179"/>
              </a:lnTo>
              <a:lnTo>
                <a:pt x="206" y="181"/>
              </a:lnTo>
              <a:lnTo>
                <a:pt x="205" y="188"/>
              </a:lnTo>
              <a:lnTo>
                <a:pt x="200" y="195"/>
              </a:lnTo>
              <a:lnTo>
                <a:pt x="190" y="201"/>
              </a:lnTo>
              <a:lnTo>
                <a:pt x="185" y="194"/>
              </a:lnTo>
              <a:lnTo>
                <a:pt x="180" y="194"/>
              </a:lnTo>
              <a:lnTo>
                <a:pt x="172" y="198"/>
              </a:lnTo>
              <a:lnTo>
                <a:pt x="162" y="200"/>
              </a:lnTo>
              <a:lnTo>
                <a:pt x="156" y="203"/>
              </a:lnTo>
              <a:lnTo>
                <a:pt x="153" y="203"/>
              </a:lnTo>
              <a:lnTo>
                <a:pt x="144" y="209"/>
              </a:lnTo>
              <a:lnTo>
                <a:pt x="137" y="212"/>
              </a:lnTo>
              <a:lnTo>
                <a:pt x="134" y="208"/>
              </a:lnTo>
              <a:lnTo>
                <a:pt x="130" y="209"/>
              </a:lnTo>
              <a:lnTo>
                <a:pt x="122" y="204"/>
              </a:lnTo>
              <a:lnTo>
                <a:pt x="124" y="220"/>
              </a:lnTo>
              <a:lnTo>
                <a:pt x="115" y="216"/>
              </a:lnTo>
              <a:lnTo>
                <a:pt x="112" y="212"/>
              </a:lnTo>
              <a:lnTo>
                <a:pt x="103" y="210"/>
              </a:lnTo>
              <a:lnTo>
                <a:pt x="101" y="205"/>
              </a:lnTo>
              <a:lnTo>
                <a:pt x="97" y="203"/>
              </a:lnTo>
              <a:lnTo>
                <a:pt x="92" y="205"/>
              </a:lnTo>
              <a:lnTo>
                <a:pt x="82" y="203"/>
              </a:lnTo>
              <a:lnTo>
                <a:pt x="73" y="191"/>
              </a:lnTo>
              <a:lnTo>
                <a:pt x="64" y="194"/>
              </a:lnTo>
              <a:lnTo>
                <a:pt x="73" y="206"/>
              </a:lnTo>
              <a:lnTo>
                <a:pt x="75" y="211"/>
              </a:lnTo>
              <a:lnTo>
                <a:pt x="61" y="209"/>
              </a:lnTo>
              <a:lnTo>
                <a:pt x="53" y="205"/>
              </a:lnTo>
              <a:lnTo>
                <a:pt x="50" y="209"/>
              </a:lnTo>
              <a:lnTo>
                <a:pt x="41" y="214"/>
              </a:lnTo>
              <a:lnTo>
                <a:pt x="31" y="214"/>
              </a:lnTo>
              <a:lnTo>
                <a:pt x="30" y="219"/>
              </a:lnTo>
              <a:lnTo>
                <a:pt x="33" y="223"/>
              </a:lnTo>
              <a:lnTo>
                <a:pt x="34" y="238"/>
              </a:lnTo>
              <a:lnTo>
                <a:pt x="27" y="242"/>
              </a:lnTo>
              <a:lnTo>
                <a:pt x="37" y="245"/>
              </a:lnTo>
              <a:lnTo>
                <a:pt x="45" y="251"/>
              </a:lnTo>
              <a:lnTo>
                <a:pt x="45" y="267"/>
              </a:lnTo>
              <a:lnTo>
                <a:pt x="59" y="273"/>
              </a:lnTo>
              <a:lnTo>
                <a:pt x="55" y="290"/>
              </a:lnTo>
              <a:lnTo>
                <a:pt x="68" y="305"/>
              </a:lnTo>
              <a:lnTo>
                <a:pt x="73" y="314"/>
              </a:lnTo>
              <a:lnTo>
                <a:pt x="77" y="318"/>
              </a:lnTo>
              <a:lnTo>
                <a:pt x="80" y="337"/>
              </a:lnTo>
              <a:lnTo>
                <a:pt x="76" y="357"/>
              </a:lnTo>
              <a:lnTo>
                <a:pt x="79" y="361"/>
              </a:lnTo>
              <a:lnTo>
                <a:pt x="78" y="368"/>
              </a:lnTo>
              <a:lnTo>
                <a:pt x="79" y="373"/>
              </a:lnTo>
              <a:lnTo>
                <a:pt x="65" y="384"/>
              </a:lnTo>
              <a:lnTo>
                <a:pt x="55" y="401"/>
              </a:lnTo>
              <a:lnTo>
                <a:pt x="45" y="410"/>
              </a:lnTo>
              <a:lnTo>
                <a:pt x="47" y="416"/>
              </a:lnTo>
              <a:lnTo>
                <a:pt x="44" y="417"/>
              </a:lnTo>
              <a:lnTo>
                <a:pt x="44" y="432"/>
              </a:lnTo>
              <a:lnTo>
                <a:pt x="48" y="435"/>
              </a:lnTo>
              <a:lnTo>
                <a:pt x="61" y="428"/>
              </a:lnTo>
              <a:lnTo>
                <a:pt x="66" y="430"/>
              </a:lnTo>
              <a:lnTo>
                <a:pt x="61" y="433"/>
              </a:lnTo>
              <a:lnTo>
                <a:pt x="58" y="435"/>
              </a:lnTo>
              <a:lnTo>
                <a:pt x="63" y="438"/>
              </a:lnTo>
              <a:lnTo>
                <a:pt x="63" y="441"/>
              </a:lnTo>
              <a:lnTo>
                <a:pt x="48" y="446"/>
              </a:lnTo>
              <a:lnTo>
                <a:pt x="46" y="450"/>
              </a:lnTo>
              <a:lnTo>
                <a:pt x="41" y="452"/>
              </a:lnTo>
              <a:lnTo>
                <a:pt x="34" y="459"/>
              </a:lnTo>
              <a:lnTo>
                <a:pt x="29" y="460"/>
              </a:lnTo>
              <a:lnTo>
                <a:pt x="22" y="467"/>
              </a:lnTo>
              <a:lnTo>
                <a:pt x="18" y="476"/>
              </a:lnTo>
              <a:lnTo>
                <a:pt x="15" y="478"/>
              </a:lnTo>
              <a:lnTo>
                <a:pt x="8" y="467"/>
              </a:lnTo>
              <a:lnTo>
                <a:pt x="5" y="471"/>
              </a:lnTo>
              <a:lnTo>
                <a:pt x="0" y="471"/>
              </a:lnTo>
              <a:lnTo>
                <a:pt x="2" y="485"/>
              </a:lnTo>
              <a:lnTo>
                <a:pt x="5" y="488"/>
              </a:lnTo>
              <a:lnTo>
                <a:pt x="5" y="493"/>
              </a:lnTo>
              <a:lnTo>
                <a:pt x="3" y="497"/>
              </a:lnTo>
              <a:lnTo>
                <a:pt x="7" y="497"/>
              </a:lnTo>
              <a:lnTo>
                <a:pt x="12" y="494"/>
              </a:lnTo>
              <a:lnTo>
                <a:pt x="31" y="496"/>
              </a:lnTo>
              <a:lnTo>
                <a:pt x="27" y="505"/>
              </a:lnTo>
              <a:lnTo>
                <a:pt x="30" y="513"/>
              </a:lnTo>
              <a:lnTo>
                <a:pt x="35" y="514"/>
              </a:lnTo>
              <a:lnTo>
                <a:pt x="37" y="517"/>
              </a:lnTo>
              <a:lnTo>
                <a:pt x="43" y="518"/>
              </a:lnTo>
              <a:lnTo>
                <a:pt x="39" y="527"/>
              </a:lnTo>
              <a:lnTo>
                <a:pt x="41" y="531"/>
              </a:lnTo>
              <a:lnTo>
                <a:pt x="38" y="543"/>
              </a:lnTo>
              <a:lnTo>
                <a:pt x="35" y="539"/>
              </a:lnTo>
              <a:lnTo>
                <a:pt x="27" y="542"/>
              </a:lnTo>
              <a:lnTo>
                <a:pt x="26" y="548"/>
              </a:lnTo>
              <a:lnTo>
                <a:pt x="27" y="550"/>
              </a:lnTo>
              <a:lnTo>
                <a:pt x="22" y="557"/>
              </a:lnTo>
              <a:lnTo>
                <a:pt x="19" y="553"/>
              </a:lnTo>
              <a:lnTo>
                <a:pt x="17" y="558"/>
              </a:lnTo>
              <a:lnTo>
                <a:pt x="27" y="566"/>
              </a:lnTo>
              <a:lnTo>
                <a:pt x="25" y="569"/>
              </a:lnTo>
              <a:lnTo>
                <a:pt x="26" y="573"/>
              </a:lnTo>
              <a:lnTo>
                <a:pt x="28" y="576"/>
              </a:lnTo>
              <a:lnTo>
                <a:pt x="27" y="585"/>
              </a:lnTo>
              <a:lnTo>
                <a:pt x="29" y="583"/>
              </a:lnTo>
              <a:lnTo>
                <a:pt x="36" y="585"/>
              </a:lnTo>
              <a:lnTo>
                <a:pt x="44" y="584"/>
              </a:lnTo>
              <a:lnTo>
                <a:pt x="49" y="599"/>
              </a:lnTo>
              <a:lnTo>
                <a:pt x="52" y="600"/>
              </a:lnTo>
              <a:lnTo>
                <a:pt x="53" y="606"/>
              </a:lnTo>
              <a:lnTo>
                <a:pt x="57" y="609"/>
              </a:lnTo>
              <a:lnTo>
                <a:pt x="57" y="611"/>
              </a:lnTo>
              <a:lnTo>
                <a:pt x="53" y="612"/>
              </a:lnTo>
              <a:lnTo>
                <a:pt x="56" y="616"/>
              </a:lnTo>
              <a:lnTo>
                <a:pt x="63" y="615"/>
              </a:lnTo>
              <a:lnTo>
                <a:pt x="67" y="618"/>
              </a:lnTo>
              <a:lnTo>
                <a:pt x="73" y="618"/>
              </a:lnTo>
              <a:lnTo>
                <a:pt x="74" y="621"/>
              </a:lnTo>
              <a:lnTo>
                <a:pt x="70" y="625"/>
              </a:lnTo>
              <a:lnTo>
                <a:pt x="68" y="630"/>
              </a:lnTo>
              <a:lnTo>
                <a:pt x="64" y="630"/>
              </a:lnTo>
              <a:lnTo>
                <a:pt x="59" y="637"/>
              </a:lnTo>
              <a:lnTo>
                <a:pt x="54" y="640"/>
              </a:lnTo>
              <a:lnTo>
                <a:pt x="53" y="645"/>
              </a:lnTo>
              <a:lnTo>
                <a:pt x="58" y="647"/>
              </a:lnTo>
              <a:lnTo>
                <a:pt x="58" y="651"/>
              </a:lnTo>
              <a:lnTo>
                <a:pt x="56" y="651"/>
              </a:lnTo>
              <a:lnTo>
                <a:pt x="57" y="653"/>
              </a:lnTo>
              <a:lnTo>
                <a:pt x="59" y="653"/>
              </a:lnTo>
              <a:lnTo>
                <a:pt x="63" y="662"/>
              </a:lnTo>
              <a:lnTo>
                <a:pt x="69" y="659"/>
              </a:lnTo>
              <a:lnTo>
                <a:pt x="71" y="661"/>
              </a:lnTo>
              <a:lnTo>
                <a:pt x="73" y="659"/>
              </a:lnTo>
              <a:lnTo>
                <a:pt x="79" y="662"/>
              </a:lnTo>
              <a:lnTo>
                <a:pt x="81" y="661"/>
              </a:lnTo>
              <a:lnTo>
                <a:pt x="89" y="666"/>
              </a:lnTo>
              <a:lnTo>
                <a:pt x="86" y="670"/>
              </a:lnTo>
              <a:lnTo>
                <a:pt x="88" y="671"/>
              </a:lnTo>
              <a:lnTo>
                <a:pt x="87" y="675"/>
              </a:lnTo>
              <a:lnTo>
                <a:pt x="94" y="676"/>
              </a:lnTo>
              <a:lnTo>
                <a:pt x="94" y="683"/>
              </a:lnTo>
              <a:lnTo>
                <a:pt x="92" y="689"/>
              </a:lnTo>
              <a:lnTo>
                <a:pt x="92" y="693"/>
              </a:lnTo>
              <a:lnTo>
                <a:pt x="89" y="698"/>
              </a:lnTo>
              <a:lnTo>
                <a:pt x="86" y="701"/>
              </a:lnTo>
              <a:lnTo>
                <a:pt x="90" y="706"/>
              </a:lnTo>
              <a:lnTo>
                <a:pt x="103" y="706"/>
              </a:lnTo>
              <a:lnTo>
                <a:pt x="100" y="695"/>
              </a:lnTo>
              <a:lnTo>
                <a:pt x="109" y="692"/>
              </a:lnTo>
              <a:lnTo>
                <a:pt x="115" y="701"/>
              </a:lnTo>
              <a:lnTo>
                <a:pt x="123" y="692"/>
              </a:lnTo>
              <a:lnTo>
                <a:pt x="140" y="690"/>
              </a:lnTo>
              <a:lnTo>
                <a:pt x="144" y="702"/>
              </a:lnTo>
              <a:lnTo>
                <a:pt x="157" y="698"/>
              </a:lnTo>
              <a:lnTo>
                <a:pt x="165" y="707"/>
              </a:lnTo>
              <a:lnTo>
                <a:pt x="173" y="700"/>
              </a:lnTo>
              <a:lnTo>
                <a:pt x="184" y="697"/>
              </a:lnTo>
              <a:lnTo>
                <a:pt x="176" y="686"/>
              </a:lnTo>
              <a:lnTo>
                <a:pt x="179" y="676"/>
              </a:lnTo>
              <a:lnTo>
                <a:pt x="173" y="669"/>
              </a:lnTo>
              <a:lnTo>
                <a:pt x="173" y="661"/>
              </a:lnTo>
              <a:lnTo>
                <a:pt x="181" y="656"/>
              </a:lnTo>
              <a:lnTo>
                <a:pt x="186" y="664"/>
              </a:lnTo>
              <a:lnTo>
                <a:pt x="196" y="671"/>
              </a:lnTo>
              <a:lnTo>
                <a:pt x="206" y="666"/>
              </a:lnTo>
              <a:lnTo>
                <a:pt x="208" y="656"/>
              </a:lnTo>
              <a:lnTo>
                <a:pt x="201" y="646"/>
              </a:lnTo>
              <a:lnTo>
                <a:pt x="211" y="650"/>
              </a:lnTo>
              <a:lnTo>
                <a:pt x="215" y="636"/>
              </a:lnTo>
              <a:lnTo>
                <a:pt x="225" y="640"/>
              </a:lnTo>
              <a:lnTo>
                <a:pt x="237" y="627"/>
              </a:lnTo>
              <a:lnTo>
                <a:pt x="238" y="617"/>
              </a:lnTo>
              <a:lnTo>
                <a:pt x="253" y="608"/>
              </a:lnTo>
              <a:lnTo>
                <a:pt x="258" y="611"/>
              </a:lnTo>
              <a:lnTo>
                <a:pt x="266" y="609"/>
              </a:lnTo>
              <a:lnTo>
                <a:pt x="270" y="614"/>
              </a:lnTo>
              <a:lnTo>
                <a:pt x="274" y="611"/>
              </a:lnTo>
              <a:lnTo>
                <a:pt x="276" y="618"/>
              </a:lnTo>
              <a:lnTo>
                <a:pt x="303" y="615"/>
              </a:lnTo>
              <a:lnTo>
                <a:pt x="309" y="603"/>
              </a:lnTo>
              <a:lnTo>
                <a:pt x="305" y="594"/>
              </a:lnTo>
              <a:lnTo>
                <a:pt x="308" y="589"/>
              </a:lnTo>
              <a:lnTo>
                <a:pt x="325" y="590"/>
              </a:lnTo>
              <a:lnTo>
                <a:pt x="346" y="583"/>
              </a:lnTo>
              <a:lnTo>
                <a:pt x="355" y="583"/>
              </a:lnTo>
              <a:lnTo>
                <a:pt x="360" y="578"/>
              </a:lnTo>
              <a:lnTo>
                <a:pt x="372" y="578"/>
              </a:lnTo>
              <a:lnTo>
                <a:pt x="380" y="572"/>
              </a:lnTo>
              <a:lnTo>
                <a:pt x="376" y="561"/>
              </a:lnTo>
              <a:lnTo>
                <a:pt x="392" y="551"/>
              </a:lnTo>
              <a:lnTo>
                <a:pt x="397" y="551"/>
              </a:lnTo>
              <a:lnTo>
                <a:pt x="393" y="543"/>
              </a:lnTo>
              <a:lnTo>
                <a:pt x="392" y="528"/>
              </a:lnTo>
              <a:lnTo>
                <a:pt x="401" y="522"/>
              </a:lnTo>
              <a:lnTo>
                <a:pt x="407" y="523"/>
              </a:lnTo>
              <a:lnTo>
                <a:pt x="412" y="527"/>
              </a:lnTo>
              <a:lnTo>
                <a:pt x="407" y="537"/>
              </a:lnTo>
              <a:lnTo>
                <a:pt x="413" y="542"/>
              </a:lnTo>
              <a:lnTo>
                <a:pt x="422" y="541"/>
              </a:lnTo>
              <a:lnTo>
                <a:pt x="428" y="554"/>
              </a:lnTo>
              <a:lnTo>
                <a:pt x="437" y="554"/>
              </a:lnTo>
              <a:lnTo>
                <a:pt x="440" y="578"/>
              </a:lnTo>
              <a:lnTo>
                <a:pt x="451" y="590"/>
              </a:lnTo>
              <a:lnTo>
                <a:pt x="453" y="602"/>
              </a:lnTo>
              <a:lnTo>
                <a:pt x="459" y="604"/>
              </a:lnTo>
              <a:lnTo>
                <a:pt x="464" y="600"/>
              </a:lnTo>
              <a:lnTo>
                <a:pt x="469" y="606"/>
              </a:lnTo>
              <a:lnTo>
                <a:pt x="478" y="602"/>
              </a:lnTo>
              <a:lnTo>
                <a:pt x="480" y="594"/>
              </a:lnTo>
              <a:lnTo>
                <a:pt x="478" y="586"/>
              </a:lnTo>
              <a:lnTo>
                <a:pt x="473" y="576"/>
              </a:lnTo>
              <a:lnTo>
                <a:pt x="486" y="564"/>
              </a:lnTo>
              <a:lnTo>
                <a:pt x="496" y="558"/>
              </a:lnTo>
              <a:lnTo>
                <a:pt x="501" y="547"/>
              </a:lnTo>
              <a:lnTo>
                <a:pt x="506" y="554"/>
              </a:lnTo>
              <a:lnTo>
                <a:pt x="521" y="553"/>
              </a:lnTo>
              <a:lnTo>
                <a:pt x="531" y="547"/>
              </a:lnTo>
              <a:lnTo>
                <a:pt x="543" y="535"/>
              </a:lnTo>
              <a:lnTo>
                <a:pt x="540" y="528"/>
              </a:lnTo>
              <a:lnTo>
                <a:pt x="547" y="518"/>
              </a:lnTo>
              <a:lnTo>
                <a:pt x="557" y="506"/>
              </a:lnTo>
              <a:lnTo>
                <a:pt x="553" y="496"/>
              </a:lnTo>
              <a:lnTo>
                <a:pt x="556" y="493"/>
              </a:lnTo>
              <a:lnTo>
                <a:pt x="552" y="483"/>
              </a:lnTo>
              <a:lnTo>
                <a:pt x="557" y="481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152400</xdr:colOff>
      <xdr:row>13</xdr:row>
      <xdr:rowOff>57150</xdr:rowOff>
    </xdr:from>
    <xdr:to>
      <xdr:col>3</xdr:col>
      <xdr:colOff>371475</xdr:colOff>
      <xdr:row>14</xdr:row>
      <xdr:rowOff>76200</xdr:rowOff>
    </xdr:to>
    <xdr:sp macro="" textlink="">
      <xdr:nvSpPr>
        <xdr:cNvPr id="91176" name="Freeform 40"/>
        <xdr:cNvSpPr>
          <a:spLocks/>
        </xdr:cNvSpPr>
      </xdr:nvSpPr>
      <xdr:spPr bwMode="auto">
        <a:xfrm>
          <a:off x="2438400" y="2200275"/>
          <a:ext cx="219075" cy="180975"/>
        </a:xfrm>
        <a:custGeom>
          <a:avLst/>
          <a:gdLst>
            <a:gd name="T0" fmla="*/ 8 w 135"/>
            <a:gd name="T1" fmla="*/ 98 h 109"/>
            <a:gd name="T2" fmla="*/ 19 w 135"/>
            <a:gd name="T3" fmla="*/ 94 h 109"/>
            <a:gd name="T4" fmla="*/ 30 w 135"/>
            <a:gd name="T5" fmla="*/ 89 h 109"/>
            <a:gd name="T6" fmla="*/ 46 w 135"/>
            <a:gd name="T7" fmla="*/ 95 h 109"/>
            <a:gd name="T8" fmla="*/ 60 w 135"/>
            <a:gd name="T9" fmla="*/ 102 h 109"/>
            <a:gd name="T10" fmla="*/ 75 w 135"/>
            <a:gd name="T11" fmla="*/ 99 h 109"/>
            <a:gd name="T12" fmla="*/ 78 w 135"/>
            <a:gd name="T13" fmla="*/ 87 h 109"/>
            <a:gd name="T14" fmla="*/ 88 w 135"/>
            <a:gd name="T15" fmla="*/ 92 h 109"/>
            <a:gd name="T16" fmla="*/ 99 w 135"/>
            <a:gd name="T17" fmla="*/ 95 h 109"/>
            <a:gd name="T18" fmla="*/ 112 w 135"/>
            <a:gd name="T19" fmla="*/ 99 h 109"/>
            <a:gd name="T20" fmla="*/ 117 w 135"/>
            <a:gd name="T21" fmla="*/ 109 h 109"/>
            <a:gd name="T22" fmla="*/ 125 w 135"/>
            <a:gd name="T23" fmla="*/ 97 h 109"/>
            <a:gd name="T24" fmla="*/ 133 w 135"/>
            <a:gd name="T25" fmla="*/ 88 h 109"/>
            <a:gd name="T26" fmla="*/ 135 w 135"/>
            <a:gd name="T27" fmla="*/ 75 h 109"/>
            <a:gd name="T28" fmla="*/ 124 w 135"/>
            <a:gd name="T29" fmla="*/ 75 h 109"/>
            <a:gd name="T30" fmla="*/ 114 w 135"/>
            <a:gd name="T31" fmla="*/ 68 h 109"/>
            <a:gd name="T32" fmla="*/ 105 w 135"/>
            <a:gd name="T33" fmla="*/ 71 h 109"/>
            <a:gd name="T34" fmla="*/ 112 w 135"/>
            <a:gd name="T35" fmla="*/ 46 h 109"/>
            <a:gd name="T36" fmla="*/ 102 w 135"/>
            <a:gd name="T37" fmla="*/ 42 h 109"/>
            <a:gd name="T38" fmla="*/ 94 w 135"/>
            <a:gd name="T39" fmla="*/ 33 h 109"/>
            <a:gd name="T40" fmla="*/ 79 w 135"/>
            <a:gd name="T41" fmla="*/ 23 h 109"/>
            <a:gd name="T42" fmla="*/ 85 w 135"/>
            <a:gd name="T43" fmla="*/ 11 h 109"/>
            <a:gd name="T44" fmla="*/ 76 w 135"/>
            <a:gd name="T45" fmla="*/ 0 h 109"/>
            <a:gd name="T46" fmla="*/ 73 w 135"/>
            <a:gd name="T47" fmla="*/ 10 h 109"/>
            <a:gd name="T48" fmla="*/ 64 w 135"/>
            <a:gd name="T49" fmla="*/ 16 h 109"/>
            <a:gd name="T50" fmla="*/ 56 w 135"/>
            <a:gd name="T51" fmla="*/ 14 h 109"/>
            <a:gd name="T52" fmla="*/ 47 w 135"/>
            <a:gd name="T53" fmla="*/ 7 h 109"/>
            <a:gd name="T54" fmla="*/ 28 w 135"/>
            <a:gd name="T55" fmla="*/ 17 h 109"/>
            <a:gd name="T56" fmla="*/ 19 w 135"/>
            <a:gd name="T57" fmla="*/ 23 h 109"/>
            <a:gd name="T58" fmla="*/ 11 w 135"/>
            <a:gd name="T59" fmla="*/ 28 h 109"/>
            <a:gd name="T60" fmla="*/ 4 w 135"/>
            <a:gd name="T61" fmla="*/ 38 h 109"/>
            <a:gd name="T62" fmla="*/ 11 w 135"/>
            <a:gd name="T63" fmla="*/ 56 h 109"/>
            <a:gd name="T64" fmla="*/ 1 w 135"/>
            <a:gd name="T65" fmla="*/ 78 h 10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</a:cxnLst>
          <a:rect l="0" t="0" r="r" b="b"/>
          <a:pathLst>
            <a:path w="135" h="109">
              <a:moveTo>
                <a:pt x="0" y="95"/>
              </a:moveTo>
              <a:lnTo>
                <a:pt x="8" y="98"/>
              </a:lnTo>
              <a:lnTo>
                <a:pt x="13" y="97"/>
              </a:lnTo>
              <a:lnTo>
                <a:pt x="19" y="94"/>
              </a:lnTo>
              <a:lnTo>
                <a:pt x="22" y="89"/>
              </a:lnTo>
              <a:lnTo>
                <a:pt x="30" y="89"/>
              </a:lnTo>
              <a:lnTo>
                <a:pt x="35" y="94"/>
              </a:lnTo>
              <a:lnTo>
                <a:pt x="46" y="95"/>
              </a:lnTo>
              <a:lnTo>
                <a:pt x="54" y="94"/>
              </a:lnTo>
              <a:lnTo>
                <a:pt x="60" y="102"/>
              </a:lnTo>
              <a:lnTo>
                <a:pt x="66" y="102"/>
              </a:lnTo>
              <a:lnTo>
                <a:pt x="75" y="99"/>
              </a:lnTo>
              <a:lnTo>
                <a:pt x="72" y="91"/>
              </a:lnTo>
              <a:lnTo>
                <a:pt x="78" y="87"/>
              </a:lnTo>
              <a:lnTo>
                <a:pt x="81" y="93"/>
              </a:lnTo>
              <a:lnTo>
                <a:pt x="88" y="92"/>
              </a:lnTo>
              <a:lnTo>
                <a:pt x="92" y="95"/>
              </a:lnTo>
              <a:lnTo>
                <a:pt x="99" y="95"/>
              </a:lnTo>
              <a:lnTo>
                <a:pt x="105" y="98"/>
              </a:lnTo>
              <a:lnTo>
                <a:pt x="112" y="99"/>
              </a:lnTo>
              <a:lnTo>
                <a:pt x="114" y="109"/>
              </a:lnTo>
              <a:lnTo>
                <a:pt x="117" y="109"/>
              </a:lnTo>
              <a:lnTo>
                <a:pt x="120" y="101"/>
              </a:lnTo>
              <a:lnTo>
                <a:pt x="125" y="97"/>
              </a:lnTo>
              <a:lnTo>
                <a:pt x="121" y="95"/>
              </a:lnTo>
              <a:lnTo>
                <a:pt x="133" y="88"/>
              </a:lnTo>
              <a:lnTo>
                <a:pt x="132" y="82"/>
              </a:lnTo>
              <a:lnTo>
                <a:pt x="135" y="75"/>
              </a:lnTo>
              <a:lnTo>
                <a:pt x="127" y="71"/>
              </a:lnTo>
              <a:lnTo>
                <a:pt x="124" y="75"/>
              </a:lnTo>
              <a:lnTo>
                <a:pt x="122" y="70"/>
              </a:lnTo>
              <a:lnTo>
                <a:pt x="114" y="68"/>
              </a:lnTo>
              <a:lnTo>
                <a:pt x="108" y="67"/>
              </a:lnTo>
              <a:lnTo>
                <a:pt x="105" y="71"/>
              </a:lnTo>
              <a:lnTo>
                <a:pt x="109" y="51"/>
              </a:lnTo>
              <a:lnTo>
                <a:pt x="112" y="46"/>
              </a:lnTo>
              <a:lnTo>
                <a:pt x="103" y="46"/>
              </a:lnTo>
              <a:lnTo>
                <a:pt x="102" y="42"/>
              </a:lnTo>
              <a:lnTo>
                <a:pt x="97" y="41"/>
              </a:lnTo>
              <a:lnTo>
                <a:pt x="94" y="33"/>
              </a:lnTo>
              <a:lnTo>
                <a:pt x="81" y="27"/>
              </a:lnTo>
              <a:lnTo>
                <a:pt x="79" y="23"/>
              </a:lnTo>
              <a:lnTo>
                <a:pt x="81" y="16"/>
              </a:lnTo>
              <a:lnTo>
                <a:pt x="85" y="11"/>
              </a:lnTo>
              <a:lnTo>
                <a:pt x="81" y="2"/>
              </a:lnTo>
              <a:lnTo>
                <a:pt x="76" y="0"/>
              </a:lnTo>
              <a:lnTo>
                <a:pt x="72" y="5"/>
              </a:lnTo>
              <a:lnTo>
                <a:pt x="73" y="10"/>
              </a:lnTo>
              <a:lnTo>
                <a:pt x="66" y="11"/>
              </a:lnTo>
              <a:lnTo>
                <a:pt x="64" y="16"/>
              </a:lnTo>
              <a:lnTo>
                <a:pt x="58" y="10"/>
              </a:lnTo>
              <a:lnTo>
                <a:pt x="56" y="14"/>
              </a:lnTo>
              <a:lnTo>
                <a:pt x="45" y="14"/>
              </a:lnTo>
              <a:lnTo>
                <a:pt x="47" y="7"/>
              </a:lnTo>
              <a:lnTo>
                <a:pt x="30" y="9"/>
              </a:lnTo>
              <a:lnTo>
                <a:pt x="28" y="17"/>
              </a:lnTo>
              <a:lnTo>
                <a:pt x="20" y="18"/>
              </a:lnTo>
              <a:lnTo>
                <a:pt x="19" y="23"/>
              </a:lnTo>
              <a:lnTo>
                <a:pt x="21" y="29"/>
              </a:lnTo>
              <a:lnTo>
                <a:pt x="11" y="28"/>
              </a:lnTo>
              <a:lnTo>
                <a:pt x="5" y="31"/>
              </a:lnTo>
              <a:lnTo>
                <a:pt x="4" y="38"/>
              </a:lnTo>
              <a:lnTo>
                <a:pt x="3" y="54"/>
              </a:lnTo>
              <a:lnTo>
                <a:pt x="11" y="56"/>
              </a:lnTo>
              <a:lnTo>
                <a:pt x="3" y="70"/>
              </a:lnTo>
              <a:lnTo>
                <a:pt x="1" y="78"/>
              </a:lnTo>
              <a:lnTo>
                <a:pt x="0" y="95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342900</xdr:colOff>
      <xdr:row>13</xdr:row>
      <xdr:rowOff>57150</xdr:rowOff>
    </xdr:from>
    <xdr:to>
      <xdr:col>3</xdr:col>
      <xdr:colOff>590550</xdr:colOff>
      <xdr:row>14</xdr:row>
      <xdr:rowOff>57150</xdr:rowOff>
    </xdr:to>
    <xdr:sp macro="" textlink="">
      <xdr:nvSpPr>
        <xdr:cNvPr id="91177" name="Text Box 41"/>
        <xdr:cNvSpPr txBox="1">
          <a:spLocks noChangeArrowheads="1"/>
        </xdr:cNvSpPr>
      </xdr:nvSpPr>
      <xdr:spPr bwMode="auto">
        <a:xfrm>
          <a:off x="2628900" y="2200275"/>
          <a:ext cx="2476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Berlin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1 198 EUR</a:t>
          </a:r>
        </a:p>
      </xdr:txBody>
    </xdr:sp>
    <xdr:clientData/>
  </xdr:twoCellAnchor>
  <xdr:twoCellAnchor>
    <xdr:from>
      <xdr:col>2</xdr:col>
      <xdr:colOff>676275</xdr:colOff>
      <xdr:row>11</xdr:row>
      <xdr:rowOff>133350</xdr:rowOff>
    </xdr:from>
    <xdr:to>
      <xdr:col>3</xdr:col>
      <xdr:colOff>285750</xdr:colOff>
      <xdr:row>12</xdr:row>
      <xdr:rowOff>142875</xdr:rowOff>
    </xdr:to>
    <xdr:sp macro="" textlink="">
      <xdr:nvSpPr>
        <xdr:cNvPr id="91178" name="Text Box 42"/>
        <xdr:cNvSpPr txBox="1">
          <a:spLocks noChangeArrowheads="1"/>
        </xdr:cNvSpPr>
      </xdr:nvSpPr>
      <xdr:spPr bwMode="auto">
        <a:xfrm>
          <a:off x="2200275" y="1952625"/>
          <a:ext cx="3714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Brandenburg 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1 265 EUR</a:t>
          </a:r>
        </a:p>
      </xdr:txBody>
    </xdr:sp>
    <xdr:clientData/>
  </xdr:twoCellAnchor>
  <xdr:twoCellAnchor>
    <xdr:from>
      <xdr:col>1</xdr:col>
      <xdr:colOff>381000</xdr:colOff>
      <xdr:row>7</xdr:row>
      <xdr:rowOff>209550</xdr:rowOff>
    </xdr:from>
    <xdr:to>
      <xdr:col>2</xdr:col>
      <xdr:colOff>114300</xdr:colOff>
      <xdr:row>8</xdr:row>
      <xdr:rowOff>152400</xdr:rowOff>
    </xdr:to>
    <xdr:sp macro="" textlink="">
      <xdr:nvSpPr>
        <xdr:cNvPr id="91179" name="Text Box 43"/>
        <xdr:cNvSpPr txBox="1">
          <a:spLocks noChangeArrowheads="1"/>
        </xdr:cNvSpPr>
      </xdr:nvSpPr>
      <xdr:spPr bwMode="auto">
        <a:xfrm>
          <a:off x="1143000" y="1295400"/>
          <a:ext cx="4953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Schleswig-Holstein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1 200 EUR</a:t>
          </a:r>
        </a:p>
      </xdr:txBody>
    </xdr:sp>
    <xdr:clientData/>
  </xdr:twoCellAnchor>
  <xdr:twoCellAnchor>
    <xdr:from>
      <xdr:col>1</xdr:col>
      <xdr:colOff>638174</xdr:colOff>
      <xdr:row>10</xdr:row>
      <xdr:rowOff>76200</xdr:rowOff>
    </xdr:from>
    <xdr:to>
      <xdr:col>2</xdr:col>
      <xdr:colOff>240631</xdr:colOff>
      <xdr:row>11</xdr:row>
      <xdr:rowOff>72190</xdr:rowOff>
    </xdr:to>
    <xdr:sp macro="" textlink="">
      <xdr:nvSpPr>
        <xdr:cNvPr id="91180" name="Text Box 44"/>
        <xdr:cNvSpPr txBox="1">
          <a:spLocks noChangeArrowheads="1"/>
        </xdr:cNvSpPr>
      </xdr:nvSpPr>
      <xdr:spPr bwMode="auto">
        <a:xfrm>
          <a:off x="1323974" y="1784684"/>
          <a:ext cx="288257" cy="1644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Hamburg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1 210 EUR</a:t>
          </a:r>
        </a:p>
      </xdr:txBody>
    </xdr:sp>
    <xdr:clientData/>
  </xdr:twoCellAnchor>
  <xdr:twoCellAnchor>
    <xdr:from>
      <xdr:col>1</xdr:col>
      <xdr:colOff>47625</xdr:colOff>
      <xdr:row>10</xdr:row>
      <xdr:rowOff>85725</xdr:rowOff>
    </xdr:from>
    <xdr:to>
      <xdr:col>1</xdr:col>
      <xdr:colOff>371475</xdr:colOff>
      <xdr:row>11</xdr:row>
      <xdr:rowOff>85725</xdr:rowOff>
    </xdr:to>
    <xdr:sp macro="" textlink="">
      <xdr:nvSpPr>
        <xdr:cNvPr id="91181" name="Text Box 45"/>
        <xdr:cNvSpPr txBox="1">
          <a:spLocks noChangeArrowheads="1"/>
        </xdr:cNvSpPr>
      </xdr:nvSpPr>
      <xdr:spPr bwMode="auto">
        <a:xfrm>
          <a:off x="809625" y="1743075"/>
          <a:ext cx="3238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Bremen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1 117 EUR</a:t>
          </a:r>
        </a:p>
      </xdr:txBody>
    </xdr:sp>
    <xdr:clientData/>
  </xdr:twoCellAnchor>
  <xdr:twoCellAnchor>
    <xdr:from>
      <xdr:col>1</xdr:col>
      <xdr:colOff>409575</xdr:colOff>
      <xdr:row>12</xdr:row>
      <xdr:rowOff>104274</xdr:rowOff>
    </xdr:from>
    <xdr:to>
      <xdr:col>2</xdr:col>
      <xdr:colOff>76200</xdr:colOff>
      <xdr:row>13</xdr:row>
      <xdr:rowOff>133351</xdr:rowOff>
    </xdr:to>
    <xdr:sp macro="" textlink="">
      <xdr:nvSpPr>
        <xdr:cNvPr id="91182" name="Text Box 46"/>
        <xdr:cNvSpPr txBox="1">
          <a:spLocks noChangeArrowheads="1"/>
        </xdr:cNvSpPr>
      </xdr:nvSpPr>
      <xdr:spPr bwMode="auto">
        <a:xfrm>
          <a:off x="1095375" y="2149642"/>
          <a:ext cx="352425" cy="1975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Niedersachsen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1 167 EUR</a:t>
          </a:r>
        </a:p>
      </xdr:txBody>
    </xdr:sp>
    <xdr:clientData/>
  </xdr:twoCellAnchor>
  <xdr:twoCellAnchor>
    <xdr:from>
      <xdr:col>0</xdr:col>
      <xdr:colOff>304800</xdr:colOff>
      <xdr:row>16</xdr:row>
      <xdr:rowOff>57150</xdr:rowOff>
    </xdr:from>
    <xdr:to>
      <xdr:col>1</xdr:col>
      <xdr:colOff>171450</xdr:colOff>
      <xdr:row>17</xdr:row>
      <xdr:rowOff>104775</xdr:rowOff>
    </xdr:to>
    <xdr:sp macro="" textlink="">
      <xdr:nvSpPr>
        <xdr:cNvPr id="91183" name="Text Box 47"/>
        <xdr:cNvSpPr txBox="1">
          <a:spLocks noChangeArrowheads="1"/>
        </xdr:cNvSpPr>
      </xdr:nvSpPr>
      <xdr:spPr bwMode="auto">
        <a:xfrm>
          <a:off x="304800" y="2686050"/>
          <a:ext cx="628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Nordrhein-Westfalen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1 181 EUR</a:t>
          </a:r>
        </a:p>
      </xdr:txBody>
    </xdr:sp>
    <xdr:clientData/>
  </xdr:twoCellAnchor>
  <xdr:twoCellAnchor>
    <xdr:from>
      <xdr:col>2</xdr:col>
      <xdr:colOff>9525</xdr:colOff>
      <xdr:row>19</xdr:row>
      <xdr:rowOff>0</xdr:rowOff>
    </xdr:from>
    <xdr:to>
      <xdr:col>2</xdr:col>
      <xdr:colOff>409575</xdr:colOff>
      <xdr:row>20</xdr:row>
      <xdr:rowOff>47625</xdr:rowOff>
    </xdr:to>
    <xdr:sp macro="" textlink="">
      <xdr:nvSpPr>
        <xdr:cNvPr id="91184" name="Text Box 48"/>
        <xdr:cNvSpPr txBox="1">
          <a:spLocks noChangeArrowheads="1"/>
        </xdr:cNvSpPr>
      </xdr:nvSpPr>
      <xdr:spPr bwMode="auto">
        <a:xfrm>
          <a:off x="1533525" y="3114675"/>
          <a:ext cx="4000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Thüringen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1 246 EUR</a:t>
          </a:r>
        </a:p>
      </xdr:txBody>
    </xdr:sp>
    <xdr:clientData/>
  </xdr:twoCellAnchor>
  <xdr:twoCellAnchor>
    <xdr:from>
      <xdr:col>0</xdr:col>
      <xdr:colOff>140368</xdr:colOff>
      <xdr:row>23</xdr:row>
      <xdr:rowOff>133350</xdr:rowOff>
    </xdr:from>
    <xdr:to>
      <xdr:col>0</xdr:col>
      <xdr:colOff>409575</xdr:colOff>
      <xdr:row>25</xdr:row>
      <xdr:rowOff>9525</xdr:rowOff>
    </xdr:to>
    <xdr:sp macro="" textlink="">
      <xdr:nvSpPr>
        <xdr:cNvPr id="91185" name="Text Box 49"/>
        <xdr:cNvSpPr txBox="1">
          <a:spLocks noChangeArrowheads="1"/>
        </xdr:cNvSpPr>
      </xdr:nvSpPr>
      <xdr:spPr bwMode="auto">
        <a:xfrm>
          <a:off x="140368" y="3863139"/>
          <a:ext cx="269207" cy="19701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Saarland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1 066 EUR</a:t>
          </a:r>
        </a:p>
      </xdr:txBody>
    </xdr:sp>
    <xdr:clientData/>
  </xdr:twoCellAnchor>
  <xdr:twoCellAnchor editAs="oneCell">
    <xdr:from>
      <xdr:col>3</xdr:col>
      <xdr:colOff>76200</xdr:colOff>
      <xdr:row>17</xdr:row>
      <xdr:rowOff>152400</xdr:rowOff>
    </xdr:from>
    <xdr:to>
      <xdr:col>3</xdr:col>
      <xdr:colOff>485775</xdr:colOff>
      <xdr:row>19</xdr:row>
      <xdr:rowOff>19050</xdr:rowOff>
    </xdr:to>
    <xdr:sp macro="" textlink="">
      <xdr:nvSpPr>
        <xdr:cNvPr id="91186" name="Text Box 50"/>
        <xdr:cNvSpPr txBox="1">
          <a:spLocks noChangeArrowheads="1"/>
        </xdr:cNvSpPr>
      </xdr:nvSpPr>
      <xdr:spPr bwMode="auto">
        <a:xfrm>
          <a:off x="2362200" y="2943225"/>
          <a:ext cx="4095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Sachsen    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1 332 EUR</a:t>
          </a:r>
        </a:p>
      </xdr:txBody>
    </xdr:sp>
    <xdr:clientData/>
  </xdr:twoCellAnchor>
  <xdr:twoCellAnchor>
    <xdr:from>
      <xdr:col>1</xdr:col>
      <xdr:colOff>57150</xdr:colOff>
      <xdr:row>26</xdr:row>
      <xdr:rowOff>133350</xdr:rowOff>
    </xdr:from>
    <xdr:to>
      <xdr:col>1</xdr:col>
      <xdr:colOff>542925</xdr:colOff>
      <xdr:row>28</xdr:row>
      <xdr:rowOff>28575</xdr:rowOff>
    </xdr:to>
    <xdr:sp macro="" textlink="">
      <xdr:nvSpPr>
        <xdr:cNvPr id="91187" name="Text Box 51"/>
        <xdr:cNvSpPr txBox="1">
          <a:spLocks noChangeArrowheads="1"/>
        </xdr:cNvSpPr>
      </xdr:nvSpPr>
      <xdr:spPr bwMode="auto">
        <a:xfrm>
          <a:off x="819150" y="4381500"/>
          <a:ext cx="48577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Baden-Württemberg      1 132 EUR</a:t>
          </a:r>
          <a:endParaRPr lang="de-DE" sz="600" b="0" i="0" u="none" strike="noStrike" baseline="0">
            <a:solidFill>
              <a:srgbClr val="FFFFFF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304800</xdr:colOff>
      <xdr:row>24</xdr:row>
      <xdr:rowOff>152400</xdr:rowOff>
    </xdr:from>
    <xdr:to>
      <xdr:col>2</xdr:col>
      <xdr:colOff>752475</xdr:colOff>
      <xdr:row>26</xdr:row>
      <xdr:rowOff>66675</xdr:rowOff>
    </xdr:to>
    <xdr:sp macro="" textlink="">
      <xdr:nvSpPr>
        <xdr:cNvPr id="91188" name="Text Box 52"/>
        <xdr:cNvSpPr txBox="1">
          <a:spLocks noChangeArrowheads="1"/>
        </xdr:cNvSpPr>
      </xdr:nvSpPr>
      <xdr:spPr bwMode="auto">
        <a:xfrm>
          <a:off x="1828800" y="4076700"/>
          <a:ext cx="4476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Bayern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1 106 EUR</a:t>
          </a:r>
        </a:p>
      </xdr:txBody>
    </xdr:sp>
    <xdr:clientData/>
  </xdr:twoCellAnchor>
  <xdr:twoCellAnchor>
    <xdr:from>
      <xdr:col>1</xdr:col>
      <xdr:colOff>133350</xdr:colOff>
      <xdr:row>20</xdr:row>
      <xdr:rowOff>0</xdr:rowOff>
    </xdr:from>
    <xdr:to>
      <xdr:col>1</xdr:col>
      <xdr:colOff>514350</xdr:colOff>
      <xdr:row>21</xdr:row>
      <xdr:rowOff>28575</xdr:rowOff>
    </xdr:to>
    <xdr:sp macro="" textlink="">
      <xdr:nvSpPr>
        <xdr:cNvPr id="91189" name="Text Box 53"/>
        <xdr:cNvSpPr txBox="1">
          <a:spLocks noChangeArrowheads="1"/>
        </xdr:cNvSpPr>
      </xdr:nvSpPr>
      <xdr:spPr bwMode="auto">
        <a:xfrm>
          <a:off x="895350" y="3276600"/>
          <a:ext cx="3810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Hessen 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1 126 EUR</a:t>
          </a:r>
        </a:p>
      </xdr:txBody>
    </xdr:sp>
    <xdr:clientData/>
  </xdr:twoCellAnchor>
  <xdr:twoCellAnchor>
    <xdr:from>
      <xdr:col>2</xdr:col>
      <xdr:colOff>228600</xdr:colOff>
      <xdr:row>15</xdr:row>
      <xdr:rowOff>76200</xdr:rowOff>
    </xdr:from>
    <xdr:to>
      <xdr:col>2</xdr:col>
      <xdr:colOff>704850</xdr:colOff>
      <xdr:row>16</xdr:row>
      <xdr:rowOff>142875</xdr:rowOff>
    </xdr:to>
    <xdr:sp macro="" textlink="">
      <xdr:nvSpPr>
        <xdr:cNvPr id="91190" name="Text Box 54"/>
        <xdr:cNvSpPr txBox="1">
          <a:spLocks noChangeArrowheads="1"/>
        </xdr:cNvSpPr>
      </xdr:nvSpPr>
      <xdr:spPr bwMode="auto">
        <a:xfrm>
          <a:off x="1752600" y="2543175"/>
          <a:ext cx="47625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Sachsen-Anhalt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1 203 EUR</a:t>
          </a:r>
        </a:p>
      </xdr:txBody>
    </xdr:sp>
    <xdr:clientData/>
  </xdr:twoCellAnchor>
  <xdr:twoCellAnchor>
    <xdr:from>
      <xdr:col>1</xdr:col>
      <xdr:colOff>247650</xdr:colOff>
      <xdr:row>33</xdr:row>
      <xdr:rowOff>114300</xdr:rowOff>
    </xdr:from>
    <xdr:to>
      <xdr:col>1</xdr:col>
      <xdr:colOff>647700</xdr:colOff>
      <xdr:row>34</xdr:row>
      <xdr:rowOff>47625</xdr:rowOff>
    </xdr:to>
    <xdr:sp macro="" textlink="">
      <xdr:nvSpPr>
        <xdr:cNvPr id="91191" name="Rectangle 55"/>
        <xdr:cNvSpPr>
          <a:spLocks noChangeArrowheads="1"/>
        </xdr:cNvSpPr>
      </xdr:nvSpPr>
      <xdr:spPr bwMode="auto">
        <a:xfrm>
          <a:off x="1009650" y="5543550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59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247650</xdr:colOff>
      <xdr:row>34</xdr:row>
      <xdr:rowOff>66675</xdr:rowOff>
    </xdr:from>
    <xdr:to>
      <xdr:col>1</xdr:col>
      <xdr:colOff>647700</xdr:colOff>
      <xdr:row>35</xdr:row>
      <xdr:rowOff>0</xdr:rowOff>
    </xdr:to>
    <xdr:sp macro="" textlink="">
      <xdr:nvSpPr>
        <xdr:cNvPr id="91192" name="Rectangle 56"/>
        <xdr:cNvSpPr>
          <a:spLocks noChangeArrowheads="1"/>
        </xdr:cNvSpPr>
      </xdr:nvSpPr>
      <xdr:spPr bwMode="auto">
        <a:xfrm>
          <a:off x="1009650" y="5686425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B973" mc:Ignorable="a14" a14:legacySpreadsheetColorIndex="17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247650</xdr:colOff>
      <xdr:row>35</xdr:row>
      <xdr:rowOff>19050</xdr:rowOff>
    </xdr:from>
    <xdr:to>
      <xdr:col>1</xdr:col>
      <xdr:colOff>647700</xdr:colOff>
      <xdr:row>35</xdr:row>
      <xdr:rowOff>142875</xdr:rowOff>
    </xdr:to>
    <xdr:sp macro="" textlink="">
      <xdr:nvSpPr>
        <xdr:cNvPr id="91193" name="Rectangle 57"/>
        <xdr:cNvSpPr>
          <a:spLocks noChangeArrowheads="1"/>
        </xdr:cNvSpPr>
      </xdr:nvSpPr>
      <xdr:spPr bwMode="auto">
        <a:xfrm>
          <a:off x="1009650" y="5829300"/>
          <a:ext cx="400050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6600" mc:Ignorable="a14" a14:legacySpreadsheetColorIndex="42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0</xdr:col>
      <xdr:colOff>66675</xdr:colOff>
      <xdr:row>35</xdr:row>
      <xdr:rowOff>0</xdr:rowOff>
    </xdr:from>
    <xdr:to>
      <xdr:col>1</xdr:col>
      <xdr:colOff>0</xdr:colOff>
      <xdr:row>35</xdr:row>
      <xdr:rowOff>152400</xdr:rowOff>
    </xdr:to>
    <xdr:sp macro="" textlink="">
      <xdr:nvSpPr>
        <xdr:cNvPr id="91194" name="Text Box 58"/>
        <xdr:cNvSpPr txBox="1">
          <a:spLocks noChangeArrowheads="1"/>
        </xdr:cNvSpPr>
      </xdr:nvSpPr>
      <xdr:spPr bwMode="auto">
        <a:xfrm>
          <a:off x="66675" y="5810250"/>
          <a:ext cx="65722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1 200 EUR und mehr</a:t>
          </a:r>
        </a:p>
      </xdr:txBody>
    </xdr:sp>
    <xdr:clientData/>
  </xdr:twoCellAnchor>
  <xdr:twoCellAnchor editAs="oneCell">
    <xdr:from>
      <xdr:col>0</xdr:col>
      <xdr:colOff>66675</xdr:colOff>
      <xdr:row>34</xdr:row>
      <xdr:rowOff>76200</xdr:rowOff>
    </xdr:from>
    <xdr:to>
      <xdr:col>1</xdr:col>
      <xdr:colOff>57150</xdr:colOff>
      <xdr:row>35</xdr:row>
      <xdr:rowOff>0</xdr:rowOff>
    </xdr:to>
    <xdr:sp macro="" textlink="">
      <xdr:nvSpPr>
        <xdr:cNvPr id="91195" name="Text Box 59"/>
        <xdr:cNvSpPr txBox="1">
          <a:spLocks noChangeArrowheads="1"/>
        </xdr:cNvSpPr>
      </xdr:nvSpPr>
      <xdr:spPr bwMode="auto">
        <a:xfrm>
          <a:off x="66675" y="5695950"/>
          <a:ext cx="752475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1 150 bis unter 1 200 EUR</a:t>
          </a:r>
        </a:p>
      </xdr:txBody>
    </xdr:sp>
    <xdr:clientData/>
  </xdr:twoCellAnchor>
  <xdr:twoCellAnchor editAs="oneCell">
    <xdr:from>
      <xdr:col>0</xdr:col>
      <xdr:colOff>76200</xdr:colOff>
      <xdr:row>33</xdr:row>
      <xdr:rowOff>123825</xdr:rowOff>
    </xdr:from>
    <xdr:to>
      <xdr:col>0</xdr:col>
      <xdr:colOff>638175</xdr:colOff>
      <xdr:row>34</xdr:row>
      <xdr:rowOff>28575</xdr:rowOff>
    </xdr:to>
    <xdr:sp macro="" textlink="">
      <xdr:nvSpPr>
        <xdr:cNvPr id="91196" name="Text Box 60"/>
        <xdr:cNvSpPr txBox="1">
          <a:spLocks noChangeArrowheads="1"/>
        </xdr:cNvSpPr>
      </xdr:nvSpPr>
      <xdr:spPr bwMode="auto">
        <a:xfrm>
          <a:off x="76200" y="5553075"/>
          <a:ext cx="561975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bis unter 1 150 EUR</a:t>
          </a:r>
        </a:p>
      </xdr:txBody>
    </xdr:sp>
    <xdr:clientData/>
  </xdr:twoCellAnchor>
  <xdr:twoCellAnchor>
    <xdr:from>
      <xdr:col>0</xdr:col>
      <xdr:colOff>114300</xdr:colOff>
      <xdr:row>5</xdr:row>
      <xdr:rowOff>152400</xdr:rowOff>
    </xdr:from>
    <xdr:to>
      <xdr:col>0</xdr:col>
      <xdr:colOff>752475</xdr:colOff>
      <xdr:row>7</xdr:row>
      <xdr:rowOff>200025</xdr:rowOff>
    </xdr:to>
    <xdr:sp macro="" textlink="">
      <xdr:nvSpPr>
        <xdr:cNvPr id="91197" name="AutoShape 61"/>
        <xdr:cNvSpPr>
          <a:spLocks noChangeArrowheads="1"/>
        </xdr:cNvSpPr>
      </xdr:nvSpPr>
      <xdr:spPr bwMode="auto">
        <a:xfrm>
          <a:off x="114300" y="914400"/>
          <a:ext cx="638175" cy="3714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500" b="1" i="0" u="none" strike="noStrike" baseline="0">
              <a:solidFill>
                <a:srgbClr val="000000"/>
              </a:solidFill>
              <a:latin typeface="MetaNormalLF-Roman"/>
            </a:rPr>
            <a:t>Deutschland</a:t>
          </a:r>
        </a:p>
        <a:p>
          <a:pPr algn="ctr" rtl="0">
            <a:defRPr sz="1000"/>
          </a:pPr>
          <a:r>
            <a:rPr lang="de-DE" sz="500" b="1" i="0" u="none" strike="noStrike" baseline="0">
              <a:solidFill>
                <a:srgbClr val="000000"/>
              </a:solidFill>
              <a:latin typeface="MetaNormalLF-Roman"/>
            </a:rPr>
            <a:t>1 164 EUR</a:t>
          </a:r>
        </a:p>
      </xdr:txBody>
    </xdr:sp>
    <xdr:clientData/>
  </xdr:twoCellAnchor>
  <xdr:twoCellAnchor editAs="oneCell">
    <xdr:from>
      <xdr:col>0</xdr:col>
      <xdr:colOff>28575</xdr:colOff>
      <xdr:row>32</xdr:row>
      <xdr:rowOff>114300</xdr:rowOff>
    </xdr:from>
    <xdr:to>
      <xdr:col>1</xdr:col>
      <xdr:colOff>428625</xdr:colOff>
      <xdr:row>33</xdr:row>
      <xdr:rowOff>114300</xdr:rowOff>
    </xdr:to>
    <xdr:sp macro="" textlink="">
      <xdr:nvSpPr>
        <xdr:cNvPr id="91198" name="Text Box 62"/>
        <xdr:cNvSpPr txBox="1">
          <a:spLocks noChangeArrowheads="1"/>
        </xdr:cNvSpPr>
      </xdr:nvSpPr>
      <xdr:spPr bwMode="auto">
        <a:xfrm>
          <a:off x="28575" y="5334000"/>
          <a:ext cx="11620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0" anchor="t" upright="1"/>
        <a:lstStyle/>
        <a:p>
          <a:pPr algn="ctr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MetaNormalLF-Roman"/>
            </a:rPr>
            <a:t>Monatlicher Förderungsbetrag *)</a:t>
          </a:r>
        </a:p>
      </xdr:txBody>
    </xdr:sp>
    <xdr:clientData/>
  </xdr:twoCellAnchor>
  <xdr:twoCellAnchor>
    <xdr:from>
      <xdr:col>0</xdr:col>
      <xdr:colOff>0</xdr:colOff>
      <xdr:row>32</xdr:row>
      <xdr:rowOff>66675</xdr:rowOff>
    </xdr:from>
    <xdr:to>
      <xdr:col>1</xdr:col>
      <xdr:colOff>742950</xdr:colOff>
      <xdr:row>36</xdr:row>
      <xdr:rowOff>19050</xdr:rowOff>
    </xdr:to>
    <xdr:sp macro="" textlink="">
      <xdr:nvSpPr>
        <xdr:cNvPr id="91199" name="Rectangle 63"/>
        <xdr:cNvSpPr>
          <a:spLocks noChangeArrowheads="1"/>
        </xdr:cNvSpPr>
      </xdr:nvSpPr>
      <xdr:spPr bwMode="auto">
        <a:xfrm>
          <a:off x="0" y="5286375"/>
          <a:ext cx="1504950" cy="733425"/>
        </a:xfrm>
        <a:prstGeom prst="rect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419100</xdr:colOff>
      <xdr:row>9</xdr:row>
      <xdr:rowOff>38100</xdr:rowOff>
    </xdr:from>
    <xdr:to>
      <xdr:col>3</xdr:col>
      <xdr:colOff>323850</xdr:colOff>
      <xdr:row>10</xdr:row>
      <xdr:rowOff>66675</xdr:rowOff>
    </xdr:to>
    <xdr:sp macro="" textlink="">
      <xdr:nvSpPr>
        <xdr:cNvPr id="91201" name="Text Box 65"/>
        <xdr:cNvSpPr txBox="1">
          <a:spLocks noChangeArrowheads="1"/>
        </xdr:cNvSpPr>
      </xdr:nvSpPr>
      <xdr:spPr bwMode="auto">
        <a:xfrm>
          <a:off x="1943100" y="1533525"/>
          <a:ext cx="6667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Mecklenburg-Vorpommern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1 197 EUR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285750</xdr:colOff>
          <xdr:row>1</xdr:row>
          <xdr:rowOff>85725</xdr:rowOff>
        </xdr:from>
        <xdr:to>
          <xdr:col>4</xdr:col>
          <xdr:colOff>0</xdr:colOff>
          <xdr:row>6</xdr:row>
          <xdr:rowOff>28575</xdr:rowOff>
        </xdr:to>
        <xdr:sp macro="" textlink="">
          <xdr:nvSpPr>
            <xdr:cNvPr id="91202" name="Object 66" hidden="1">
              <a:extLst>
                <a:ext uri="{63B3BB69-23CF-44E3-9099-C40C66FF867C}">
                  <a14:compatExt spid="_x0000_s91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123825</xdr:colOff>
      <xdr:row>18</xdr:row>
      <xdr:rowOff>114300</xdr:rowOff>
    </xdr:from>
    <xdr:to>
      <xdr:col>1</xdr:col>
      <xdr:colOff>180975</xdr:colOff>
      <xdr:row>25</xdr:row>
      <xdr:rowOff>76200</xdr:rowOff>
    </xdr:to>
    <xdr:sp macro="" textlink="">
      <xdr:nvSpPr>
        <xdr:cNvPr id="91203" name="Freeform 67"/>
        <xdr:cNvSpPr>
          <a:spLocks/>
        </xdr:cNvSpPr>
      </xdr:nvSpPr>
      <xdr:spPr bwMode="auto">
        <a:xfrm>
          <a:off x="123825" y="3067050"/>
          <a:ext cx="819150" cy="1095375"/>
        </a:xfrm>
        <a:custGeom>
          <a:avLst/>
          <a:gdLst>
            <a:gd name="T0" fmla="*/ 236 w 506"/>
            <a:gd name="T1" fmla="*/ 500 h 661"/>
            <a:gd name="T2" fmla="*/ 252 w 506"/>
            <a:gd name="T3" fmla="*/ 470 h 661"/>
            <a:gd name="T4" fmla="*/ 222 w 506"/>
            <a:gd name="T5" fmla="*/ 447 h 661"/>
            <a:gd name="T6" fmla="*/ 193 w 506"/>
            <a:gd name="T7" fmla="*/ 427 h 661"/>
            <a:gd name="T8" fmla="*/ 162 w 506"/>
            <a:gd name="T9" fmla="*/ 440 h 661"/>
            <a:gd name="T10" fmla="*/ 108 w 506"/>
            <a:gd name="T11" fmla="*/ 458 h 661"/>
            <a:gd name="T12" fmla="*/ 46 w 506"/>
            <a:gd name="T13" fmla="*/ 454 h 661"/>
            <a:gd name="T14" fmla="*/ 83 w 506"/>
            <a:gd name="T15" fmla="*/ 374 h 661"/>
            <a:gd name="T16" fmla="*/ 41 w 506"/>
            <a:gd name="T17" fmla="*/ 359 h 661"/>
            <a:gd name="T18" fmla="*/ 1 w 506"/>
            <a:gd name="T19" fmla="*/ 292 h 661"/>
            <a:gd name="T20" fmla="*/ 6 w 506"/>
            <a:gd name="T21" fmla="*/ 255 h 661"/>
            <a:gd name="T22" fmla="*/ 11 w 506"/>
            <a:gd name="T23" fmla="*/ 247 h 661"/>
            <a:gd name="T24" fmla="*/ 16 w 506"/>
            <a:gd name="T25" fmla="*/ 235 h 661"/>
            <a:gd name="T26" fmla="*/ 17 w 506"/>
            <a:gd name="T27" fmla="*/ 226 h 661"/>
            <a:gd name="T28" fmla="*/ 42 w 506"/>
            <a:gd name="T29" fmla="*/ 212 h 661"/>
            <a:gd name="T30" fmla="*/ 50 w 506"/>
            <a:gd name="T31" fmla="*/ 199 h 661"/>
            <a:gd name="T32" fmla="*/ 66 w 506"/>
            <a:gd name="T33" fmla="*/ 199 h 661"/>
            <a:gd name="T34" fmla="*/ 58 w 506"/>
            <a:gd name="T35" fmla="*/ 184 h 661"/>
            <a:gd name="T36" fmla="*/ 91 w 506"/>
            <a:gd name="T37" fmla="*/ 170 h 661"/>
            <a:gd name="T38" fmla="*/ 141 w 506"/>
            <a:gd name="T39" fmla="*/ 178 h 661"/>
            <a:gd name="T40" fmla="*/ 141 w 506"/>
            <a:gd name="T41" fmla="*/ 139 h 661"/>
            <a:gd name="T42" fmla="*/ 176 w 506"/>
            <a:gd name="T43" fmla="*/ 134 h 661"/>
            <a:gd name="T44" fmla="*/ 205 w 506"/>
            <a:gd name="T45" fmla="*/ 105 h 661"/>
            <a:gd name="T46" fmla="*/ 238 w 506"/>
            <a:gd name="T47" fmla="*/ 92 h 661"/>
            <a:gd name="T48" fmla="*/ 273 w 506"/>
            <a:gd name="T49" fmla="*/ 72 h 661"/>
            <a:gd name="T50" fmla="*/ 328 w 506"/>
            <a:gd name="T51" fmla="*/ 56 h 661"/>
            <a:gd name="T52" fmla="*/ 365 w 506"/>
            <a:gd name="T53" fmla="*/ 29 h 661"/>
            <a:gd name="T54" fmla="*/ 380 w 506"/>
            <a:gd name="T55" fmla="*/ 5 h 661"/>
            <a:gd name="T56" fmla="*/ 405 w 506"/>
            <a:gd name="T57" fmla="*/ 32 h 661"/>
            <a:gd name="T58" fmla="*/ 432 w 506"/>
            <a:gd name="T59" fmla="*/ 78 h 661"/>
            <a:gd name="T60" fmla="*/ 441 w 506"/>
            <a:gd name="T61" fmla="*/ 115 h 661"/>
            <a:gd name="T62" fmla="*/ 405 w 506"/>
            <a:gd name="T63" fmla="*/ 138 h 661"/>
            <a:gd name="T64" fmla="*/ 407 w 506"/>
            <a:gd name="T65" fmla="*/ 186 h 661"/>
            <a:gd name="T66" fmla="*/ 433 w 506"/>
            <a:gd name="T67" fmla="*/ 221 h 661"/>
            <a:gd name="T68" fmla="*/ 411 w 506"/>
            <a:gd name="T69" fmla="*/ 238 h 661"/>
            <a:gd name="T70" fmla="*/ 390 w 506"/>
            <a:gd name="T71" fmla="*/ 276 h 661"/>
            <a:gd name="T72" fmla="*/ 356 w 506"/>
            <a:gd name="T73" fmla="*/ 286 h 661"/>
            <a:gd name="T74" fmla="*/ 409 w 506"/>
            <a:gd name="T75" fmla="*/ 320 h 661"/>
            <a:gd name="T76" fmla="*/ 465 w 506"/>
            <a:gd name="T77" fmla="*/ 319 h 661"/>
            <a:gd name="T78" fmla="*/ 478 w 506"/>
            <a:gd name="T79" fmla="*/ 363 h 661"/>
            <a:gd name="T80" fmla="*/ 500 w 506"/>
            <a:gd name="T81" fmla="*/ 397 h 661"/>
            <a:gd name="T82" fmla="*/ 479 w 506"/>
            <a:gd name="T83" fmla="*/ 441 h 661"/>
            <a:gd name="T84" fmla="*/ 494 w 506"/>
            <a:gd name="T85" fmla="*/ 490 h 661"/>
            <a:gd name="T86" fmla="*/ 503 w 506"/>
            <a:gd name="T87" fmla="*/ 517 h 661"/>
            <a:gd name="T88" fmla="*/ 500 w 506"/>
            <a:gd name="T89" fmla="*/ 536 h 661"/>
            <a:gd name="T90" fmla="*/ 487 w 506"/>
            <a:gd name="T91" fmla="*/ 566 h 661"/>
            <a:gd name="T92" fmla="*/ 468 w 506"/>
            <a:gd name="T93" fmla="*/ 626 h 661"/>
            <a:gd name="T94" fmla="*/ 443 w 506"/>
            <a:gd name="T95" fmla="*/ 661 h 661"/>
            <a:gd name="T96" fmla="*/ 379 w 506"/>
            <a:gd name="T97" fmla="*/ 638 h 661"/>
            <a:gd name="T98" fmla="*/ 332 w 506"/>
            <a:gd name="T99" fmla="*/ 632 h 661"/>
            <a:gd name="T100" fmla="*/ 288 w 506"/>
            <a:gd name="T101" fmla="*/ 611 h 661"/>
            <a:gd name="T102" fmla="*/ 255 w 506"/>
            <a:gd name="T103" fmla="*/ 600 h 661"/>
            <a:gd name="T104" fmla="*/ 254 w 506"/>
            <a:gd name="T105" fmla="*/ 553 h 661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  <a:cxn ang="0">
              <a:pos x="T30" y="T31"/>
            </a:cxn>
            <a:cxn ang="0">
              <a:pos x="T32" y="T33"/>
            </a:cxn>
            <a:cxn ang="0">
              <a:pos x="T34" y="T35"/>
            </a:cxn>
            <a:cxn ang="0">
              <a:pos x="T36" y="T37"/>
            </a:cxn>
            <a:cxn ang="0">
              <a:pos x="T38" y="T39"/>
            </a:cxn>
            <a:cxn ang="0">
              <a:pos x="T40" y="T41"/>
            </a:cxn>
            <a:cxn ang="0">
              <a:pos x="T42" y="T43"/>
            </a:cxn>
            <a:cxn ang="0">
              <a:pos x="T44" y="T45"/>
            </a:cxn>
            <a:cxn ang="0">
              <a:pos x="T46" y="T47"/>
            </a:cxn>
            <a:cxn ang="0">
              <a:pos x="T48" y="T49"/>
            </a:cxn>
            <a:cxn ang="0">
              <a:pos x="T50" y="T51"/>
            </a:cxn>
            <a:cxn ang="0">
              <a:pos x="T52" y="T53"/>
            </a:cxn>
            <a:cxn ang="0">
              <a:pos x="T54" y="T55"/>
            </a:cxn>
            <a:cxn ang="0">
              <a:pos x="T56" y="T57"/>
            </a:cxn>
            <a:cxn ang="0">
              <a:pos x="T58" y="T59"/>
            </a:cxn>
            <a:cxn ang="0">
              <a:pos x="T60" y="T61"/>
            </a:cxn>
            <a:cxn ang="0">
              <a:pos x="T62" y="T63"/>
            </a:cxn>
            <a:cxn ang="0">
              <a:pos x="T64" y="T65"/>
            </a:cxn>
            <a:cxn ang="0">
              <a:pos x="T66" y="T67"/>
            </a:cxn>
            <a:cxn ang="0">
              <a:pos x="T68" y="T69"/>
            </a:cxn>
            <a:cxn ang="0">
              <a:pos x="T70" y="T71"/>
            </a:cxn>
            <a:cxn ang="0">
              <a:pos x="T72" y="T73"/>
            </a:cxn>
            <a:cxn ang="0">
              <a:pos x="T74" y="T75"/>
            </a:cxn>
            <a:cxn ang="0">
              <a:pos x="T76" y="T77"/>
            </a:cxn>
            <a:cxn ang="0">
              <a:pos x="T78" y="T79"/>
            </a:cxn>
            <a:cxn ang="0">
              <a:pos x="T80" y="T81"/>
            </a:cxn>
            <a:cxn ang="0">
              <a:pos x="T82" y="T83"/>
            </a:cxn>
            <a:cxn ang="0">
              <a:pos x="T84" y="T85"/>
            </a:cxn>
            <a:cxn ang="0">
              <a:pos x="T86" y="T87"/>
            </a:cxn>
            <a:cxn ang="0">
              <a:pos x="T88" y="T89"/>
            </a:cxn>
            <a:cxn ang="0">
              <a:pos x="T90" y="T91"/>
            </a:cxn>
            <a:cxn ang="0">
              <a:pos x="T92" y="T93"/>
            </a:cxn>
            <a:cxn ang="0">
              <a:pos x="T94" y="T95"/>
            </a:cxn>
            <a:cxn ang="0">
              <a:pos x="T96" y="T97"/>
            </a:cxn>
            <a:cxn ang="0">
              <a:pos x="T98" y="T99"/>
            </a:cxn>
            <a:cxn ang="0">
              <a:pos x="T100" y="T101"/>
            </a:cxn>
            <a:cxn ang="0">
              <a:pos x="T102" y="T103"/>
            </a:cxn>
            <a:cxn ang="0">
              <a:pos x="T104" y="T105"/>
            </a:cxn>
          </a:cxnLst>
          <a:rect l="0" t="0" r="r" b="b"/>
          <a:pathLst>
            <a:path w="506" h="661">
              <a:moveTo>
                <a:pt x="267" y="525"/>
              </a:moveTo>
              <a:lnTo>
                <a:pt x="257" y="522"/>
              </a:lnTo>
              <a:lnTo>
                <a:pt x="249" y="516"/>
              </a:lnTo>
              <a:lnTo>
                <a:pt x="247" y="510"/>
              </a:lnTo>
              <a:lnTo>
                <a:pt x="236" y="500"/>
              </a:lnTo>
              <a:lnTo>
                <a:pt x="236" y="494"/>
              </a:lnTo>
              <a:lnTo>
                <a:pt x="248" y="489"/>
              </a:lnTo>
              <a:lnTo>
                <a:pt x="244" y="482"/>
              </a:lnTo>
              <a:lnTo>
                <a:pt x="246" y="473"/>
              </a:lnTo>
              <a:lnTo>
                <a:pt x="252" y="470"/>
              </a:lnTo>
              <a:lnTo>
                <a:pt x="246" y="463"/>
              </a:lnTo>
              <a:lnTo>
                <a:pt x="244" y="448"/>
              </a:lnTo>
              <a:lnTo>
                <a:pt x="237" y="448"/>
              </a:lnTo>
              <a:lnTo>
                <a:pt x="233" y="455"/>
              </a:lnTo>
              <a:lnTo>
                <a:pt x="222" y="447"/>
              </a:lnTo>
              <a:lnTo>
                <a:pt x="220" y="442"/>
              </a:lnTo>
              <a:lnTo>
                <a:pt x="211" y="441"/>
              </a:lnTo>
              <a:lnTo>
                <a:pt x="207" y="436"/>
              </a:lnTo>
              <a:lnTo>
                <a:pt x="203" y="439"/>
              </a:lnTo>
              <a:lnTo>
                <a:pt x="193" y="427"/>
              </a:lnTo>
              <a:lnTo>
                <a:pt x="180" y="432"/>
              </a:lnTo>
              <a:lnTo>
                <a:pt x="180" y="427"/>
              </a:lnTo>
              <a:lnTo>
                <a:pt x="169" y="429"/>
              </a:lnTo>
              <a:lnTo>
                <a:pt x="169" y="437"/>
              </a:lnTo>
              <a:lnTo>
                <a:pt x="162" y="440"/>
              </a:lnTo>
              <a:lnTo>
                <a:pt x="138" y="444"/>
              </a:lnTo>
              <a:lnTo>
                <a:pt x="130" y="450"/>
              </a:lnTo>
              <a:lnTo>
                <a:pt x="125" y="450"/>
              </a:lnTo>
              <a:lnTo>
                <a:pt x="112" y="459"/>
              </a:lnTo>
              <a:lnTo>
                <a:pt x="108" y="458"/>
              </a:lnTo>
              <a:lnTo>
                <a:pt x="90" y="467"/>
              </a:lnTo>
              <a:lnTo>
                <a:pt x="83" y="460"/>
              </a:lnTo>
              <a:lnTo>
                <a:pt x="71" y="462"/>
              </a:lnTo>
              <a:lnTo>
                <a:pt x="66" y="457"/>
              </a:lnTo>
              <a:lnTo>
                <a:pt x="46" y="454"/>
              </a:lnTo>
              <a:lnTo>
                <a:pt x="46" y="441"/>
              </a:lnTo>
              <a:lnTo>
                <a:pt x="54" y="436"/>
              </a:lnTo>
              <a:lnTo>
                <a:pt x="61" y="417"/>
              </a:lnTo>
              <a:lnTo>
                <a:pt x="76" y="396"/>
              </a:lnTo>
              <a:lnTo>
                <a:pt x="83" y="374"/>
              </a:lnTo>
              <a:lnTo>
                <a:pt x="75" y="368"/>
              </a:lnTo>
              <a:lnTo>
                <a:pt x="64" y="370"/>
              </a:lnTo>
              <a:lnTo>
                <a:pt x="55" y="366"/>
              </a:lnTo>
              <a:lnTo>
                <a:pt x="47" y="355"/>
              </a:lnTo>
              <a:lnTo>
                <a:pt x="41" y="359"/>
              </a:lnTo>
              <a:lnTo>
                <a:pt x="33" y="345"/>
              </a:lnTo>
              <a:lnTo>
                <a:pt x="22" y="332"/>
              </a:lnTo>
              <a:lnTo>
                <a:pt x="16" y="312"/>
              </a:lnTo>
              <a:lnTo>
                <a:pt x="8" y="310"/>
              </a:lnTo>
              <a:lnTo>
                <a:pt x="1" y="292"/>
              </a:lnTo>
              <a:lnTo>
                <a:pt x="0" y="273"/>
              </a:lnTo>
              <a:lnTo>
                <a:pt x="5" y="262"/>
              </a:lnTo>
              <a:lnTo>
                <a:pt x="10" y="258"/>
              </a:lnTo>
              <a:lnTo>
                <a:pt x="9" y="254"/>
              </a:lnTo>
              <a:lnTo>
                <a:pt x="6" y="255"/>
              </a:lnTo>
              <a:lnTo>
                <a:pt x="5" y="253"/>
              </a:lnTo>
              <a:lnTo>
                <a:pt x="8" y="252"/>
              </a:lnTo>
              <a:lnTo>
                <a:pt x="7" y="248"/>
              </a:lnTo>
              <a:lnTo>
                <a:pt x="8" y="245"/>
              </a:lnTo>
              <a:lnTo>
                <a:pt x="11" y="247"/>
              </a:lnTo>
              <a:lnTo>
                <a:pt x="12" y="245"/>
              </a:lnTo>
              <a:lnTo>
                <a:pt x="19" y="245"/>
              </a:lnTo>
              <a:lnTo>
                <a:pt x="17" y="242"/>
              </a:lnTo>
              <a:lnTo>
                <a:pt x="18" y="237"/>
              </a:lnTo>
              <a:lnTo>
                <a:pt x="16" y="235"/>
              </a:lnTo>
              <a:lnTo>
                <a:pt x="16" y="232"/>
              </a:lnTo>
              <a:lnTo>
                <a:pt x="14" y="232"/>
              </a:lnTo>
              <a:lnTo>
                <a:pt x="14" y="230"/>
              </a:lnTo>
              <a:lnTo>
                <a:pt x="16" y="229"/>
              </a:lnTo>
              <a:lnTo>
                <a:pt x="17" y="226"/>
              </a:lnTo>
              <a:lnTo>
                <a:pt x="20" y="226"/>
              </a:lnTo>
              <a:lnTo>
                <a:pt x="23" y="221"/>
              </a:lnTo>
              <a:lnTo>
                <a:pt x="33" y="216"/>
              </a:lnTo>
              <a:lnTo>
                <a:pt x="39" y="216"/>
              </a:lnTo>
              <a:lnTo>
                <a:pt x="42" y="212"/>
              </a:lnTo>
              <a:lnTo>
                <a:pt x="40" y="211"/>
              </a:lnTo>
              <a:lnTo>
                <a:pt x="41" y="207"/>
              </a:lnTo>
              <a:lnTo>
                <a:pt x="45" y="202"/>
              </a:lnTo>
              <a:lnTo>
                <a:pt x="45" y="199"/>
              </a:lnTo>
              <a:lnTo>
                <a:pt x="50" y="199"/>
              </a:lnTo>
              <a:lnTo>
                <a:pt x="57" y="204"/>
              </a:lnTo>
              <a:lnTo>
                <a:pt x="57" y="201"/>
              </a:lnTo>
              <a:lnTo>
                <a:pt x="59" y="203"/>
              </a:lnTo>
              <a:lnTo>
                <a:pt x="61" y="200"/>
              </a:lnTo>
              <a:lnTo>
                <a:pt x="66" y="199"/>
              </a:lnTo>
              <a:lnTo>
                <a:pt x="67" y="195"/>
              </a:lnTo>
              <a:lnTo>
                <a:pt x="65" y="194"/>
              </a:lnTo>
              <a:lnTo>
                <a:pt x="66" y="192"/>
              </a:lnTo>
              <a:lnTo>
                <a:pt x="59" y="186"/>
              </a:lnTo>
              <a:lnTo>
                <a:pt x="58" y="184"/>
              </a:lnTo>
              <a:lnTo>
                <a:pt x="71" y="184"/>
              </a:lnTo>
              <a:lnTo>
                <a:pt x="68" y="173"/>
              </a:lnTo>
              <a:lnTo>
                <a:pt x="77" y="170"/>
              </a:lnTo>
              <a:lnTo>
                <a:pt x="83" y="179"/>
              </a:lnTo>
              <a:lnTo>
                <a:pt x="91" y="170"/>
              </a:lnTo>
              <a:lnTo>
                <a:pt x="108" y="168"/>
              </a:lnTo>
              <a:lnTo>
                <a:pt x="112" y="180"/>
              </a:lnTo>
              <a:lnTo>
                <a:pt x="125" y="176"/>
              </a:lnTo>
              <a:lnTo>
                <a:pt x="133" y="185"/>
              </a:lnTo>
              <a:lnTo>
                <a:pt x="141" y="178"/>
              </a:lnTo>
              <a:lnTo>
                <a:pt x="152" y="175"/>
              </a:lnTo>
              <a:lnTo>
                <a:pt x="144" y="164"/>
              </a:lnTo>
              <a:lnTo>
                <a:pt x="147" y="154"/>
              </a:lnTo>
              <a:lnTo>
                <a:pt x="141" y="147"/>
              </a:lnTo>
              <a:lnTo>
                <a:pt x="141" y="139"/>
              </a:lnTo>
              <a:lnTo>
                <a:pt x="149" y="134"/>
              </a:lnTo>
              <a:lnTo>
                <a:pt x="154" y="142"/>
              </a:lnTo>
              <a:lnTo>
                <a:pt x="164" y="149"/>
              </a:lnTo>
              <a:lnTo>
                <a:pt x="174" y="144"/>
              </a:lnTo>
              <a:lnTo>
                <a:pt x="176" y="134"/>
              </a:lnTo>
              <a:lnTo>
                <a:pt x="169" y="124"/>
              </a:lnTo>
              <a:lnTo>
                <a:pt x="179" y="128"/>
              </a:lnTo>
              <a:lnTo>
                <a:pt x="183" y="114"/>
              </a:lnTo>
              <a:lnTo>
                <a:pt x="193" y="118"/>
              </a:lnTo>
              <a:lnTo>
                <a:pt x="205" y="105"/>
              </a:lnTo>
              <a:lnTo>
                <a:pt x="206" y="95"/>
              </a:lnTo>
              <a:lnTo>
                <a:pt x="221" y="86"/>
              </a:lnTo>
              <a:lnTo>
                <a:pt x="226" y="89"/>
              </a:lnTo>
              <a:lnTo>
                <a:pt x="234" y="87"/>
              </a:lnTo>
              <a:lnTo>
                <a:pt x="238" y="92"/>
              </a:lnTo>
              <a:lnTo>
                <a:pt x="242" y="89"/>
              </a:lnTo>
              <a:lnTo>
                <a:pt x="244" y="96"/>
              </a:lnTo>
              <a:lnTo>
                <a:pt x="271" y="93"/>
              </a:lnTo>
              <a:lnTo>
                <a:pt x="277" y="81"/>
              </a:lnTo>
              <a:lnTo>
                <a:pt x="273" y="72"/>
              </a:lnTo>
              <a:lnTo>
                <a:pt x="276" y="67"/>
              </a:lnTo>
              <a:lnTo>
                <a:pt x="293" y="68"/>
              </a:lnTo>
              <a:lnTo>
                <a:pt x="314" y="61"/>
              </a:lnTo>
              <a:lnTo>
                <a:pt x="323" y="61"/>
              </a:lnTo>
              <a:lnTo>
                <a:pt x="328" y="56"/>
              </a:lnTo>
              <a:lnTo>
                <a:pt x="340" y="56"/>
              </a:lnTo>
              <a:lnTo>
                <a:pt x="348" y="50"/>
              </a:lnTo>
              <a:lnTo>
                <a:pt x="344" y="39"/>
              </a:lnTo>
              <a:lnTo>
                <a:pt x="360" y="29"/>
              </a:lnTo>
              <a:lnTo>
                <a:pt x="365" y="29"/>
              </a:lnTo>
              <a:lnTo>
                <a:pt x="361" y="21"/>
              </a:lnTo>
              <a:lnTo>
                <a:pt x="360" y="6"/>
              </a:lnTo>
              <a:lnTo>
                <a:pt x="369" y="0"/>
              </a:lnTo>
              <a:lnTo>
                <a:pt x="375" y="1"/>
              </a:lnTo>
              <a:lnTo>
                <a:pt x="380" y="5"/>
              </a:lnTo>
              <a:lnTo>
                <a:pt x="375" y="15"/>
              </a:lnTo>
              <a:lnTo>
                <a:pt x="381" y="20"/>
              </a:lnTo>
              <a:lnTo>
                <a:pt x="390" y="19"/>
              </a:lnTo>
              <a:lnTo>
                <a:pt x="396" y="32"/>
              </a:lnTo>
              <a:lnTo>
                <a:pt x="405" y="32"/>
              </a:lnTo>
              <a:lnTo>
                <a:pt x="408" y="56"/>
              </a:lnTo>
              <a:lnTo>
                <a:pt x="419" y="68"/>
              </a:lnTo>
              <a:lnTo>
                <a:pt x="421" y="80"/>
              </a:lnTo>
              <a:lnTo>
                <a:pt x="427" y="82"/>
              </a:lnTo>
              <a:lnTo>
                <a:pt x="432" y="78"/>
              </a:lnTo>
              <a:lnTo>
                <a:pt x="437" y="84"/>
              </a:lnTo>
              <a:lnTo>
                <a:pt x="437" y="93"/>
              </a:lnTo>
              <a:lnTo>
                <a:pt x="441" y="102"/>
              </a:lnTo>
              <a:lnTo>
                <a:pt x="438" y="107"/>
              </a:lnTo>
              <a:lnTo>
                <a:pt x="441" y="115"/>
              </a:lnTo>
              <a:lnTo>
                <a:pt x="437" y="126"/>
              </a:lnTo>
              <a:lnTo>
                <a:pt x="437" y="137"/>
              </a:lnTo>
              <a:lnTo>
                <a:pt x="427" y="136"/>
              </a:lnTo>
              <a:lnTo>
                <a:pt x="423" y="130"/>
              </a:lnTo>
              <a:lnTo>
                <a:pt x="405" y="138"/>
              </a:lnTo>
              <a:lnTo>
                <a:pt x="403" y="147"/>
              </a:lnTo>
              <a:lnTo>
                <a:pt x="410" y="166"/>
              </a:lnTo>
              <a:lnTo>
                <a:pt x="404" y="168"/>
              </a:lnTo>
              <a:lnTo>
                <a:pt x="406" y="177"/>
              </a:lnTo>
              <a:lnTo>
                <a:pt x="407" y="186"/>
              </a:lnTo>
              <a:lnTo>
                <a:pt x="417" y="182"/>
              </a:lnTo>
              <a:lnTo>
                <a:pt x="424" y="192"/>
              </a:lnTo>
              <a:lnTo>
                <a:pt x="423" y="201"/>
              </a:lnTo>
              <a:lnTo>
                <a:pt x="432" y="207"/>
              </a:lnTo>
              <a:lnTo>
                <a:pt x="433" y="221"/>
              </a:lnTo>
              <a:lnTo>
                <a:pt x="426" y="225"/>
              </a:lnTo>
              <a:lnTo>
                <a:pt x="414" y="223"/>
              </a:lnTo>
              <a:lnTo>
                <a:pt x="410" y="227"/>
              </a:lnTo>
              <a:lnTo>
                <a:pt x="417" y="235"/>
              </a:lnTo>
              <a:lnTo>
                <a:pt x="411" y="238"/>
              </a:lnTo>
              <a:lnTo>
                <a:pt x="404" y="237"/>
              </a:lnTo>
              <a:lnTo>
                <a:pt x="390" y="242"/>
              </a:lnTo>
              <a:lnTo>
                <a:pt x="381" y="257"/>
              </a:lnTo>
              <a:lnTo>
                <a:pt x="391" y="266"/>
              </a:lnTo>
              <a:lnTo>
                <a:pt x="390" y="276"/>
              </a:lnTo>
              <a:lnTo>
                <a:pt x="384" y="272"/>
              </a:lnTo>
              <a:lnTo>
                <a:pt x="380" y="273"/>
              </a:lnTo>
              <a:lnTo>
                <a:pt x="374" y="271"/>
              </a:lnTo>
              <a:lnTo>
                <a:pt x="369" y="284"/>
              </a:lnTo>
              <a:lnTo>
                <a:pt x="356" y="286"/>
              </a:lnTo>
              <a:lnTo>
                <a:pt x="356" y="295"/>
              </a:lnTo>
              <a:lnTo>
                <a:pt x="372" y="310"/>
              </a:lnTo>
              <a:lnTo>
                <a:pt x="375" y="320"/>
              </a:lnTo>
              <a:lnTo>
                <a:pt x="381" y="325"/>
              </a:lnTo>
              <a:lnTo>
                <a:pt x="409" y="320"/>
              </a:lnTo>
              <a:lnTo>
                <a:pt x="427" y="310"/>
              </a:lnTo>
              <a:lnTo>
                <a:pt x="443" y="306"/>
              </a:lnTo>
              <a:lnTo>
                <a:pt x="451" y="305"/>
              </a:lnTo>
              <a:lnTo>
                <a:pt x="456" y="309"/>
              </a:lnTo>
              <a:lnTo>
                <a:pt x="465" y="319"/>
              </a:lnTo>
              <a:lnTo>
                <a:pt x="471" y="326"/>
              </a:lnTo>
              <a:lnTo>
                <a:pt x="477" y="334"/>
              </a:lnTo>
              <a:lnTo>
                <a:pt x="479" y="346"/>
              </a:lnTo>
              <a:lnTo>
                <a:pt x="474" y="353"/>
              </a:lnTo>
              <a:lnTo>
                <a:pt x="478" y="363"/>
              </a:lnTo>
              <a:lnTo>
                <a:pt x="483" y="366"/>
              </a:lnTo>
              <a:lnTo>
                <a:pt x="479" y="377"/>
              </a:lnTo>
              <a:lnTo>
                <a:pt x="486" y="383"/>
              </a:lnTo>
              <a:lnTo>
                <a:pt x="490" y="397"/>
              </a:lnTo>
              <a:lnTo>
                <a:pt x="500" y="397"/>
              </a:lnTo>
              <a:lnTo>
                <a:pt x="495" y="407"/>
              </a:lnTo>
              <a:lnTo>
                <a:pt x="489" y="412"/>
              </a:lnTo>
              <a:lnTo>
                <a:pt x="479" y="415"/>
              </a:lnTo>
              <a:lnTo>
                <a:pt x="476" y="421"/>
              </a:lnTo>
              <a:lnTo>
                <a:pt x="479" y="441"/>
              </a:lnTo>
              <a:lnTo>
                <a:pt x="488" y="452"/>
              </a:lnTo>
              <a:lnTo>
                <a:pt x="490" y="458"/>
              </a:lnTo>
              <a:lnTo>
                <a:pt x="486" y="464"/>
              </a:lnTo>
              <a:lnTo>
                <a:pt x="488" y="468"/>
              </a:lnTo>
              <a:lnTo>
                <a:pt x="494" y="490"/>
              </a:lnTo>
              <a:lnTo>
                <a:pt x="490" y="498"/>
              </a:lnTo>
              <a:lnTo>
                <a:pt x="496" y="504"/>
              </a:lnTo>
              <a:lnTo>
                <a:pt x="506" y="505"/>
              </a:lnTo>
              <a:lnTo>
                <a:pt x="504" y="514"/>
              </a:lnTo>
              <a:lnTo>
                <a:pt x="503" y="517"/>
              </a:lnTo>
              <a:lnTo>
                <a:pt x="495" y="519"/>
              </a:lnTo>
              <a:lnTo>
                <a:pt x="497" y="526"/>
              </a:lnTo>
              <a:lnTo>
                <a:pt x="503" y="523"/>
              </a:lnTo>
              <a:lnTo>
                <a:pt x="504" y="526"/>
              </a:lnTo>
              <a:lnTo>
                <a:pt x="500" y="536"/>
              </a:lnTo>
              <a:lnTo>
                <a:pt x="493" y="544"/>
              </a:lnTo>
              <a:lnTo>
                <a:pt x="494" y="547"/>
              </a:lnTo>
              <a:lnTo>
                <a:pt x="502" y="550"/>
              </a:lnTo>
              <a:lnTo>
                <a:pt x="497" y="556"/>
              </a:lnTo>
              <a:lnTo>
                <a:pt x="487" y="566"/>
              </a:lnTo>
              <a:lnTo>
                <a:pt x="478" y="577"/>
              </a:lnTo>
              <a:lnTo>
                <a:pt x="478" y="590"/>
              </a:lnTo>
              <a:lnTo>
                <a:pt x="473" y="600"/>
              </a:lnTo>
              <a:lnTo>
                <a:pt x="474" y="608"/>
              </a:lnTo>
              <a:lnTo>
                <a:pt x="468" y="626"/>
              </a:lnTo>
              <a:lnTo>
                <a:pt x="462" y="636"/>
              </a:lnTo>
              <a:lnTo>
                <a:pt x="458" y="652"/>
              </a:lnTo>
              <a:lnTo>
                <a:pt x="454" y="655"/>
              </a:lnTo>
              <a:lnTo>
                <a:pt x="449" y="659"/>
              </a:lnTo>
              <a:lnTo>
                <a:pt x="443" y="661"/>
              </a:lnTo>
              <a:lnTo>
                <a:pt x="442" y="658"/>
              </a:lnTo>
              <a:lnTo>
                <a:pt x="425" y="656"/>
              </a:lnTo>
              <a:lnTo>
                <a:pt x="387" y="642"/>
              </a:lnTo>
              <a:lnTo>
                <a:pt x="383" y="638"/>
              </a:lnTo>
              <a:lnTo>
                <a:pt x="379" y="638"/>
              </a:lnTo>
              <a:lnTo>
                <a:pt x="371" y="632"/>
              </a:lnTo>
              <a:lnTo>
                <a:pt x="367" y="633"/>
              </a:lnTo>
              <a:lnTo>
                <a:pt x="355" y="628"/>
              </a:lnTo>
              <a:lnTo>
                <a:pt x="343" y="636"/>
              </a:lnTo>
              <a:lnTo>
                <a:pt x="332" y="632"/>
              </a:lnTo>
              <a:lnTo>
                <a:pt x="326" y="633"/>
              </a:lnTo>
              <a:lnTo>
                <a:pt x="320" y="630"/>
              </a:lnTo>
              <a:lnTo>
                <a:pt x="294" y="625"/>
              </a:lnTo>
              <a:lnTo>
                <a:pt x="288" y="619"/>
              </a:lnTo>
              <a:lnTo>
                <a:pt x="288" y="611"/>
              </a:lnTo>
              <a:lnTo>
                <a:pt x="285" y="608"/>
              </a:lnTo>
              <a:lnTo>
                <a:pt x="285" y="600"/>
              </a:lnTo>
              <a:lnTo>
                <a:pt x="276" y="602"/>
              </a:lnTo>
              <a:lnTo>
                <a:pt x="273" y="596"/>
              </a:lnTo>
              <a:lnTo>
                <a:pt x="255" y="600"/>
              </a:lnTo>
              <a:lnTo>
                <a:pt x="248" y="589"/>
              </a:lnTo>
              <a:lnTo>
                <a:pt x="239" y="576"/>
              </a:lnTo>
              <a:lnTo>
                <a:pt x="243" y="565"/>
              </a:lnTo>
              <a:lnTo>
                <a:pt x="253" y="561"/>
              </a:lnTo>
              <a:lnTo>
                <a:pt x="254" y="553"/>
              </a:lnTo>
              <a:lnTo>
                <a:pt x="261" y="551"/>
              </a:lnTo>
              <a:lnTo>
                <a:pt x="265" y="540"/>
              </a:lnTo>
              <a:lnTo>
                <a:pt x="270" y="533"/>
              </a:lnTo>
              <a:lnTo>
                <a:pt x="267" y="525"/>
              </a:lnTo>
              <a:close/>
            </a:path>
          </a:pathLst>
        </a:custGeom>
        <a:solidFill>
          <a:srgbClr val="FFB973"/>
        </a:solidFill>
        <a:ln w="12700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/>
      </xdr:spPr>
    </xdr:sp>
    <xdr:clientData/>
  </xdr:twoCellAnchor>
  <xdr:twoCellAnchor>
    <xdr:from>
      <xdr:col>0</xdr:col>
      <xdr:colOff>276225</xdr:colOff>
      <xdr:row>21</xdr:row>
      <xdr:rowOff>76200</xdr:rowOff>
    </xdr:from>
    <xdr:to>
      <xdr:col>0</xdr:col>
      <xdr:colOff>676275</xdr:colOff>
      <xdr:row>22</xdr:row>
      <xdr:rowOff>85725</xdr:rowOff>
    </xdr:to>
    <xdr:sp macro="" textlink="">
      <xdr:nvSpPr>
        <xdr:cNvPr id="91204" name="Text Box 68"/>
        <xdr:cNvSpPr txBox="1">
          <a:spLocks noChangeArrowheads="1"/>
        </xdr:cNvSpPr>
      </xdr:nvSpPr>
      <xdr:spPr bwMode="auto">
        <a:xfrm>
          <a:off x="276225" y="3514725"/>
          <a:ext cx="4000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17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Rheinland-Pfalz</a:t>
          </a:r>
        </a:p>
        <a:p>
          <a:pPr algn="ctr" rtl="0">
            <a:defRPr sz="1000"/>
          </a:pPr>
          <a:r>
            <a:rPr lang="de-DE" sz="400" b="0" i="0" u="none" strike="noStrike" baseline="0">
              <a:solidFill>
                <a:srgbClr val="000000"/>
              </a:solidFill>
              <a:latin typeface="MetaNormalLF-Roman"/>
            </a:rPr>
            <a:t>1 155 EUR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A-VII\G-VIIC\G-VIIC-Daten\Querschnitt\Daten\BAf&#246;G,%20AFBG\BAf&#246;G\2000\Internet-Shop\Internetshop_Tabellen_1-16.xls" TargetMode="External"/><Relationship Id="rId1" Type="http://schemas.openxmlformats.org/officeDocument/2006/relationships/hyperlink" Target="file:///C:\A-VII\G-VIIC\G-VIIC-Daten\Querschnitt\Daten\BAf&#246;G,%20AFBG\BAf&#246;G\2000\Internet-Shop\Internetshop_Tabellen_1-16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14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0" defaultRowHeight="12.75" x14ac:dyDescent="0.2"/>
  <cols>
    <col min="1" max="1" width="5.875" style="432" customWidth="1"/>
    <col min="2" max="6" width="10" style="432" customWidth="1"/>
    <col min="7" max="7" width="8.625" style="432" customWidth="1"/>
    <col min="8" max="8" width="33.25" style="432" customWidth="1"/>
    <col min="9" max="16384" width="10" style="432"/>
  </cols>
  <sheetData>
    <row r="1" spans="1:9" ht="45.75" customHeight="1" x14ac:dyDescent="0.45">
      <c r="A1" s="431"/>
      <c r="B1" s="479" t="s">
        <v>0</v>
      </c>
      <c r="C1" s="480"/>
      <c r="D1" s="480"/>
      <c r="E1" s="480"/>
      <c r="F1" s="480"/>
      <c r="G1" s="480"/>
      <c r="H1" s="480"/>
    </row>
    <row r="2" spans="1:9" ht="14.25" customHeight="1" x14ac:dyDescent="0.2">
      <c r="A2" s="433"/>
      <c r="B2" s="433"/>
      <c r="C2" s="433"/>
      <c r="D2" s="433"/>
      <c r="E2" s="433"/>
      <c r="F2" s="433"/>
      <c r="G2" s="433"/>
      <c r="H2" s="433"/>
    </row>
    <row r="3" spans="1:9" ht="11.25" customHeight="1" x14ac:dyDescent="0.35">
      <c r="A3" s="433"/>
      <c r="B3" s="433"/>
      <c r="C3" s="433"/>
      <c r="D3" s="433"/>
      <c r="E3" s="433"/>
      <c r="F3" s="433"/>
      <c r="G3" s="433"/>
      <c r="H3" s="481" t="s">
        <v>331</v>
      </c>
      <c r="I3" s="434"/>
    </row>
    <row r="4" spans="1:9" x14ac:dyDescent="0.2">
      <c r="A4" s="433"/>
      <c r="B4" s="433"/>
      <c r="C4" s="433"/>
      <c r="D4" s="433"/>
      <c r="E4" s="433"/>
      <c r="F4" s="433"/>
      <c r="G4" s="433"/>
      <c r="H4" s="482"/>
    </row>
    <row r="5" spans="1:9" x14ac:dyDescent="0.2">
      <c r="A5" s="433"/>
      <c r="B5" s="433"/>
      <c r="C5" s="433"/>
      <c r="D5" s="433"/>
      <c r="E5" s="433"/>
      <c r="F5" s="433"/>
      <c r="G5" s="433"/>
      <c r="H5" s="433"/>
    </row>
    <row r="6" spans="1:9" x14ac:dyDescent="0.2">
      <c r="A6" s="433"/>
      <c r="B6" s="433"/>
      <c r="C6" s="433"/>
      <c r="D6" s="433"/>
      <c r="E6" s="433"/>
      <c r="F6" s="433"/>
      <c r="G6" s="433"/>
      <c r="H6" s="433"/>
    </row>
    <row r="7" spans="1:9" x14ac:dyDescent="0.2">
      <c r="A7" s="433"/>
      <c r="B7" s="433"/>
      <c r="C7" s="433"/>
      <c r="D7" s="433"/>
      <c r="E7" s="433"/>
      <c r="F7" s="433"/>
      <c r="G7" s="433"/>
      <c r="H7" s="433"/>
    </row>
    <row r="8" spans="1:9" x14ac:dyDescent="0.2">
      <c r="A8" s="433"/>
      <c r="B8" s="433"/>
      <c r="C8" s="433"/>
      <c r="D8" s="433"/>
      <c r="E8" s="433"/>
      <c r="F8" s="433"/>
      <c r="G8" s="433"/>
      <c r="H8" s="433"/>
    </row>
    <row r="9" spans="1:9" x14ac:dyDescent="0.2">
      <c r="A9" s="433"/>
      <c r="B9" s="433"/>
      <c r="C9" s="433"/>
      <c r="D9" s="433"/>
      <c r="E9" s="433"/>
      <c r="F9" s="433"/>
      <c r="G9" s="433"/>
      <c r="H9" s="433"/>
    </row>
    <row r="10" spans="1:9" s="437" customFormat="1" ht="34.5" x14ac:dyDescent="0.45">
      <c r="A10" s="435"/>
      <c r="B10" s="436" t="s">
        <v>1</v>
      </c>
      <c r="C10" s="436"/>
      <c r="D10" s="435"/>
      <c r="E10" s="435"/>
      <c r="F10" s="435"/>
      <c r="G10" s="435"/>
      <c r="H10" s="435"/>
    </row>
    <row r="11" spans="1:9" x14ac:dyDescent="0.2">
      <c r="A11" s="433"/>
      <c r="B11" s="433"/>
      <c r="C11" s="433"/>
      <c r="D11" s="433"/>
      <c r="E11" s="433"/>
      <c r="F11" s="433"/>
      <c r="G11" s="433"/>
      <c r="H11" s="433"/>
    </row>
    <row r="12" spans="1:9" x14ac:dyDescent="0.2">
      <c r="A12" s="433"/>
      <c r="B12" s="433"/>
      <c r="C12" s="433"/>
      <c r="D12" s="433"/>
      <c r="E12" s="433"/>
      <c r="F12" s="433"/>
      <c r="G12" s="433"/>
      <c r="H12" s="433"/>
    </row>
    <row r="13" spans="1:9" x14ac:dyDescent="0.2">
      <c r="A13" s="433"/>
      <c r="B13" s="433"/>
      <c r="C13" s="433"/>
      <c r="D13" s="433"/>
      <c r="E13" s="433"/>
      <c r="F13" s="433"/>
      <c r="G13" s="433"/>
      <c r="H13" s="433"/>
    </row>
    <row r="14" spans="1:9" s="437" customFormat="1" ht="27" x14ac:dyDescent="0.4">
      <c r="A14" s="435"/>
      <c r="B14" s="438" t="s">
        <v>2</v>
      </c>
      <c r="C14" s="439"/>
      <c r="D14" s="439"/>
      <c r="E14" s="440"/>
      <c r="F14" s="435"/>
      <c r="G14" s="435"/>
      <c r="H14" s="435"/>
    </row>
    <row r="15" spans="1:9" s="437" customFormat="1" ht="27" x14ac:dyDescent="0.4">
      <c r="A15" s="435"/>
      <c r="B15" s="438" t="s">
        <v>3</v>
      </c>
      <c r="C15" s="439"/>
      <c r="D15" s="439"/>
      <c r="E15" s="440"/>
      <c r="F15" s="435"/>
      <c r="G15" s="435"/>
      <c r="H15" s="435"/>
    </row>
    <row r="16" spans="1:9" s="437" customFormat="1" ht="27" x14ac:dyDescent="0.4">
      <c r="A16" s="435"/>
      <c r="B16" s="438"/>
      <c r="C16" s="439"/>
      <c r="D16" s="439"/>
      <c r="E16" s="440"/>
      <c r="F16" s="435"/>
      <c r="G16" s="435"/>
      <c r="H16" s="435"/>
    </row>
    <row r="17" spans="1:8" x14ac:dyDescent="0.2">
      <c r="A17" s="433"/>
      <c r="B17" s="433"/>
      <c r="C17" s="433"/>
      <c r="D17" s="433"/>
      <c r="E17" s="433"/>
      <c r="F17" s="433"/>
      <c r="G17" s="433"/>
      <c r="H17" s="433"/>
    </row>
    <row r="18" spans="1:8" x14ac:dyDescent="0.2">
      <c r="A18" s="433"/>
      <c r="B18" s="441"/>
      <c r="C18" s="441"/>
      <c r="D18" s="441"/>
      <c r="E18" s="441"/>
      <c r="F18" s="433"/>
      <c r="G18" s="433"/>
      <c r="H18" s="433"/>
    </row>
    <row r="19" spans="1:8" x14ac:dyDescent="0.2">
      <c r="A19" s="433"/>
      <c r="B19" s="441"/>
      <c r="C19" s="441"/>
      <c r="D19" s="441"/>
      <c r="E19" s="441"/>
      <c r="F19" s="433"/>
      <c r="G19" s="433"/>
      <c r="H19" s="433"/>
    </row>
    <row r="20" spans="1:8" x14ac:dyDescent="0.2">
      <c r="A20" s="433"/>
      <c r="B20" s="483"/>
      <c r="C20" s="484"/>
      <c r="D20" s="484"/>
      <c r="E20" s="484"/>
      <c r="F20" s="442"/>
      <c r="G20" s="433"/>
      <c r="H20" s="433"/>
    </row>
    <row r="21" spans="1:8" x14ac:dyDescent="0.2">
      <c r="A21" s="433"/>
      <c r="B21" s="484"/>
      <c r="C21" s="484"/>
      <c r="D21" s="484"/>
      <c r="E21" s="484"/>
      <c r="F21" s="442"/>
      <c r="G21" s="433"/>
      <c r="H21" s="433"/>
    </row>
    <row r="22" spans="1:8" x14ac:dyDescent="0.2">
      <c r="A22" s="433"/>
      <c r="B22" s="484"/>
      <c r="C22" s="484"/>
      <c r="D22" s="484"/>
      <c r="E22" s="484"/>
      <c r="F22" s="442"/>
      <c r="G22" s="433"/>
      <c r="H22" s="433"/>
    </row>
    <row r="23" spans="1:8" x14ac:dyDescent="0.2">
      <c r="A23" s="433"/>
      <c r="B23" s="484"/>
      <c r="C23" s="484"/>
      <c r="D23" s="484"/>
      <c r="E23" s="484"/>
      <c r="F23" s="442"/>
      <c r="G23" s="433"/>
      <c r="H23" s="433"/>
    </row>
    <row r="24" spans="1:8" x14ac:dyDescent="0.2">
      <c r="A24" s="433"/>
      <c r="B24" s="484"/>
      <c r="C24" s="484"/>
      <c r="D24" s="484"/>
      <c r="E24" s="484"/>
      <c r="F24" s="442"/>
      <c r="G24" s="433"/>
      <c r="H24" s="433"/>
    </row>
    <row r="25" spans="1:8" x14ac:dyDescent="0.2">
      <c r="A25" s="433"/>
      <c r="B25" s="484"/>
      <c r="C25" s="484"/>
      <c r="D25" s="484"/>
      <c r="E25" s="484"/>
      <c r="F25" s="442"/>
      <c r="G25" s="433"/>
      <c r="H25" s="433"/>
    </row>
    <row r="26" spans="1:8" x14ac:dyDescent="0.2">
      <c r="A26" s="433"/>
      <c r="B26" s="484"/>
      <c r="C26" s="484"/>
      <c r="D26" s="484"/>
      <c r="E26" s="484"/>
      <c r="F26" s="442"/>
      <c r="G26" s="433"/>
      <c r="H26" s="433"/>
    </row>
    <row r="27" spans="1:8" x14ac:dyDescent="0.2">
      <c r="A27" s="433"/>
      <c r="B27" s="484"/>
      <c r="C27" s="484"/>
      <c r="D27" s="484"/>
      <c r="E27" s="484"/>
      <c r="F27" s="442"/>
      <c r="G27" s="433"/>
      <c r="H27" s="433"/>
    </row>
    <row r="28" spans="1:8" x14ac:dyDescent="0.2">
      <c r="A28" s="433"/>
      <c r="B28" s="484"/>
      <c r="C28" s="484"/>
      <c r="D28" s="484"/>
      <c r="E28" s="484"/>
      <c r="F28" s="442"/>
      <c r="G28" s="433"/>
      <c r="H28" s="433"/>
    </row>
    <row r="29" spans="1:8" x14ac:dyDescent="0.2">
      <c r="A29" s="433"/>
      <c r="B29" s="484"/>
      <c r="C29" s="484"/>
      <c r="D29" s="484"/>
      <c r="E29" s="484"/>
      <c r="F29" s="442"/>
      <c r="G29" s="433"/>
      <c r="H29" s="433"/>
    </row>
    <row r="30" spans="1:8" x14ac:dyDescent="0.2">
      <c r="A30" s="433"/>
      <c r="B30" s="484"/>
      <c r="C30" s="484"/>
      <c r="D30" s="484"/>
      <c r="E30" s="484"/>
      <c r="F30" s="442"/>
      <c r="G30" s="433"/>
      <c r="H30" s="433"/>
    </row>
    <row r="31" spans="1:8" x14ac:dyDescent="0.2">
      <c r="A31" s="433"/>
      <c r="B31" s="484"/>
      <c r="C31" s="484"/>
      <c r="D31" s="484"/>
      <c r="E31" s="484"/>
      <c r="F31" s="442"/>
      <c r="G31" s="433"/>
      <c r="H31" s="433"/>
    </row>
    <row r="32" spans="1:8" x14ac:dyDescent="0.2">
      <c r="A32" s="433"/>
      <c r="B32" s="484"/>
      <c r="C32" s="484"/>
      <c r="D32" s="484"/>
      <c r="E32" s="484"/>
      <c r="F32" s="442"/>
      <c r="G32" s="433"/>
      <c r="H32" s="433"/>
    </row>
    <row r="33" spans="1:8" x14ac:dyDescent="0.2">
      <c r="A33" s="433"/>
      <c r="B33" s="484"/>
      <c r="C33" s="484"/>
      <c r="D33" s="484"/>
      <c r="E33" s="484"/>
      <c r="F33" s="442"/>
      <c r="G33" s="433"/>
      <c r="H33" s="433"/>
    </row>
    <row r="34" spans="1:8" x14ac:dyDescent="0.2">
      <c r="A34" s="433"/>
      <c r="B34" s="484"/>
      <c r="C34" s="484"/>
      <c r="D34" s="484"/>
      <c r="E34" s="484"/>
      <c r="F34" s="442"/>
      <c r="G34" s="433"/>
      <c r="H34" s="433"/>
    </row>
    <row r="35" spans="1:8" x14ac:dyDescent="0.2">
      <c r="A35" s="433"/>
      <c r="B35" s="484"/>
      <c r="C35" s="484"/>
      <c r="D35" s="484"/>
      <c r="E35" s="484"/>
      <c r="F35" s="442"/>
      <c r="G35" s="433"/>
      <c r="H35" s="433"/>
    </row>
    <row r="36" spans="1:8" x14ac:dyDescent="0.2">
      <c r="A36" s="433"/>
      <c r="B36" s="484"/>
      <c r="C36" s="484"/>
      <c r="D36" s="484"/>
      <c r="E36" s="484"/>
      <c r="F36" s="442"/>
      <c r="G36" s="433"/>
      <c r="H36" s="433"/>
    </row>
    <row r="37" spans="1:8" x14ac:dyDescent="0.2">
      <c r="A37" s="433"/>
      <c r="B37" s="484"/>
      <c r="C37" s="484"/>
      <c r="D37" s="484"/>
      <c r="E37" s="484"/>
      <c r="F37" s="442"/>
      <c r="G37" s="433"/>
      <c r="H37" s="433"/>
    </row>
    <row r="38" spans="1:8" x14ac:dyDescent="0.2">
      <c r="A38" s="433"/>
      <c r="B38" s="484"/>
      <c r="C38" s="484"/>
      <c r="D38" s="484"/>
      <c r="E38" s="484"/>
      <c r="F38" s="442"/>
      <c r="G38" s="433"/>
      <c r="H38" s="433"/>
    </row>
    <row r="39" spans="1:8" x14ac:dyDescent="0.2">
      <c r="A39" s="433"/>
      <c r="B39" s="442"/>
      <c r="C39" s="442"/>
      <c r="D39" s="442"/>
      <c r="E39" s="442"/>
      <c r="F39" s="442"/>
      <c r="G39" s="433"/>
      <c r="H39" s="433"/>
    </row>
    <row r="40" spans="1:8" x14ac:dyDescent="0.2">
      <c r="A40" s="433"/>
      <c r="B40" s="442"/>
      <c r="C40" s="442"/>
      <c r="D40" s="442"/>
      <c r="E40" s="442"/>
      <c r="F40" s="442"/>
      <c r="G40" s="433"/>
      <c r="H40" s="433"/>
    </row>
    <row r="41" spans="1:8" x14ac:dyDescent="0.2">
      <c r="A41" s="433"/>
      <c r="B41" s="433"/>
      <c r="C41" s="433"/>
      <c r="D41" s="433"/>
      <c r="E41" s="433"/>
      <c r="F41" s="433"/>
      <c r="G41" s="433"/>
      <c r="H41" s="433"/>
    </row>
    <row r="42" spans="1:8" x14ac:dyDescent="0.2">
      <c r="A42" s="433"/>
      <c r="B42" s="433"/>
      <c r="C42" s="433"/>
      <c r="D42" s="433"/>
      <c r="E42" s="433"/>
      <c r="F42" s="433"/>
      <c r="G42" s="433"/>
      <c r="H42" s="433"/>
    </row>
    <row r="43" spans="1:8" x14ac:dyDescent="0.2">
      <c r="A43" s="433"/>
      <c r="B43" s="433"/>
      <c r="C43" s="433"/>
      <c r="D43" s="433"/>
      <c r="E43" s="433"/>
      <c r="F43" s="433"/>
      <c r="G43" s="433"/>
      <c r="H43" s="433"/>
    </row>
    <row r="44" spans="1:8" x14ac:dyDescent="0.2">
      <c r="A44" s="433"/>
      <c r="B44" s="433"/>
      <c r="C44" s="433"/>
      <c r="D44" s="433"/>
      <c r="E44" s="433"/>
      <c r="F44" s="433"/>
      <c r="G44" s="433"/>
      <c r="H44" s="433"/>
    </row>
    <row r="45" spans="1:8" x14ac:dyDescent="0.2">
      <c r="A45" s="433"/>
      <c r="B45" s="433"/>
      <c r="C45" s="433"/>
      <c r="D45" s="433"/>
      <c r="E45" s="433"/>
      <c r="F45" s="433"/>
      <c r="G45" s="433"/>
      <c r="H45" s="433"/>
    </row>
    <row r="46" spans="1:8" x14ac:dyDescent="0.2">
      <c r="A46" s="433"/>
      <c r="B46" s="433"/>
      <c r="C46" s="433"/>
      <c r="D46" s="433"/>
      <c r="E46" s="433"/>
      <c r="F46" s="433"/>
      <c r="G46" s="433"/>
      <c r="H46" s="433"/>
    </row>
    <row r="47" spans="1:8" x14ac:dyDescent="0.2">
      <c r="A47" s="433"/>
      <c r="B47" s="433"/>
      <c r="C47" s="433"/>
      <c r="D47" s="433"/>
      <c r="E47" s="433"/>
      <c r="F47" s="433"/>
      <c r="G47" s="433"/>
      <c r="H47" s="433"/>
    </row>
    <row r="48" spans="1:8" s="437" customFormat="1" ht="33" x14ac:dyDescent="0.45">
      <c r="A48" s="435"/>
      <c r="B48" s="443" t="s">
        <v>333</v>
      </c>
      <c r="C48" s="444"/>
      <c r="D48" s="444"/>
      <c r="E48" s="444"/>
      <c r="F48" s="444"/>
      <c r="G48" s="444"/>
      <c r="H48" s="444"/>
    </row>
    <row r="49" spans="1:8" x14ac:dyDescent="0.2">
      <c r="A49" s="433"/>
      <c r="B49" s="445"/>
      <c r="C49" s="445"/>
      <c r="D49" s="445"/>
      <c r="E49" s="445"/>
      <c r="F49" s="445"/>
      <c r="G49" s="445"/>
      <c r="H49" s="445"/>
    </row>
    <row r="50" spans="1:8" x14ac:dyDescent="0.2">
      <c r="A50" s="433"/>
      <c r="B50" s="445"/>
      <c r="C50" s="445"/>
      <c r="D50" s="445"/>
      <c r="E50" s="445"/>
      <c r="F50" s="445"/>
      <c r="G50" s="445"/>
      <c r="H50" s="445"/>
    </row>
    <row r="51" spans="1:8" x14ac:dyDescent="0.2">
      <c r="A51" s="433"/>
      <c r="B51" s="445"/>
      <c r="C51" s="445"/>
      <c r="D51" s="445"/>
      <c r="E51" s="445"/>
      <c r="F51" s="445"/>
      <c r="G51" s="445"/>
      <c r="H51" s="445"/>
    </row>
    <row r="52" spans="1:8" s="437" customFormat="1" x14ac:dyDescent="0.2">
      <c r="A52" s="435"/>
      <c r="B52" s="446" t="s">
        <v>4</v>
      </c>
      <c r="C52" s="444"/>
      <c r="D52" s="444"/>
      <c r="E52" s="444"/>
      <c r="F52" s="444"/>
      <c r="G52" s="444"/>
      <c r="H52" s="444"/>
    </row>
    <row r="53" spans="1:8" s="437" customFormat="1" x14ac:dyDescent="0.2">
      <c r="A53" s="435"/>
      <c r="B53" s="446" t="s">
        <v>416</v>
      </c>
      <c r="C53" s="444"/>
      <c r="D53" s="444"/>
      <c r="E53" s="444"/>
      <c r="F53" s="444"/>
      <c r="G53" s="444"/>
      <c r="H53" s="444"/>
    </row>
    <row r="54" spans="1:8" s="437" customFormat="1" x14ac:dyDescent="0.2">
      <c r="A54" s="435"/>
      <c r="B54" s="446" t="s">
        <v>417</v>
      </c>
      <c r="C54" s="444"/>
      <c r="D54" s="444"/>
      <c r="E54" s="444"/>
      <c r="F54" s="444"/>
      <c r="G54" s="444"/>
      <c r="H54" s="444"/>
    </row>
    <row r="55" spans="1:8" ht="15" customHeight="1" x14ac:dyDescent="0.2">
      <c r="A55" s="433"/>
      <c r="B55" s="445"/>
      <c r="C55" s="445"/>
      <c r="D55" s="445"/>
      <c r="E55" s="445"/>
      <c r="F55" s="445"/>
      <c r="G55" s="445"/>
      <c r="H55" s="445"/>
    </row>
    <row r="56" spans="1:8" s="437" customFormat="1" x14ac:dyDescent="0.2">
      <c r="A56" s="435"/>
      <c r="B56" s="433" t="s">
        <v>330</v>
      </c>
      <c r="C56" s="444"/>
      <c r="D56" s="444"/>
      <c r="E56" s="444"/>
      <c r="F56" s="444"/>
      <c r="G56" s="444"/>
      <c r="H56" s="444"/>
    </row>
    <row r="57" spans="1:8" s="437" customFormat="1" x14ac:dyDescent="0.2">
      <c r="A57" s="435"/>
      <c r="B57" s="447" t="s">
        <v>215</v>
      </c>
      <c r="C57" s="444"/>
      <c r="D57" s="444"/>
      <c r="E57" s="444"/>
      <c r="F57" s="444"/>
      <c r="G57" s="444"/>
      <c r="H57" s="444"/>
    </row>
    <row r="58" spans="1:8" s="437" customFormat="1" x14ac:dyDescent="0.2">
      <c r="A58" s="435"/>
      <c r="B58" s="433" t="s">
        <v>332</v>
      </c>
      <c r="C58" s="444"/>
      <c r="D58" s="444"/>
      <c r="E58" s="444"/>
      <c r="F58" s="444"/>
      <c r="G58" s="444"/>
      <c r="H58" s="444"/>
    </row>
    <row r="59" spans="1:8" ht="15" customHeight="1" x14ac:dyDescent="0.2">
      <c r="A59" s="433"/>
      <c r="B59" s="445"/>
      <c r="C59" s="445"/>
      <c r="D59" s="445"/>
      <c r="E59" s="445"/>
      <c r="F59" s="445"/>
      <c r="G59" s="445"/>
      <c r="H59" s="445"/>
    </row>
    <row r="60" spans="1:8" ht="18" x14ac:dyDescent="0.25">
      <c r="A60" s="433"/>
      <c r="B60" s="448" t="s">
        <v>334</v>
      </c>
      <c r="C60" s="445"/>
      <c r="D60" s="445"/>
      <c r="E60" s="445"/>
      <c r="F60" s="445"/>
      <c r="G60" s="445"/>
      <c r="H60" s="445"/>
    </row>
    <row r="61" spans="1:8" x14ac:dyDescent="0.2">
      <c r="A61" s="433"/>
      <c r="B61" s="449" t="s">
        <v>210</v>
      </c>
      <c r="C61" s="445"/>
      <c r="D61" s="445"/>
      <c r="E61" s="445"/>
      <c r="F61" s="445"/>
      <c r="G61" s="445"/>
      <c r="H61" s="445"/>
    </row>
    <row r="62" spans="1:8" x14ac:dyDescent="0.2">
      <c r="A62" s="433"/>
      <c r="B62" s="445"/>
      <c r="C62" s="445"/>
      <c r="D62" s="445"/>
      <c r="E62" s="445"/>
      <c r="F62" s="445"/>
      <c r="G62" s="445"/>
      <c r="H62" s="445"/>
    </row>
    <row r="63" spans="1:8" x14ac:dyDescent="0.2">
      <c r="A63" s="433"/>
      <c r="B63" s="433"/>
      <c r="C63" s="433"/>
      <c r="D63" s="433"/>
      <c r="E63" s="433"/>
      <c r="F63" s="433"/>
      <c r="G63" s="433"/>
      <c r="H63" s="433"/>
    </row>
  </sheetData>
  <sheetProtection selectLockedCells="1"/>
  <mergeCells count="3">
    <mergeCell ref="B1:H1"/>
    <mergeCell ref="H3:H4"/>
    <mergeCell ref="B20:E38"/>
  </mergeCells>
  <phoneticPr fontId="9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90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34146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523875</xdr:rowOff>
              </to>
            </anchor>
          </objectPr>
        </oleObject>
      </mc:Choice>
      <mc:Fallback>
        <oleObject progId="Word.Picture.8" shapeId="134146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>
    <tabColor indexed="50"/>
    <pageSetUpPr fitToPage="1"/>
  </sheetPr>
  <dimension ref="A1:F61"/>
  <sheetViews>
    <sheetView showGridLines="0" workbookViewId="0">
      <selection activeCell="F54" sqref="F54"/>
    </sheetView>
  </sheetViews>
  <sheetFormatPr baseColWidth="10" defaultColWidth="10" defaultRowHeight="12.75" x14ac:dyDescent="0.2"/>
  <cols>
    <col min="1" max="1" width="28.25" style="55" customWidth="1"/>
    <col min="2" max="5" width="9.75" style="55" customWidth="1"/>
    <col min="6" max="6" width="6.375" style="55" customWidth="1"/>
    <col min="7" max="16384" width="10" style="55"/>
  </cols>
  <sheetData>
    <row r="1" spans="1:6" ht="14.25" x14ac:dyDescent="0.2">
      <c r="A1" s="76" t="s">
        <v>189</v>
      </c>
      <c r="B1" s="77"/>
      <c r="C1" s="78"/>
      <c r="D1" s="78"/>
      <c r="E1" s="78"/>
      <c r="F1" s="204"/>
    </row>
    <row r="2" spans="1:6" ht="14.25" x14ac:dyDescent="0.2">
      <c r="A2" s="79" t="s">
        <v>34</v>
      </c>
      <c r="B2" s="249">
        <f>+'1.1'!B51</f>
        <v>41272</v>
      </c>
      <c r="C2" s="252">
        <f t="shared" ref="C2:C9" si="0">B2/$B$9*100</f>
        <v>24.021185577510696</v>
      </c>
      <c r="D2" s="78"/>
      <c r="E2" s="78"/>
      <c r="F2" s="204"/>
    </row>
    <row r="3" spans="1:6" ht="14.25" x14ac:dyDescent="0.2">
      <c r="A3" s="79" t="s">
        <v>51</v>
      </c>
      <c r="B3" s="249">
        <f>+'1.2'!B29</f>
        <v>16759</v>
      </c>
      <c r="C3" s="252">
        <f t="shared" si="0"/>
        <v>9.7540959753222936</v>
      </c>
      <c r="D3" s="78"/>
      <c r="E3" s="78"/>
      <c r="F3" s="204"/>
    </row>
    <row r="4" spans="1:6" ht="14.25" x14ac:dyDescent="0.2">
      <c r="A4" s="79" t="s">
        <v>52</v>
      </c>
      <c r="B4" s="249">
        <f>+'1.2'!B50</f>
        <v>53454</v>
      </c>
      <c r="C4" s="252">
        <f t="shared" si="0"/>
        <v>31.111369787271194</v>
      </c>
      <c r="D4" s="78"/>
      <c r="E4" s="78"/>
      <c r="F4" s="204"/>
    </row>
    <row r="5" spans="1:6" ht="14.25" x14ac:dyDescent="0.2">
      <c r="A5" s="79" t="s">
        <v>53</v>
      </c>
      <c r="B5" s="249">
        <f>+'1.3'!B28</f>
        <v>49776</v>
      </c>
      <c r="C5" s="252">
        <f t="shared" si="0"/>
        <v>28.970695224514742</v>
      </c>
      <c r="D5" s="78"/>
      <c r="E5" s="78"/>
      <c r="F5" s="204"/>
    </row>
    <row r="6" spans="1:6" ht="14.25" x14ac:dyDescent="0.2">
      <c r="A6" s="79" t="s">
        <v>54</v>
      </c>
      <c r="B6" s="249">
        <f>+'1.3'!B49</f>
        <v>1740</v>
      </c>
      <c r="C6" s="252">
        <f t="shared" si="0"/>
        <v>1.0127171667200185</v>
      </c>
      <c r="D6" s="78"/>
      <c r="E6" s="78"/>
      <c r="F6" s="204"/>
    </row>
    <row r="7" spans="1:6" ht="14.25" x14ac:dyDescent="0.2">
      <c r="A7" s="79" t="s">
        <v>55</v>
      </c>
      <c r="B7" s="249">
        <f>+'1.4'!B28</f>
        <v>8809</v>
      </c>
      <c r="C7" s="252">
        <f t="shared" si="0"/>
        <v>5.1270261618601403</v>
      </c>
      <c r="D7" s="78"/>
      <c r="E7" s="78"/>
      <c r="F7" s="204"/>
    </row>
    <row r="8" spans="1:6" ht="14.25" x14ac:dyDescent="0.2">
      <c r="A8" s="79" t="s">
        <v>190</v>
      </c>
      <c r="B8" s="249">
        <f>+'1.4'!B49</f>
        <v>5</v>
      </c>
      <c r="C8" s="252">
        <f t="shared" si="0"/>
        <v>2.9101068009195936E-3</v>
      </c>
      <c r="D8" s="78"/>
      <c r="E8" s="78"/>
      <c r="F8" s="204"/>
    </row>
    <row r="9" spans="1:6" ht="14.25" x14ac:dyDescent="0.2">
      <c r="A9" s="80" t="s">
        <v>65</v>
      </c>
      <c r="B9" s="251">
        <f>+'1.1'!B30</f>
        <v>171815</v>
      </c>
      <c r="C9" s="207">
        <f t="shared" si="0"/>
        <v>100</v>
      </c>
      <c r="D9" s="78"/>
      <c r="E9" s="78"/>
      <c r="F9" s="204"/>
    </row>
    <row r="10" spans="1:6" ht="14.25" x14ac:dyDescent="0.2">
      <c r="A10" s="81" t="s">
        <v>191</v>
      </c>
      <c r="B10" s="248">
        <v>0</v>
      </c>
      <c r="C10" s="248">
        <v>0</v>
      </c>
      <c r="D10" s="78"/>
      <c r="E10" s="78"/>
      <c r="F10" s="204"/>
    </row>
    <row r="11" spans="1:6" ht="14.25" x14ac:dyDescent="0.2">
      <c r="A11" s="83"/>
      <c r="B11" s="78"/>
      <c r="C11" s="78"/>
      <c r="D11" s="78"/>
      <c r="E11" s="78"/>
      <c r="F11" s="204"/>
    </row>
    <row r="12" spans="1:6" ht="14.25" x14ac:dyDescent="0.2">
      <c r="A12" s="76" t="s">
        <v>192</v>
      </c>
      <c r="B12" s="77"/>
      <c r="C12" s="78"/>
      <c r="D12" s="78"/>
      <c r="E12" s="78"/>
      <c r="F12" s="204"/>
    </row>
    <row r="13" spans="1:6" ht="14.25" x14ac:dyDescent="0.2">
      <c r="A13" s="84" t="s">
        <v>17</v>
      </c>
      <c r="B13" s="253">
        <f>+'1.1'!B13</f>
        <v>27510</v>
      </c>
      <c r="C13" s="78"/>
      <c r="D13" s="78"/>
      <c r="E13" s="78"/>
      <c r="F13" s="204"/>
    </row>
    <row r="14" spans="1:6" ht="14.25" x14ac:dyDescent="0.2">
      <c r="A14" s="84" t="s">
        <v>18</v>
      </c>
      <c r="B14" s="253">
        <f>+'1.1'!B14</f>
        <v>52109</v>
      </c>
      <c r="C14" s="78"/>
      <c r="D14" s="78"/>
      <c r="E14" s="78"/>
      <c r="F14" s="204"/>
    </row>
    <row r="15" spans="1:6" ht="14.25" x14ac:dyDescent="0.2">
      <c r="A15" s="84" t="s">
        <v>19</v>
      </c>
      <c r="B15" s="253">
        <f>+'1.1'!B15</f>
        <v>2311</v>
      </c>
      <c r="C15" s="78"/>
      <c r="D15" s="78"/>
      <c r="E15" s="78"/>
      <c r="F15" s="204"/>
    </row>
    <row r="16" spans="1:6" ht="14.25" x14ac:dyDescent="0.2">
      <c r="A16" s="84" t="s">
        <v>38</v>
      </c>
      <c r="B16" s="253">
        <f>+'1.1'!B16</f>
        <v>3020</v>
      </c>
      <c r="C16" s="78"/>
      <c r="D16" s="78"/>
      <c r="E16" s="78"/>
      <c r="F16" s="204"/>
    </row>
    <row r="17" spans="1:6" ht="14.25" x14ac:dyDescent="0.2">
      <c r="A17" s="84" t="s">
        <v>21</v>
      </c>
      <c r="B17" s="253">
        <f>+'1.1'!B17</f>
        <v>972</v>
      </c>
      <c r="C17" s="78"/>
      <c r="D17" s="78"/>
      <c r="E17" s="78"/>
      <c r="F17" s="204"/>
    </row>
    <row r="18" spans="1:6" ht="14.25" x14ac:dyDescent="0.2">
      <c r="A18" s="84" t="s">
        <v>22</v>
      </c>
      <c r="B18" s="253">
        <f>+'1.1'!B18</f>
        <v>2087</v>
      </c>
      <c r="C18" s="78"/>
      <c r="D18" s="78"/>
      <c r="E18" s="78"/>
      <c r="F18" s="204"/>
    </row>
    <row r="19" spans="1:6" ht="14.25" x14ac:dyDescent="0.2">
      <c r="A19" s="84" t="s">
        <v>23</v>
      </c>
      <c r="B19" s="253">
        <f>+'1.1'!B19</f>
        <v>8912</v>
      </c>
      <c r="C19" s="78"/>
      <c r="D19" s="78"/>
      <c r="E19" s="78"/>
      <c r="F19" s="204"/>
    </row>
    <row r="20" spans="1:6" ht="14.25" x14ac:dyDescent="0.2">
      <c r="A20" s="84" t="s">
        <v>24</v>
      </c>
      <c r="B20" s="253">
        <f>+'1.1'!B20</f>
        <v>2167</v>
      </c>
      <c r="C20" s="78"/>
      <c r="D20" s="78"/>
      <c r="E20" s="78"/>
      <c r="F20" s="204"/>
    </row>
    <row r="21" spans="1:6" ht="14.25" x14ac:dyDescent="0.2">
      <c r="A21" s="84" t="s">
        <v>25</v>
      </c>
      <c r="B21" s="253">
        <f>+'1.1'!B21</f>
        <v>16980</v>
      </c>
      <c r="C21" s="78"/>
      <c r="D21" s="78"/>
      <c r="E21" s="78"/>
      <c r="F21" s="204"/>
    </row>
    <row r="22" spans="1:6" ht="14.25" x14ac:dyDescent="0.2">
      <c r="A22" s="84" t="s">
        <v>26</v>
      </c>
      <c r="B22" s="253">
        <f>+'1.1'!B22</f>
        <v>26682</v>
      </c>
      <c r="C22" s="78"/>
      <c r="D22" s="78"/>
      <c r="E22" s="78"/>
      <c r="F22" s="204"/>
    </row>
    <row r="23" spans="1:6" ht="14.25" x14ac:dyDescent="0.2">
      <c r="A23" s="84" t="s">
        <v>27</v>
      </c>
      <c r="B23" s="253">
        <f>+'1.1'!B23</f>
        <v>6983</v>
      </c>
      <c r="C23" s="78"/>
      <c r="D23" s="78"/>
      <c r="E23" s="78"/>
      <c r="F23" s="204"/>
    </row>
    <row r="24" spans="1:6" ht="14.25" x14ac:dyDescent="0.2">
      <c r="A24" s="84" t="s">
        <v>28</v>
      </c>
      <c r="B24" s="253">
        <f>+'1.1'!B24</f>
        <v>2449</v>
      </c>
      <c r="C24" s="78"/>
      <c r="D24" s="78"/>
      <c r="E24" s="78"/>
      <c r="F24" s="204"/>
    </row>
    <row r="25" spans="1:6" ht="14.25" x14ac:dyDescent="0.2">
      <c r="A25" s="84" t="s">
        <v>29</v>
      </c>
      <c r="B25" s="253">
        <f>+'1.1'!B25</f>
        <v>8354</v>
      </c>
      <c r="C25" s="78"/>
      <c r="D25" s="78"/>
      <c r="E25" s="78"/>
      <c r="F25" s="204"/>
    </row>
    <row r="26" spans="1:6" ht="14.25" x14ac:dyDescent="0.2">
      <c r="A26" s="84" t="s">
        <v>30</v>
      </c>
      <c r="B26" s="253">
        <f>+'1.1'!B26</f>
        <v>2799</v>
      </c>
      <c r="C26" s="78"/>
      <c r="D26" s="78"/>
      <c r="E26" s="78"/>
      <c r="F26" s="204"/>
    </row>
    <row r="27" spans="1:6" ht="14.25" x14ac:dyDescent="0.2">
      <c r="A27" s="84" t="s">
        <v>31</v>
      </c>
      <c r="B27" s="253">
        <f>+'1.1'!B27</f>
        <v>4580</v>
      </c>
      <c r="C27" s="78"/>
      <c r="D27" s="78"/>
      <c r="E27" s="78"/>
      <c r="F27" s="204"/>
    </row>
    <row r="28" spans="1:6" ht="14.25" x14ac:dyDescent="0.2">
      <c r="A28" s="84" t="s">
        <v>32</v>
      </c>
      <c r="B28" s="253">
        <f>+'1.1'!B28</f>
        <v>3900</v>
      </c>
      <c r="C28" s="78"/>
      <c r="D28" s="78"/>
      <c r="E28" s="78"/>
      <c r="F28" s="204"/>
    </row>
    <row r="29" spans="1:6" ht="14.25" x14ac:dyDescent="0.2">
      <c r="A29" s="84"/>
      <c r="B29" s="253"/>
      <c r="C29" s="78"/>
      <c r="D29" s="78"/>
      <c r="E29" s="78"/>
      <c r="F29" s="204"/>
    </row>
    <row r="30" spans="1:6" ht="14.25" x14ac:dyDescent="0.2">
      <c r="A30" s="85" t="s">
        <v>147</v>
      </c>
      <c r="B30" s="251">
        <f>+'1.1'!B30</f>
        <v>171815</v>
      </c>
      <c r="C30" s="78"/>
      <c r="D30" s="78"/>
      <c r="E30" s="78"/>
      <c r="F30" s="204"/>
    </row>
    <row r="31" spans="1:6" ht="14.25" x14ac:dyDescent="0.2">
      <c r="A31" s="81" t="s">
        <v>191</v>
      </c>
      <c r="B31" s="248">
        <v>0</v>
      </c>
      <c r="C31" s="78"/>
      <c r="D31" s="78"/>
      <c r="E31" s="78"/>
      <c r="F31" s="204"/>
    </row>
    <row r="32" spans="1:6" ht="14.25" x14ac:dyDescent="0.2">
      <c r="A32" s="84"/>
      <c r="B32" s="86"/>
      <c r="C32" s="78"/>
      <c r="D32" s="78"/>
      <c r="E32" s="78"/>
      <c r="F32" s="204"/>
    </row>
    <row r="33" spans="1:6" ht="14.25" x14ac:dyDescent="0.2">
      <c r="A33" s="87" t="s">
        <v>193</v>
      </c>
      <c r="B33" s="88" t="s">
        <v>128</v>
      </c>
      <c r="C33" s="89" t="s">
        <v>142</v>
      </c>
      <c r="D33" s="87" t="s">
        <v>65</v>
      </c>
      <c r="E33" s="90" t="s">
        <v>191</v>
      </c>
      <c r="F33" s="204"/>
    </row>
    <row r="34" spans="1:6" ht="14.25" x14ac:dyDescent="0.2">
      <c r="A34" s="91" t="s">
        <v>190</v>
      </c>
      <c r="B34" s="453">
        <f>+'1.4'!C49</f>
        <v>1</v>
      </c>
      <c r="C34" s="249">
        <f>+'1.4'!D49</f>
        <v>4</v>
      </c>
      <c r="D34" s="205">
        <f t="shared" ref="D34:D41" si="1">SUM(B34:C34)</f>
        <v>5</v>
      </c>
      <c r="E34" s="248">
        <v>0</v>
      </c>
      <c r="F34" s="204"/>
    </row>
    <row r="35" spans="1:6" ht="14.25" x14ac:dyDescent="0.2">
      <c r="A35" s="92" t="s">
        <v>55</v>
      </c>
      <c r="B35" s="453">
        <f>+'1.4'!C28</f>
        <v>32</v>
      </c>
      <c r="C35" s="249">
        <f>+'1.4'!D28</f>
        <v>8777</v>
      </c>
      <c r="D35" s="205">
        <f t="shared" si="1"/>
        <v>8809</v>
      </c>
      <c r="E35" s="248">
        <v>0</v>
      </c>
      <c r="F35" s="204"/>
    </row>
    <row r="36" spans="1:6" ht="14.25" x14ac:dyDescent="0.2">
      <c r="A36" s="92" t="s">
        <v>54</v>
      </c>
      <c r="B36" s="453">
        <f>+'1.3'!C49</f>
        <v>31</v>
      </c>
      <c r="C36" s="249">
        <f>+'1.3'!D49</f>
        <v>1709</v>
      </c>
      <c r="D36" s="205">
        <f t="shared" si="1"/>
        <v>1740</v>
      </c>
      <c r="E36" s="248">
        <v>0</v>
      </c>
      <c r="F36" s="204"/>
    </row>
    <row r="37" spans="1:6" ht="14.25" x14ac:dyDescent="0.2">
      <c r="A37" s="92" t="s">
        <v>53</v>
      </c>
      <c r="B37" s="249">
        <f>+'1.3'!C28</f>
        <v>10982</v>
      </c>
      <c r="C37" s="249">
        <f>+'1.3'!D28</f>
        <v>38794</v>
      </c>
      <c r="D37" s="205">
        <f t="shared" si="1"/>
        <v>49776</v>
      </c>
      <c r="E37" s="248">
        <v>0</v>
      </c>
      <c r="F37" s="204"/>
    </row>
    <row r="38" spans="1:6" ht="14.25" x14ac:dyDescent="0.2">
      <c r="A38" s="92" t="s">
        <v>52</v>
      </c>
      <c r="B38" s="249">
        <f>+'1.2'!C50</f>
        <v>18064</v>
      </c>
      <c r="C38" s="249">
        <f>+'1.2'!D50</f>
        <v>35390</v>
      </c>
      <c r="D38" s="205">
        <f t="shared" si="1"/>
        <v>53454</v>
      </c>
      <c r="E38" s="248">
        <v>0</v>
      </c>
      <c r="F38" s="204"/>
    </row>
    <row r="39" spans="1:6" ht="14.25" x14ac:dyDescent="0.2">
      <c r="A39" s="92" t="s">
        <v>51</v>
      </c>
      <c r="B39" s="249">
        <f>+'1.2'!C29</f>
        <v>11224</v>
      </c>
      <c r="C39" s="249">
        <f>+'1.2'!D29</f>
        <v>5535</v>
      </c>
      <c r="D39" s="205">
        <f t="shared" si="1"/>
        <v>16759</v>
      </c>
      <c r="E39" s="248">
        <v>0</v>
      </c>
      <c r="F39" s="204"/>
    </row>
    <row r="40" spans="1:6" ht="14.25" x14ac:dyDescent="0.2">
      <c r="A40" s="92" t="s">
        <v>34</v>
      </c>
      <c r="B40" s="249">
        <f>+'1.1'!C51</f>
        <v>34723</v>
      </c>
      <c r="C40" s="249">
        <f>+'1.1'!D51</f>
        <v>6549</v>
      </c>
      <c r="D40" s="205">
        <f t="shared" si="1"/>
        <v>41272</v>
      </c>
      <c r="E40" s="248">
        <v>0</v>
      </c>
      <c r="F40" s="204"/>
    </row>
    <row r="41" spans="1:6" ht="14.25" x14ac:dyDescent="0.2">
      <c r="A41" s="93" t="s">
        <v>149</v>
      </c>
      <c r="B41" s="250">
        <f>+'1.1'!C30</f>
        <v>75057</v>
      </c>
      <c r="C41" s="250">
        <f>+'1.1'!D30</f>
        <v>96758</v>
      </c>
      <c r="D41" s="206">
        <f t="shared" si="1"/>
        <v>171815</v>
      </c>
      <c r="E41" s="248">
        <v>0</v>
      </c>
      <c r="F41" s="204"/>
    </row>
    <row r="42" spans="1:6" ht="14.25" x14ac:dyDescent="0.2">
      <c r="A42" s="81" t="s">
        <v>191</v>
      </c>
      <c r="B42" s="248">
        <v>0</v>
      </c>
      <c r="C42" s="248">
        <v>0</v>
      </c>
      <c r="D42" s="248">
        <v>0</v>
      </c>
      <c r="E42" s="82"/>
      <c r="F42" s="204"/>
    </row>
    <row r="43" spans="1:6" ht="14.25" x14ac:dyDescent="0.2">
      <c r="A43" s="94" t="s">
        <v>29</v>
      </c>
      <c r="B43" s="247">
        <f>+'5.1'!F24</f>
        <v>1332.0125887966151</v>
      </c>
      <c r="C43" s="237" t="s">
        <v>305</v>
      </c>
      <c r="D43" s="96"/>
      <c r="E43" s="96"/>
      <c r="F43" s="204"/>
    </row>
    <row r="44" spans="1:6" ht="14.25" x14ac:dyDescent="0.2">
      <c r="A44" s="94" t="s">
        <v>38</v>
      </c>
      <c r="B44" s="412">
        <f>+'5.1'!F15</f>
        <v>1264.5336056725089</v>
      </c>
      <c r="C44" s="95"/>
      <c r="D44" s="96"/>
      <c r="E44" s="96"/>
      <c r="F44" s="204"/>
    </row>
    <row r="45" spans="1:6" ht="14.25" x14ac:dyDescent="0.2">
      <c r="A45" s="94" t="s">
        <v>32</v>
      </c>
      <c r="B45" s="450">
        <f>+'5.1'!F27</f>
        <v>1245.8531134585855</v>
      </c>
      <c r="C45" s="95"/>
      <c r="D45" s="96"/>
      <c r="E45" s="96"/>
      <c r="F45" s="204"/>
    </row>
    <row r="46" spans="1:6" ht="14.25" x14ac:dyDescent="0.2">
      <c r="A46" s="84" t="s">
        <v>22</v>
      </c>
      <c r="B46" s="450">
        <f>+'5.1'!F17</f>
        <v>1210.0793167880709</v>
      </c>
      <c r="C46" s="95"/>
      <c r="D46" s="96"/>
      <c r="E46" s="96"/>
      <c r="F46" s="204"/>
    </row>
    <row r="47" spans="1:6" ht="14.25" x14ac:dyDescent="0.2">
      <c r="A47" s="84" t="s">
        <v>30</v>
      </c>
      <c r="B47" s="450">
        <f>+'5.1'!F25</f>
        <v>1203.3845085451796</v>
      </c>
      <c r="C47" s="95"/>
      <c r="D47" s="96"/>
      <c r="E47" s="96"/>
      <c r="F47" s="204"/>
    </row>
    <row r="48" spans="1:6" ht="14.25" x14ac:dyDescent="0.2">
      <c r="A48" s="84" t="s">
        <v>31</v>
      </c>
      <c r="B48" s="450">
        <f>+'5.1'!F26</f>
        <v>1200.1962132444855</v>
      </c>
      <c r="C48" s="95"/>
      <c r="D48" s="96"/>
      <c r="E48" s="96"/>
      <c r="F48" s="204"/>
    </row>
    <row r="49" spans="1:6" ht="14.25" x14ac:dyDescent="0.2">
      <c r="A49" s="84" t="s">
        <v>19</v>
      </c>
      <c r="B49" s="412">
        <f>+'5.1'!F14</f>
        <v>1197.8709568924664</v>
      </c>
      <c r="C49" s="236" t="s">
        <v>304</v>
      </c>
      <c r="D49" s="97"/>
      <c r="E49" s="97"/>
      <c r="F49" s="204"/>
    </row>
    <row r="50" spans="1:6" ht="14.25" x14ac:dyDescent="0.2">
      <c r="A50" s="84" t="s">
        <v>24</v>
      </c>
      <c r="B50" s="412">
        <f>+'5.1'!F19</f>
        <v>1197.2577234742193</v>
      </c>
      <c r="C50" s="236"/>
      <c r="D50" s="97"/>
      <c r="E50" s="97"/>
      <c r="F50" s="204"/>
    </row>
    <row r="51" spans="1:6" ht="14.25" x14ac:dyDescent="0.2">
      <c r="A51" s="84" t="s">
        <v>26</v>
      </c>
      <c r="B51" s="412">
        <f>+'5.1'!F21</f>
        <v>1180.8437457906975</v>
      </c>
      <c r="C51" s="236"/>
      <c r="D51" s="97"/>
      <c r="E51" s="97"/>
      <c r="F51" s="204"/>
    </row>
    <row r="52" spans="1:6" ht="14.25" x14ac:dyDescent="0.2">
      <c r="A52" s="84" t="s">
        <v>25</v>
      </c>
      <c r="B52" s="412">
        <f>+'5.1'!F20</f>
        <v>1167.4888457338961</v>
      </c>
      <c r="C52" s="236"/>
      <c r="D52" s="97"/>
      <c r="E52" s="97"/>
      <c r="F52" s="204"/>
    </row>
    <row r="53" spans="1:6" ht="14.25" x14ac:dyDescent="0.2">
      <c r="A53" s="84" t="s">
        <v>27</v>
      </c>
      <c r="B53" s="412">
        <f>+'5.1'!F22</f>
        <v>1155.4936294578349</v>
      </c>
      <c r="C53" s="236"/>
      <c r="D53" s="97"/>
      <c r="E53" s="97"/>
      <c r="F53" s="204"/>
    </row>
    <row r="54" spans="1:6" ht="14.25" x14ac:dyDescent="0.2">
      <c r="A54" s="84" t="s">
        <v>17</v>
      </c>
      <c r="B54" s="247">
        <f>+'5.1'!F12</f>
        <v>1132.4102354528718</v>
      </c>
      <c r="C54" s="411"/>
      <c r="D54" s="411"/>
      <c r="E54" s="411"/>
      <c r="F54" s="204"/>
    </row>
    <row r="55" spans="1:6" ht="14.25" x14ac:dyDescent="0.2">
      <c r="A55" s="84" t="s">
        <v>23</v>
      </c>
      <c r="B55" s="247">
        <f>+'5.1'!F18</f>
        <v>1126.1182690003807</v>
      </c>
      <c r="C55" s="411"/>
      <c r="D55" s="411"/>
      <c r="E55" s="411"/>
      <c r="F55" s="204"/>
    </row>
    <row r="56" spans="1:6" ht="14.25" x14ac:dyDescent="0.2">
      <c r="A56" s="84" t="s">
        <v>21</v>
      </c>
      <c r="B56" s="247">
        <f>+'5.1'!F16</f>
        <v>1117.0548742548031</v>
      </c>
      <c r="C56" s="411"/>
      <c r="D56" s="411"/>
      <c r="E56" s="411"/>
      <c r="F56" s="204"/>
    </row>
    <row r="57" spans="1:6" ht="14.25" x14ac:dyDescent="0.2">
      <c r="A57" s="84" t="s">
        <v>18</v>
      </c>
      <c r="B57" s="247">
        <f>+'5.1'!F13</f>
        <v>1106.4394006686634</v>
      </c>
      <c r="C57" s="411" t="s">
        <v>303</v>
      </c>
      <c r="D57" s="411"/>
      <c r="E57" s="411"/>
      <c r="F57" s="204"/>
    </row>
    <row r="58" spans="1:6" ht="14.25" x14ac:dyDescent="0.2">
      <c r="A58" s="84" t="s">
        <v>28</v>
      </c>
      <c r="B58" s="247">
        <f>+'5.1'!F23</f>
        <v>1065.925628323964</v>
      </c>
      <c r="C58" s="411"/>
      <c r="D58" s="411"/>
      <c r="E58" s="411"/>
      <c r="F58" s="204"/>
    </row>
    <row r="59" spans="1:6" ht="14.25" x14ac:dyDescent="0.2">
      <c r="A59" s="84"/>
      <c r="B59" s="421"/>
      <c r="C59" s="91"/>
      <c r="D59" s="91"/>
      <c r="E59" s="91"/>
      <c r="F59" s="204"/>
    </row>
    <row r="60" spans="1:6" ht="14.25" x14ac:dyDescent="0.2">
      <c r="A60" s="84" t="s">
        <v>147</v>
      </c>
      <c r="B60" s="247">
        <f>+'5.1'!F29</f>
        <v>1164.3567508955189</v>
      </c>
      <c r="C60" s="410"/>
      <c r="D60" s="97"/>
      <c r="E60" s="97"/>
      <c r="F60" s="204"/>
    </row>
    <row r="61" spans="1:6" ht="14.25" x14ac:dyDescent="0.2">
      <c r="A61" s="204" t="s">
        <v>194</v>
      </c>
      <c r="B61" s="204"/>
      <c r="C61" s="204"/>
      <c r="D61" s="204"/>
      <c r="E61" s="204"/>
      <c r="F61" s="204" t="s">
        <v>194</v>
      </c>
    </row>
  </sheetData>
  <autoFilter ref="A42:F42">
    <sortState ref="A43:F58">
      <sortCondition descending="1" ref="B42"/>
    </sortState>
  </autoFilter>
  <sortState ref="A34:E58">
    <sortCondition descending="1" ref="B44:B58"/>
  </sortState>
  <phoneticPr fontId="47" type="noConversion"/>
  <conditionalFormatting sqref="B60 B43:B45 B49:B58">
    <cfRule type="cellIs" dxfId="5" priority="4" stopIfTrue="1" operator="lessThan">
      <formula>1150</formula>
    </cfRule>
    <cfRule type="cellIs" dxfId="4" priority="5" stopIfTrue="1" operator="between">
      <formula>1150</formula>
      <formula>1200</formula>
    </cfRule>
    <cfRule type="cellIs" dxfId="3" priority="6" stopIfTrue="1" operator="greaterThanOrEqual">
      <formula>1200</formula>
    </cfRule>
  </conditionalFormatting>
  <conditionalFormatting sqref="B46:B48">
    <cfRule type="cellIs" dxfId="2" priority="1" stopIfTrue="1" operator="lessThan">
      <formula>1150</formula>
    </cfRule>
    <cfRule type="cellIs" dxfId="1" priority="2" stopIfTrue="1" operator="between">
      <formula>1150</formula>
      <formula>1200</formula>
    </cfRule>
    <cfRule type="cellIs" dxfId="0" priority="3" stopIfTrue="1" operator="greaterThanOrEqual">
      <formula>1200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portrait" horizontalDpi="4294967294" verticalDpi="429496729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5"/>
  <dimension ref="A1:G55"/>
  <sheetViews>
    <sheetView showGridLines="0" zoomScale="85" zoomScaleNormal="85" workbookViewId="0">
      <pane ySplit="8" topLeftCell="A9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4" spans="1:7" ht="16.5" customHeight="1" x14ac:dyDescent="0.25">
      <c r="A4" s="208" t="s">
        <v>403</v>
      </c>
      <c r="B4" s="98"/>
      <c r="C4" s="98"/>
      <c r="D4" s="98"/>
      <c r="E4" s="98"/>
      <c r="F4" s="98"/>
      <c r="G4" s="98"/>
    </row>
    <row r="5" spans="1:7" ht="15" customHeight="1" x14ac:dyDescent="0.25"/>
    <row r="6" spans="1:7" s="3" customFormat="1" ht="20.100000000000001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s="16" customFormat="1" ht="24.95" customHeight="1" x14ac:dyDescent="0.25">
      <c r="B9" s="310" t="s">
        <v>200</v>
      </c>
      <c r="C9" s="316"/>
      <c r="D9" s="316"/>
      <c r="E9" s="316"/>
      <c r="F9" s="316"/>
      <c r="G9" s="316"/>
    </row>
    <row r="10" spans="1:7" ht="17.100000000000001" customHeight="1" x14ac:dyDescent="0.25">
      <c r="A10" s="157"/>
      <c r="B10" s="46"/>
      <c r="C10" s="304"/>
      <c r="D10" s="304"/>
      <c r="E10" s="304"/>
      <c r="F10" s="304"/>
      <c r="G10" s="304"/>
    </row>
    <row r="11" spans="1:7" ht="17.100000000000001" customHeight="1" x14ac:dyDescent="0.25">
      <c r="A11" s="46"/>
      <c r="B11" s="228" t="s">
        <v>16</v>
      </c>
      <c r="C11" s="157"/>
      <c r="D11" s="157"/>
      <c r="E11" s="157"/>
      <c r="F11" s="157"/>
      <c r="G11" s="157"/>
    </row>
    <row r="12" spans="1:7" ht="17.100000000000001" customHeight="1" x14ac:dyDescent="0.25">
      <c r="A12" s="161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305" t="s">
        <v>17</v>
      </c>
      <c r="B13" s="232">
        <v>27510</v>
      </c>
      <c r="C13" s="232">
        <v>11063</v>
      </c>
      <c r="D13" s="232">
        <v>16447</v>
      </c>
      <c r="E13" s="232">
        <v>85489.03</v>
      </c>
      <c r="F13" s="232">
        <v>27355.31</v>
      </c>
      <c r="G13" s="232">
        <v>58133.72</v>
      </c>
    </row>
    <row r="14" spans="1:7" ht="17.100000000000001" customHeight="1" x14ac:dyDescent="0.25">
      <c r="A14" s="305" t="s">
        <v>18</v>
      </c>
      <c r="B14" s="232">
        <v>52109</v>
      </c>
      <c r="C14" s="232">
        <v>25406</v>
      </c>
      <c r="D14" s="232">
        <v>26703</v>
      </c>
      <c r="E14" s="232">
        <v>167819.33</v>
      </c>
      <c r="F14" s="232">
        <v>53897.599999999999</v>
      </c>
      <c r="G14" s="232">
        <v>113921.73</v>
      </c>
    </row>
    <row r="15" spans="1:7" ht="17.100000000000001" customHeight="1" x14ac:dyDescent="0.25">
      <c r="A15" s="305" t="s">
        <v>19</v>
      </c>
      <c r="B15" s="232">
        <v>2311</v>
      </c>
      <c r="C15" s="232">
        <v>925</v>
      </c>
      <c r="D15" s="232">
        <v>1386</v>
      </c>
      <c r="E15" s="232">
        <v>8944.4500000000007</v>
      </c>
      <c r="F15" s="232">
        <v>2862.64</v>
      </c>
      <c r="G15" s="232">
        <v>6081.81</v>
      </c>
    </row>
    <row r="16" spans="1:7" ht="17.100000000000001" customHeight="1" x14ac:dyDescent="0.25">
      <c r="A16" s="305" t="s">
        <v>20</v>
      </c>
      <c r="B16" s="232">
        <v>3020</v>
      </c>
      <c r="C16" s="232">
        <v>937</v>
      </c>
      <c r="D16" s="232">
        <v>2083</v>
      </c>
      <c r="E16" s="232">
        <v>9690.2199999999993</v>
      </c>
      <c r="F16" s="232">
        <v>3247.96</v>
      </c>
      <c r="G16" s="232">
        <v>6442.26</v>
      </c>
    </row>
    <row r="17" spans="1:7" ht="17.100000000000001" customHeight="1" x14ac:dyDescent="0.25">
      <c r="A17" s="305" t="s">
        <v>21</v>
      </c>
      <c r="B17" s="232">
        <v>972</v>
      </c>
      <c r="C17" s="232">
        <v>251</v>
      </c>
      <c r="D17" s="232">
        <v>721</v>
      </c>
      <c r="E17" s="232">
        <v>3254.84</v>
      </c>
      <c r="F17" s="232">
        <v>1016.9</v>
      </c>
      <c r="G17" s="232">
        <v>2237.94</v>
      </c>
    </row>
    <row r="18" spans="1:7" ht="17.100000000000001" customHeight="1" x14ac:dyDescent="0.25">
      <c r="A18" s="305" t="s">
        <v>22</v>
      </c>
      <c r="B18" s="232">
        <v>2087</v>
      </c>
      <c r="C18" s="232">
        <v>1259</v>
      </c>
      <c r="D18" s="232">
        <v>828</v>
      </c>
      <c r="E18" s="232">
        <v>10482.56</v>
      </c>
      <c r="F18" s="232">
        <v>3417.99</v>
      </c>
      <c r="G18" s="232">
        <v>7064.57</v>
      </c>
    </row>
    <row r="19" spans="1:7" ht="17.100000000000001" customHeight="1" x14ac:dyDescent="0.25">
      <c r="A19" s="305" t="s">
        <v>23</v>
      </c>
      <c r="B19" s="232">
        <v>8912</v>
      </c>
      <c r="C19" s="232">
        <v>4124</v>
      </c>
      <c r="D19" s="232">
        <v>4788</v>
      </c>
      <c r="E19" s="232">
        <v>31684.7</v>
      </c>
      <c r="F19" s="232">
        <v>10205.83</v>
      </c>
      <c r="G19" s="232">
        <v>21478.86</v>
      </c>
    </row>
    <row r="20" spans="1:7" ht="17.100000000000001" customHeight="1" x14ac:dyDescent="0.25">
      <c r="A20" s="305" t="s">
        <v>24</v>
      </c>
      <c r="B20" s="232">
        <v>2167</v>
      </c>
      <c r="C20" s="232">
        <v>865</v>
      </c>
      <c r="D20" s="232">
        <v>1302</v>
      </c>
      <c r="E20" s="232">
        <v>7944.65</v>
      </c>
      <c r="F20" s="232">
        <v>2637.43</v>
      </c>
      <c r="G20" s="232">
        <v>5307.23</v>
      </c>
    </row>
    <row r="21" spans="1:7" ht="17.100000000000001" customHeight="1" x14ac:dyDescent="0.25">
      <c r="A21" s="305" t="s">
        <v>25</v>
      </c>
      <c r="B21" s="232">
        <v>16980</v>
      </c>
      <c r="C21" s="232">
        <v>7291</v>
      </c>
      <c r="D21" s="232">
        <v>9689</v>
      </c>
      <c r="E21" s="232">
        <v>59980.99</v>
      </c>
      <c r="F21" s="232">
        <v>19191.439999999999</v>
      </c>
      <c r="G21" s="232">
        <v>40789.550000000003</v>
      </c>
    </row>
    <row r="22" spans="1:7" ht="17.100000000000001" customHeight="1" x14ac:dyDescent="0.25">
      <c r="A22" s="305" t="s">
        <v>26</v>
      </c>
      <c r="B22" s="232">
        <v>26682</v>
      </c>
      <c r="C22" s="232">
        <v>10295</v>
      </c>
      <c r="D22" s="232">
        <v>16387</v>
      </c>
      <c r="E22" s="232">
        <v>88882.02</v>
      </c>
      <c r="F22" s="232">
        <v>28260.74</v>
      </c>
      <c r="G22" s="232">
        <v>60621.279999999999</v>
      </c>
    </row>
    <row r="23" spans="1:7" ht="17.100000000000001" customHeight="1" x14ac:dyDescent="0.25">
      <c r="A23" s="305" t="s">
        <v>27</v>
      </c>
      <c r="B23" s="232">
        <v>6983</v>
      </c>
      <c r="C23" s="232">
        <v>3005</v>
      </c>
      <c r="D23" s="232">
        <v>3978</v>
      </c>
      <c r="E23" s="232">
        <v>23965.68</v>
      </c>
      <c r="F23" s="232">
        <v>7622.01</v>
      </c>
      <c r="G23" s="232">
        <v>16343.68</v>
      </c>
    </row>
    <row r="24" spans="1:7" ht="17.100000000000001" customHeight="1" x14ac:dyDescent="0.25">
      <c r="A24" s="305" t="s">
        <v>28</v>
      </c>
      <c r="B24" s="232">
        <v>2449</v>
      </c>
      <c r="C24" s="232">
        <v>310</v>
      </c>
      <c r="D24" s="232">
        <v>2139</v>
      </c>
      <c r="E24" s="232">
        <v>4697.49</v>
      </c>
      <c r="F24" s="232">
        <v>1460.06</v>
      </c>
      <c r="G24" s="232">
        <v>3237.42</v>
      </c>
    </row>
    <row r="25" spans="1:7" ht="17.100000000000001" customHeight="1" x14ac:dyDescent="0.25">
      <c r="A25" s="305" t="s">
        <v>29</v>
      </c>
      <c r="B25" s="232">
        <v>8354</v>
      </c>
      <c r="C25" s="232">
        <v>4116</v>
      </c>
      <c r="D25" s="232">
        <v>4238</v>
      </c>
      <c r="E25" s="232">
        <v>40240.11</v>
      </c>
      <c r="F25" s="232">
        <v>14128.61</v>
      </c>
      <c r="G25" s="232">
        <v>26111.5</v>
      </c>
    </row>
    <row r="26" spans="1:7" ht="17.100000000000001" customHeight="1" x14ac:dyDescent="0.25">
      <c r="A26" s="305" t="s">
        <v>30</v>
      </c>
      <c r="B26" s="232">
        <v>2799</v>
      </c>
      <c r="C26" s="232">
        <v>1225</v>
      </c>
      <c r="D26" s="232">
        <v>1574</v>
      </c>
      <c r="E26" s="232">
        <v>10982.16</v>
      </c>
      <c r="F26" s="232">
        <v>3675.04</v>
      </c>
      <c r="G26" s="232">
        <v>7307.11</v>
      </c>
    </row>
    <row r="27" spans="1:7" ht="17.100000000000001" customHeight="1" x14ac:dyDescent="0.25">
      <c r="A27" s="305" t="s">
        <v>31</v>
      </c>
      <c r="B27" s="232">
        <v>4580</v>
      </c>
      <c r="C27" s="232">
        <v>2147</v>
      </c>
      <c r="D27" s="232">
        <v>2433</v>
      </c>
      <c r="E27" s="232">
        <v>18005.490000000002</v>
      </c>
      <c r="F27" s="232">
        <v>5831.68</v>
      </c>
      <c r="G27" s="232">
        <v>12173.81</v>
      </c>
    </row>
    <row r="28" spans="1:7" ht="17.100000000000001" customHeight="1" x14ac:dyDescent="0.25">
      <c r="A28" s="305" t="s">
        <v>32</v>
      </c>
      <c r="B28" s="232">
        <v>3900</v>
      </c>
      <c r="C28" s="232">
        <v>1838</v>
      </c>
      <c r="D28" s="232">
        <v>2062</v>
      </c>
      <c r="E28" s="232">
        <v>15524.64</v>
      </c>
      <c r="F28" s="232">
        <v>5335.04</v>
      </c>
      <c r="G28" s="232">
        <v>10189.6</v>
      </c>
    </row>
    <row r="29" spans="1:7" ht="17.100000000000001" customHeight="1" x14ac:dyDescent="0.25">
      <c r="A29" s="159"/>
      <c r="B29" s="413"/>
      <c r="C29" s="413"/>
      <c r="D29" s="413"/>
      <c r="E29" s="413"/>
      <c r="F29" s="413"/>
      <c r="G29" s="413"/>
    </row>
    <row r="30" spans="1:7" x14ac:dyDescent="0.25">
      <c r="A30" s="160" t="s">
        <v>33</v>
      </c>
      <c r="B30" s="301">
        <v>171815</v>
      </c>
      <c r="C30" s="301">
        <v>75057</v>
      </c>
      <c r="D30" s="301">
        <v>96758</v>
      </c>
      <c r="E30" s="301">
        <v>587588.35</v>
      </c>
      <c r="F30" s="301">
        <v>190146.28</v>
      </c>
      <c r="G30" s="301">
        <v>397442.07</v>
      </c>
    </row>
    <row r="31" spans="1:7" ht="17.100000000000001" customHeight="1" x14ac:dyDescent="0.25">
      <c r="A31" s="161"/>
      <c r="B31" s="298">
        <v>0</v>
      </c>
      <c r="C31" s="298">
        <v>0</v>
      </c>
      <c r="D31" s="298">
        <v>0</v>
      </c>
      <c r="E31" s="298">
        <v>0</v>
      </c>
      <c r="F31" s="298">
        <v>0</v>
      </c>
      <c r="G31" s="298">
        <v>0</v>
      </c>
    </row>
    <row r="32" spans="1:7" ht="24.75" customHeight="1" x14ac:dyDescent="0.25">
      <c r="A32" s="46"/>
      <c r="B32" s="228" t="s">
        <v>34</v>
      </c>
      <c r="C32" s="157"/>
      <c r="D32" s="157"/>
      <c r="E32" s="157"/>
      <c r="F32" s="157"/>
      <c r="G32" s="157"/>
    </row>
    <row r="33" spans="1:7" ht="17.100000000000001" customHeight="1" x14ac:dyDescent="0.25">
      <c r="A33" s="161"/>
      <c r="B33" s="299"/>
      <c r="C33" s="300"/>
      <c r="D33" s="299"/>
      <c r="E33" s="299"/>
      <c r="F33" s="299"/>
      <c r="G33" s="299"/>
    </row>
    <row r="34" spans="1:7" ht="17.100000000000001" customHeight="1" x14ac:dyDescent="0.25">
      <c r="A34" s="159" t="s">
        <v>35</v>
      </c>
      <c r="B34" s="232">
        <v>8537</v>
      </c>
      <c r="C34" s="232">
        <v>7334</v>
      </c>
      <c r="D34" s="232">
        <v>1203</v>
      </c>
      <c r="E34" s="232">
        <v>39392.050000000003</v>
      </c>
      <c r="F34" s="232">
        <v>12959.79</v>
      </c>
      <c r="G34" s="232">
        <v>26432.27</v>
      </c>
    </row>
    <row r="35" spans="1:7" ht="17.100000000000001" customHeight="1" x14ac:dyDescent="0.25">
      <c r="A35" s="159" t="s">
        <v>36</v>
      </c>
      <c r="B35" s="232">
        <v>11501</v>
      </c>
      <c r="C35" s="232">
        <v>9554</v>
      </c>
      <c r="D35" s="232">
        <v>1947</v>
      </c>
      <c r="E35" s="232">
        <v>49170.94</v>
      </c>
      <c r="F35" s="232">
        <v>16203.48</v>
      </c>
      <c r="G35" s="232">
        <v>32967.46</v>
      </c>
    </row>
    <row r="36" spans="1:7" ht="17.100000000000001" customHeight="1" x14ac:dyDescent="0.25">
      <c r="A36" s="159" t="s">
        <v>37</v>
      </c>
      <c r="B36" s="232">
        <v>1173</v>
      </c>
      <c r="C36" s="232">
        <v>600</v>
      </c>
      <c r="D36" s="232">
        <v>573</v>
      </c>
      <c r="E36" s="232">
        <v>5060.78</v>
      </c>
      <c r="F36" s="232">
        <v>1652.67</v>
      </c>
      <c r="G36" s="232">
        <v>3408.11</v>
      </c>
    </row>
    <row r="37" spans="1:7" ht="17.100000000000001" customHeight="1" x14ac:dyDescent="0.25">
      <c r="A37" s="159" t="s">
        <v>38</v>
      </c>
      <c r="B37" s="232">
        <v>1178</v>
      </c>
      <c r="C37" s="232">
        <v>539</v>
      </c>
      <c r="D37" s="232">
        <v>639</v>
      </c>
      <c r="E37" s="232">
        <v>4549.2700000000004</v>
      </c>
      <c r="F37" s="232">
        <v>1542.97</v>
      </c>
      <c r="G37" s="232">
        <v>3006.31</v>
      </c>
    </row>
    <row r="38" spans="1:7" ht="17.100000000000001" customHeight="1" x14ac:dyDescent="0.25">
      <c r="A38" s="159" t="s">
        <v>39</v>
      </c>
      <c r="B38" s="232">
        <v>60</v>
      </c>
      <c r="C38" s="232">
        <v>44</v>
      </c>
      <c r="D38" s="232">
        <v>16</v>
      </c>
      <c r="E38" s="232">
        <v>285.17</v>
      </c>
      <c r="F38" s="232">
        <v>94.39</v>
      </c>
      <c r="G38" s="232">
        <v>190.78</v>
      </c>
    </row>
    <row r="39" spans="1:7" ht="17.100000000000001" customHeight="1" x14ac:dyDescent="0.25">
      <c r="A39" s="159" t="s">
        <v>40</v>
      </c>
      <c r="B39" s="232">
        <v>781</v>
      </c>
      <c r="C39" s="232">
        <v>780</v>
      </c>
      <c r="D39" s="232">
        <v>1</v>
      </c>
      <c r="E39" s="232">
        <v>4708.8999999999996</v>
      </c>
      <c r="F39" s="232">
        <v>1619.17</v>
      </c>
      <c r="G39" s="232">
        <v>3089.73</v>
      </c>
    </row>
    <row r="40" spans="1:7" ht="17.100000000000001" customHeight="1" x14ac:dyDescent="0.25">
      <c r="A40" s="159" t="s">
        <v>41</v>
      </c>
      <c r="B40" s="232">
        <v>2323</v>
      </c>
      <c r="C40" s="232">
        <v>2259</v>
      </c>
      <c r="D40" s="232">
        <v>64</v>
      </c>
      <c r="E40" s="232">
        <v>11581.45</v>
      </c>
      <c r="F40" s="232">
        <v>3927.62</v>
      </c>
      <c r="G40" s="232">
        <v>7653.84</v>
      </c>
    </row>
    <row r="41" spans="1:7" ht="17.100000000000001" customHeight="1" x14ac:dyDescent="0.25">
      <c r="A41" s="159" t="s">
        <v>42</v>
      </c>
      <c r="B41" s="232">
        <v>649</v>
      </c>
      <c r="C41" s="232">
        <v>399</v>
      </c>
      <c r="D41" s="232">
        <v>250</v>
      </c>
      <c r="E41" s="232">
        <v>2767.34</v>
      </c>
      <c r="F41" s="232">
        <v>938.73</v>
      </c>
      <c r="G41" s="232">
        <v>1828.61</v>
      </c>
    </row>
    <row r="42" spans="1:7" ht="17.100000000000001" customHeight="1" x14ac:dyDescent="0.25">
      <c r="A42" s="159" t="s">
        <v>43</v>
      </c>
      <c r="B42" s="232">
        <v>3743</v>
      </c>
      <c r="C42" s="232">
        <v>3611</v>
      </c>
      <c r="D42" s="232">
        <v>132</v>
      </c>
      <c r="E42" s="232">
        <v>18414.54</v>
      </c>
      <c r="F42" s="232">
        <v>6211.66</v>
      </c>
      <c r="G42" s="232">
        <v>12202.87</v>
      </c>
    </row>
    <row r="43" spans="1:7" ht="17.100000000000001" customHeight="1" x14ac:dyDescent="0.25">
      <c r="A43" s="159" t="s">
        <v>44</v>
      </c>
      <c r="B43" s="232">
        <v>4250</v>
      </c>
      <c r="C43" s="232">
        <v>3922</v>
      </c>
      <c r="D43" s="232">
        <v>328</v>
      </c>
      <c r="E43" s="232">
        <v>20251.439999999999</v>
      </c>
      <c r="F43" s="232">
        <v>6810.86</v>
      </c>
      <c r="G43" s="232">
        <v>13440.58</v>
      </c>
    </row>
    <row r="44" spans="1:7" ht="17.100000000000001" customHeight="1" x14ac:dyDescent="0.25">
      <c r="A44" s="159" t="s">
        <v>45</v>
      </c>
      <c r="B44" s="232">
        <v>2329</v>
      </c>
      <c r="C44" s="232">
        <v>1845</v>
      </c>
      <c r="D44" s="232">
        <v>484</v>
      </c>
      <c r="E44" s="232">
        <v>10036.65</v>
      </c>
      <c r="F44" s="232">
        <v>3291.93</v>
      </c>
      <c r="G44" s="232">
        <v>6744.72</v>
      </c>
    </row>
    <row r="45" spans="1:7" ht="17.100000000000001" customHeight="1" x14ac:dyDescent="0.25">
      <c r="A45" s="159" t="s">
        <v>46</v>
      </c>
      <c r="B45" s="232">
        <v>316</v>
      </c>
      <c r="C45" s="232">
        <v>156</v>
      </c>
      <c r="D45" s="232">
        <v>160</v>
      </c>
      <c r="E45" s="232">
        <v>1041.1600000000001</v>
      </c>
      <c r="F45" s="232">
        <v>331.93</v>
      </c>
      <c r="G45" s="232">
        <v>709.23</v>
      </c>
    </row>
    <row r="46" spans="1:7" ht="17.100000000000001" customHeight="1" x14ac:dyDescent="0.25">
      <c r="A46" s="159" t="s">
        <v>47</v>
      </c>
      <c r="B46" s="232">
        <v>1194</v>
      </c>
      <c r="C46" s="232">
        <v>1177</v>
      </c>
      <c r="D46" s="232">
        <v>17</v>
      </c>
      <c r="E46" s="232">
        <v>7690.73</v>
      </c>
      <c r="F46" s="232">
        <v>2755.04</v>
      </c>
      <c r="G46" s="232">
        <v>4935.6899999999996</v>
      </c>
    </row>
    <row r="47" spans="1:7" ht="17.100000000000001" customHeight="1" x14ac:dyDescent="0.25">
      <c r="A47" s="159" t="s">
        <v>48</v>
      </c>
      <c r="B47" s="232">
        <v>860</v>
      </c>
      <c r="C47" s="232">
        <v>583</v>
      </c>
      <c r="D47" s="232">
        <v>277</v>
      </c>
      <c r="E47" s="232">
        <v>3982.58</v>
      </c>
      <c r="F47" s="232">
        <v>1350.75</v>
      </c>
      <c r="G47" s="232">
        <v>2631.83</v>
      </c>
    </row>
    <row r="48" spans="1:7" ht="17.100000000000001" customHeight="1" x14ac:dyDescent="0.25">
      <c r="A48" s="159" t="s">
        <v>49</v>
      </c>
      <c r="B48" s="232">
        <v>859</v>
      </c>
      <c r="C48" s="232">
        <v>850</v>
      </c>
      <c r="D48" s="232">
        <v>9</v>
      </c>
      <c r="E48" s="232">
        <v>4861.33</v>
      </c>
      <c r="F48" s="232">
        <v>1687.25</v>
      </c>
      <c r="G48" s="232">
        <v>3174.09</v>
      </c>
    </row>
    <row r="49" spans="1:7" ht="17.100000000000001" customHeight="1" x14ac:dyDescent="0.25">
      <c r="A49" s="159" t="s">
        <v>50</v>
      </c>
      <c r="B49" s="232">
        <v>1519</v>
      </c>
      <c r="C49" s="232">
        <v>1070</v>
      </c>
      <c r="D49" s="232">
        <v>449</v>
      </c>
      <c r="E49" s="232">
        <v>7443.73</v>
      </c>
      <c r="F49" s="232">
        <v>2632.34</v>
      </c>
      <c r="G49" s="232">
        <v>4811.3900000000003</v>
      </c>
    </row>
    <row r="50" spans="1:7" s="46" customFormat="1" ht="17.100000000000001" customHeight="1" x14ac:dyDescent="0.25">
      <c r="A50" s="159"/>
      <c r="B50" s="413"/>
      <c r="C50" s="413"/>
      <c r="D50" s="413"/>
      <c r="E50" s="413"/>
      <c r="F50" s="413"/>
      <c r="G50" s="413"/>
    </row>
    <row r="51" spans="1:7" s="46" customFormat="1" ht="17.100000000000001" customHeight="1" x14ac:dyDescent="0.2">
      <c r="A51" s="160" t="s">
        <v>33</v>
      </c>
      <c r="B51" s="301">
        <v>41272</v>
      </c>
      <c r="C51" s="301">
        <v>34723</v>
      </c>
      <c r="D51" s="301">
        <v>6549</v>
      </c>
      <c r="E51" s="301">
        <v>191238.07</v>
      </c>
      <c r="F51" s="301">
        <v>64010.559999999998</v>
      </c>
      <c r="G51" s="301">
        <v>127227.5</v>
      </c>
    </row>
    <row r="52" spans="1:7" s="46" customFormat="1" ht="17.100000000000001" customHeight="1" x14ac:dyDescent="0.2">
      <c r="A52" s="311"/>
      <c r="B52" s="313">
        <v>0</v>
      </c>
      <c r="C52" s="313">
        <v>0</v>
      </c>
      <c r="D52" s="313">
        <v>0</v>
      </c>
      <c r="E52" s="313">
        <v>0</v>
      </c>
      <c r="F52" s="313">
        <v>0</v>
      </c>
      <c r="G52" s="313">
        <v>0</v>
      </c>
    </row>
    <row r="53" spans="1:7" ht="30" customHeight="1" x14ac:dyDescent="0.25">
      <c r="A53" s="506"/>
      <c r="B53" s="506"/>
      <c r="C53" s="506"/>
      <c r="D53" s="506"/>
      <c r="E53" s="506"/>
      <c r="F53" s="506"/>
      <c r="G53" s="506"/>
    </row>
    <row r="54" spans="1:7" ht="17.100000000000001" customHeight="1" x14ac:dyDescent="0.25">
      <c r="A54" s="12"/>
      <c r="B54" s="8"/>
      <c r="C54" s="8"/>
      <c r="D54" s="8"/>
      <c r="E54" s="4"/>
      <c r="F54" s="5"/>
      <c r="G54" s="8"/>
    </row>
    <row r="55" spans="1:7" ht="17.100000000000001" customHeight="1" x14ac:dyDescent="0.25">
      <c r="A55" s="4"/>
      <c r="B55" s="9">
        <v>0</v>
      </c>
      <c r="C55" s="9">
        <v>0</v>
      </c>
      <c r="D55" s="9">
        <v>0</v>
      </c>
      <c r="E55" s="9">
        <v>0</v>
      </c>
      <c r="F55" s="9">
        <v>0</v>
      </c>
      <c r="G55" s="9">
        <v>0</v>
      </c>
    </row>
  </sheetData>
  <mergeCells count="2">
    <mergeCell ref="A6:A8"/>
    <mergeCell ref="A53:G53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G54"/>
  <sheetViews>
    <sheetView showGridLines="0" zoomScaleNormal="100" workbookViewId="0">
      <pane ySplit="8" topLeftCell="A12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4" spans="1:7" ht="16.5" customHeight="1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61"/>
      <c r="B9" s="298"/>
      <c r="C9" s="298"/>
      <c r="D9" s="298"/>
      <c r="E9" s="298"/>
      <c r="F9" s="298"/>
      <c r="G9" s="298"/>
    </row>
    <row r="10" spans="1:7" ht="17.100000000000001" customHeight="1" x14ac:dyDescent="0.25">
      <c r="A10" s="46"/>
      <c r="B10" s="228" t="s">
        <v>51</v>
      </c>
      <c r="C10" s="157"/>
      <c r="D10" s="157"/>
      <c r="E10" s="157"/>
      <c r="F10" s="157"/>
      <c r="G10" s="157"/>
    </row>
    <row r="11" spans="1:7" ht="17.100000000000001" customHeight="1" x14ac:dyDescent="0.25">
      <c r="A11" s="161"/>
      <c r="B11" s="299"/>
      <c r="C11" s="300"/>
      <c r="D11" s="299"/>
      <c r="E11" s="299"/>
      <c r="F11" s="299"/>
      <c r="G11" s="299"/>
    </row>
    <row r="12" spans="1:7" ht="17.100000000000001" customHeight="1" x14ac:dyDescent="0.25">
      <c r="A12" s="159" t="s">
        <v>35</v>
      </c>
      <c r="B12" s="232">
        <v>1061</v>
      </c>
      <c r="C12" s="232">
        <v>519</v>
      </c>
      <c r="D12" s="232">
        <v>542</v>
      </c>
      <c r="E12" s="232">
        <v>4138.78</v>
      </c>
      <c r="F12" s="232">
        <v>1326.07</v>
      </c>
      <c r="G12" s="232">
        <v>2812.71</v>
      </c>
    </row>
    <row r="13" spans="1:7" ht="17.100000000000001" customHeight="1" x14ac:dyDescent="0.25">
      <c r="A13" s="159" t="s">
        <v>36</v>
      </c>
      <c r="B13" s="232">
        <v>7210</v>
      </c>
      <c r="C13" s="232">
        <v>5624</v>
      </c>
      <c r="D13" s="232">
        <v>1586</v>
      </c>
      <c r="E13" s="232">
        <v>32094.09</v>
      </c>
      <c r="F13" s="232">
        <v>10513.46</v>
      </c>
      <c r="G13" s="232">
        <v>21580.63</v>
      </c>
    </row>
    <row r="14" spans="1:7" ht="17.100000000000001" customHeight="1" x14ac:dyDescent="0.25">
      <c r="A14" s="159" t="s">
        <v>37</v>
      </c>
      <c r="B14" s="232">
        <v>6</v>
      </c>
      <c r="C14" s="232">
        <v>0</v>
      </c>
      <c r="D14" s="232">
        <v>6</v>
      </c>
      <c r="E14" s="232">
        <v>9.19</v>
      </c>
      <c r="F14" s="232">
        <v>2.8</v>
      </c>
      <c r="G14" s="232">
        <v>6.39</v>
      </c>
    </row>
    <row r="15" spans="1:7" ht="17.100000000000001" customHeight="1" x14ac:dyDescent="0.25">
      <c r="A15" s="159" t="s">
        <v>38</v>
      </c>
      <c r="B15" s="232">
        <v>377</v>
      </c>
      <c r="C15" s="232">
        <v>119</v>
      </c>
      <c r="D15" s="232">
        <v>258</v>
      </c>
      <c r="E15" s="232">
        <v>1399.76</v>
      </c>
      <c r="F15" s="232">
        <v>505.47</v>
      </c>
      <c r="G15" s="232">
        <v>894.29</v>
      </c>
    </row>
    <row r="16" spans="1:7" ht="17.100000000000001" customHeight="1" x14ac:dyDescent="0.25">
      <c r="A16" s="159" t="s">
        <v>39</v>
      </c>
      <c r="B16" s="232">
        <v>202</v>
      </c>
      <c r="C16" s="232">
        <v>197</v>
      </c>
      <c r="D16" s="232">
        <v>5</v>
      </c>
      <c r="E16" s="232">
        <v>1431.78</v>
      </c>
      <c r="F16" s="232">
        <v>452.54</v>
      </c>
      <c r="G16" s="232">
        <v>979.24</v>
      </c>
    </row>
    <row r="17" spans="1:7" ht="17.100000000000001" customHeight="1" x14ac:dyDescent="0.25">
      <c r="A17" s="159" t="s">
        <v>40</v>
      </c>
      <c r="B17" s="232">
        <v>79</v>
      </c>
      <c r="C17" s="232">
        <v>77</v>
      </c>
      <c r="D17" s="232">
        <v>2</v>
      </c>
      <c r="E17" s="232">
        <v>473.66</v>
      </c>
      <c r="F17" s="232">
        <v>154.77000000000001</v>
      </c>
      <c r="G17" s="232">
        <v>318.89</v>
      </c>
    </row>
    <row r="18" spans="1:7" ht="17.100000000000001" customHeight="1" x14ac:dyDescent="0.25">
      <c r="A18" s="159" t="s">
        <v>41</v>
      </c>
      <c r="B18" s="232">
        <v>623</v>
      </c>
      <c r="C18" s="232">
        <v>254</v>
      </c>
      <c r="D18" s="232">
        <v>369</v>
      </c>
      <c r="E18" s="232">
        <v>2323.6999999999998</v>
      </c>
      <c r="F18" s="232">
        <v>743.49</v>
      </c>
      <c r="G18" s="232">
        <v>1580.21</v>
      </c>
    </row>
    <row r="19" spans="1:7" ht="17.100000000000001" customHeight="1" x14ac:dyDescent="0.25">
      <c r="A19" s="159" t="s">
        <v>42</v>
      </c>
      <c r="B19" s="232">
        <v>274</v>
      </c>
      <c r="C19" s="232">
        <v>216</v>
      </c>
      <c r="D19" s="232">
        <v>58</v>
      </c>
      <c r="E19" s="232">
        <v>1779.02</v>
      </c>
      <c r="F19" s="232">
        <v>610.01</v>
      </c>
      <c r="G19" s="232">
        <v>1169.01</v>
      </c>
    </row>
    <row r="20" spans="1:7" ht="17.100000000000001" customHeight="1" x14ac:dyDescent="0.25">
      <c r="A20" s="159" t="s">
        <v>43</v>
      </c>
      <c r="B20" s="232">
        <v>1765</v>
      </c>
      <c r="C20" s="232">
        <v>917</v>
      </c>
      <c r="D20" s="232">
        <v>848</v>
      </c>
      <c r="E20" s="232">
        <v>7152.51</v>
      </c>
      <c r="F20" s="232">
        <v>2276.09</v>
      </c>
      <c r="G20" s="232">
        <v>4876.42</v>
      </c>
    </row>
    <row r="21" spans="1:7" ht="17.100000000000001" customHeight="1" x14ac:dyDescent="0.25">
      <c r="A21" s="159" t="s">
        <v>44</v>
      </c>
      <c r="B21" s="232">
        <v>842</v>
      </c>
      <c r="C21" s="232">
        <v>341</v>
      </c>
      <c r="D21" s="232">
        <v>501</v>
      </c>
      <c r="E21" s="232">
        <v>2668.66</v>
      </c>
      <c r="F21" s="232">
        <v>852.74</v>
      </c>
      <c r="G21" s="232">
        <v>1815.92</v>
      </c>
    </row>
    <row r="22" spans="1:7" ht="17.100000000000001" customHeight="1" x14ac:dyDescent="0.25">
      <c r="A22" s="159" t="s">
        <v>45</v>
      </c>
      <c r="B22" s="232">
        <v>549</v>
      </c>
      <c r="C22" s="232">
        <v>212</v>
      </c>
      <c r="D22" s="232">
        <v>337</v>
      </c>
      <c r="E22" s="232">
        <v>2026.24</v>
      </c>
      <c r="F22" s="232">
        <v>639.9</v>
      </c>
      <c r="G22" s="232">
        <v>1386.34</v>
      </c>
    </row>
    <row r="23" spans="1:7" ht="17.100000000000001" customHeight="1" x14ac:dyDescent="0.25">
      <c r="A23" s="159" t="s">
        <v>46</v>
      </c>
      <c r="B23" s="232">
        <v>304</v>
      </c>
      <c r="C23" s="232">
        <v>41</v>
      </c>
      <c r="D23" s="232">
        <v>263</v>
      </c>
      <c r="E23" s="232">
        <v>599.22</v>
      </c>
      <c r="F23" s="232">
        <v>189.03</v>
      </c>
      <c r="G23" s="232">
        <v>410.19</v>
      </c>
    </row>
    <row r="24" spans="1:7" ht="17.100000000000001" customHeight="1" x14ac:dyDescent="0.25">
      <c r="A24" s="159" t="s">
        <v>47</v>
      </c>
      <c r="B24" s="232">
        <v>2111</v>
      </c>
      <c r="C24" s="232">
        <v>1866</v>
      </c>
      <c r="D24" s="232">
        <v>245</v>
      </c>
      <c r="E24" s="232">
        <v>19078.580000000002</v>
      </c>
      <c r="F24" s="232">
        <v>7132.76</v>
      </c>
      <c r="G24" s="232">
        <v>11945.82</v>
      </c>
    </row>
    <row r="25" spans="1:7" ht="17.100000000000001" customHeight="1" x14ac:dyDescent="0.25">
      <c r="A25" s="159" t="s">
        <v>48</v>
      </c>
      <c r="B25" s="232">
        <v>684</v>
      </c>
      <c r="C25" s="232">
        <v>369</v>
      </c>
      <c r="D25" s="232">
        <v>315</v>
      </c>
      <c r="E25" s="232">
        <v>3346.69</v>
      </c>
      <c r="F25" s="232">
        <v>1171.17</v>
      </c>
      <c r="G25" s="232">
        <v>2175.52</v>
      </c>
    </row>
    <row r="26" spans="1:7" ht="17.100000000000001" customHeight="1" x14ac:dyDescent="0.25">
      <c r="A26" s="159" t="s">
        <v>49</v>
      </c>
      <c r="B26" s="232">
        <v>2</v>
      </c>
      <c r="C26" s="232">
        <v>2</v>
      </c>
      <c r="D26" s="232">
        <v>0</v>
      </c>
      <c r="E26" s="232">
        <v>6.72</v>
      </c>
      <c r="F26" s="232">
        <v>1.54</v>
      </c>
      <c r="G26" s="232">
        <v>5.18</v>
      </c>
    </row>
    <row r="27" spans="1:7" ht="17.100000000000001" customHeight="1" x14ac:dyDescent="0.25">
      <c r="A27" s="159" t="s">
        <v>50</v>
      </c>
      <c r="B27" s="232">
        <v>670</v>
      </c>
      <c r="C27" s="232">
        <v>470</v>
      </c>
      <c r="D27" s="232">
        <v>200</v>
      </c>
      <c r="E27" s="232">
        <v>3980.09</v>
      </c>
      <c r="F27" s="232">
        <v>1412.01</v>
      </c>
      <c r="G27" s="232">
        <v>2568.08</v>
      </c>
    </row>
    <row r="28" spans="1:7" ht="17.100000000000001" customHeight="1" x14ac:dyDescent="0.25">
      <c r="A28" s="159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60" t="s">
        <v>33</v>
      </c>
      <c r="B29" s="301">
        <v>16759</v>
      </c>
      <c r="C29" s="301">
        <v>11224</v>
      </c>
      <c r="D29" s="301">
        <v>5535</v>
      </c>
      <c r="E29" s="301">
        <v>82508.67</v>
      </c>
      <c r="F29" s="301">
        <v>27983.86</v>
      </c>
      <c r="G29" s="301">
        <v>54524.82</v>
      </c>
    </row>
    <row r="30" spans="1:7" x14ac:dyDescent="0.25">
      <c r="A30" s="161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ht="24.75" customHeight="1" x14ac:dyDescent="0.25">
      <c r="A31" s="46"/>
      <c r="B31" s="228" t="s">
        <v>52</v>
      </c>
      <c r="C31" s="157"/>
      <c r="D31" s="157"/>
      <c r="E31" s="157"/>
      <c r="F31" s="157"/>
      <c r="G31" s="157"/>
    </row>
    <row r="32" spans="1:7" ht="17.100000000000001" customHeight="1" x14ac:dyDescent="0.25">
      <c r="A32" s="161"/>
      <c r="B32" s="299"/>
      <c r="C32" s="300"/>
      <c r="D32" s="299"/>
      <c r="E32" s="299"/>
      <c r="F32" s="299"/>
      <c r="G32" s="299"/>
    </row>
    <row r="33" spans="1:7" ht="17.100000000000001" customHeight="1" x14ac:dyDescent="0.25">
      <c r="A33" s="159" t="s">
        <v>35</v>
      </c>
      <c r="B33" s="232">
        <v>8574</v>
      </c>
      <c r="C33" s="232">
        <v>1809</v>
      </c>
      <c r="D33" s="232">
        <v>6765</v>
      </c>
      <c r="E33" s="232">
        <v>20861.8</v>
      </c>
      <c r="F33" s="232">
        <v>6518.94</v>
      </c>
      <c r="G33" s="232">
        <v>14342.85</v>
      </c>
    </row>
    <row r="34" spans="1:7" ht="17.100000000000001" customHeight="1" x14ac:dyDescent="0.25">
      <c r="A34" s="159" t="s">
        <v>36</v>
      </c>
      <c r="B34" s="232">
        <v>17060</v>
      </c>
      <c r="C34" s="232">
        <v>6864</v>
      </c>
      <c r="D34" s="232">
        <v>10196</v>
      </c>
      <c r="E34" s="232">
        <v>51427.47</v>
      </c>
      <c r="F34" s="232">
        <v>16190.29</v>
      </c>
      <c r="G34" s="232">
        <v>35237.18</v>
      </c>
    </row>
    <row r="35" spans="1:7" ht="17.100000000000001" customHeight="1" x14ac:dyDescent="0.25">
      <c r="A35" s="159" t="s">
        <v>37</v>
      </c>
      <c r="B35" s="232">
        <v>549</v>
      </c>
      <c r="C35" s="232">
        <v>256</v>
      </c>
      <c r="D35" s="232">
        <v>293</v>
      </c>
      <c r="E35" s="232">
        <v>2538.67</v>
      </c>
      <c r="F35" s="232">
        <v>787.71</v>
      </c>
      <c r="G35" s="232">
        <v>1750.96</v>
      </c>
    </row>
    <row r="36" spans="1:7" ht="17.100000000000001" customHeight="1" x14ac:dyDescent="0.25">
      <c r="A36" s="159" t="s">
        <v>38</v>
      </c>
      <c r="B36" s="232">
        <v>837</v>
      </c>
      <c r="C36" s="232">
        <v>228</v>
      </c>
      <c r="D36" s="232">
        <v>609</v>
      </c>
      <c r="E36" s="232">
        <v>2508.42</v>
      </c>
      <c r="F36" s="232">
        <v>810.24</v>
      </c>
      <c r="G36" s="232">
        <v>1698.19</v>
      </c>
    </row>
    <row r="37" spans="1:7" ht="17.100000000000001" customHeight="1" x14ac:dyDescent="0.25">
      <c r="A37" s="159" t="s">
        <v>39</v>
      </c>
      <c r="B37" s="232">
        <v>10</v>
      </c>
      <c r="C37" s="232">
        <v>0</v>
      </c>
      <c r="D37" s="232">
        <v>10</v>
      </c>
      <c r="E37" s="232">
        <v>12.84</v>
      </c>
      <c r="F37" s="232">
        <v>3.91</v>
      </c>
      <c r="G37" s="232">
        <v>8.93</v>
      </c>
    </row>
    <row r="38" spans="1:7" ht="17.100000000000001" customHeight="1" x14ac:dyDescent="0.25">
      <c r="A38" s="159" t="s">
        <v>40</v>
      </c>
      <c r="B38" s="232">
        <v>2</v>
      </c>
      <c r="C38" s="232">
        <v>1</v>
      </c>
      <c r="D38" s="232">
        <v>1</v>
      </c>
      <c r="E38" s="232">
        <v>18.59</v>
      </c>
      <c r="F38" s="232">
        <v>5.8</v>
      </c>
      <c r="G38" s="232">
        <v>12.79</v>
      </c>
    </row>
    <row r="39" spans="1:7" ht="17.100000000000001" customHeight="1" x14ac:dyDescent="0.25">
      <c r="A39" s="159" t="s">
        <v>41</v>
      </c>
      <c r="B39" s="232">
        <v>2309</v>
      </c>
      <c r="C39" s="232">
        <v>860</v>
      </c>
      <c r="D39" s="232">
        <v>1449</v>
      </c>
      <c r="E39" s="232">
        <v>8249.1200000000008</v>
      </c>
      <c r="F39" s="232">
        <v>2574.89</v>
      </c>
      <c r="G39" s="232">
        <v>5674.24</v>
      </c>
    </row>
    <row r="40" spans="1:7" ht="17.100000000000001" customHeight="1" x14ac:dyDescent="0.25">
      <c r="A40" s="159" t="s">
        <v>42</v>
      </c>
      <c r="B40" s="232">
        <v>622</v>
      </c>
      <c r="C40" s="232">
        <v>110</v>
      </c>
      <c r="D40" s="232">
        <v>512</v>
      </c>
      <c r="E40" s="232">
        <v>1676.2</v>
      </c>
      <c r="F40" s="232">
        <v>537.14</v>
      </c>
      <c r="G40" s="232">
        <v>1139.07</v>
      </c>
    </row>
    <row r="41" spans="1:7" ht="17.100000000000001" customHeight="1" x14ac:dyDescent="0.25">
      <c r="A41" s="159" t="s">
        <v>43</v>
      </c>
      <c r="B41" s="232">
        <v>2705</v>
      </c>
      <c r="C41" s="232">
        <v>1084</v>
      </c>
      <c r="D41" s="232">
        <v>1621</v>
      </c>
      <c r="E41" s="232">
        <v>10879.55</v>
      </c>
      <c r="F41" s="232">
        <v>3406.82</v>
      </c>
      <c r="G41" s="232">
        <v>7472.73</v>
      </c>
    </row>
    <row r="42" spans="1:7" ht="17.100000000000001" customHeight="1" x14ac:dyDescent="0.25">
      <c r="A42" s="159" t="s">
        <v>44</v>
      </c>
      <c r="B42" s="232">
        <v>13889</v>
      </c>
      <c r="C42" s="232">
        <v>4937</v>
      </c>
      <c r="D42" s="232">
        <v>8952</v>
      </c>
      <c r="E42" s="232">
        <v>49851.43</v>
      </c>
      <c r="F42" s="232">
        <v>15612.86</v>
      </c>
      <c r="G42" s="232">
        <v>34238.57</v>
      </c>
    </row>
    <row r="43" spans="1:7" ht="17.100000000000001" customHeight="1" x14ac:dyDescent="0.25">
      <c r="A43" s="159" t="s">
        <v>45</v>
      </c>
      <c r="B43" s="232">
        <v>2899</v>
      </c>
      <c r="C43" s="232">
        <v>747</v>
      </c>
      <c r="D43" s="232">
        <v>2152</v>
      </c>
      <c r="E43" s="232">
        <v>8731.2000000000007</v>
      </c>
      <c r="F43" s="232">
        <v>2704.46</v>
      </c>
      <c r="G43" s="232">
        <v>6026.74</v>
      </c>
    </row>
    <row r="44" spans="1:7" ht="17.100000000000001" customHeight="1" x14ac:dyDescent="0.25">
      <c r="A44" s="159" t="s">
        <v>46</v>
      </c>
      <c r="B44" s="232">
        <v>578</v>
      </c>
      <c r="C44" s="232">
        <v>76</v>
      </c>
      <c r="D44" s="232">
        <v>502</v>
      </c>
      <c r="E44" s="232">
        <v>1067.26</v>
      </c>
      <c r="F44" s="232">
        <v>326.82</v>
      </c>
      <c r="G44" s="232">
        <v>740.44</v>
      </c>
    </row>
    <row r="45" spans="1:7" ht="17.100000000000001" customHeight="1" x14ac:dyDescent="0.25">
      <c r="A45" s="159" t="s">
        <v>47</v>
      </c>
      <c r="B45" s="232">
        <v>1531</v>
      </c>
      <c r="C45" s="232">
        <v>651</v>
      </c>
      <c r="D45" s="232">
        <v>880</v>
      </c>
      <c r="E45" s="232">
        <v>6104.54</v>
      </c>
      <c r="F45" s="232">
        <v>1926.79</v>
      </c>
      <c r="G45" s="232">
        <v>4177.75</v>
      </c>
    </row>
    <row r="46" spans="1:7" ht="17.100000000000001" customHeight="1" x14ac:dyDescent="0.25">
      <c r="A46" s="159" t="s">
        <v>48</v>
      </c>
      <c r="B46" s="232">
        <v>575</v>
      </c>
      <c r="C46" s="232">
        <v>182</v>
      </c>
      <c r="D46" s="232">
        <v>393</v>
      </c>
      <c r="E46" s="232">
        <v>1970.19</v>
      </c>
      <c r="F46" s="232">
        <v>626.6</v>
      </c>
      <c r="G46" s="232">
        <v>1343.59</v>
      </c>
    </row>
    <row r="47" spans="1:7" ht="17.100000000000001" customHeight="1" x14ac:dyDescent="0.25">
      <c r="A47" s="159" t="s">
        <v>49</v>
      </c>
      <c r="B47" s="232">
        <v>26</v>
      </c>
      <c r="C47" s="232">
        <v>10</v>
      </c>
      <c r="D47" s="232">
        <v>16</v>
      </c>
      <c r="E47" s="232">
        <v>107.23</v>
      </c>
      <c r="F47" s="232">
        <v>33.700000000000003</v>
      </c>
      <c r="G47" s="232">
        <v>73.52</v>
      </c>
    </row>
    <row r="48" spans="1:7" ht="17.100000000000001" customHeight="1" x14ac:dyDescent="0.25">
      <c r="A48" s="159" t="s">
        <v>50</v>
      </c>
      <c r="B48" s="232">
        <v>1288</v>
      </c>
      <c r="C48" s="232">
        <v>249</v>
      </c>
      <c r="D48" s="232">
        <v>1039</v>
      </c>
      <c r="E48" s="232">
        <v>3214.54</v>
      </c>
      <c r="F48" s="232">
        <v>1010.18</v>
      </c>
      <c r="G48" s="232">
        <v>2204.35</v>
      </c>
    </row>
    <row r="49" spans="1:7" ht="17.100000000000001" customHeight="1" x14ac:dyDescent="0.25">
      <c r="A49" s="159"/>
      <c r="B49" s="413"/>
      <c r="C49" s="413"/>
      <c r="D49" s="413"/>
      <c r="E49" s="413"/>
      <c r="F49" s="413"/>
      <c r="G49" s="413"/>
    </row>
    <row r="50" spans="1:7" s="46" customFormat="1" ht="17.100000000000001" customHeight="1" x14ac:dyDescent="0.2">
      <c r="A50" s="160" t="s">
        <v>33</v>
      </c>
      <c r="B50" s="301">
        <v>53454</v>
      </c>
      <c r="C50" s="301">
        <v>18064</v>
      </c>
      <c r="D50" s="301">
        <v>35390</v>
      </c>
      <c r="E50" s="301">
        <v>169219.04</v>
      </c>
      <c r="F50" s="301">
        <v>53077.14</v>
      </c>
      <c r="G50" s="301">
        <v>116141.9</v>
      </c>
    </row>
    <row r="51" spans="1:7" s="46" customFormat="1" ht="17.100000000000001" customHeight="1" x14ac:dyDescent="0.2">
      <c r="A51" s="161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6" customFormat="1" ht="17.100000000000001" customHeight="1" x14ac:dyDescent="0.2">
      <c r="A52" s="311"/>
      <c r="B52" s="299"/>
      <c r="C52" s="299"/>
      <c r="D52" s="299"/>
      <c r="E52" s="299"/>
      <c r="F52" s="299"/>
      <c r="G52" s="299"/>
    </row>
    <row r="53" spans="1:7" ht="30" customHeight="1" x14ac:dyDescent="0.25">
      <c r="A53" s="506"/>
      <c r="B53" s="506"/>
      <c r="C53" s="506"/>
      <c r="D53" s="506"/>
      <c r="E53" s="506"/>
      <c r="F53" s="506"/>
      <c r="G53" s="506"/>
    </row>
    <row r="54" spans="1:7" ht="17.100000000000001" customHeight="1" x14ac:dyDescent="0.25">
      <c r="A54" s="4"/>
      <c r="B54" s="5"/>
      <c r="C54" s="5"/>
      <c r="D54" s="5"/>
      <c r="E54" s="5"/>
      <c r="F54" s="5"/>
      <c r="G54" s="5"/>
    </row>
  </sheetData>
  <mergeCells count="2">
    <mergeCell ref="A6:A8"/>
    <mergeCell ref="A53:G53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1"/>
  <dimension ref="A1:G5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10" t="s">
        <v>403</v>
      </c>
      <c r="B4" s="6"/>
      <c r="C4" s="6"/>
      <c r="D4" s="6"/>
      <c r="E4" s="6"/>
      <c r="F4" s="6"/>
      <c r="G4" s="6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ht="33" customHeight="1" x14ac:dyDescent="0.25">
      <c r="A9" s="46"/>
      <c r="B9" s="228" t="s">
        <v>53</v>
      </c>
      <c r="C9" s="157"/>
      <c r="D9" s="157"/>
      <c r="E9" s="157"/>
      <c r="F9" s="157"/>
      <c r="G9" s="157"/>
    </row>
    <row r="10" spans="1:7" ht="17.100000000000001" customHeight="1" x14ac:dyDescent="0.25">
      <c r="A10" s="161"/>
      <c r="B10" s="299"/>
      <c r="C10" s="157"/>
      <c r="D10" s="157"/>
      <c r="E10" s="157"/>
      <c r="F10" s="157"/>
      <c r="G10" s="157"/>
    </row>
    <row r="11" spans="1:7" ht="17.100000000000001" customHeight="1" x14ac:dyDescent="0.25">
      <c r="A11" s="159" t="s">
        <v>35</v>
      </c>
      <c r="B11" s="232">
        <v>8080</v>
      </c>
      <c r="C11" s="232">
        <v>1398</v>
      </c>
      <c r="D11" s="232">
        <v>6682</v>
      </c>
      <c r="E11" s="232">
        <v>19405.25</v>
      </c>
      <c r="F11" s="232">
        <v>6030.99</v>
      </c>
      <c r="G11" s="232">
        <v>13374.27</v>
      </c>
    </row>
    <row r="12" spans="1:7" ht="17.100000000000001" customHeight="1" x14ac:dyDescent="0.25">
      <c r="A12" s="159" t="s">
        <v>36</v>
      </c>
      <c r="B12" s="232">
        <v>12242</v>
      </c>
      <c r="C12" s="232">
        <v>3327</v>
      </c>
      <c r="D12" s="232">
        <v>8915</v>
      </c>
      <c r="E12" s="232">
        <v>29359.59</v>
      </c>
      <c r="F12" s="232">
        <v>9209.7000000000007</v>
      </c>
      <c r="G12" s="232">
        <v>20149.89</v>
      </c>
    </row>
    <row r="13" spans="1:7" ht="17.100000000000001" customHeight="1" x14ac:dyDescent="0.25">
      <c r="A13" s="159" t="s">
        <v>37</v>
      </c>
      <c r="B13" s="232">
        <v>406</v>
      </c>
      <c r="C13" s="232">
        <v>69</v>
      </c>
      <c r="D13" s="232">
        <v>337</v>
      </c>
      <c r="E13" s="232">
        <v>1070.57</v>
      </c>
      <c r="F13" s="232">
        <v>333.26</v>
      </c>
      <c r="G13" s="232">
        <v>737.31</v>
      </c>
    </row>
    <row r="14" spans="1:7" ht="17.100000000000001" customHeight="1" x14ac:dyDescent="0.25">
      <c r="A14" s="159" t="s">
        <v>38</v>
      </c>
      <c r="B14" s="232">
        <v>439</v>
      </c>
      <c r="C14" s="232">
        <v>51</v>
      </c>
      <c r="D14" s="232">
        <v>388</v>
      </c>
      <c r="E14" s="232">
        <v>962.41</v>
      </c>
      <c r="F14" s="232">
        <v>306.02</v>
      </c>
      <c r="G14" s="232">
        <v>656.39</v>
      </c>
    </row>
    <row r="15" spans="1:7" ht="17.100000000000001" customHeight="1" x14ac:dyDescent="0.25">
      <c r="A15" s="159" t="s">
        <v>39</v>
      </c>
      <c r="B15" s="232">
        <v>489</v>
      </c>
      <c r="C15" s="232">
        <v>10</v>
      </c>
      <c r="D15" s="232">
        <v>479</v>
      </c>
      <c r="E15" s="232">
        <v>1148.4000000000001</v>
      </c>
      <c r="F15" s="232">
        <v>350.99</v>
      </c>
      <c r="G15" s="232">
        <v>797.41</v>
      </c>
    </row>
    <row r="16" spans="1:7" ht="17.100000000000001" customHeight="1" x14ac:dyDescent="0.25">
      <c r="A16" s="159" t="s">
        <v>40</v>
      </c>
      <c r="B16" s="232">
        <v>1123</v>
      </c>
      <c r="C16" s="232">
        <v>401</v>
      </c>
      <c r="D16" s="232">
        <v>722</v>
      </c>
      <c r="E16" s="232">
        <v>4926.9799999999996</v>
      </c>
      <c r="F16" s="232">
        <v>1529.54</v>
      </c>
      <c r="G16" s="232">
        <v>3397.44</v>
      </c>
    </row>
    <row r="17" spans="1:7" ht="17.100000000000001" customHeight="1" x14ac:dyDescent="0.25">
      <c r="A17" s="159" t="s">
        <v>41</v>
      </c>
      <c r="B17" s="232">
        <v>3145</v>
      </c>
      <c r="C17" s="232">
        <v>750</v>
      </c>
      <c r="D17" s="232">
        <v>2395</v>
      </c>
      <c r="E17" s="232">
        <v>8876.2999999999993</v>
      </c>
      <c r="F17" s="232">
        <v>2757.86</v>
      </c>
      <c r="G17" s="232">
        <v>6118.44</v>
      </c>
    </row>
    <row r="18" spans="1:7" ht="17.100000000000001" customHeight="1" x14ac:dyDescent="0.25">
      <c r="A18" s="159" t="s">
        <v>42</v>
      </c>
      <c r="B18" s="232">
        <v>529</v>
      </c>
      <c r="C18" s="232">
        <v>139</v>
      </c>
      <c r="D18" s="232">
        <v>390</v>
      </c>
      <c r="E18" s="232">
        <v>1574.71</v>
      </c>
      <c r="F18" s="232">
        <v>504.72</v>
      </c>
      <c r="G18" s="232">
        <v>1069.99</v>
      </c>
    </row>
    <row r="19" spans="1:7" ht="17.100000000000001" customHeight="1" x14ac:dyDescent="0.25">
      <c r="A19" s="159" t="s">
        <v>43</v>
      </c>
      <c r="B19" s="232">
        <v>7452</v>
      </c>
      <c r="C19" s="232">
        <v>1673</v>
      </c>
      <c r="D19" s="232">
        <v>5779</v>
      </c>
      <c r="E19" s="232">
        <v>21505.87</v>
      </c>
      <c r="F19" s="232">
        <v>6674.34</v>
      </c>
      <c r="G19" s="232">
        <v>14831.53</v>
      </c>
    </row>
    <row r="20" spans="1:7" ht="17.100000000000001" customHeight="1" x14ac:dyDescent="0.25">
      <c r="A20" s="159" t="s">
        <v>44</v>
      </c>
      <c r="B20" s="232">
        <v>6500</v>
      </c>
      <c r="C20" s="232">
        <v>1086</v>
      </c>
      <c r="D20" s="232">
        <v>5414</v>
      </c>
      <c r="E20" s="232">
        <v>14745.53</v>
      </c>
      <c r="F20" s="232">
        <v>4560.2</v>
      </c>
      <c r="G20" s="232">
        <v>10185.33</v>
      </c>
    </row>
    <row r="21" spans="1:7" ht="17.100000000000001" customHeight="1" x14ac:dyDescent="0.25">
      <c r="A21" s="159" t="s">
        <v>45</v>
      </c>
      <c r="B21" s="232">
        <v>990</v>
      </c>
      <c r="C21" s="232">
        <v>199</v>
      </c>
      <c r="D21" s="232">
        <v>791</v>
      </c>
      <c r="E21" s="232">
        <v>2857.81</v>
      </c>
      <c r="F21" s="232">
        <v>885.57</v>
      </c>
      <c r="G21" s="232">
        <v>1972.25</v>
      </c>
    </row>
    <row r="22" spans="1:7" ht="17.100000000000001" customHeight="1" x14ac:dyDescent="0.25">
      <c r="A22" s="159" t="s">
        <v>46</v>
      </c>
      <c r="B22" s="232">
        <v>1190</v>
      </c>
      <c r="C22" s="232">
        <v>37</v>
      </c>
      <c r="D22" s="232">
        <v>1153</v>
      </c>
      <c r="E22" s="232">
        <v>1903.31</v>
      </c>
      <c r="F22" s="232">
        <v>585.42999999999995</v>
      </c>
      <c r="G22" s="232">
        <v>1317.88</v>
      </c>
    </row>
    <row r="23" spans="1:7" ht="17.100000000000001" customHeight="1" x14ac:dyDescent="0.25">
      <c r="A23" s="159" t="s">
        <v>47</v>
      </c>
      <c r="B23" s="232">
        <v>3138</v>
      </c>
      <c r="C23" s="232">
        <v>421</v>
      </c>
      <c r="D23" s="232">
        <v>2717</v>
      </c>
      <c r="E23" s="232">
        <v>6841.17</v>
      </c>
      <c r="F23" s="232">
        <v>2148.36</v>
      </c>
      <c r="G23" s="232">
        <v>4692.8100000000004</v>
      </c>
    </row>
    <row r="24" spans="1:7" ht="17.100000000000001" customHeight="1" x14ac:dyDescent="0.25">
      <c r="A24" s="159" t="s">
        <v>48</v>
      </c>
      <c r="B24" s="232">
        <v>511</v>
      </c>
      <c r="C24" s="232">
        <v>90</v>
      </c>
      <c r="D24" s="232">
        <v>421</v>
      </c>
      <c r="E24" s="232">
        <v>1387.92</v>
      </c>
      <c r="F24" s="232">
        <v>433.97</v>
      </c>
      <c r="G24" s="232">
        <v>953.95</v>
      </c>
    </row>
    <row r="25" spans="1:7" ht="17.100000000000001" customHeight="1" x14ac:dyDescent="0.25">
      <c r="A25" s="159" t="s">
        <v>49</v>
      </c>
      <c r="B25" s="232">
        <v>3316</v>
      </c>
      <c r="C25" s="232">
        <v>1282</v>
      </c>
      <c r="D25" s="232">
        <v>2034</v>
      </c>
      <c r="E25" s="232">
        <v>12443.92</v>
      </c>
      <c r="F25" s="232">
        <v>3928.14</v>
      </c>
      <c r="G25" s="232">
        <v>8515.7900000000009</v>
      </c>
    </row>
    <row r="26" spans="1:7" ht="17.100000000000001" customHeight="1" x14ac:dyDescent="0.25">
      <c r="A26" s="159" t="s">
        <v>50</v>
      </c>
      <c r="B26" s="232">
        <v>226</v>
      </c>
      <c r="C26" s="232">
        <v>49</v>
      </c>
      <c r="D26" s="232">
        <v>177</v>
      </c>
      <c r="E26" s="232">
        <v>610.99</v>
      </c>
      <c r="F26" s="232">
        <v>195.5</v>
      </c>
      <c r="G26" s="232">
        <v>415.49</v>
      </c>
    </row>
    <row r="27" spans="1:7" ht="17.100000000000001" customHeight="1" x14ac:dyDescent="0.25">
      <c r="A27" s="159"/>
      <c r="B27" s="413"/>
      <c r="C27" s="413"/>
      <c r="D27" s="413"/>
      <c r="E27" s="413"/>
      <c r="F27" s="413"/>
      <c r="G27" s="413"/>
    </row>
    <row r="28" spans="1:7" ht="17.100000000000001" customHeight="1" x14ac:dyDescent="0.25">
      <c r="A28" s="160" t="s">
        <v>33</v>
      </c>
      <c r="B28" s="301">
        <v>49776</v>
      </c>
      <c r="C28" s="301">
        <v>10982</v>
      </c>
      <c r="D28" s="301">
        <v>38794</v>
      </c>
      <c r="E28" s="301">
        <v>129620.74</v>
      </c>
      <c r="F28" s="301">
        <v>40434.589999999997</v>
      </c>
      <c r="G28" s="301">
        <v>89186.15</v>
      </c>
    </row>
    <row r="29" spans="1:7" ht="17.100000000000001" customHeight="1" x14ac:dyDescent="0.25">
      <c r="A29" s="161"/>
      <c r="B29" s="298">
        <v>0</v>
      </c>
      <c r="C29" s="298">
        <v>0</v>
      </c>
      <c r="D29" s="298">
        <v>0</v>
      </c>
      <c r="E29" s="298">
        <v>0</v>
      </c>
      <c r="F29" s="298">
        <v>0</v>
      </c>
      <c r="G29" s="298">
        <v>0</v>
      </c>
    </row>
    <row r="30" spans="1:7" ht="24.95" customHeight="1" x14ac:dyDescent="0.25">
      <c r="A30" s="46"/>
      <c r="B30" s="228" t="s">
        <v>54</v>
      </c>
      <c r="C30" s="157"/>
      <c r="D30" s="157"/>
      <c r="E30" s="157"/>
      <c r="F30" s="157"/>
      <c r="G30" s="157"/>
    </row>
    <row r="31" spans="1:7" ht="17.100000000000001" customHeight="1" x14ac:dyDescent="0.25">
      <c r="A31" s="161"/>
      <c r="B31" s="299"/>
      <c r="C31" s="157"/>
      <c r="D31" s="157"/>
      <c r="E31" s="157"/>
      <c r="F31" s="157"/>
      <c r="G31" s="157"/>
    </row>
    <row r="32" spans="1:7" ht="17.100000000000001" customHeight="1" x14ac:dyDescent="0.25">
      <c r="A32" s="159" t="s">
        <v>35</v>
      </c>
      <c r="B32" s="232">
        <v>239</v>
      </c>
      <c r="C32" s="232">
        <v>2</v>
      </c>
      <c r="D32" s="232">
        <v>237</v>
      </c>
      <c r="E32" s="232">
        <v>319.54000000000002</v>
      </c>
      <c r="F32" s="232">
        <v>97.92</v>
      </c>
      <c r="G32" s="232">
        <v>221.62</v>
      </c>
    </row>
    <row r="33" spans="1:7" ht="17.100000000000001" customHeight="1" x14ac:dyDescent="0.25">
      <c r="A33" s="159" t="s">
        <v>36</v>
      </c>
      <c r="B33" s="232">
        <v>717</v>
      </c>
      <c r="C33" s="232">
        <v>18</v>
      </c>
      <c r="D33" s="232">
        <v>699</v>
      </c>
      <c r="E33" s="232">
        <v>978.13</v>
      </c>
      <c r="F33" s="232">
        <v>303.18</v>
      </c>
      <c r="G33" s="232">
        <v>674.96</v>
      </c>
    </row>
    <row r="34" spans="1:7" ht="17.100000000000001" customHeight="1" x14ac:dyDescent="0.25">
      <c r="A34" s="159" t="s">
        <v>37</v>
      </c>
      <c r="B34" s="232">
        <v>103</v>
      </c>
      <c r="C34" s="232">
        <v>0</v>
      </c>
      <c r="D34" s="232">
        <v>103</v>
      </c>
      <c r="E34" s="232">
        <v>148.85</v>
      </c>
      <c r="F34" s="232">
        <v>48.84</v>
      </c>
      <c r="G34" s="232">
        <v>100.02</v>
      </c>
    </row>
    <row r="35" spans="1:7" ht="17.100000000000001" customHeight="1" x14ac:dyDescent="0.25">
      <c r="A35" s="159" t="s">
        <v>38</v>
      </c>
      <c r="B35" s="232">
        <v>24</v>
      </c>
      <c r="C35" s="232">
        <v>0</v>
      </c>
      <c r="D35" s="232">
        <v>24</v>
      </c>
      <c r="E35" s="232">
        <v>34.44</v>
      </c>
      <c r="F35" s="232">
        <v>10.51</v>
      </c>
      <c r="G35" s="232">
        <v>23.94</v>
      </c>
    </row>
    <row r="36" spans="1:7" ht="17.100000000000001" customHeight="1" x14ac:dyDescent="0.25">
      <c r="A36" s="159" t="s">
        <v>39</v>
      </c>
      <c r="B36" s="232">
        <v>22</v>
      </c>
      <c r="C36" s="232">
        <v>0</v>
      </c>
      <c r="D36" s="232">
        <v>22</v>
      </c>
      <c r="E36" s="232">
        <v>18.68</v>
      </c>
      <c r="F36" s="232">
        <v>5.7</v>
      </c>
      <c r="G36" s="232">
        <v>12.98</v>
      </c>
    </row>
    <row r="37" spans="1:7" ht="17.100000000000001" customHeight="1" x14ac:dyDescent="0.25">
      <c r="A37" s="159" t="s">
        <v>40</v>
      </c>
      <c r="B37" s="232">
        <v>1</v>
      </c>
      <c r="C37" s="232">
        <v>0</v>
      </c>
      <c r="D37" s="232">
        <v>1</v>
      </c>
      <c r="E37" s="232">
        <v>2.2000000000000002</v>
      </c>
      <c r="F37" s="232">
        <v>0.67</v>
      </c>
      <c r="G37" s="232">
        <v>1.53</v>
      </c>
    </row>
    <row r="38" spans="1:7" ht="17.100000000000001" customHeight="1" x14ac:dyDescent="0.25">
      <c r="A38" s="159" t="s">
        <v>41</v>
      </c>
      <c r="B38" s="232">
        <v>56</v>
      </c>
      <c r="C38" s="232">
        <v>1</v>
      </c>
      <c r="D38" s="232">
        <v>55</v>
      </c>
      <c r="E38" s="232">
        <v>70.44</v>
      </c>
      <c r="F38" s="232">
        <v>22.48</v>
      </c>
      <c r="G38" s="232">
        <v>47.96</v>
      </c>
    </row>
    <row r="39" spans="1:7" ht="17.100000000000001" customHeight="1" x14ac:dyDescent="0.25">
      <c r="A39" s="159" t="s">
        <v>42</v>
      </c>
      <c r="B39" s="232">
        <v>19</v>
      </c>
      <c r="C39" s="232">
        <v>0</v>
      </c>
      <c r="D39" s="232">
        <v>19</v>
      </c>
      <c r="E39" s="232">
        <v>30.12</v>
      </c>
      <c r="F39" s="232">
        <v>9.18</v>
      </c>
      <c r="G39" s="232">
        <v>20.94</v>
      </c>
    </row>
    <row r="40" spans="1:7" ht="17.100000000000001" customHeight="1" x14ac:dyDescent="0.25">
      <c r="A40" s="159" t="s">
        <v>43</v>
      </c>
      <c r="B40" s="232">
        <v>32</v>
      </c>
      <c r="C40" s="232">
        <v>4</v>
      </c>
      <c r="D40" s="232">
        <v>28</v>
      </c>
      <c r="E40" s="232">
        <v>63.1</v>
      </c>
      <c r="F40" s="232">
        <v>20.22</v>
      </c>
      <c r="G40" s="232">
        <v>42.88</v>
      </c>
    </row>
    <row r="41" spans="1:7" ht="17.100000000000001" customHeight="1" x14ac:dyDescent="0.25">
      <c r="A41" s="159" t="s">
        <v>44</v>
      </c>
      <c r="B41" s="232">
        <v>341</v>
      </c>
      <c r="C41" s="232">
        <v>5</v>
      </c>
      <c r="D41" s="232">
        <v>336</v>
      </c>
      <c r="E41" s="232">
        <v>428.25</v>
      </c>
      <c r="F41" s="232">
        <v>129.91</v>
      </c>
      <c r="G41" s="232">
        <v>298.35000000000002</v>
      </c>
    </row>
    <row r="42" spans="1:7" ht="17.100000000000001" customHeight="1" x14ac:dyDescent="0.25">
      <c r="A42" s="159" t="s">
        <v>45</v>
      </c>
      <c r="B42" s="232">
        <v>63</v>
      </c>
      <c r="C42" s="232">
        <v>1</v>
      </c>
      <c r="D42" s="232">
        <v>62</v>
      </c>
      <c r="E42" s="232">
        <v>91.37</v>
      </c>
      <c r="F42" s="232">
        <v>29.44</v>
      </c>
      <c r="G42" s="232">
        <v>61.93</v>
      </c>
    </row>
    <row r="43" spans="1:7" ht="17.100000000000001" customHeight="1" x14ac:dyDescent="0.25">
      <c r="A43" s="159" t="s">
        <v>46</v>
      </c>
      <c r="B43" s="232">
        <v>17</v>
      </c>
      <c r="C43" s="232">
        <v>0</v>
      </c>
      <c r="D43" s="232">
        <v>17</v>
      </c>
      <c r="E43" s="232">
        <v>24.74</v>
      </c>
      <c r="F43" s="232">
        <v>7.54</v>
      </c>
      <c r="G43" s="232">
        <v>17.2</v>
      </c>
    </row>
    <row r="44" spans="1:7" ht="17.100000000000001" customHeight="1" x14ac:dyDescent="0.25">
      <c r="A44" s="159" t="s">
        <v>47</v>
      </c>
      <c r="B44" s="232">
        <v>6</v>
      </c>
      <c r="C44" s="232">
        <v>0</v>
      </c>
      <c r="D44" s="232">
        <v>6</v>
      </c>
      <c r="E44" s="232">
        <v>13.93</v>
      </c>
      <c r="F44" s="232">
        <v>4.25</v>
      </c>
      <c r="G44" s="232">
        <v>9.69</v>
      </c>
    </row>
    <row r="45" spans="1:7" ht="17.100000000000001" customHeight="1" x14ac:dyDescent="0.25">
      <c r="A45" s="159" t="s">
        <v>48</v>
      </c>
      <c r="B45" s="232">
        <v>29</v>
      </c>
      <c r="C45" s="232">
        <v>0</v>
      </c>
      <c r="D45" s="232">
        <v>29</v>
      </c>
      <c r="E45" s="232">
        <v>63.98</v>
      </c>
      <c r="F45" s="232">
        <v>20.45</v>
      </c>
      <c r="G45" s="232">
        <v>43.53</v>
      </c>
    </row>
    <row r="46" spans="1:7" ht="17.100000000000001" customHeight="1" x14ac:dyDescent="0.25">
      <c r="A46" s="159" t="s">
        <v>49</v>
      </c>
      <c r="B46" s="232">
        <v>1</v>
      </c>
      <c r="C46" s="232">
        <v>0</v>
      </c>
      <c r="D46" s="232">
        <v>1</v>
      </c>
      <c r="E46" s="232">
        <v>0.7</v>
      </c>
      <c r="F46" s="232">
        <v>0.21</v>
      </c>
      <c r="G46" s="232">
        <v>0.49</v>
      </c>
    </row>
    <row r="47" spans="1:7" ht="17.100000000000001" customHeight="1" x14ac:dyDescent="0.25">
      <c r="A47" s="159" t="s">
        <v>50</v>
      </c>
      <c r="B47" s="232">
        <v>70</v>
      </c>
      <c r="C47" s="232">
        <v>0</v>
      </c>
      <c r="D47" s="232">
        <v>70</v>
      </c>
      <c r="E47" s="232">
        <v>95.77</v>
      </c>
      <c r="F47" s="232">
        <v>29.19</v>
      </c>
      <c r="G47" s="232">
        <v>66.58</v>
      </c>
    </row>
    <row r="48" spans="1:7" ht="17.100000000000001" customHeight="1" x14ac:dyDescent="0.25">
      <c r="A48" s="159"/>
      <c r="B48" s="413"/>
      <c r="C48" s="413"/>
      <c r="D48" s="413"/>
      <c r="E48" s="413"/>
      <c r="F48" s="413"/>
      <c r="G48" s="413"/>
    </row>
    <row r="49" spans="1:7" ht="17.100000000000001" customHeight="1" x14ac:dyDescent="0.25">
      <c r="A49" s="160" t="s">
        <v>33</v>
      </c>
      <c r="B49" s="301">
        <v>1740</v>
      </c>
      <c r="C49" s="301">
        <v>31</v>
      </c>
      <c r="D49" s="301">
        <v>1709</v>
      </c>
      <c r="E49" s="301">
        <v>2384.25</v>
      </c>
      <c r="F49" s="301">
        <v>739.67</v>
      </c>
      <c r="G49" s="301">
        <v>1644.58</v>
      </c>
    </row>
    <row r="50" spans="1:7" s="46" customFormat="1" ht="17.100000000000001" customHeight="1" x14ac:dyDescent="0.2">
      <c r="A50" s="311"/>
      <c r="B50" s="298"/>
      <c r="C50" s="298"/>
      <c r="D50" s="298"/>
      <c r="E50" s="298"/>
      <c r="F50" s="298"/>
      <c r="G50" s="298"/>
    </row>
    <row r="51" spans="1:7" s="46" customFormat="1" ht="30" customHeight="1" x14ac:dyDescent="0.2">
      <c r="A51" s="507"/>
      <c r="B51" s="507"/>
      <c r="C51" s="507"/>
      <c r="D51" s="507"/>
      <c r="E51" s="507"/>
      <c r="F51" s="507"/>
      <c r="G51" s="507"/>
    </row>
    <row r="52" spans="1:7" s="46" customFormat="1" ht="17.100000000000001" customHeight="1" x14ac:dyDescent="0.2">
      <c r="A52" s="38"/>
      <c r="B52" s="308"/>
      <c r="C52" s="38"/>
      <c r="D52" s="38"/>
      <c r="E52" s="38"/>
      <c r="F52" s="38"/>
      <c r="G52" s="38"/>
    </row>
    <row r="53" spans="1:7" ht="17.100000000000001" customHeight="1" x14ac:dyDescent="0.25">
      <c r="A53" s="8"/>
      <c r="B53" s="8"/>
      <c r="C53" s="8"/>
      <c r="D53" s="8"/>
      <c r="E53" s="8"/>
      <c r="F53" s="8"/>
      <c r="G53" s="8"/>
    </row>
  </sheetData>
  <mergeCells count="2">
    <mergeCell ref="A51:G51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2" manualBreakCount="2">
    <brk id="2" max="16383" man="1"/>
    <brk id="5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2"/>
  <dimension ref="A1:G53"/>
  <sheetViews>
    <sheetView showGridLines="0" zoomScaleNormal="100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ht="33" customHeight="1" x14ac:dyDescent="0.25">
      <c r="A9" s="46"/>
      <c r="B9" s="303" t="s">
        <v>55</v>
      </c>
      <c r="C9" s="303"/>
      <c r="D9" s="303"/>
      <c r="E9" s="303"/>
      <c r="F9" s="303"/>
      <c r="G9" s="303"/>
    </row>
    <row r="10" spans="1:7" ht="17.100000000000001" customHeight="1" x14ac:dyDescent="0.25">
      <c r="A10" s="161"/>
      <c r="B10" s="299"/>
      <c r="C10" s="157"/>
      <c r="D10" s="157"/>
      <c r="E10" s="157"/>
      <c r="F10" s="157"/>
      <c r="G10" s="157"/>
    </row>
    <row r="11" spans="1:7" ht="17.100000000000001" customHeight="1" x14ac:dyDescent="0.25">
      <c r="A11" s="159" t="s">
        <v>35</v>
      </c>
      <c r="B11" s="232">
        <v>1019</v>
      </c>
      <c r="C11" s="232">
        <v>1</v>
      </c>
      <c r="D11" s="232">
        <v>1018</v>
      </c>
      <c r="E11" s="232">
        <v>1371.61</v>
      </c>
      <c r="F11" s="232">
        <v>421.6</v>
      </c>
      <c r="G11" s="232">
        <v>950.01</v>
      </c>
    </row>
    <row r="12" spans="1:7" ht="17.100000000000001" customHeight="1" x14ac:dyDescent="0.25">
      <c r="A12" s="159" t="s">
        <v>36</v>
      </c>
      <c r="B12" s="232">
        <v>3376</v>
      </c>
      <c r="C12" s="232">
        <v>18</v>
      </c>
      <c r="D12" s="232">
        <v>3358</v>
      </c>
      <c r="E12" s="232">
        <v>4785.47</v>
      </c>
      <c r="F12" s="232">
        <v>1476.4</v>
      </c>
      <c r="G12" s="232">
        <v>3309.07</v>
      </c>
    </row>
    <row r="13" spans="1:7" ht="17.100000000000001" customHeight="1" x14ac:dyDescent="0.25">
      <c r="A13" s="159" t="s">
        <v>37</v>
      </c>
      <c r="B13" s="232">
        <v>74</v>
      </c>
      <c r="C13" s="232">
        <v>0</v>
      </c>
      <c r="D13" s="232">
        <v>74</v>
      </c>
      <c r="E13" s="232">
        <v>116.39</v>
      </c>
      <c r="F13" s="232">
        <v>37.369999999999997</v>
      </c>
      <c r="G13" s="232">
        <v>79.03</v>
      </c>
    </row>
    <row r="14" spans="1:7" ht="17.100000000000001" customHeight="1" x14ac:dyDescent="0.25">
      <c r="A14" s="159" t="s">
        <v>38</v>
      </c>
      <c r="B14" s="232">
        <v>165</v>
      </c>
      <c r="C14" s="232">
        <v>0</v>
      </c>
      <c r="D14" s="232">
        <v>165</v>
      </c>
      <c r="E14" s="232">
        <v>235.91</v>
      </c>
      <c r="F14" s="232">
        <v>72.760000000000005</v>
      </c>
      <c r="G14" s="232">
        <v>163.15</v>
      </c>
    </row>
    <row r="15" spans="1:7" ht="17.100000000000001" customHeight="1" x14ac:dyDescent="0.25">
      <c r="A15" s="159" t="s">
        <v>39</v>
      </c>
      <c r="B15" s="232">
        <v>189</v>
      </c>
      <c r="C15" s="232">
        <v>0</v>
      </c>
      <c r="D15" s="232">
        <v>189</v>
      </c>
      <c r="E15" s="232">
        <v>357.98</v>
      </c>
      <c r="F15" s="232">
        <v>109.37</v>
      </c>
      <c r="G15" s="232">
        <v>248.62</v>
      </c>
    </row>
    <row r="16" spans="1:7" ht="17.100000000000001" customHeight="1" x14ac:dyDescent="0.25">
      <c r="A16" s="159" t="s">
        <v>40</v>
      </c>
      <c r="B16" s="232">
        <v>101</v>
      </c>
      <c r="C16" s="232">
        <v>0</v>
      </c>
      <c r="D16" s="232">
        <v>101</v>
      </c>
      <c r="E16" s="232">
        <v>352.23</v>
      </c>
      <c r="F16" s="232">
        <v>108.05</v>
      </c>
      <c r="G16" s="232">
        <v>244.19</v>
      </c>
    </row>
    <row r="17" spans="1:7" ht="17.100000000000001" customHeight="1" x14ac:dyDescent="0.25">
      <c r="A17" s="159" t="s">
        <v>41</v>
      </c>
      <c r="B17" s="232">
        <v>456</v>
      </c>
      <c r="C17" s="232">
        <v>0</v>
      </c>
      <c r="D17" s="232">
        <v>456</v>
      </c>
      <c r="E17" s="232">
        <v>583.69000000000005</v>
      </c>
      <c r="F17" s="232">
        <v>179.5</v>
      </c>
      <c r="G17" s="232">
        <v>404.19</v>
      </c>
    </row>
    <row r="18" spans="1:7" ht="17.100000000000001" customHeight="1" x14ac:dyDescent="0.25">
      <c r="A18" s="159" t="s">
        <v>42</v>
      </c>
      <c r="B18" s="232">
        <v>74</v>
      </c>
      <c r="C18" s="232">
        <v>1</v>
      </c>
      <c r="D18" s="232">
        <v>73</v>
      </c>
      <c r="E18" s="232">
        <v>117.26</v>
      </c>
      <c r="F18" s="232">
        <v>37.659999999999997</v>
      </c>
      <c r="G18" s="232">
        <v>79.61</v>
      </c>
    </row>
    <row r="19" spans="1:7" ht="17.100000000000001" customHeight="1" x14ac:dyDescent="0.25">
      <c r="A19" s="159" t="s">
        <v>43</v>
      </c>
      <c r="B19" s="232">
        <v>1282</v>
      </c>
      <c r="C19" s="232">
        <v>2</v>
      </c>
      <c r="D19" s="232">
        <v>1280</v>
      </c>
      <c r="E19" s="232">
        <v>1964.59</v>
      </c>
      <c r="F19" s="232">
        <v>602.04999999999995</v>
      </c>
      <c r="G19" s="232">
        <v>1362.54</v>
      </c>
    </row>
    <row r="20" spans="1:7" ht="17.100000000000001" customHeight="1" x14ac:dyDescent="0.25">
      <c r="A20" s="159" t="s">
        <v>44</v>
      </c>
      <c r="B20" s="232">
        <v>860</v>
      </c>
      <c r="C20" s="232">
        <v>4</v>
      </c>
      <c r="D20" s="232">
        <v>856</v>
      </c>
      <c r="E20" s="232">
        <v>936.71</v>
      </c>
      <c r="F20" s="232">
        <v>294.18</v>
      </c>
      <c r="G20" s="232">
        <v>642.53</v>
      </c>
    </row>
    <row r="21" spans="1:7" ht="17.100000000000001" customHeight="1" x14ac:dyDescent="0.25">
      <c r="A21" s="159" t="s">
        <v>45</v>
      </c>
      <c r="B21" s="232">
        <v>152</v>
      </c>
      <c r="C21" s="232">
        <v>1</v>
      </c>
      <c r="D21" s="232">
        <v>151</v>
      </c>
      <c r="E21" s="232">
        <v>220.62</v>
      </c>
      <c r="F21" s="232">
        <v>70.17</v>
      </c>
      <c r="G21" s="232">
        <v>150.44999999999999</v>
      </c>
    </row>
    <row r="22" spans="1:7" ht="17.100000000000001" customHeight="1" x14ac:dyDescent="0.25">
      <c r="A22" s="159" t="s">
        <v>46</v>
      </c>
      <c r="B22" s="232">
        <v>44</v>
      </c>
      <c r="C22" s="232">
        <v>0</v>
      </c>
      <c r="D22" s="232">
        <v>44</v>
      </c>
      <c r="E22" s="232">
        <v>61.8</v>
      </c>
      <c r="F22" s="232">
        <v>19.309999999999999</v>
      </c>
      <c r="G22" s="232">
        <v>42.49</v>
      </c>
    </row>
    <row r="23" spans="1:7" ht="17.100000000000001" customHeight="1" x14ac:dyDescent="0.25">
      <c r="A23" s="159" t="s">
        <v>47</v>
      </c>
      <c r="B23" s="232">
        <v>374</v>
      </c>
      <c r="C23" s="232">
        <v>1</v>
      </c>
      <c r="D23" s="232">
        <v>373</v>
      </c>
      <c r="E23" s="232">
        <v>511.15</v>
      </c>
      <c r="F23" s="232">
        <v>161.41</v>
      </c>
      <c r="G23" s="232">
        <v>349.74</v>
      </c>
    </row>
    <row r="24" spans="1:7" ht="17.100000000000001" customHeight="1" x14ac:dyDescent="0.25">
      <c r="A24" s="159" t="s">
        <v>48</v>
      </c>
      <c r="B24" s="232">
        <v>140</v>
      </c>
      <c r="C24" s="232">
        <v>1</v>
      </c>
      <c r="D24" s="232">
        <v>139</v>
      </c>
      <c r="E24" s="232">
        <v>230.8</v>
      </c>
      <c r="F24" s="232">
        <v>72.11</v>
      </c>
      <c r="G24" s="232">
        <v>158.69</v>
      </c>
    </row>
    <row r="25" spans="1:7" ht="17.100000000000001" customHeight="1" x14ac:dyDescent="0.25">
      <c r="A25" s="159" t="s">
        <v>49</v>
      </c>
      <c r="B25" s="232">
        <v>376</v>
      </c>
      <c r="C25" s="232">
        <v>3</v>
      </c>
      <c r="D25" s="232">
        <v>373</v>
      </c>
      <c r="E25" s="232">
        <v>585.59</v>
      </c>
      <c r="F25" s="232">
        <v>180.84</v>
      </c>
      <c r="G25" s="232">
        <v>404.75</v>
      </c>
    </row>
    <row r="26" spans="1:7" ht="17.100000000000001" customHeight="1" x14ac:dyDescent="0.25">
      <c r="A26" s="159" t="s">
        <v>50</v>
      </c>
      <c r="B26" s="232">
        <v>127</v>
      </c>
      <c r="C26" s="232">
        <v>0</v>
      </c>
      <c r="D26" s="232">
        <v>127</v>
      </c>
      <c r="E26" s="232">
        <v>179.52</v>
      </c>
      <c r="F26" s="232">
        <v>55.81</v>
      </c>
      <c r="G26" s="232">
        <v>123.71</v>
      </c>
    </row>
    <row r="27" spans="1:7" ht="17.100000000000001" customHeight="1" x14ac:dyDescent="0.25">
      <c r="A27" s="159"/>
      <c r="B27" s="413"/>
      <c r="C27" s="413"/>
      <c r="D27" s="413"/>
      <c r="E27" s="413"/>
      <c r="F27" s="413"/>
      <c r="G27" s="413"/>
    </row>
    <row r="28" spans="1:7" ht="17.100000000000001" customHeight="1" x14ac:dyDescent="0.25">
      <c r="A28" s="160" t="s">
        <v>33</v>
      </c>
      <c r="B28" s="301">
        <v>8809</v>
      </c>
      <c r="C28" s="301">
        <v>32</v>
      </c>
      <c r="D28" s="301">
        <v>8777</v>
      </c>
      <c r="E28" s="301">
        <v>12611.31</v>
      </c>
      <c r="F28" s="301">
        <v>3898.56</v>
      </c>
      <c r="G28" s="301">
        <v>8712.75</v>
      </c>
    </row>
    <row r="29" spans="1:7" ht="17.100000000000001" customHeight="1" x14ac:dyDescent="0.25">
      <c r="A29" s="161"/>
      <c r="B29" s="298">
        <v>0</v>
      </c>
      <c r="C29" s="298">
        <v>0</v>
      </c>
      <c r="D29" s="298">
        <v>0</v>
      </c>
      <c r="E29" s="298">
        <v>0</v>
      </c>
      <c r="F29" s="298">
        <v>0</v>
      </c>
      <c r="G29" s="298">
        <v>0</v>
      </c>
    </row>
    <row r="30" spans="1:7" ht="24.95" customHeight="1" x14ac:dyDescent="0.25">
      <c r="A30" s="46"/>
      <c r="B30" s="228" t="s">
        <v>56</v>
      </c>
      <c r="C30" s="157"/>
      <c r="D30" s="157"/>
      <c r="E30" s="157"/>
      <c r="F30" s="157"/>
      <c r="G30" s="157"/>
    </row>
    <row r="31" spans="1:7" ht="17.100000000000001" customHeight="1" x14ac:dyDescent="0.25">
      <c r="A31" s="161"/>
      <c r="B31" s="299"/>
      <c r="C31" s="157"/>
      <c r="D31" s="157"/>
      <c r="E31" s="157"/>
      <c r="F31" s="157"/>
      <c r="G31" s="157"/>
    </row>
    <row r="32" spans="1:7" ht="17.100000000000001" customHeight="1" x14ac:dyDescent="0.25">
      <c r="A32" s="159" t="s">
        <v>35</v>
      </c>
      <c r="B32" s="232">
        <v>0</v>
      </c>
      <c r="C32" s="232">
        <v>0</v>
      </c>
      <c r="D32" s="232">
        <v>0</v>
      </c>
      <c r="E32" s="232">
        <v>0</v>
      </c>
      <c r="F32" s="232">
        <v>0</v>
      </c>
      <c r="G32" s="232">
        <v>0</v>
      </c>
    </row>
    <row r="33" spans="1:7" ht="17.100000000000001" customHeight="1" x14ac:dyDescent="0.25">
      <c r="A33" s="159" t="s">
        <v>36</v>
      </c>
      <c r="B33" s="232">
        <v>3</v>
      </c>
      <c r="C33" s="232">
        <v>1</v>
      </c>
      <c r="D33" s="232">
        <v>2</v>
      </c>
      <c r="E33" s="232">
        <v>3.64</v>
      </c>
      <c r="F33" s="232">
        <v>1.1000000000000001</v>
      </c>
      <c r="G33" s="232">
        <v>2.54</v>
      </c>
    </row>
    <row r="34" spans="1:7" ht="17.100000000000001" customHeight="1" x14ac:dyDescent="0.25">
      <c r="A34" s="159" t="s">
        <v>37</v>
      </c>
      <c r="B34" s="232">
        <v>0</v>
      </c>
      <c r="C34" s="232">
        <v>0</v>
      </c>
      <c r="D34" s="232">
        <v>0</v>
      </c>
      <c r="E34" s="232">
        <v>0</v>
      </c>
      <c r="F34" s="232">
        <v>0</v>
      </c>
      <c r="G34" s="232">
        <v>0</v>
      </c>
    </row>
    <row r="35" spans="1:7" ht="17.100000000000001" customHeight="1" x14ac:dyDescent="0.25">
      <c r="A35" s="159" t="s">
        <v>38</v>
      </c>
      <c r="B35" s="232">
        <v>0</v>
      </c>
      <c r="C35" s="232">
        <v>0</v>
      </c>
      <c r="D35" s="232">
        <v>0</v>
      </c>
      <c r="E35" s="232">
        <v>0</v>
      </c>
      <c r="F35" s="232">
        <v>0</v>
      </c>
      <c r="G35" s="232">
        <v>0</v>
      </c>
    </row>
    <row r="36" spans="1:7" ht="17.100000000000001" customHeight="1" x14ac:dyDescent="0.25">
      <c r="A36" s="159" t="s">
        <v>39</v>
      </c>
      <c r="B36" s="232">
        <v>0</v>
      </c>
      <c r="C36" s="232">
        <v>0</v>
      </c>
      <c r="D36" s="232">
        <v>0</v>
      </c>
      <c r="E36" s="232">
        <v>0</v>
      </c>
      <c r="F36" s="232">
        <v>0</v>
      </c>
      <c r="G36" s="232">
        <v>0</v>
      </c>
    </row>
    <row r="37" spans="1:7" ht="17.100000000000001" customHeight="1" x14ac:dyDescent="0.25">
      <c r="A37" s="159" t="s">
        <v>40</v>
      </c>
      <c r="B37" s="232">
        <v>0</v>
      </c>
      <c r="C37" s="232">
        <v>0</v>
      </c>
      <c r="D37" s="232">
        <v>0</v>
      </c>
      <c r="E37" s="232">
        <v>0</v>
      </c>
      <c r="F37" s="232">
        <v>0</v>
      </c>
      <c r="G37" s="232">
        <v>0</v>
      </c>
    </row>
    <row r="38" spans="1:7" ht="17.100000000000001" customHeight="1" x14ac:dyDescent="0.25">
      <c r="A38" s="159" t="s">
        <v>41</v>
      </c>
      <c r="B38" s="232">
        <v>0</v>
      </c>
      <c r="C38" s="232">
        <v>0</v>
      </c>
      <c r="D38" s="232">
        <v>0</v>
      </c>
      <c r="E38" s="232">
        <v>0</v>
      </c>
      <c r="F38" s="232">
        <v>0</v>
      </c>
      <c r="G38" s="232">
        <v>0</v>
      </c>
    </row>
    <row r="39" spans="1:7" ht="17.100000000000001" customHeight="1" x14ac:dyDescent="0.25">
      <c r="A39" s="159" t="s">
        <v>42</v>
      </c>
      <c r="B39" s="232">
        <v>0</v>
      </c>
      <c r="C39" s="232">
        <v>0</v>
      </c>
      <c r="D39" s="232">
        <v>0</v>
      </c>
      <c r="E39" s="232">
        <v>0</v>
      </c>
      <c r="F39" s="232">
        <v>0</v>
      </c>
      <c r="G39" s="232">
        <v>0</v>
      </c>
    </row>
    <row r="40" spans="1:7" ht="17.100000000000001" customHeight="1" x14ac:dyDescent="0.25">
      <c r="A40" s="159" t="s">
        <v>43</v>
      </c>
      <c r="B40" s="232">
        <v>1</v>
      </c>
      <c r="C40" s="232">
        <v>0</v>
      </c>
      <c r="D40" s="232">
        <v>1</v>
      </c>
      <c r="E40" s="232">
        <v>0.83</v>
      </c>
      <c r="F40" s="232">
        <v>0.25</v>
      </c>
      <c r="G40" s="232">
        <v>0.57999999999999996</v>
      </c>
    </row>
    <row r="41" spans="1:7" ht="17.100000000000001" customHeight="1" x14ac:dyDescent="0.25">
      <c r="A41" s="159" t="s">
        <v>44</v>
      </c>
      <c r="B41" s="232">
        <v>0</v>
      </c>
      <c r="C41" s="232">
        <v>0</v>
      </c>
      <c r="D41" s="232">
        <v>0</v>
      </c>
      <c r="E41" s="232">
        <v>0</v>
      </c>
      <c r="F41" s="232">
        <v>0</v>
      </c>
      <c r="G41" s="232">
        <v>0</v>
      </c>
    </row>
    <row r="42" spans="1:7" ht="17.100000000000001" customHeight="1" x14ac:dyDescent="0.25">
      <c r="A42" s="159" t="s">
        <v>45</v>
      </c>
      <c r="B42" s="232">
        <v>1</v>
      </c>
      <c r="C42" s="232">
        <v>0</v>
      </c>
      <c r="D42" s="232">
        <v>1</v>
      </c>
      <c r="E42" s="232">
        <v>1.8</v>
      </c>
      <c r="F42" s="232">
        <v>0.55000000000000004</v>
      </c>
      <c r="G42" s="232">
        <v>1.25</v>
      </c>
    </row>
    <row r="43" spans="1:7" ht="17.100000000000001" customHeight="1" x14ac:dyDescent="0.25">
      <c r="A43" s="159" t="s">
        <v>46</v>
      </c>
      <c r="B43" s="232">
        <v>0</v>
      </c>
      <c r="C43" s="232">
        <v>0</v>
      </c>
      <c r="D43" s="232">
        <v>0</v>
      </c>
      <c r="E43" s="232">
        <v>0</v>
      </c>
      <c r="F43" s="232">
        <v>0</v>
      </c>
      <c r="G43" s="232">
        <v>0</v>
      </c>
    </row>
    <row r="44" spans="1:7" ht="17.100000000000001" customHeight="1" x14ac:dyDescent="0.25">
      <c r="A44" s="159" t="s">
        <v>47</v>
      </c>
      <c r="B44" s="232">
        <v>0</v>
      </c>
      <c r="C44" s="232">
        <v>0</v>
      </c>
      <c r="D44" s="232">
        <v>0</v>
      </c>
      <c r="E44" s="232">
        <v>0</v>
      </c>
      <c r="F44" s="232">
        <v>0</v>
      </c>
      <c r="G44" s="232">
        <v>0</v>
      </c>
    </row>
    <row r="45" spans="1:7" ht="17.100000000000001" customHeight="1" x14ac:dyDescent="0.25">
      <c r="A45" s="159" t="s">
        <v>48</v>
      </c>
      <c r="B45" s="232">
        <v>0</v>
      </c>
      <c r="C45" s="232">
        <v>0</v>
      </c>
      <c r="D45" s="232">
        <v>0</v>
      </c>
      <c r="E45" s="232">
        <v>0</v>
      </c>
      <c r="F45" s="232">
        <v>0</v>
      </c>
      <c r="G45" s="232">
        <v>0</v>
      </c>
    </row>
    <row r="46" spans="1:7" ht="17.100000000000001" customHeight="1" x14ac:dyDescent="0.25">
      <c r="A46" s="159" t="s">
        <v>49</v>
      </c>
      <c r="B46" s="232">
        <v>0</v>
      </c>
      <c r="C46" s="232">
        <v>0</v>
      </c>
      <c r="D46" s="232">
        <v>0</v>
      </c>
      <c r="E46" s="232">
        <v>0</v>
      </c>
      <c r="F46" s="232">
        <v>0</v>
      </c>
      <c r="G46" s="232">
        <v>0</v>
      </c>
    </row>
    <row r="47" spans="1:7" ht="17.100000000000001" customHeight="1" x14ac:dyDescent="0.25">
      <c r="A47" s="159" t="s">
        <v>50</v>
      </c>
      <c r="B47" s="232">
        <v>0</v>
      </c>
      <c r="C47" s="232">
        <v>0</v>
      </c>
      <c r="D47" s="232">
        <v>0</v>
      </c>
      <c r="E47" s="232">
        <v>0</v>
      </c>
      <c r="F47" s="232">
        <v>0</v>
      </c>
      <c r="G47" s="232">
        <v>0</v>
      </c>
    </row>
    <row r="48" spans="1:7" ht="17.100000000000001" customHeight="1" x14ac:dyDescent="0.25">
      <c r="A48" s="159"/>
      <c r="B48" s="413"/>
      <c r="C48" s="413"/>
      <c r="D48" s="413"/>
      <c r="E48" s="413"/>
      <c r="F48" s="413"/>
      <c r="G48" s="413"/>
    </row>
    <row r="49" spans="1:7" ht="17.100000000000001" customHeight="1" x14ac:dyDescent="0.25">
      <c r="A49" s="160" t="s">
        <v>33</v>
      </c>
      <c r="B49" s="301">
        <v>5</v>
      </c>
      <c r="C49" s="301">
        <v>1</v>
      </c>
      <c r="D49" s="301">
        <v>4</v>
      </c>
      <c r="E49" s="301">
        <v>6.27</v>
      </c>
      <c r="F49" s="301">
        <v>1.9</v>
      </c>
      <c r="G49" s="301">
        <v>4.37</v>
      </c>
    </row>
    <row r="50" spans="1:7" s="46" customFormat="1" ht="17.100000000000001" customHeight="1" x14ac:dyDescent="0.2">
      <c r="A50" s="311"/>
      <c r="B50" s="298"/>
      <c r="C50" s="308"/>
      <c r="D50" s="308"/>
      <c r="E50" s="308"/>
      <c r="F50" s="308"/>
      <c r="G50" s="308"/>
    </row>
    <row r="51" spans="1:7" s="46" customFormat="1" ht="30" customHeight="1" x14ac:dyDescent="0.2">
      <c r="A51" s="507"/>
      <c r="B51" s="507"/>
      <c r="C51" s="507"/>
      <c r="D51" s="507"/>
      <c r="E51" s="507"/>
      <c r="F51" s="507"/>
      <c r="G51" s="507"/>
    </row>
    <row r="52" spans="1:7" s="46" customFormat="1" ht="17.100000000000001" customHeight="1" x14ac:dyDescent="0.2">
      <c r="A52" s="302"/>
      <c r="B52" s="302"/>
      <c r="C52" s="298"/>
      <c r="D52" s="298"/>
      <c r="E52" s="298"/>
      <c r="F52" s="298"/>
      <c r="G52" s="298"/>
    </row>
    <row r="53" spans="1:7" ht="16.5" customHeight="1" x14ac:dyDescent="0.25">
      <c r="A53" s="14"/>
      <c r="B53" s="14"/>
      <c r="C53" s="14"/>
      <c r="D53" s="14"/>
      <c r="E53" s="14"/>
      <c r="F53" s="14"/>
      <c r="G53" s="14"/>
    </row>
  </sheetData>
  <mergeCells count="2">
    <mergeCell ref="A51:G51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2" manualBreakCount="2">
    <brk id="2" max="16383" man="1"/>
    <brk id="52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3"/>
  <dimension ref="A1:G54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20.100000000000001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20.100000000000001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s="16" customFormat="1" ht="24.95" customHeight="1" x14ac:dyDescent="0.25">
      <c r="B9" s="314" t="s">
        <v>57</v>
      </c>
      <c r="C9" s="315"/>
      <c r="D9" s="315"/>
      <c r="E9" s="315"/>
      <c r="F9" s="315"/>
      <c r="G9" s="315"/>
    </row>
    <row r="10" spans="1:7" ht="16.5" customHeight="1" x14ac:dyDescent="0.25">
      <c r="A10" s="157"/>
      <c r="B10" s="304"/>
      <c r="C10" s="304"/>
      <c r="D10" s="304"/>
      <c r="E10" s="304"/>
      <c r="F10" s="304"/>
      <c r="G10" s="304"/>
    </row>
    <row r="11" spans="1:7" ht="16.5" customHeight="1" x14ac:dyDescent="0.25">
      <c r="A11" s="46"/>
      <c r="B11" s="228" t="s">
        <v>16</v>
      </c>
      <c r="C11" s="157"/>
      <c r="D11" s="157"/>
      <c r="E11" s="157"/>
      <c r="F11" s="157"/>
      <c r="G11" s="157"/>
    </row>
    <row r="12" spans="1:7" ht="17.100000000000001" customHeight="1" x14ac:dyDescent="0.25">
      <c r="A12" s="161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305" t="s">
        <v>17</v>
      </c>
      <c r="B13" s="232">
        <v>27510</v>
      </c>
      <c r="C13" s="232">
        <v>11063</v>
      </c>
      <c r="D13" s="232">
        <v>16447</v>
      </c>
      <c r="E13" s="232">
        <v>85489.03</v>
      </c>
      <c r="F13" s="232">
        <v>27355.31</v>
      </c>
      <c r="G13" s="232">
        <v>58133.72</v>
      </c>
    </row>
    <row r="14" spans="1:7" ht="17.100000000000001" customHeight="1" x14ac:dyDescent="0.25">
      <c r="A14" s="305" t="s">
        <v>18</v>
      </c>
      <c r="B14" s="232">
        <v>52109</v>
      </c>
      <c r="C14" s="232">
        <v>25406</v>
      </c>
      <c r="D14" s="232">
        <v>26703</v>
      </c>
      <c r="E14" s="232">
        <v>167819.33</v>
      </c>
      <c r="F14" s="232">
        <v>53897.599999999999</v>
      </c>
      <c r="G14" s="232">
        <v>113921.73</v>
      </c>
    </row>
    <row r="15" spans="1:7" ht="17.100000000000001" customHeight="1" x14ac:dyDescent="0.25">
      <c r="A15" s="305" t="s">
        <v>19</v>
      </c>
      <c r="B15" s="232">
        <v>2311</v>
      </c>
      <c r="C15" s="232">
        <v>925</v>
      </c>
      <c r="D15" s="232">
        <v>1386</v>
      </c>
      <c r="E15" s="232">
        <v>8944.4500000000007</v>
      </c>
      <c r="F15" s="232">
        <v>2862.64</v>
      </c>
      <c r="G15" s="232">
        <v>6081.81</v>
      </c>
    </row>
    <row r="16" spans="1:7" ht="17.100000000000001" customHeight="1" x14ac:dyDescent="0.25">
      <c r="A16" s="305" t="s">
        <v>20</v>
      </c>
      <c r="B16" s="232">
        <v>3020</v>
      </c>
      <c r="C16" s="232">
        <v>937</v>
      </c>
      <c r="D16" s="232">
        <v>2083</v>
      </c>
      <c r="E16" s="232">
        <v>9690.2199999999993</v>
      </c>
      <c r="F16" s="232">
        <v>3247.96</v>
      </c>
      <c r="G16" s="232">
        <v>6442.26</v>
      </c>
    </row>
    <row r="17" spans="1:7" ht="17.100000000000001" customHeight="1" x14ac:dyDescent="0.25">
      <c r="A17" s="305" t="s">
        <v>21</v>
      </c>
      <c r="B17" s="232">
        <v>972</v>
      </c>
      <c r="C17" s="232">
        <v>251</v>
      </c>
      <c r="D17" s="232">
        <v>721</v>
      </c>
      <c r="E17" s="232">
        <v>3254.84</v>
      </c>
      <c r="F17" s="232">
        <v>1016.9</v>
      </c>
      <c r="G17" s="232">
        <v>2237.94</v>
      </c>
    </row>
    <row r="18" spans="1:7" ht="17.100000000000001" customHeight="1" x14ac:dyDescent="0.25">
      <c r="A18" s="305" t="s">
        <v>22</v>
      </c>
      <c r="B18" s="232">
        <v>2087</v>
      </c>
      <c r="C18" s="232">
        <v>1259</v>
      </c>
      <c r="D18" s="232">
        <v>828</v>
      </c>
      <c r="E18" s="232">
        <v>10482.56</v>
      </c>
      <c r="F18" s="232">
        <v>3417.99</v>
      </c>
      <c r="G18" s="232">
        <v>7064.57</v>
      </c>
    </row>
    <row r="19" spans="1:7" ht="17.100000000000001" customHeight="1" x14ac:dyDescent="0.25">
      <c r="A19" s="305" t="s">
        <v>23</v>
      </c>
      <c r="B19" s="232">
        <v>8912</v>
      </c>
      <c r="C19" s="232">
        <v>4124</v>
      </c>
      <c r="D19" s="232">
        <v>4788</v>
      </c>
      <c r="E19" s="232">
        <v>31684.7</v>
      </c>
      <c r="F19" s="232">
        <v>10205.83</v>
      </c>
      <c r="G19" s="232">
        <v>21478.86</v>
      </c>
    </row>
    <row r="20" spans="1:7" ht="17.100000000000001" customHeight="1" x14ac:dyDescent="0.25">
      <c r="A20" s="305" t="s">
        <v>24</v>
      </c>
      <c r="B20" s="232">
        <v>2167</v>
      </c>
      <c r="C20" s="232">
        <v>865</v>
      </c>
      <c r="D20" s="232">
        <v>1302</v>
      </c>
      <c r="E20" s="232">
        <v>7944.65</v>
      </c>
      <c r="F20" s="232">
        <v>2637.43</v>
      </c>
      <c r="G20" s="232">
        <v>5307.23</v>
      </c>
    </row>
    <row r="21" spans="1:7" ht="17.100000000000001" customHeight="1" x14ac:dyDescent="0.25">
      <c r="A21" s="305" t="s">
        <v>25</v>
      </c>
      <c r="B21" s="232">
        <v>16980</v>
      </c>
      <c r="C21" s="232">
        <v>7291</v>
      </c>
      <c r="D21" s="232">
        <v>9689</v>
      </c>
      <c r="E21" s="232">
        <v>59980.99</v>
      </c>
      <c r="F21" s="232">
        <v>19191.439999999999</v>
      </c>
      <c r="G21" s="232">
        <v>40789.550000000003</v>
      </c>
    </row>
    <row r="22" spans="1:7" ht="17.100000000000001" customHeight="1" x14ac:dyDescent="0.25">
      <c r="A22" s="305" t="s">
        <v>26</v>
      </c>
      <c r="B22" s="232">
        <v>26682</v>
      </c>
      <c r="C22" s="232">
        <v>10295</v>
      </c>
      <c r="D22" s="232">
        <v>16387</v>
      </c>
      <c r="E22" s="232">
        <v>88882.02</v>
      </c>
      <c r="F22" s="232">
        <v>28260.74</v>
      </c>
      <c r="G22" s="232">
        <v>60621.279999999999</v>
      </c>
    </row>
    <row r="23" spans="1:7" ht="17.100000000000001" customHeight="1" x14ac:dyDescent="0.25">
      <c r="A23" s="305" t="s">
        <v>27</v>
      </c>
      <c r="B23" s="232">
        <v>6983</v>
      </c>
      <c r="C23" s="232">
        <v>3005</v>
      </c>
      <c r="D23" s="232">
        <v>3978</v>
      </c>
      <c r="E23" s="232">
        <v>23965.68</v>
      </c>
      <c r="F23" s="232">
        <v>7622.01</v>
      </c>
      <c r="G23" s="232">
        <v>16343.68</v>
      </c>
    </row>
    <row r="24" spans="1:7" ht="17.100000000000001" customHeight="1" x14ac:dyDescent="0.25">
      <c r="A24" s="305" t="s">
        <v>28</v>
      </c>
      <c r="B24" s="232">
        <v>2449</v>
      </c>
      <c r="C24" s="232">
        <v>310</v>
      </c>
      <c r="D24" s="232">
        <v>2139</v>
      </c>
      <c r="E24" s="232">
        <v>4697.49</v>
      </c>
      <c r="F24" s="232">
        <v>1460.06</v>
      </c>
      <c r="G24" s="232">
        <v>3237.42</v>
      </c>
    </row>
    <row r="25" spans="1:7" ht="17.100000000000001" customHeight="1" x14ac:dyDescent="0.25">
      <c r="A25" s="305" t="s">
        <v>29</v>
      </c>
      <c r="B25" s="232">
        <v>8354</v>
      </c>
      <c r="C25" s="232">
        <v>4116</v>
      </c>
      <c r="D25" s="232">
        <v>4238</v>
      </c>
      <c r="E25" s="232">
        <v>40240.11</v>
      </c>
      <c r="F25" s="232">
        <v>14128.61</v>
      </c>
      <c r="G25" s="232">
        <v>26111.5</v>
      </c>
    </row>
    <row r="26" spans="1:7" ht="17.100000000000001" customHeight="1" x14ac:dyDescent="0.25">
      <c r="A26" s="305" t="s">
        <v>30</v>
      </c>
      <c r="B26" s="232">
        <v>2799</v>
      </c>
      <c r="C26" s="232">
        <v>1225</v>
      </c>
      <c r="D26" s="232">
        <v>1574</v>
      </c>
      <c r="E26" s="232">
        <v>10982.16</v>
      </c>
      <c r="F26" s="232">
        <v>3675.04</v>
      </c>
      <c r="G26" s="232">
        <v>7307.11</v>
      </c>
    </row>
    <row r="27" spans="1:7" ht="17.100000000000001" customHeight="1" x14ac:dyDescent="0.25">
      <c r="A27" s="305" t="s">
        <v>31</v>
      </c>
      <c r="B27" s="232">
        <v>4580</v>
      </c>
      <c r="C27" s="232">
        <v>2147</v>
      </c>
      <c r="D27" s="232">
        <v>2433</v>
      </c>
      <c r="E27" s="232">
        <v>18005.490000000002</v>
      </c>
      <c r="F27" s="232">
        <v>5831.68</v>
      </c>
      <c r="G27" s="232">
        <v>12173.81</v>
      </c>
    </row>
    <row r="28" spans="1:7" ht="17.100000000000001" customHeight="1" x14ac:dyDescent="0.25">
      <c r="A28" s="305" t="s">
        <v>32</v>
      </c>
      <c r="B28" s="232">
        <v>3900</v>
      </c>
      <c r="C28" s="232">
        <v>1838</v>
      </c>
      <c r="D28" s="232">
        <v>2062</v>
      </c>
      <c r="E28" s="232">
        <v>15524.64</v>
      </c>
      <c r="F28" s="232">
        <v>5335.04</v>
      </c>
      <c r="G28" s="232">
        <v>10189.6</v>
      </c>
    </row>
    <row r="29" spans="1:7" ht="17.100000000000001" customHeight="1" x14ac:dyDescent="0.25">
      <c r="A29" s="159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60" t="s">
        <v>33</v>
      </c>
      <c r="B30" s="301">
        <v>171815</v>
      </c>
      <c r="C30" s="301">
        <v>75057</v>
      </c>
      <c r="D30" s="301">
        <v>96758</v>
      </c>
      <c r="E30" s="301">
        <v>587588.35</v>
      </c>
      <c r="F30" s="301">
        <v>190146.28</v>
      </c>
      <c r="G30" s="301">
        <v>397442.07</v>
      </c>
    </row>
    <row r="31" spans="1:7" ht="17.100000000000001" customHeight="1" x14ac:dyDescent="0.25">
      <c r="A31" s="157"/>
      <c r="B31" s="304"/>
      <c r="C31" s="304"/>
      <c r="D31" s="304"/>
      <c r="E31" s="304"/>
      <c r="F31" s="304"/>
      <c r="G31" s="304"/>
    </row>
    <row r="32" spans="1:7" s="13" customFormat="1" ht="24.95" customHeight="1" x14ac:dyDescent="0.25">
      <c r="A32" s="302"/>
      <c r="B32" s="306" t="s">
        <v>58</v>
      </c>
      <c r="C32" s="307"/>
      <c r="D32" s="307"/>
      <c r="E32" s="307"/>
      <c r="F32" s="307"/>
      <c r="G32" s="307"/>
    </row>
    <row r="33" spans="1:7" ht="17.100000000000001" customHeight="1" x14ac:dyDescent="0.25">
      <c r="A33" s="161"/>
      <c r="B33" s="299"/>
      <c r="C33" s="157"/>
      <c r="D33" s="157"/>
      <c r="E33" s="157"/>
      <c r="F33" s="157"/>
      <c r="G33" s="157"/>
    </row>
    <row r="34" spans="1:7" ht="17.100000000000001" customHeight="1" x14ac:dyDescent="0.25">
      <c r="A34" s="159" t="s">
        <v>35</v>
      </c>
      <c r="B34" s="232">
        <v>16308</v>
      </c>
      <c r="C34" s="232">
        <v>4672</v>
      </c>
      <c r="D34" s="232">
        <v>11636</v>
      </c>
      <c r="E34" s="232">
        <v>42779.199999999997</v>
      </c>
      <c r="F34" s="232">
        <v>13590.32</v>
      </c>
      <c r="G34" s="232">
        <v>29188.880000000001</v>
      </c>
    </row>
    <row r="35" spans="1:7" ht="17.100000000000001" customHeight="1" x14ac:dyDescent="0.25">
      <c r="A35" s="159" t="s">
        <v>36</v>
      </c>
      <c r="B35" s="232">
        <v>26671</v>
      </c>
      <c r="C35" s="232">
        <v>10019</v>
      </c>
      <c r="D35" s="232">
        <v>16652</v>
      </c>
      <c r="E35" s="232">
        <v>71729.38</v>
      </c>
      <c r="F35" s="232">
        <v>22959.19</v>
      </c>
      <c r="G35" s="232">
        <v>48770.19</v>
      </c>
    </row>
    <row r="36" spans="1:7" ht="17.100000000000001" customHeight="1" x14ac:dyDescent="0.25">
      <c r="A36" s="159" t="s">
        <v>37</v>
      </c>
      <c r="B36" s="232">
        <v>1356</v>
      </c>
      <c r="C36" s="232">
        <v>477</v>
      </c>
      <c r="D36" s="232">
        <v>879</v>
      </c>
      <c r="E36" s="232">
        <v>4331.8599999999997</v>
      </c>
      <c r="F36" s="232">
        <v>1440.34</v>
      </c>
      <c r="G36" s="232">
        <v>2891.52</v>
      </c>
    </row>
    <row r="37" spans="1:7" ht="17.100000000000001" customHeight="1" x14ac:dyDescent="0.25">
      <c r="A37" s="159" t="s">
        <v>38</v>
      </c>
      <c r="B37" s="232">
        <v>1378</v>
      </c>
      <c r="C37" s="232">
        <v>322</v>
      </c>
      <c r="D37" s="232">
        <v>1056</v>
      </c>
      <c r="E37" s="232">
        <v>3645.62</v>
      </c>
      <c r="F37" s="232">
        <v>1252.1199999999999</v>
      </c>
      <c r="G37" s="232">
        <v>2393.5</v>
      </c>
    </row>
    <row r="38" spans="1:7" ht="17.100000000000001" customHeight="1" x14ac:dyDescent="0.25">
      <c r="A38" s="159" t="s">
        <v>39</v>
      </c>
      <c r="B38" s="232">
        <v>707</v>
      </c>
      <c r="C38" s="232">
        <v>146</v>
      </c>
      <c r="D38" s="232">
        <v>561</v>
      </c>
      <c r="E38" s="232">
        <v>2232.02</v>
      </c>
      <c r="F38" s="232">
        <v>693.22</v>
      </c>
      <c r="G38" s="232">
        <v>1538.8</v>
      </c>
    </row>
    <row r="39" spans="1:7" ht="17.100000000000001" customHeight="1" x14ac:dyDescent="0.25">
      <c r="A39" s="159" t="s">
        <v>40</v>
      </c>
      <c r="B39" s="232">
        <v>636</v>
      </c>
      <c r="C39" s="232">
        <v>104</v>
      </c>
      <c r="D39" s="232">
        <v>532</v>
      </c>
      <c r="E39" s="232">
        <v>1968.94</v>
      </c>
      <c r="F39" s="232">
        <v>610.29999999999995</v>
      </c>
      <c r="G39" s="232">
        <v>1358.64</v>
      </c>
    </row>
    <row r="40" spans="1:7" ht="17.100000000000001" customHeight="1" x14ac:dyDescent="0.25">
      <c r="A40" s="159" t="s">
        <v>41</v>
      </c>
      <c r="B40" s="232">
        <v>3401</v>
      </c>
      <c r="C40" s="232">
        <v>269</v>
      </c>
      <c r="D40" s="232">
        <v>3132</v>
      </c>
      <c r="E40" s="232">
        <v>6224.16</v>
      </c>
      <c r="F40" s="232">
        <v>1915.96</v>
      </c>
      <c r="G40" s="232">
        <v>4308.21</v>
      </c>
    </row>
    <row r="41" spans="1:7" ht="17.100000000000001" customHeight="1" x14ac:dyDescent="0.25">
      <c r="A41" s="159" t="s">
        <v>42</v>
      </c>
      <c r="B41" s="232">
        <v>822</v>
      </c>
      <c r="C41" s="232">
        <v>367</v>
      </c>
      <c r="D41" s="232">
        <v>455</v>
      </c>
      <c r="E41" s="232">
        <v>3263.04</v>
      </c>
      <c r="F41" s="232">
        <v>1093.0999999999999</v>
      </c>
      <c r="G41" s="232">
        <v>2169.94</v>
      </c>
    </row>
    <row r="42" spans="1:7" ht="17.100000000000001" customHeight="1" x14ac:dyDescent="0.25">
      <c r="A42" s="159" t="s">
        <v>43</v>
      </c>
      <c r="B42" s="232">
        <v>9241</v>
      </c>
      <c r="C42" s="232">
        <v>2512</v>
      </c>
      <c r="D42" s="232">
        <v>6729</v>
      </c>
      <c r="E42" s="232">
        <v>25182.21</v>
      </c>
      <c r="F42" s="232">
        <v>7955.84</v>
      </c>
      <c r="G42" s="232">
        <v>17226.37</v>
      </c>
    </row>
    <row r="43" spans="1:7" ht="17.100000000000001" customHeight="1" x14ac:dyDescent="0.25">
      <c r="A43" s="159" t="s">
        <v>44</v>
      </c>
      <c r="B43" s="232">
        <v>12141</v>
      </c>
      <c r="C43" s="232">
        <v>2208</v>
      </c>
      <c r="D43" s="232">
        <v>9933</v>
      </c>
      <c r="E43" s="232">
        <v>24958.94</v>
      </c>
      <c r="F43" s="232">
        <v>7908.24</v>
      </c>
      <c r="G43" s="232">
        <v>17050.7</v>
      </c>
    </row>
    <row r="44" spans="1:7" ht="17.100000000000001" customHeight="1" x14ac:dyDescent="0.25">
      <c r="A44" s="159" t="s">
        <v>45</v>
      </c>
      <c r="B44" s="232">
        <v>2850</v>
      </c>
      <c r="C44" s="232">
        <v>991</v>
      </c>
      <c r="D44" s="232">
        <v>1859</v>
      </c>
      <c r="E44" s="232">
        <v>8074.66</v>
      </c>
      <c r="F44" s="232">
        <v>2587.31</v>
      </c>
      <c r="G44" s="232">
        <v>5487.34</v>
      </c>
    </row>
    <row r="45" spans="1:7" ht="17.100000000000001" customHeight="1" x14ac:dyDescent="0.25">
      <c r="A45" s="159" t="s">
        <v>46</v>
      </c>
      <c r="B45" s="232">
        <v>1422</v>
      </c>
      <c r="C45" s="232">
        <v>84</v>
      </c>
      <c r="D45" s="232">
        <v>1338</v>
      </c>
      <c r="E45" s="232">
        <v>2362.09</v>
      </c>
      <c r="F45" s="232">
        <v>732.97</v>
      </c>
      <c r="G45" s="232">
        <v>1629.12</v>
      </c>
    </row>
    <row r="46" spans="1:7" ht="17.100000000000001" customHeight="1" x14ac:dyDescent="0.25">
      <c r="A46" s="159" t="s">
        <v>47</v>
      </c>
      <c r="B46" s="232">
        <v>2765</v>
      </c>
      <c r="C46" s="232">
        <v>248</v>
      </c>
      <c r="D46" s="232">
        <v>2517</v>
      </c>
      <c r="E46" s="232">
        <v>5274.89</v>
      </c>
      <c r="F46" s="232">
        <v>1650.34</v>
      </c>
      <c r="G46" s="232">
        <v>3624.55</v>
      </c>
    </row>
    <row r="47" spans="1:7" ht="17.100000000000001" customHeight="1" x14ac:dyDescent="0.25">
      <c r="A47" s="159" t="s">
        <v>48</v>
      </c>
      <c r="B47" s="232">
        <v>1434</v>
      </c>
      <c r="C47" s="232">
        <v>665</v>
      </c>
      <c r="D47" s="232">
        <v>769</v>
      </c>
      <c r="E47" s="232">
        <v>5718.96</v>
      </c>
      <c r="F47" s="232">
        <v>1953.5</v>
      </c>
      <c r="G47" s="232">
        <v>3765.46</v>
      </c>
    </row>
    <row r="48" spans="1:7" ht="17.100000000000001" customHeight="1" x14ac:dyDescent="0.25">
      <c r="A48" s="159" t="s">
        <v>49</v>
      </c>
      <c r="B48" s="232">
        <v>1608</v>
      </c>
      <c r="C48" s="232">
        <v>173</v>
      </c>
      <c r="D48" s="232">
        <v>1435</v>
      </c>
      <c r="E48" s="232">
        <v>3219.95</v>
      </c>
      <c r="F48" s="232">
        <v>999.74</v>
      </c>
      <c r="G48" s="232">
        <v>2220.21</v>
      </c>
    </row>
    <row r="49" spans="1:7" ht="17.100000000000001" customHeight="1" x14ac:dyDescent="0.25">
      <c r="A49" s="159" t="s">
        <v>50</v>
      </c>
      <c r="B49" s="232">
        <v>738</v>
      </c>
      <c r="C49" s="232">
        <v>199</v>
      </c>
      <c r="D49" s="232">
        <v>539</v>
      </c>
      <c r="E49" s="232">
        <v>1669.67</v>
      </c>
      <c r="F49" s="232">
        <v>554.23</v>
      </c>
      <c r="G49" s="232">
        <v>1115.44</v>
      </c>
    </row>
    <row r="50" spans="1:7" s="46" customFormat="1" ht="17.100000000000001" customHeight="1" x14ac:dyDescent="0.25">
      <c r="A50" s="159"/>
      <c r="B50" s="413"/>
      <c r="C50" s="413"/>
      <c r="D50" s="413"/>
      <c r="E50" s="413"/>
      <c r="F50" s="413"/>
      <c r="G50" s="413"/>
    </row>
    <row r="51" spans="1:7" s="46" customFormat="1" ht="17.100000000000001" customHeight="1" x14ac:dyDescent="0.2">
      <c r="A51" s="160" t="s">
        <v>33</v>
      </c>
      <c r="B51" s="301">
        <v>83478</v>
      </c>
      <c r="C51" s="301">
        <v>23456</v>
      </c>
      <c r="D51" s="301">
        <v>60022</v>
      </c>
      <c r="E51" s="301">
        <v>212635.58</v>
      </c>
      <c r="F51" s="301">
        <v>67896.7</v>
      </c>
      <c r="G51" s="301">
        <v>144738.88</v>
      </c>
    </row>
    <row r="52" spans="1:7" s="46" customFormat="1" ht="17.100000000000001" customHeight="1" x14ac:dyDescent="0.2">
      <c r="A52" s="161"/>
      <c r="B52" s="298">
        <v>0</v>
      </c>
      <c r="C52" s="298">
        <v>0</v>
      </c>
      <c r="D52" s="298">
        <v>0</v>
      </c>
      <c r="E52" s="298">
        <v>0</v>
      </c>
      <c r="F52" s="298">
        <v>0</v>
      </c>
      <c r="G52" s="298">
        <v>0</v>
      </c>
    </row>
    <row r="53" spans="1:7" ht="30" customHeight="1" x14ac:dyDescent="0.25">
      <c r="A53" s="12"/>
      <c r="B53" s="12"/>
      <c r="C53" s="12"/>
      <c r="D53" s="12"/>
      <c r="E53" s="12"/>
      <c r="F53" s="12"/>
      <c r="G53" s="12"/>
    </row>
    <row r="54" spans="1:7" ht="17.100000000000001" customHeight="1" x14ac:dyDescent="0.25">
      <c r="A54" s="4"/>
      <c r="B54" s="9"/>
      <c r="C54" s="9"/>
      <c r="D54" s="9"/>
      <c r="E54" s="9"/>
      <c r="F54" s="9"/>
      <c r="G54" s="9"/>
    </row>
  </sheetData>
  <mergeCells count="1"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4"/>
  <dimension ref="A1:G65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ht="16.5" customHeight="1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s="3" customFormat="1" ht="19.5" customHeight="1" x14ac:dyDescent="0.1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s="3" customFormat="1" ht="30.75" customHeight="1" x14ac:dyDescent="0.1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s="3" customFormat="1" ht="19.5" customHeight="1" x14ac:dyDescent="0.1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61"/>
      <c r="B9" s="298"/>
      <c r="C9" s="298"/>
      <c r="D9" s="298"/>
      <c r="E9" s="298"/>
      <c r="F9" s="298"/>
      <c r="G9" s="298"/>
    </row>
    <row r="10" spans="1:7" ht="16.5" customHeight="1" x14ac:dyDescent="0.25">
      <c r="A10" s="46"/>
      <c r="B10" s="228" t="s">
        <v>59</v>
      </c>
      <c r="C10" s="175"/>
      <c r="D10" s="175"/>
      <c r="E10" s="175"/>
      <c r="F10" s="175"/>
      <c r="G10" s="175"/>
    </row>
    <row r="11" spans="1:7" ht="17.100000000000001" customHeight="1" x14ac:dyDescent="0.25">
      <c r="A11" s="161"/>
      <c r="B11" s="299"/>
      <c r="C11" s="300"/>
      <c r="D11" s="299"/>
      <c r="E11" s="299"/>
      <c r="F11" s="299"/>
      <c r="G11" s="299"/>
    </row>
    <row r="12" spans="1:7" ht="17.100000000000001" customHeight="1" x14ac:dyDescent="0.25">
      <c r="A12" s="159" t="s">
        <v>35</v>
      </c>
      <c r="B12" s="232">
        <v>6126</v>
      </c>
      <c r="C12" s="232">
        <v>3320</v>
      </c>
      <c r="D12" s="232">
        <v>2806</v>
      </c>
      <c r="E12" s="232">
        <v>23682.52</v>
      </c>
      <c r="F12" s="232">
        <v>7545.43</v>
      </c>
      <c r="G12" s="232">
        <v>16137.09</v>
      </c>
    </row>
    <row r="13" spans="1:7" ht="17.100000000000001" customHeight="1" x14ac:dyDescent="0.25">
      <c r="A13" s="159" t="s">
        <v>36</v>
      </c>
      <c r="B13" s="232">
        <v>12042</v>
      </c>
      <c r="C13" s="232">
        <v>7289</v>
      </c>
      <c r="D13" s="232">
        <v>4753</v>
      </c>
      <c r="E13" s="232">
        <v>48999.69</v>
      </c>
      <c r="F13" s="232">
        <v>15518.82</v>
      </c>
      <c r="G13" s="232">
        <v>33480.870000000003</v>
      </c>
    </row>
    <row r="14" spans="1:7" ht="17.100000000000001" customHeight="1" x14ac:dyDescent="0.25">
      <c r="A14" s="159" t="s">
        <v>37</v>
      </c>
      <c r="B14" s="232">
        <v>814</v>
      </c>
      <c r="C14" s="232">
        <v>423</v>
      </c>
      <c r="D14" s="232">
        <v>391</v>
      </c>
      <c r="E14" s="232">
        <v>4138.47</v>
      </c>
      <c r="F14" s="232">
        <v>1268.08</v>
      </c>
      <c r="G14" s="232">
        <v>2870.39</v>
      </c>
    </row>
    <row r="15" spans="1:7" ht="17.100000000000001" customHeight="1" x14ac:dyDescent="0.25">
      <c r="A15" s="159" t="s">
        <v>38</v>
      </c>
      <c r="B15" s="232">
        <v>1241</v>
      </c>
      <c r="C15" s="232">
        <v>492</v>
      </c>
      <c r="D15" s="232">
        <v>749</v>
      </c>
      <c r="E15" s="232">
        <v>4713.6400000000003</v>
      </c>
      <c r="F15" s="232">
        <v>1521.19</v>
      </c>
      <c r="G15" s="232">
        <v>3192.45</v>
      </c>
    </row>
    <row r="16" spans="1:7" ht="17.100000000000001" customHeight="1" x14ac:dyDescent="0.25">
      <c r="A16" s="159" t="s">
        <v>39</v>
      </c>
      <c r="B16" s="232">
        <v>216</v>
      </c>
      <c r="C16" s="232">
        <v>93</v>
      </c>
      <c r="D16" s="232">
        <v>123</v>
      </c>
      <c r="E16" s="232">
        <v>910.27</v>
      </c>
      <c r="F16" s="232">
        <v>287.33999999999997</v>
      </c>
      <c r="G16" s="232">
        <v>622.92999999999995</v>
      </c>
    </row>
    <row r="17" spans="1:7" ht="17.100000000000001" customHeight="1" x14ac:dyDescent="0.25">
      <c r="A17" s="159" t="s">
        <v>40</v>
      </c>
      <c r="B17" s="232">
        <v>504</v>
      </c>
      <c r="C17" s="232">
        <v>309</v>
      </c>
      <c r="D17" s="232">
        <v>195</v>
      </c>
      <c r="E17" s="232">
        <v>3066.77</v>
      </c>
      <c r="F17" s="232">
        <v>952.25</v>
      </c>
      <c r="G17" s="232">
        <v>2114.5300000000002</v>
      </c>
    </row>
    <row r="18" spans="1:7" ht="17.100000000000001" customHeight="1" x14ac:dyDescent="0.25">
      <c r="A18" s="159" t="s">
        <v>41</v>
      </c>
      <c r="B18" s="232">
        <v>2444</v>
      </c>
      <c r="C18" s="232">
        <v>1404</v>
      </c>
      <c r="D18" s="232">
        <v>1040</v>
      </c>
      <c r="E18" s="232">
        <v>11718.02</v>
      </c>
      <c r="F18" s="232">
        <v>3670.62</v>
      </c>
      <c r="G18" s="232">
        <v>8047.39</v>
      </c>
    </row>
    <row r="19" spans="1:7" ht="17.100000000000001" customHeight="1" x14ac:dyDescent="0.25">
      <c r="A19" s="159" t="s">
        <v>42</v>
      </c>
      <c r="B19" s="232">
        <v>804</v>
      </c>
      <c r="C19" s="232">
        <v>229</v>
      </c>
      <c r="D19" s="232">
        <v>575</v>
      </c>
      <c r="E19" s="232">
        <v>2540.52</v>
      </c>
      <c r="F19" s="232">
        <v>815.04</v>
      </c>
      <c r="G19" s="232">
        <v>1725.47</v>
      </c>
    </row>
    <row r="20" spans="1:7" ht="17.100000000000001" customHeight="1" x14ac:dyDescent="0.25">
      <c r="A20" s="159" t="s">
        <v>43</v>
      </c>
      <c r="B20" s="232">
        <v>3683</v>
      </c>
      <c r="C20" s="232">
        <v>2012</v>
      </c>
      <c r="D20" s="232">
        <v>1671</v>
      </c>
      <c r="E20" s="232">
        <v>18275.939999999999</v>
      </c>
      <c r="F20" s="232">
        <v>5730.11</v>
      </c>
      <c r="G20" s="232">
        <v>12545.84</v>
      </c>
    </row>
    <row r="21" spans="1:7" ht="17.100000000000001" customHeight="1" x14ac:dyDescent="0.25">
      <c r="A21" s="159" t="s">
        <v>44</v>
      </c>
      <c r="B21" s="232">
        <v>10895</v>
      </c>
      <c r="C21" s="232">
        <v>5365</v>
      </c>
      <c r="D21" s="232">
        <v>5530</v>
      </c>
      <c r="E21" s="232">
        <v>48829.82</v>
      </c>
      <c r="F21" s="232">
        <v>15301.87</v>
      </c>
      <c r="G21" s="232">
        <v>33527.949999999997</v>
      </c>
    </row>
    <row r="22" spans="1:7" ht="17.100000000000001" customHeight="1" x14ac:dyDescent="0.25">
      <c r="A22" s="159" t="s">
        <v>45</v>
      </c>
      <c r="B22" s="232">
        <v>2887</v>
      </c>
      <c r="C22" s="232">
        <v>1413</v>
      </c>
      <c r="D22" s="232">
        <v>1474</v>
      </c>
      <c r="E22" s="232">
        <v>11723.93</v>
      </c>
      <c r="F22" s="232">
        <v>3674.59</v>
      </c>
      <c r="G22" s="232">
        <v>8049.34</v>
      </c>
    </row>
    <row r="23" spans="1:7" ht="17.100000000000001" customHeight="1" x14ac:dyDescent="0.25">
      <c r="A23" s="159" t="s">
        <v>46</v>
      </c>
      <c r="B23" s="232">
        <v>462</v>
      </c>
      <c r="C23" s="232">
        <v>173</v>
      </c>
      <c r="D23" s="232">
        <v>289</v>
      </c>
      <c r="E23" s="232">
        <v>1321.88</v>
      </c>
      <c r="F23" s="232">
        <v>410.57</v>
      </c>
      <c r="G23" s="232">
        <v>911.31</v>
      </c>
    </row>
    <row r="24" spans="1:7" ht="17.100000000000001" customHeight="1" x14ac:dyDescent="0.25">
      <c r="A24" s="159" t="s">
        <v>47</v>
      </c>
      <c r="B24" s="232">
        <v>1768</v>
      </c>
      <c r="C24" s="232">
        <v>851</v>
      </c>
      <c r="D24" s="232">
        <v>917</v>
      </c>
      <c r="E24" s="232">
        <v>7609.72</v>
      </c>
      <c r="F24" s="232">
        <v>2405.33</v>
      </c>
      <c r="G24" s="232">
        <v>5204.3900000000003</v>
      </c>
    </row>
    <row r="25" spans="1:7" ht="17.100000000000001" customHeight="1" x14ac:dyDescent="0.25">
      <c r="A25" s="159" t="s">
        <v>48</v>
      </c>
      <c r="B25" s="232">
        <v>855</v>
      </c>
      <c r="C25" s="232">
        <v>344</v>
      </c>
      <c r="D25" s="232">
        <v>511</v>
      </c>
      <c r="E25" s="232">
        <v>3341.11</v>
      </c>
      <c r="F25" s="232">
        <v>1062.94</v>
      </c>
      <c r="G25" s="232">
        <v>2278.17</v>
      </c>
    </row>
    <row r="26" spans="1:7" ht="17.100000000000001" customHeight="1" x14ac:dyDescent="0.25">
      <c r="A26" s="159" t="s">
        <v>49</v>
      </c>
      <c r="B26" s="232">
        <v>1354</v>
      </c>
      <c r="C26" s="232">
        <v>799</v>
      </c>
      <c r="D26" s="232">
        <v>555</v>
      </c>
      <c r="E26" s="232">
        <v>6726.36</v>
      </c>
      <c r="F26" s="232">
        <v>2094.08</v>
      </c>
      <c r="G26" s="232">
        <v>4632.29</v>
      </c>
    </row>
    <row r="27" spans="1:7" ht="17.100000000000001" customHeight="1" x14ac:dyDescent="0.25">
      <c r="A27" s="159" t="s">
        <v>50</v>
      </c>
      <c r="B27" s="232">
        <v>1144</v>
      </c>
      <c r="C27" s="232">
        <v>322</v>
      </c>
      <c r="D27" s="232">
        <v>822</v>
      </c>
      <c r="E27" s="232">
        <v>3594.97</v>
      </c>
      <c r="F27" s="232">
        <v>1142.3800000000001</v>
      </c>
      <c r="G27" s="232">
        <v>2452.58</v>
      </c>
    </row>
    <row r="28" spans="1:7" ht="17.100000000000001" customHeight="1" x14ac:dyDescent="0.25">
      <c r="A28" s="159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60" t="s">
        <v>33</v>
      </c>
      <c r="B29" s="301">
        <v>47239</v>
      </c>
      <c r="C29" s="301">
        <v>24838</v>
      </c>
      <c r="D29" s="301">
        <v>22401</v>
      </c>
      <c r="E29" s="301">
        <v>201193.63</v>
      </c>
      <c r="F29" s="301">
        <v>63400.639999999999</v>
      </c>
      <c r="G29" s="301">
        <v>137792.99</v>
      </c>
    </row>
    <row r="30" spans="1:7" ht="24.95" customHeight="1" x14ac:dyDescent="0.25">
      <c r="A30" s="161"/>
      <c r="B30" s="298"/>
      <c r="C30" s="298"/>
      <c r="D30" s="298"/>
      <c r="E30" s="298"/>
      <c r="F30" s="298"/>
      <c r="G30" s="298"/>
    </row>
    <row r="31" spans="1:7" ht="17.100000000000001" customHeight="1" x14ac:dyDescent="0.25">
      <c r="A31" s="46"/>
      <c r="B31" s="228" t="s">
        <v>60</v>
      </c>
      <c r="C31" s="157"/>
      <c r="D31" s="157"/>
      <c r="E31" s="157"/>
      <c r="F31" s="157"/>
      <c r="G31" s="157"/>
    </row>
    <row r="32" spans="1:7" ht="17.100000000000001" customHeight="1" x14ac:dyDescent="0.25">
      <c r="A32" s="161"/>
      <c r="B32" s="299"/>
      <c r="C32" s="300"/>
      <c r="D32" s="299"/>
      <c r="E32" s="299"/>
      <c r="F32" s="299"/>
      <c r="G32" s="299"/>
    </row>
    <row r="33" spans="1:7" ht="17.100000000000001" customHeight="1" x14ac:dyDescent="0.25">
      <c r="A33" s="159" t="s">
        <v>35</v>
      </c>
      <c r="B33" s="232">
        <v>877</v>
      </c>
      <c r="C33" s="232">
        <v>300</v>
      </c>
      <c r="D33" s="232">
        <v>577</v>
      </c>
      <c r="E33" s="232">
        <v>2449.14</v>
      </c>
      <c r="F33" s="232">
        <v>786.83</v>
      </c>
      <c r="G33" s="232">
        <v>1662.31</v>
      </c>
    </row>
    <row r="34" spans="1:7" ht="17.100000000000001" customHeight="1" x14ac:dyDescent="0.25">
      <c r="A34" s="159" t="s">
        <v>36</v>
      </c>
      <c r="B34" s="232">
        <v>1970</v>
      </c>
      <c r="C34" s="232">
        <v>637</v>
      </c>
      <c r="D34" s="232">
        <v>1333</v>
      </c>
      <c r="E34" s="232">
        <v>5004.12</v>
      </c>
      <c r="F34" s="232">
        <v>1594.64</v>
      </c>
      <c r="G34" s="232">
        <v>3409.49</v>
      </c>
    </row>
    <row r="35" spans="1:7" ht="17.100000000000001" customHeight="1" x14ac:dyDescent="0.25">
      <c r="A35" s="159" t="s">
        <v>37</v>
      </c>
      <c r="B35" s="232">
        <v>7</v>
      </c>
      <c r="C35" s="232">
        <v>1</v>
      </c>
      <c r="D35" s="232">
        <v>6</v>
      </c>
      <c r="E35" s="232">
        <v>17.21</v>
      </c>
      <c r="F35" s="232">
        <v>5.43</v>
      </c>
      <c r="G35" s="232">
        <v>11.79</v>
      </c>
    </row>
    <row r="36" spans="1:7" ht="17.100000000000001" customHeight="1" x14ac:dyDescent="0.25">
      <c r="A36" s="159" t="s">
        <v>38</v>
      </c>
      <c r="B36" s="232">
        <v>118</v>
      </c>
      <c r="C36" s="232">
        <v>34</v>
      </c>
      <c r="D36" s="232">
        <v>84</v>
      </c>
      <c r="E36" s="232">
        <v>315.89</v>
      </c>
      <c r="F36" s="232">
        <v>102.45</v>
      </c>
      <c r="G36" s="232">
        <v>213.44</v>
      </c>
    </row>
    <row r="37" spans="1:7" ht="17.100000000000001" customHeight="1" x14ac:dyDescent="0.25">
      <c r="A37" s="159" t="s">
        <v>39</v>
      </c>
      <c r="B37" s="232">
        <v>2</v>
      </c>
      <c r="C37" s="232">
        <v>2</v>
      </c>
      <c r="D37" s="232">
        <v>0</v>
      </c>
      <c r="E37" s="232">
        <v>13.16</v>
      </c>
      <c r="F37" s="232">
        <v>4.2699999999999996</v>
      </c>
      <c r="G37" s="232">
        <v>8.89</v>
      </c>
    </row>
    <row r="38" spans="1:7" ht="17.100000000000001" customHeight="1" x14ac:dyDescent="0.25">
      <c r="A38" s="159" t="s">
        <v>40</v>
      </c>
      <c r="B38" s="232">
        <v>0</v>
      </c>
      <c r="C38" s="232">
        <v>0</v>
      </c>
      <c r="D38" s="232">
        <v>0</v>
      </c>
      <c r="E38" s="232">
        <v>0</v>
      </c>
      <c r="F38" s="232">
        <v>0</v>
      </c>
      <c r="G38" s="232">
        <v>0</v>
      </c>
    </row>
    <row r="39" spans="1:7" ht="17.100000000000001" customHeight="1" x14ac:dyDescent="0.25">
      <c r="A39" s="159" t="s">
        <v>41</v>
      </c>
      <c r="B39" s="232">
        <v>15</v>
      </c>
      <c r="C39" s="232">
        <v>11</v>
      </c>
      <c r="D39" s="232">
        <v>4</v>
      </c>
      <c r="E39" s="232">
        <v>69.319999999999993</v>
      </c>
      <c r="F39" s="232">
        <v>22.52</v>
      </c>
      <c r="G39" s="232">
        <v>46.8</v>
      </c>
    </row>
    <row r="40" spans="1:7" ht="17.100000000000001" customHeight="1" x14ac:dyDescent="0.25">
      <c r="A40" s="159" t="s">
        <v>42</v>
      </c>
      <c r="B40" s="232">
        <v>114</v>
      </c>
      <c r="C40" s="232">
        <v>21</v>
      </c>
      <c r="D40" s="232">
        <v>93</v>
      </c>
      <c r="E40" s="232">
        <v>264.55</v>
      </c>
      <c r="F40" s="232">
        <v>84.01</v>
      </c>
      <c r="G40" s="232">
        <v>180.54</v>
      </c>
    </row>
    <row r="41" spans="1:7" ht="17.100000000000001" customHeight="1" x14ac:dyDescent="0.25">
      <c r="A41" s="159" t="s">
        <v>43</v>
      </c>
      <c r="B41" s="232">
        <v>20</v>
      </c>
      <c r="C41" s="232">
        <v>7</v>
      </c>
      <c r="D41" s="232">
        <v>13</v>
      </c>
      <c r="E41" s="232">
        <v>49.43</v>
      </c>
      <c r="F41" s="232">
        <v>15.35</v>
      </c>
      <c r="G41" s="232">
        <v>34.08</v>
      </c>
    </row>
    <row r="42" spans="1:7" ht="17.100000000000001" customHeight="1" x14ac:dyDescent="0.25">
      <c r="A42" s="159" t="s">
        <v>44</v>
      </c>
      <c r="B42" s="232">
        <v>93</v>
      </c>
      <c r="C42" s="232">
        <v>45</v>
      </c>
      <c r="D42" s="232">
        <v>48</v>
      </c>
      <c r="E42" s="232">
        <v>314.83999999999997</v>
      </c>
      <c r="F42" s="232">
        <v>98.98</v>
      </c>
      <c r="G42" s="232">
        <v>215.87</v>
      </c>
    </row>
    <row r="43" spans="1:7" ht="17.100000000000001" customHeight="1" x14ac:dyDescent="0.25">
      <c r="A43" s="159" t="s">
        <v>45</v>
      </c>
      <c r="B43" s="232">
        <v>367</v>
      </c>
      <c r="C43" s="232">
        <v>152</v>
      </c>
      <c r="D43" s="232">
        <v>215</v>
      </c>
      <c r="E43" s="232">
        <v>1167.98</v>
      </c>
      <c r="F43" s="232">
        <v>377.51</v>
      </c>
      <c r="G43" s="232">
        <v>790.47</v>
      </c>
    </row>
    <row r="44" spans="1:7" ht="17.100000000000001" customHeight="1" x14ac:dyDescent="0.25">
      <c r="A44" s="159" t="s">
        <v>46</v>
      </c>
      <c r="B44" s="232">
        <v>42</v>
      </c>
      <c r="C44" s="232">
        <v>3</v>
      </c>
      <c r="D44" s="232">
        <v>39</v>
      </c>
      <c r="E44" s="232">
        <v>76.88</v>
      </c>
      <c r="F44" s="232">
        <v>23.82</v>
      </c>
      <c r="G44" s="232">
        <v>53.06</v>
      </c>
    </row>
    <row r="45" spans="1:7" ht="17.100000000000001" customHeight="1" x14ac:dyDescent="0.25">
      <c r="A45" s="159" t="s">
        <v>47</v>
      </c>
      <c r="B45" s="232">
        <v>12</v>
      </c>
      <c r="C45" s="232">
        <v>12</v>
      </c>
      <c r="D45" s="232">
        <v>0</v>
      </c>
      <c r="E45" s="232">
        <v>113.73</v>
      </c>
      <c r="F45" s="232">
        <v>42.03</v>
      </c>
      <c r="G45" s="232">
        <v>71.7</v>
      </c>
    </row>
    <row r="46" spans="1:7" ht="17.100000000000001" customHeight="1" x14ac:dyDescent="0.25">
      <c r="A46" s="159" t="s">
        <v>48</v>
      </c>
      <c r="B46" s="232">
        <v>171</v>
      </c>
      <c r="C46" s="232">
        <v>30</v>
      </c>
      <c r="D46" s="232">
        <v>141</v>
      </c>
      <c r="E46" s="232">
        <v>480.77</v>
      </c>
      <c r="F46" s="232">
        <v>151.07</v>
      </c>
      <c r="G46" s="232">
        <v>329.7</v>
      </c>
    </row>
    <row r="47" spans="1:7" ht="17.100000000000001" customHeight="1" x14ac:dyDescent="0.25">
      <c r="A47" s="159" t="s">
        <v>49</v>
      </c>
      <c r="B47" s="232">
        <v>8</v>
      </c>
      <c r="C47" s="232">
        <v>8</v>
      </c>
      <c r="D47" s="232">
        <v>0</v>
      </c>
      <c r="E47" s="232">
        <v>62.79</v>
      </c>
      <c r="F47" s="232">
        <v>21.02</v>
      </c>
      <c r="G47" s="232">
        <v>41.77</v>
      </c>
    </row>
    <row r="48" spans="1:7" ht="17.100000000000001" customHeight="1" x14ac:dyDescent="0.25">
      <c r="A48" s="159" t="s">
        <v>50</v>
      </c>
      <c r="B48" s="232">
        <v>585</v>
      </c>
      <c r="C48" s="232">
        <v>264</v>
      </c>
      <c r="D48" s="232">
        <v>321</v>
      </c>
      <c r="E48" s="232">
        <v>2159.0700000000002</v>
      </c>
      <c r="F48" s="232">
        <v>729.5</v>
      </c>
      <c r="G48" s="232">
        <v>1429.57</v>
      </c>
    </row>
    <row r="49" spans="1:7" ht="17.100000000000001" customHeight="1" x14ac:dyDescent="0.25">
      <c r="A49" s="159"/>
      <c r="B49" s="413"/>
      <c r="C49" s="413"/>
      <c r="D49" s="413"/>
      <c r="E49" s="413"/>
      <c r="F49" s="413"/>
      <c r="G49" s="413"/>
    </row>
    <row r="50" spans="1:7" s="46" customFormat="1" ht="17.100000000000001" customHeight="1" x14ac:dyDescent="0.2">
      <c r="A50" s="160" t="s">
        <v>33</v>
      </c>
      <c r="B50" s="301">
        <v>4401</v>
      </c>
      <c r="C50" s="301">
        <v>1527</v>
      </c>
      <c r="D50" s="301">
        <v>2874</v>
      </c>
      <c r="E50" s="301">
        <v>12558.86</v>
      </c>
      <c r="F50" s="301">
        <v>4059.42</v>
      </c>
      <c r="G50" s="301">
        <v>8499.44</v>
      </c>
    </row>
    <row r="51" spans="1:7" s="46" customFormat="1" ht="17.100000000000001" customHeight="1" x14ac:dyDescent="0.2">
      <c r="A51" s="161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6" customFormat="1" ht="30" customHeight="1" x14ac:dyDescent="0.2">
      <c r="A52" s="38"/>
      <c r="B52" s="312"/>
      <c r="C52" s="312"/>
      <c r="D52" s="312"/>
      <c r="E52" s="312"/>
      <c r="F52" s="312"/>
      <c r="G52" s="312"/>
    </row>
    <row r="53" spans="1:7" ht="17.100000000000001" customHeight="1" x14ac:dyDescent="0.25">
      <c r="A53" s="12"/>
      <c r="B53" s="15"/>
      <c r="C53" s="15"/>
      <c r="D53" s="15"/>
      <c r="E53" s="15"/>
      <c r="F53" s="15"/>
      <c r="G53" s="15"/>
    </row>
    <row r="54" spans="1:7" x14ac:dyDescent="0.25">
      <c r="A54" s="4"/>
      <c r="B54" s="9"/>
      <c r="C54" s="9"/>
      <c r="D54" s="9"/>
      <c r="E54" s="9"/>
      <c r="F54" s="9"/>
      <c r="G54" s="9"/>
    </row>
    <row r="55" spans="1:7" x14ac:dyDescent="0.25">
      <c r="A55" s="10"/>
      <c r="B55" s="7"/>
      <c r="C55" s="7"/>
      <c r="D55" s="7"/>
      <c r="E55" s="7"/>
      <c r="F55" s="7"/>
      <c r="G55" s="7"/>
    </row>
    <row r="56" spans="1:7" x14ac:dyDescent="0.25">
      <c r="A56" s="10"/>
      <c r="B56" s="7"/>
      <c r="C56" s="7"/>
      <c r="D56" s="7"/>
      <c r="E56" s="7"/>
      <c r="F56" s="7"/>
      <c r="G56" s="7"/>
    </row>
    <row r="57" spans="1:7" x14ac:dyDescent="0.25">
      <c r="A57" s="10"/>
      <c r="B57" s="7"/>
      <c r="C57" s="7"/>
      <c r="D57" s="7"/>
      <c r="E57" s="7"/>
      <c r="F57" s="7"/>
      <c r="G57" s="7"/>
    </row>
    <row r="58" spans="1:7" x14ac:dyDescent="0.25">
      <c r="A58" s="10"/>
      <c r="B58" s="7"/>
      <c r="C58" s="7"/>
      <c r="D58" s="7"/>
      <c r="E58" s="7"/>
      <c r="F58" s="7"/>
      <c r="G58" s="7"/>
    </row>
    <row r="59" spans="1:7" x14ac:dyDescent="0.25">
      <c r="A59" s="10"/>
      <c r="B59" s="7"/>
      <c r="C59" s="7"/>
      <c r="D59" s="7"/>
      <c r="E59" s="7"/>
      <c r="F59" s="7"/>
      <c r="G59" s="7"/>
    </row>
    <row r="60" spans="1:7" x14ac:dyDescent="0.25">
      <c r="A60" s="10"/>
      <c r="B60" s="7"/>
      <c r="C60" s="7"/>
      <c r="D60" s="7"/>
      <c r="E60" s="7"/>
      <c r="F60" s="7"/>
      <c r="G60" s="7"/>
    </row>
    <row r="61" spans="1:7" x14ac:dyDescent="0.25">
      <c r="A61" s="11"/>
      <c r="B61" s="7"/>
      <c r="C61" s="7"/>
      <c r="D61" s="7"/>
      <c r="E61" s="7"/>
      <c r="F61" s="7"/>
      <c r="G61" s="7"/>
    </row>
    <row r="62" spans="1:7" x14ac:dyDescent="0.25">
      <c r="A62" s="4"/>
      <c r="B62" s="9"/>
      <c r="C62" s="9"/>
      <c r="D62" s="9"/>
      <c r="E62" s="9"/>
      <c r="F62" s="9"/>
      <c r="G62" s="9"/>
    </row>
    <row r="63" spans="1:7" x14ac:dyDescent="0.25">
      <c r="A63" s="15"/>
      <c r="B63" s="15"/>
      <c r="C63" s="15"/>
      <c r="D63" s="15"/>
      <c r="E63" s="15"/>
      <c r="F63" s="15"/>
      <c r="G63" s="15"/>
    </row>
    <row r="64" spans="1:7" x14ac:dyDescent="0.25">
      <c r="A64" s="12"/>
      <c r="B64" s="15"/>
      <c r="C64" s="15"/>
      <c r="D64" s="15"/>
      <c r="E64" s="15"/>
      <c r="F64" s="15"/>
      <c r="G64" s="15"/>
    </row>
    <row r="65" spans="1:7" x14ac:dyDescent="0.25">
      <c r="A65" s="12"/>
      <c r="B65" s="15"/>
      <c r="C65" s="15"/>
      <c r="D65" s="15"/>
      <c r="E65" s="15"/>
      <c r="F65" s="15"/>
      <c r="G65" s="15"/>
    </row>
  </sheetData>
  <mergeCells count="1"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6"/>
  <dimension ref="A1:G53"/>
  <sheetViews>
    <sheetView showGridLines="0" zoomScaleNormal="100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ht="17.100000000000001" customHeight="1" x14ac:dyDescent="0.25">
      <c r="A3" s="6"/>
      <c r="B3" s="6"/>
      <c r="C3" s="5"/>
      <c r="D3" s="5"/>
      <c r="E3" s="5"/>
      <c r="F3" s="5"/>
      <c r="G3" s="5"/>
    </row>
    <row r="4" spans="1:7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ht="19.5" customHeight="1" x14ac:dyDescent="0.2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ht="30.75" customHeight="1" x14ac:dyDescent="0.2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ht="19.5" customHeight="1" x14ac:dyDescent="0.2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ht="16.5" customHeight="1" x14ac:dyDescent="0.25">
      <c r="A9" s="161"/>
      <c r="B9" s="298"/>
      <c r="C9" s="298"/>
      <c r="D9" s="298"/>
      <c r="E9" s="298"/>
      <c r="F9" s="298"/>
      <c r="G9" s="298"/>
    </row>
    <row r="10" spans="1:7" x14ac:dyDescent="0.25">
      <c r="A10" s="46"/>
      <c r="B10" s="228" t="s">
        <v>61</v>
      </c>
      <c r="C10" s="157"/>
      <c r="D10" s="157"/>
      <c r="E10" s="157"/>
      <c r="F10" s="157"/>
      <c r="G10" s="157"/>
    </row>
    <row r="11" spans="1:7" x14ac:dyDescent="0.25">
      <c r="A11" s="161"/>
      <c r="B11" s="299"/>
      <c r="C11" s="300"/>
      <c r="D11" s="299"/>
      <c r="E11" s="299"/>
      <c r="F11" s="299"/>
      <c r="G11" s="299"/>
    </row>
    <row r="12" spans="1:7" x14ac:dyDescent="0.25">
      <c r="A12" s="159" t="s">
        <v>35</v>
      </c>
      <c r="B12" s="232">
        <v>3897</v>
      </c>
      <c r="C12" s="232">
        <v>2579</v>
      </c>
      <c r="D12" s="232">
        <v>1318</v>
      </c>
      <c r="E12" s="232">
        <v>15348.54</v>
      </c>
      <c r="F12" s="232">
        <v>5029.2</v>
      </c>
      <c r="G12" s="232">
        <v>10319.34</v>
      </c>
    </row>
    <row r="13" spans="1:7" x14ac:dyDescent="0.25">
      <c r="A13" s="159" t="s">
        <v>36</v>
      </c>
      <c r="B13" s="232">
        <v>10094</v>
      </c>
      <c r="C13" s="232">
        <v>6777</v>
      </c>
      <c r="D13" s="232">
        <v>3317</v>
      </c>
      <c r="E13" s="232">
        <v>37780.300000000003</v>
      </c>
      <c r="F13" s="232">
        <v>12415.32</v>
      </c>
      <c r="G13" s="232">
        <v>25364.98</v>
      </c>
    </row>
    <row r="14" spans="1:7" x14ac:dyDescent="0.25">
      <c r="A14" s="159" t="s">
        <v>37</v>
      </c>
      <c r="B14" s="232">
        <v>109</v>
      </c>
      <c r="C14" s="232">
        <v>20</v>
      </c>
      <c r="D14" s="232">
        <v>89</v>
      </c>
      <c r="E14" s="232">
        <v>382.45</v>
      </c>
      <c r="F14" s="232">
        <v>124.87</v>
      </c>
      <c r="G14" s="232">
        <v>257.58</v>
      </c>
    </row>
    <row r="15" spans="1:7" x14ac:dyDescent="0.25">
      <c r="A15" s="159" t="s">
        <v>38</v>
      </c>
      <c r="B15" s="232">
        <v>171</v>
      </c>
      <c r="C15" s="232">
        <v>63</v>
      </c>
      <c r="D15" s="232">
        <v>108</v>
      </c>
      <c r="E15" s="232">
        <v>578.57000000000005</v>
      </c>
      <c r="F15" s="232">
        <v>210.85</v>
      </c>
      <c r="G15" s="232">
        <v>367.72</v>
      </c>
    </row>
    <row r="16" spans="1:7" x14ac:dyDescent="0.25">
      <c r="A16" s="159" t="s">
        <v>39</v>
      </c>
      <c r="B16" s="232">
        <v>1</v>
      </c>
      <c r="C16" s="232">
        <v>0</v>
      </c>
      <c r="D16" s="232">
        <v>1</v>
      </c>
      <c r="E16" s="232">
        <v>0.83</v>
      </c>
      <c r="F16" s="232">
        <v>0.25</v>
      </c>
      <c r="G16" s="232">
        <v>0.57999999999999996</v>
      </c>
    </row>
    <row r="17" spans="1:7" x14ac:dyDescent="0.25">
      <c r="A17" s="159" t="s">
        <v>40</v>
      </c>
      <c r="B17" s="232">
        <v>942</v>
      </c>
      <c r="C17" s="232">
        <v>845</v>
      </c>
      <c r="D17" s="232">
        <v>97</v>
      </c>
      <c r="E17" s="232">
        <v>5436.39</v>
      </c>
      <c r="F17" s="232">
        <v>1852.03</v>
      </c>
      <c r="G17" s="232">
        <v>3584.36</v>
      </c>
    </row>
    <row r="18" spans="1:7" x14ac:dyDescent="0.25">
      <c r="A18" s="159" t="s">
        <v>41</v>
      </c>
      <c r="B18" s="232">
        <v>2919</v>
      </c>
      <c r="C18" s="232">
        <v>2436</v>
      </c>
      <c r="D18" s="232">
        <v>483</v>
      </c>
      <c r="E18" s="232">
        <v>13389.69</v>
      </c>
      <c r="F18" s="232">
        <v>4509.22</v>
      </c>
      <c r="G18" s="232">
        <v>8880.4599999999991</v>
      </c>
    </row>
    <row r="19" spans="1:7" x14ac:dyDescent="0.25">
      <c r="A19" s="159" t="s">
        <v>42</v>
      </c>
      <c r="B19" s="232">
        <v>407</v>
      </c>
      <c r="C19" s="232">
        <v>243</v>
      </c>
      <c r="D19" s="232">
        <v>164</v>
      </c>
      <c r="E19" s="232">
        <v>1811.61</v>
      </c>
      <c r="F19" s="232">
        <v>623.84</v>
      </c>
      <c r="G19" s="232">
        <v>1187.77</v>
      </c>
    </row>
    <row r="20" spans="1:7" x14ac:dyDescent="0.25">
      <c r="A20" s="159" t="s">
        <v>43</v>
      </c>
      <c r="B20" s="232">
        <v>2913</v>
      </c>
      <c r="C20" s="232">
        <v>2135</v>
      </c>
      <c r="D20" s="232">
        <v>778</v>
      </c>
      <c r="E20" s="232">
        <v>12286.28</v>
      </c>
      <c r="F20" s="232">
        <v>4108.66</v>
      </c>
      <c r="G20" s="232">
        <v>8177.63</v>
      </c>
    </row>
    <row r="21" spans="1:7" x14ac:dyDescent="0.25">
      <c r="A21" s="159" t="s">
        <v>44</v>
      </c>
      <c r="B21" s="232">
        <v>3356</v>
      </c>
      <c r="C21" s="232">
        <v>2617</v>
      </c>
      <c r="D21" s="232">
        <v>739</v>
      </c>
      <c r="E21" s="232">
        <v>14207.23</v>
      </c>
      <c r="F21" s="232">
        <v>4764.16</v>
      </c>
      <c r="G21" s="232">
        <v>9443.07</v>
      </c>
    </row>
    <row r="22" spans="1:7" x14ac:dyDescent="0.25">
      <c r="A22" s="159" t="s">
        <v>45</v>
      </c>
      <c r="B22" s="232">
        <v>819</v>
      </c>
      <c r="C22" s="232">
        <v>440</v>
      </c>
      <c r="D22" s="232">
        <v>379</v>
      </c>
      <c r="E22" s="232">
        <v>2852</v>
      </c>
      <c r="F22" s="232">
        <v>936.49</v>
      </c>
      <c r="G22" s="232">
        <v>1915.5</v>
      </c>
    </row>
    <row r="23" spans="1:7" x14ac:dyDescent="0.25">
      <c r="A23" s="159" t="s">
        <v>46</v>
      </c>
      <c r="B23" s="232">
        <v>453</v>
      </c>
      <c r="C23" s="232">
        <v>48</v>
      </c>
      <c r="D23" s="232">
        <v>405</v>
      </c>
      <c r="E23" s="232">
        <v>830.88</v>
      </c>
      <c r="F23" s="232">
        <v>259.27</v>
      </c>
      <c r="G23" s="232">
        <v>571.61</v>
      </c>
    </row>
    <row r="24" spans="1:7" x14ac:dyDescent="0.25">
      <c r="A24" s="159" t="s">
        <v>47</v>
      </c>
      <c r="B24" s="232">
        <v>3775</v>
      </c>
      <c r="C24" s="232">
        <v>3003</v>
      </c>
      <c r="D24" s="232">
        <v>772</v>
      </c>
      <c r="E24" s="232">
        <v>27147.01</v>
      </c>
      <c r="F24" s="232">
        <v>9997.99</v>
      </c>
      <c r="G24" s="232">
        <v>17149.02</v>
      </c>
    </row>
    <row r="25" spans="1:7" x14ac:dyDescent="0.25">
      <c r="A25" s="159" t="s">
        <v>48</v>
      </c>
      <c r="B25" s="232">
        <v>228</v>
      </c>
      <c r="C25" s="232">
        <v>129</v>
      </c>
      <c r="D25" s="232">
        <v>99</v>
      </c>
      <c r="E25" s="232">
        <v>943.09</v>
      </c>
      <c r="F25" s="232">
        <v>330.44</v>
      </c>
      <c r="G25" s="232">
        <v>612.65</v>
      </c>
    </row>
    <row r="26" spans="1:7" x14ac:dyDescent="0.25">
      <c r="A26" s="159" t="s">
        <v>49</v>
      </c>
      <c r="B26" s="232">
        <v>1603</v>
      </c>
      <c r="C26" s="232">
        <v>1167</v>
      </c>
      <c r="D26" s="232">
        <v>436</v>
      </c>
      <c r="E26" s="232">
        <v>7989.14</v>
      </c>
      <c r="F26" s="232">
        <v>2714.63</v>
      </c>
      <c r="G26" s="232">
        <v>5274.51</v>
      </c>
    </row>
    <row r="27" spans="1:7" x14ac:dyDescent="0.25">
      <c r="A27" s="159" t="s">
        <v>50</v>
      </c>
      <c r="B27" s="232">
        <v>1399</v>
      </c>
      <c r="C27" s="232">
        <v>1050</v>
      </c>
      <c r="D27" s="232">
        <v>349</v>
      </c>
      <c r="E27" s="232">
        <v>8024.42</v>
      </c>
      <c r="F27" s="232">
        <v>2883.24</v>
      </c>
      <c r="G27" s="232">
        <v>5141.18</v>
      </c>
    </row>
    <row r="28" spans="1:7" x14ac:dyDescent="0.25">
      <c r="A28" s="159"/>
      <c r="B28" s="413"/>
      <c r="C28" s="413"/>
      <c r="D28" s="413"/>
      <c r="E28" s="413"/>
      <c r="F28" s="413"/>
      <c r="G28" s="413"/>
    </row>
    <row r="29" spans="1:7" x14ac:dyDescent="0.25">
      <c r="A29" s="160" t="s">
        <v>33</v>
      </c>
      <c r="B29" s="301">
        <v>33086</v>
      </c>
      <c r="C29" s="301">
        <v>23552</v>
      </c>
      <c r="D29" s="301">
        <v>9534</v>
      </c>
      <c r="E29" s="301">
        <v>149008.41</v>
      </c>
      <c r="F29" s="301">
        <v>50760.46</v>
      </c>
      <c r="G29" s="301">
        <v>98247.95</v>
      </c>
    </row>
    <row r="30" spans="1:7" x14ac:dyDescent="0.25">
      <c r="A30" s="161"/>
      <c r="B30" s="298"/>
      <c r="C30" s="298"/>
      <c r="D30" s="298"/>
      <c r="E30" s="298"/>
      <c r="F30" s="298"/>
      <c r="G30" s="298"/>
    </row>
    <row r="31" spans="1:7" ht="24.75" customHeight="1" x14ac:dyDescent="0.25">
      <c r="A31" s="46"/>
      <c r="B31" s="228" t="s">
        <v>62</v>
      </c>
      <c r="C31" s="157"/>
      <c r="D31" s="157"/>
      <c r="E31" s="157"/>
      <c r="F31" s="157"/>
      <c r="G31" s="157"/>
    </row>
    <row r="32" spans="1:7" x14ac:dyDescent="0.25">
      <c r="A32" s="161"/>
      <c r="B32" s="299"/>
      <c r="C32" s="300"/>
      <c r="D32" s="299"/>
      <c r="E32" s="299"/>
      <c r="F32" s="299"/>
      <c r="G32" s="299"/>
    </row>
    <row r="33" spans="1:7" x14ac:dyDescent="0.25">
      <c r="A33" s="159" t="s">
        <v>35</v>
      </c>
      <c r="B33" s="232">
        <v>237</v>
      </c>
      <c r="C33" s="232">
        <v>184</v>
      </c>
      <c r="D33" s="232">
        <v>53</v>
      </c>
      <c r="E33" s="232">
        <v>1063.08</v>
      </c>
      <c r="F33" s="232">
        <v>350.72</v>
      </c>
      <c r="G33" s="232">
        <v>712.36</v>
      </c>
    </row>
    <row r="34" spans="1:7" x14ac:dyDescent="0.25">
      <c r="A34" s="159" t="s">
        <v>36</v>
      </c>
      <c r="B34" s="232">
        <v>333</v>
      </c>
      <c r="C34" s="232">
        <v>284</v>
      </c>
      <c r="D34" s="232">
        <v>49</v>
      </c>
      <c r="E34" s="232">
        <v>1507.11</v>
      </c>
      <c r="F34" s="232">
        <v>496.48</v>
      </c>
      <c r="G34" s="232">
        <v>1010.63</v>
      </c>
    </row>
    <row r="35" spans="1:7" x14ac:dyDescent="0.25">
      <c r="A35" s="159" t="s">
        <v>37</v>
      </c>
      <c r="B35" s="232">
        <v>2</v>
      </c>
      <c r="C35" s="232">
        <v>0</v>
      </c>
      <c r="D35" s="232">
        <v>2</v>
      </c>
      <c r="E35" s="232">
        <v>5.55</v>
      </c>
      <c r="F35" s="232">
        <v>1.69</v>
      </c>
      <c r="G35" s="232">
        <v>3.86</v>
      </c>
    </row>
    <row r="36" spans="1:7" x14ac:dyDescent="0.25">
      <c r="A36" s="159" t="s">
        <v>38</v>
      </c>
      <c r="B36" s="232">
        <v>26</v>
      </c>
      <c r="C36" s="232">
        <v>10</v>
      </c>
      <c r="D36" s="232">
        <v>16</v>
      </c>
      <c r="E36" s="232">
        <v>153.44</v>
      </c>
      <c r="F36" s="232">
        <v>60.77</v>
      </c>
      <c r="G36" s="232">
        <v>92.67</v>
      </c>
    </row>
    <row r="37" spans="1:7" x14ac:dyDescent="0.25">
      <c r="A37" s="159" t="s">
        <v>39</v>
      </c>
      <c r="B37" s="232">
        <v>1</v>
      </c>
      <c r="C37" s="232">
        <v>1</v>
      </c>
      <c r="D37" s="232">
        <v>0</v>
      </c>
      <c r="E37" s="232">
        <v>0.7</v>
      </c>
      <c r="F37" s="232">
        <v>0.24</v>
      </c>
      <c r="G37" s="232">
        <v>0.46</v>
      </c>
    </row>
    <row r="38" spans="1:7" x14ac:dyDescent="0.25">
      <c r="A38" s="159" t="s">
        <v>40</v>
      </c>
      <c r="B38" s="232">
        <v>0</v>
      </c>
      <c r="C38" s="232">
        <v>0</v>
      </c>
      <c r="D38" s="232">
        <v>0</v>
      </c>
      <c r="E38" s="232">
        <v>0</v>
      </c>
      <c r="F38" s="232">
        <v>0</v>
      </c>
      <c r="G38" s="232">
        <v>0</v>
      </c>
    </row>
    <row r="39" spans="1:7" x14ac:dyDescent="0.25">
      <c r="A39" s="159" t="s">
        <v>41</v>
      </c>
      <c r="B39" s="232">
        <v>5</v>
      </c>
      <c r="C39" s="232">
        <v>3</v>
      </c>
      <c r="D39" s="232">
        <v>2</v>
      </c>
      <c r="E39" s="232">
        <v>31.97</v>
      </c>
      <c r="F39" s="232">
        <v>10.07</v>
      </c>
      <c r="G39" s="232">
        <v>21.9</v>
      </c>
    </row>
    <row r="40" spans="1:7" x14ac:dyDescent="0.25">
      <c r="A40" s="159" t="s">
        <v>42</v>
      </c>
      <c r="B40" s="232">
        <v>5</v>
      </c>
      <c r="C40" s="232">
        <v>4</v>
      </c>
      <c r="D40" s="232">
        <v>1</v>
      </c>
      <c r="E40" s="232">
        <v>36.49</v>
      </c>
      <c r="F40" s="232">
        <v>12.45</v>
      </c>
      <c r="G40" s="232">
        <v>24.04</v>
      </c>
    </row>
    <row r="41" spans="1:7" x14ac:dyDescent="0.25">
      <c r="A41" s="159" t="s">
        <v>43</v>
      </c>
      <c r="B41" s="232">
        <v>687</v>
      </c>
      <c r="C41" s="232">
        <v>548</v>
      </c>
      <c r="D41" s="232">
        <v>139</v>
      </c>
      <c r="E41" s="232">
        <v>3171.51</v>
      </c>
      <c r="F41" s="232">
        <v>1055.8900000000001</v>
      </c>
      <c r="G41" s="232">
        <v>2115.62</v>
      </c>
    </row>
    <row r="42" spans="1:7" x14ac:dyDescent="0.25">
      <c r="A42" s="159" t="s">
        <v>44</v>
      </c>
      <c r="B42" s="232">
        <v>52</v>
      </c>
      <c r="C42" s="232">
        <v>41</v>
      </c>
      <c r="D42" s="232">
        <v>11</v>
      </c>
      <c r="E42" s="232">
        <v>240.53</v>
      </c>
      <c r="F42" s="232">
        <v>80.97</v>
      </c>
      <c r="G42" s="232">
        <v>159.56</v>
      </c>
    </row>
    <row r="43" spans="1:7" x14ac:dyDescent="0.25">
      <c r="A43" s="159" t="s">
        <v>45</v>
      </c>
      <c r="B43" s="232">
        <v>39</v>
      </c>
      <c r="C43" s="232">
        <v>8</v>
      </c>
      <c r="D43" s="232">
        <v>31</v>
      </c>
      <c r="E43" s="232">
        <v>103.1</v>
      </c>
      <c r="F43" s="232">
        <v>32.31</v>
      </c>
      <c r="G43" s="232">
        <v>70.790000000000006</v>
      </c>
    </row>
    <row r="44" spans="1:7" x14ac:dyDescent="0.25">
      <c r="A44" s="159" t="s">
        <v>46</v>
      </c>
      <c r="B44" s="232">
        <v>44</v>
      </c>
      <c r="C44" s="232">
        <v>2</v>
      </c>
      <c r="D44" s="232">
        <v>42</v>
      </c>
      <c r="E44" s="232">
        <v>63.14</v>
      </c>
      <c r="F44" s="232">
        <v>19.5</v>
      </c>
      <c r="G44" s="232">
        <v>43.64</v>
      </c>
    </row>
    <row r="45" spans="1:7" x14ac:dyDescent="0.25">
      <c r="A45" s="159" t="s">
        <v>47</v>
      </c>
      <c r="B45" s="232">
        <v>2</v>
      </c>
      <c r="C45" s="232">
        <v>2</v>
      </c>
      <c r="D45" s="232">
        <v>0</v>
      </c>
      <c r="E45" s="232">
        <v>27.13</v>
      </c>
      <c r="F45" s="232">
        <v>11.37</v>
      </c>
      <c r="G45" s="232">
        <v>15.76</v>
      </c>
    </row>
    <row r="46" spans="1:7" x14ac:dyDescent="0.25">
      <c r="A46" s="159" t="s">
        <v>48</v>
      </c>
      <c r="B46" s="232">
        <v>67</v>
      </c>
      <c r="C46" s="232">
        <v>42</v>
      </c>
      <c r="D46" s="232">
        <v>25</v>
      </c>
      <c r="E46" s="232">
        <v>344.47</v>
      </c>
      <c r="F46" s="232">
        <v>122.85</v>
      </c>
      <c r="G46" s="232">
        <v>221.63</v>
      </c>
    </row>
    <row r="47" spans="1:7" x14ac:dyDescent="0.25">
      <c r="A47" s="159" t="s">
        <v>49</v>
      </c>
      <c r="B47" s="232">
        <v>0</v>
      </c>
      <c r="C47" s="232">
        <v>0</v>
      </c>
      <c r="D47" s="232">
        <v>0</v>
      </c>
      <c r="E47" s="232">
        <v>0</v>
      </c>
      <c r="F47" s="232">
        <v>0</v>
      </c>
      <c r="G47" s="232">
        <v>0</v>
      </c>
    </row>
    <row r="48" spans="1:7" x14ac:dyDescent="0.25">
      <c r="A48" s="159" t="s">
        <v>50</v>
      </c>
      <c r="B48" s="232">
        <v>0</v>
      </c>
      <c r="C48" s="232">
        <v>0</v>
      </c>
      <c r="D48" s="232">
        <v>0</v>
      </c>
      <c r="E48" s="232">
        <v>0</v>
      </c>
      <c r="F48" s="232">
        <v>0</v>
      </c>
      <c r="G48" s="232">
        <v>0</v>
      </c>
    </row>
    <row r="49" spans="1:7" x14ac:dyDescent="0.25">
      <c r="A49" s="159"/>
      <c r="B49" s="413"/>
      <c r="C49" s="413"/>
      <c r="D49" s="413"/>
      <c r="E49" s="413"/>
      <c r="F49" s="413"/>
      <c r="G49" s="413"/>
    </row>
    <row r="50" spans="1:7" s="46" customFormat="1" ht="12.75" x14ac:dyDescent="0.2">
      <c r="A50" s="160" t="s">
        <v>33</v>
      </c>
      <c r="B50" s="301">
        <v>1500</v>
      </c>
      <c r="C50" s="301">
        <v>1129</v>
      </c>
      <c r="D50" s="301">
        <v>371</v>
      </c>
      <c r="E50" s="301">
        <v>6748.21</v>
      </c>
      <c r="F50" s="301">
        <v>2255.29</v>
      </c>
      <c r="G50" s="301">
        <v>4492.91</v>
      </c>
    </row>
    <row r="51" spans="1:7" s="46" customFormat="1" ht="12.75" x14ac:dyDescent="0.2">
      <c r="A51" s="161"/>
      <c r="B51" s="298">
        <v>0</v>
      </c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s="46" customFormat="1" ht="12.75" x14ac:dyDescent="0.2">
      <c r="A52" s="312"/>
      <c r="B52" s="312"/>
      <c r="C52" s="312"/>
      <c r="D52" s="312"/>
      <c r="E52" s="312"/>
      <c r="F52" s="312"/>
      <c r="G52" s="312"/>
    </row>
    <row r="53" spans="1:7" x14ac:dyDescent="0.25">
      <c r="A53" s="12"/>
      <c r="B53" s="15"/>
      <c r="C53" s="15"/>
      <c r="D53" s="15"/>
      <c r="E53" s="15"/>
      <c r="F53" s="15"/>
      <c r="G53" s="15"/>
    </row>
  </sheetData>
  <mergeCells count="1"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2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5"/>
  <dimension ref="A1:G3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E1" s="128"/>
    </row>
    <row r="2" spans="1:7" s="1" customFormat="1" ht="12.75" x14ac:dyDescent="0.2">
      <c r="A2" s="73" t="s">
        <v>0</v>
      </c>
      <c r="B2" s="63"/>
      <c r="E2" s="62"/>
      <c r="F2" s="62"/>
      <c r="G2" s="67" t="s">
        <v>178</v>
      </c>
    </row>
    <row r="3" spans="1:7" x14ac:dyDescent="0.25">
      <c r="A3" s="4"/>
      <c r="B3" s="9"/>
      <c r="C3" s="9"/>
      <c r="D3" s="9"/>
      <c r="E3" s="9"/>
      <c r="F3" s="9"/>
      <c r="G3" s="9"/>
    </row>
    <row r="4" spans="1:7" x14ac:dyDescent="0.25">
      <c r="A4" s="309" t="s">
        <v>403</v>
      </c>
      <c r="B4" s="99"/>
      <c r="C4" s="99"/>
      <c r="D4" s="99"/>
      <c r="E4" s="99"/>
      <c r="F4" s="99"/>
      <c r="G4" s="99"/>
    </row>
    <row r="5" spans="1:7" ht="15" customHeight="1" x14ac:dyDescent="0.25">
      <c r="A5" s="13"/>
      <c r="B5" s="13"/>
      <c r="C5" s="13"/>
      <c r="D5" s="13"/>
      <c r="E5" s="13"/>
      <c r="F5" s="13"/>
      <c r="G5" s="13"/>
    </row>
    <row r="6" spans="1:7" ht="19.5" customHeight="1" x14ac:dyDescent="0.25">
      <c r="A6" s="503" t="s">
        <v>5</v>
      </c>
      <c r="B6" s="262" t="s">
        <v>6</v>
      </c>
      <c r="C6" s="263"/>
      <c r="D6" s="264"/>
      <c r="E6" s="262" t="s">
        <v>7</v>
      </c>
      <c r="F6" s="263"/>
      <c r="G6" s="263"/>
    </row>
    <row r="7" spans="1:7" ht="30.75" customHeight="1" x14ac:dyDescent="0.25">
      <c r="A7" s="504"/>
      <c r="B7" s="265" t="s">
        <v>8</v>
      </c>
      <c r="C7" s="265" t="s">
        <v>9</v>
      </c>
      <c r="D7" s="265" t="s">
        <v>10</v>
      </c>
      <c r="E7" s="265" t="s">
        <v>11</v>
      </c>
      <c r="F7" s="265" t="s">
        <v>12</v>
      </c>
      <c r="G7" s="266" t="s">
        <v>13</v>
      </c>
    </row>
    <row r="8" spans="1:7" ht="19.5" customHeight="1" x14ac:dyDescent="0.25">
      <c r="A8" s="505"/>
      <c r="B8" s="262" t="s">
        <v>14</v>
      </c>
      <c r="C8" s="263"/>
      <c r="D8" s="264"/>
      <c r="E8" s="262" t="s">
        <v>15</v>
      </c>
      <c r="F8" s="263"/>
      <c r="G8" s="263"/>
    </row>
    <row r="9" spans="1:7" x14ac:dyDescent="0.25">
      <c r="A9" s="161"/>
      <c r="B9" s="298"/>
      <c r="C9" s="298"/>
      <c r="D9" s="298"/>
      <c r="E9" s="298"/>
      <c r="F9" s="298"/>
      <c r="G9" s="298"/>
    </row>
    <row r="10" spans="1:7" ht="16.5" customHeight="1" x14ac:dyDescent="0.25">
      <c r="A10" s="46"/>
      <c r="B10" s="228" t="s">
        <v>188</v>
      </c>
      <c r="C10" s="157"/>
      <c r="D10" s="157"/>
      <c r="E10" s="157"/>
      <c r="F10" s="157"/>
      <c r="G10" s="157"/>
    </row>
    <row r="11" spans="1:7" x14ac:dyDescent="0.25">
      <c r="A11" s="161"/>
      <c r="B11" s="299"/>
      <c r="C11" s="300"/>
      <c r="D11" s="299"/>
      <c r="E11" s="299"/>
      <c r="F11" s="299"/>
      <c r="G11" s="299"/>
    </row>
    <row r="12" spans="1:7" x14ac:dyDescent="0.25">
      <c r="A12" s="159" t="s">
        <v>35</v>
      </c>
      <c r="B12" s="232">
        <v>65</v>
      </c>
      <c r="C12" s="232">
        <v>8</v>
      </c>
      <c r="D12" s="232">
        <v>57</v>
      </c>
      <c r="E12" s="232">
        <v>166.55</v>
      </c>
      <c r="F12" s="232">
        <v>52.81</v>
      </c>
      <c r="G12" s="232">
        <v>113.75</v>
      </c>
    </row>
    <row r="13" spans="1:7" x14ac:dyDescent="0.25">
      <c r="A13" s="159" t="s">
        <v>36</v>
      </c>
      <c r="B13" s="232">
        <v>999</v>
      </c>
      <c r="C13" s="232">
        <v>400</v>
      </c>
      <c r="D13" s="232">
        <v>599</v>
      </c>
      <c r="E13" s="232">
        <v>2798.73</v>
      </c>
      <c r="F13" s="232">
        <v>913.15</v>
      </c>
      <c r="G13" s="232">
        <v>1885.58</v>
      </c>
    </row>
    <row r="14" spans="1:7" x14ac:dyDescent="0.25">
      <c r="A14" s="159" t="s">
        <v>37</v>
      </c>
      <c r="B14" s="232">
        <v>23</v>
      </c>
      <c r="C14" s="232">
        <v>4</v>
      </c>
      <c r="D14" s="232">
        <v>19</v>
      </c>
      <c r="E14" s="232">
        <v>68.92</v>
      </c>
      <c r="F14" s="232">
        <v>22.24</v>
      </c>
      <c r="G14" s="232">
        <v>46.68</v>
      </c>
    </row>
    <row r="15" spans="1:7" x14ac:dyDescent="0.25">
      <c r="A15" s="159" t="s">
        <v>38</v>
      </c>
      <c r="B15" s="232">
        <v>86</v>
      </c>
      <c r="C15" s="232">
        <v>16</v>
      </c>
      <c r="D15" s="232">
        <v>70</v>
      </c>
      <c r="E15" s="232">
        <v>283.06</v>
      </c>
      <c r="F15" s="232">
        <v>100.57</v>
      </c>
      <c r="G15" s="232">
        <v>182.48</v>
      </c>
    </row>
    <row r="16" spans="1:7" x14ac:dyDescent="0.25">
      <c r="A16" s="159" t="s">
        <v>39</v>
      </c>
      <c r="B16" s="232">
        <v>45</v>
      </c>
      <c r="C16" s="232">
        <v>9</v>
      </c>
      <c r="D16" s="232">
        <v>36</v>
      </c>
      <c r="E16" s="232">
        <v>97.87</v>
      </c>
      <c r="F16" s="232">
        <v>31.58</v>
      </c>
      <c r="G16" s="232">
        <v>66.290000000000006</v>
      </c>
    </row>
    <row r="17" spans="1:7" x14ac:dyDescent="0.25">
      <c r="A17" s="159" t="s">
        <v>40</v>
      </c>
      <c r="B17" s="232">
        <v>5</v>
      </c>
      <c r="C17" s="232">
        <v>1</v>
      </c>
      <c r="D17" s="232">
        <v>4</v>
      </c>
      <c r="E17" s="232">
        <v>10.46</v>
      </c>
      <c r="F17" s="232">
        <v>3.42</v>
      </c>
      <c r="G17" s="232">
        <v>7.04</v>
      </c>
    </row>
    <row r="18" spans="1:7" x14ac:dyDescent="0.25">
      <c r="A18" s="159" t="s">
        <v>41</v>
      </c>
      <c r="B18" s="232">
        <v>128</v>
      </c>
      <c r="C18" s="232">
        <v>1</v>
      </c>
      <c r="D18" s="232">
        <v>127</v>
      </c>
      <c r="E18" s="232">
        <v>251.54</v>
      </c>
      <c r="F18" s="232">
        <v>77.44</v>
      </c>
      <c r="G18" s="232">
        <v>174.11</v>
      </c>
    </row>
    <row r="19" spans="1:7" x14ac:dyDescent="0.25">
      <c r="A19" s="159" t="s">
        <v>42</v>
      </c>
      <c r="B19" s="232">
        <v>15</v>
      </c>
      <c r="C19" s="232">
        <v>1</v>
      </c>
      <c r="D19" s="232">
        <v>14</v>
      </c>
      <c r="E19" s="232">
        <v>28.46</v>
      </c>
      <c r="F19" s="232">
        <v>8.99</v>
      </c>
      <c r="G19" s="232">
        <v>19.47</v>
      </c>
    </row>
    <row r="20" spans="1:7" x14ac:dyDescent="0.25">
      <c r="A20" s="159" t="s">
        <v>43</v>
      </c>
      <c r="B20" s="232">
        <v>436</v>
      </c>
      <c r="C20" s="232">
        <v>77</v>
      </c>
      <c r="D20" s="232">
        <v>359</v>
      </c>
      <c r="E20" s="232">
        <v>1015.62</v>
      </c>
      <c r="F20" s="232">
        <v>325.61</v>
      </c>
      <c r="G20" s="232">
        <v>690.01</v>
      </c>
    </row>
    <row r="21" spans="1:7" x14ac:dyDescent="0.25">
      <c r="A21" s="159" t="s">
        <v>44</v>
      </c>
      <c r="B21" s="232">
        <v>145</v>
      </c>
      <c r="C21" s="232">
        <v>19</v>
      </c>
      <c r="D21" s="232">
        <v>126</v>
      </c>
      <c r="E21" s="232">
        <v>330.66</v>
      </c>
      <c r="F21" s="232">
        <v>106.53</v>
      </c>
      <c r="G21" s="232">
        <v>224.13</v>
      </c>
    </row>
    <row r="22" spans="1:7" x14ac:dyDescent="0.25">
      <c r="A22" s="159" t="s">
        <v>45</v>
      </c>
      <c r="B22" s="232">
        <v>21</v>
      </c>
      <c r="C22" s="232">
        <v>1</v>
      </c>
      <c r="D22" s="232">
        <v>20</v>
      </c>
      <c r="E22" s="232">
        <v>44.02</v>
      </c>
      <c r="F22" s="232">
        <v>13.79</v>
      </c>
      <c r="G22" s="232">
        <v>30.23</v>
      </c>
    </row>
    <row r="23" spans="1:7" x14ac:dyDescent="0.25">
      <c r="A23" s="159" t="s">
        <v>46</v>
      </c>
      <c r="B23" s="232">
        <v>26</v>
      </c>
      <c r="C23" s="232">
        <v>0</v>
      </c>
      <c r="D23" s="232">
        <v>26</v>
      </c>
      <c r="E23" s="232">
        <v>42.62</v>
      </c>
      <c r="F23" s="232">
        <v>13.94</v>
      </c>
      <c r="G23" s="232">
        <v>28.68</v>
      </c>
    </row>
    <row r="24" spans="1:7" x14ac:dyDescent="0.25">
      <c r="A24" s="159" t="s">
        <v>47</v>
      </c>
      <c r="B24" s="232">
        <v>32</v>
      </c>
      <c r="C24" s="232">
        <v>0</v>
      </c>
      <c r="D24" s="232">
        <v>32</v>
      </c>
      <c r="E24" s="232">
        <v>67.63</v>
      </c>
      <c r="F24" s="232">
        <v>21.56</v>
      </c>
      <c r="G24" s="232">
        <v>46.07</v>
      </c>
    </row>
    <row r="25" spans="1:7" x14ac:dyDescent="0.25">
      <c r="A25" s="159" t="s">
        <v>48</v>
      </c>
      <c r="B25" s="232">
        <v>44</v>
      </c>
      <c r="C25" s="232">
        <v>15</v>
      </c>
      <c r="D25" s="232">
        <v>29</v>
      </c>
      <c r="E25" s="232">
        <v>153.76</v>
      </c>
      <c r="F25" s="232">
        <v>54.25</v>
      </c>
      <c r="G25" s="232">
        <v>99.51</v>
      </c>
    </row>
    <row r="26" spans="1:7" x14ac:dyDescent="0.25">
      <c r="A26" s="159" t="s">
        <v>49</v>
      </c>
      <c r="B26" s="232">
        <v>7</v>
      </c>
      <c r="C26" s="232">
        <v>0</v>
      </c>
      <c r="D26" s="232">
        <v>7</v>
      </c>
      <c r="E26" s="232">
        <v>7.25</v>
      </c>
      <c r="F26" s="232">
        <v>2.21</v>
      </c>
      <c r="G26" s="232">
        <v>5.04</v>
      </c>
    </row>
    <row r="27" spans="1:7" x14ac:dyDescent="0.25">
      <c r="A27" s="159" t="s">
        <v>50</v>
      </c>
      <c r="B27" s="232">
        <v>34</v>
      </c>
      <c r="C27" s="232">
        <v>3</v>
      </c>
      <c r="D27" s="232">
        <v>31</v>
      </c>
      <c r="E27" s="232">
        <v>76.52</v>
      </c>
      <c r="F27" s="232">
        <v>25.69</v>
      </c>
      <c r="G27" s="232">
        <v>50.83</v>
      </c>
    </row>
    <row r="28" spans="1:7" x14ac:dyDescent="0.25">
      <c r="A28" s="159"/>
      <c r="B28" s="413"/>
      <c r="C28" s="413"/>
      <c r="D28" s="413"/>
      <c r="E28" s="413"/>
      <c r="F28" s="413"/>
      <c r="G28" s="413"/>
    </row>
    <row r="29" spans="1:7" x14ac:dyDescent="0.25">
      <c r="A29" s="160" t="s">
        <v>33</v>
      </c>
      <c r="B29" s="301">
        <v>2111</v>
      </c>
      <c r="C29" s="301">
        <v>555</v>
      </c>
      <c r="D29" s="301">
        <v>1556</v>
      </c>
      <c r="E29" s="301">
        <v>5443.67</v>
      </c>
      <c r="F29" s="301">
        <v>1773.77</v>
      </c>
      <c r="G29" s="301">
        <v>3669.9</v>
      </c>
    </row>
    <row r="30" spans="1:7" s="46" customFormat="1" ht="12.75" x14ac:dyDescent="0.2">
      <c r="A30" s="161"/>
      <c r="B30" s="298"/>
      <c r="C30" s="298"/>
      <c r="D30" s="298"/>
      <c r="E30" s="298"/>
      <c r="F30" s="298"/>
      <c r="G30" s="298"/>
    </row>
    <row r="31" spans="1:7" s="46" customFormat="1" ht="12.75" x14ac:dyDescent="0.2">
      <c r="A31" s="312"/>
      <c r="B31" s="312"/>
      <c r="C31" s="312"/>
      <c r="D31" s="312"/>
      <c r="E31" s="312"/>
      <c r="F31" s="312"/>
      <c r="G31" s="312"/>
    </row>
    <row r="32" spans="1:7" x14ac:dyDescent="0.25">
      <c r="A32" s="12"/>
      <c r="B32" s="15"/>
      <c r="C32" s="15"/>
      <c r="D32" s="15"/>
      <c r="E32" s="15"/>
      <c r="F32" s="15"/>
      <c r="G32" s="15"/>
    </row>
    <row r="33" spans="1:7" x14ac:dyDescent="0.25">
      <c r="A33" s="12"/>
      <c r="B33" s="15"/>
      <c r="C33" s="15"/>
      <c r="D33" s="15"/>
      <c r="E33" s="15"/>
      <c r="F33" s="15"/>
      <c r="G33" s="15"/>
    </row>
  </sheetData>
  <mergeCells count="1"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indexed="11"/>
  </sheetPr>
  <dimension ref="A1:G60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20.100000000000001" customHeight="1" x14ac:dyDescent="0.25">
      <c r="A4" s="208" t="s">
        <v>414</v>
      </c>
      <c r="B4" s="98"/>
      <c r="C4" s="98"/>
      <c r="D4" s="98"/>
      <c r="E4" s="98"/>
      <c r="F4" s="98"/>
      <c r="G4" s="98"/>
    </row>
    <row r="5" spans="1:7" ht="20.100000000000001" customHeight="1" x14ac:dyDescent="0.25">
      <c r="A5" s="233" t="s">
        <v>293</v>
      </c>
      <c r="B5" s="178"/>
      <c r="C5" s="178"/>
      <c r="D5" s="178"/>
      <c r="E5" s="178"/>
      <c r="F5" s="178"/>
      <c r="G5" s="178"/>
    </row>
    <row r="6" spans="1:7" ht="15" customHeight="1" x14ac:dyDescent="0.25"/>
    <row r="7" spans="1:7" s="3" customFormat="1" ht="20.100000000000001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3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s="16" customFormat="1" ht="24.95" customHeight="1" x14ac:dyDescent="0.25">
      <c r="B10" s="310" t="s">
        <v>200</v>
      </c>
      <c r="C10" s="316"/>
      <c r="D10" s="316"/>
      <c r="E10" s="316"/>
      <c r="F10" s="316"/>
      <c r="G10" s="316"/>
    </row>
    <row r="11" spans="1:7" ht="8.25" customHeight="1" x14ac:dyDescent="0.25">
      <c r="A11" s="46"/>
      <c r="B11" s="157"/>
      <c r="C11" s="304"/>
      <c r="D11" s="304"/>
      <c r="E11" s="304"/>
      <c r="F11" s="304"/>
      <c r="G11" s="304"/>
    </row>
    <row r="12" spans="1:7" ht="16.5" customHeight="1" x14ac:dyDescent="0.25">
      <c r="A12" s="46"/>
      <c r="B12" s="228" t="s">
        <v>16</v>
      </c>
      <c r="C12" s="157"/>
      <c r="D12" s="157"/>
      <c r="E12" s="157"/>
      <c r="F12" s="157"/>
      <c r="G12" s="157"/>
    </row>
    <row r="13" spans="1:7" ht="17.100000000000001" customHeight="1" x14ac:dyDescent="0.25">
      <c r="A13" s="161"/>
      <c r="B13" s="299"/>
      <c r="C13" s="300"/>
      <c r="D13" s="299"/>
      <c r="E13" s="299"/>
      <c r="F13" s="299"/>
      <c r="G13" s="299"/>
    </row>
    <row r="14" spans="1:7" ht="17.100000000000001" customHeight="1" x14ac:dyDescent="0.25">
      <c r="A14" s="305" t="s">
        <v>17</v>
      </c>
      <c r="B14" s="232">
        <v>27058</v>
      </c>
      <c r="C14" s="232">
        <v>11035</v>
      </c>
      <c r="D14" s="232">
        <v>16023</v>
      </c>
      <c r="E14" s="232">
        <v>68671</v>
      </c>
      <c r="F14" s="232">
        <v>27355</v>
      </c>
      <c r="G14" s="232">
        <v>41316</v>
      </c>
    </row>
    <row r="15" spans="1:7" ht="17.100000000000001" customHeight="1" x14ac:dyDescent="0.25">
      <c r="A15" s="305" t="s">
        <v>18</v>
      </c>
      <c r="B15" s="232">
        <v>47742</v>
      </c>
      <c r="C15" s="232">
        <v>25156</v>
      </c>
      <c r="D15" s="232">
        <v>22586</v>
      </c>
      <c r="E15" s="232">
        <v>146501</v>
      </c>
      <c r="F15" s="232">
        <v>53898</v>
      </c>
      <c r="G15" s="232">
        <v>92604</v>
      </c>
    </row>
    <row r="16" spans="1:7" ht="17.100000000000001" customHeight="1" x14ac:dyDescent="0.25">
      <c r="A16" s="305" t="s">
        <v>19</v>
      </c>
      <c r="B16" s="232">
        <v>2270</v>
      </c>
      <c r="C16" s="232">
        <v>922</v>
      </c>
      <c r="D16" s="232">
        <v>1348</v>
      </c>
      <c r="E16" s="232">
        <v>7709</v>
      </c>
      <c r="F16" s="232">
        <v>2863</v>
      </c>
      <c r="G16" s="232">
        <v>4846</v>
      </c>
    </row>
    <row r="17" spans="1:7" ht="17.100000000000001" customHeight="1" x14ac:dyDescent="0.25">
      <c r="A17" s="305" t="s">
        <v>20</v>
      </c>
      <c r="B17" s="232">
        <v>2557</v>
      </c>
      <c r="C17" s="232">
        <v>933</v>
      </c>
      <c r="D17" s="232">
        <v>1624</v>
      </c>
      <c r="E17" s="232">
        <v>8647</v>
      </c>
      <c r="F17" s="232">
        <v>3248</v>
      </c>
      <c r="G17" s="232">
        <v>5399</v>
      </c>
    </row>
    <row r="18" spans="1:7" ht="17.100000000000001" customHeight="1" x14ac:dyDescent="0.25">
      <c r="A18" s="305" t="s">
        <v>21</v>
      </c>
      <c r="B18" s="232">
        <v>942</v>
      </c>
      <c r="C18" s="232">
        <v>251</v>
      </c>
      <c r="D18" s="232">
        <v>691</v>
      </c>
      <c r="E18" s="232">
        <v>2869</v>
      </c>
      <c r="F18" s="232">
        <v>1017</v>
      </c>
      <c r="G18" s="232">
        <v>1852</v>
      </c>
    </row>
    <row r="19" spans="1:7" ht="17.100000000000001" customHeight="1" x14ac:dyDescent="0.25">
      <c r="A19" s="305" t="s">
        <v>22</v>
      </c>
      <c r="B19" s="232">
        <v>2052</v>
      </c>
      <c r="C19" s="232">
        <v>1253</v>
      </c>
      <c r="D19" s="232">
        <v>799</v>
      </c>
      <c r="E19" s="232">
        <v>8800</v>
      </c>
      <c r="F19" s="232">
        <v>3418</v>
      </c>
      <c r="G19" s="232">
        <v>5383</v>
      </c>
    </row>
    <row r="20" spans="1:7" ht="17.100000000000001" customHeight="1" x14ac:dyDescent="0.25">
      <c r="A20" s="305" t="s">
        <v>23</v>
      </c>
      <c r="B20" s="232">
        <v>8108</v>
      </c>
      <c r="C20" s="232">
        <v>4106</v>
      </c>
      <c r="D20" s="232">
        <v>4002</v>
      </c>
      <c r="E20" s="232">
        <v>28209</v>
      </c>
      <c r="F20" s="232">
        <v>10206</v>
      </c>
      <c r="G20" s="232">
        <v>18003</v>
      </c>
    </row>
    <row r="21" spans="1:7" ht="17.100000000000001" customHeight="1" x14ac:dyDescent="0.25">
      <c r="A21" s="305" t="s">
        <v>24</v>
      </c>
      <c r="B21" s="232">
        <v>2117</v>
      </c>
      <c r="C21" s="232">
        <v>862</v>
      </c>
      <c r="D21" s="232">
        <v>1255</v>
      </c>
      <c r="E21" s="232">
        <v>7117</v>
      </c>
      <c r="F21" s="232">
        <v>2637</v>
      </c>
      <c r="G21" s="232">
        <v>4480</v>
      </c>
    </row>
    <row r="22" spans="1:7" ht="17.100000000000001" customHeight="1" x14ac:dyDescent="0.25">
      <c r="A22" s="305" t="s">
        <v>25</v>
      </c>
      <c r="B22" s="232">
        <v>16689</v>
      </c>
      <c r="C22" s="232">
        <v>7275</v>
      </c>
      <c r="D22" s="232">
        <v>9414</v>
      </c>
      <c r="E22" s="232">
        <v>49886</v>
      </c>
      <c r="F22" s="232">
        <v>19191</v>
      </c>
      <c r="G22" s="232">
        <v>30694</v>
      </c>
    </row>
    <row r="23" spans="1:7" ht="17.100000000000001" customHeight="1" x14ac:dyDescent="0.25">
      <c r="A23" s="305" t="s">
        <v>26</v>
      </c>
      <c r="B23" s="232">
        <v>21608</v>
      </c>
      <c r="C23" s="232">
        <v>9998</v>
      </c>
      <c r="D23" s="232">
        <v>11610</v>
      </c>
      <c r="E23" s="232">
        <v>76041</v>
      </c>
      <c r="F23" s="232">
        <v>28261</v>
      </c>
      <c r="G23" s="232">
        <v>47780</v>
      </c>
    </row>
    <row r="24" spans="1:7" ht="17.100000000000001" customHeight="1" x14ac:dyDescent="0.25">
      <c r="A24" s="305" t="s">
        <v>27</v>
      </c>
      <c r="B24" s="232">
        <v>6833</v>
      </c>
      <c r="C24" s="232">
        <v>2995</v>
      </c>
      <c r="D24" s="232">
        <v>3838</v>
      </c>
      <c r="E24" s="232">
        <v>17998</v>
      </c>
      <c r="F24" s="232">
        <v>7622</v>
      </c>
      <c r="G24" s="232">
        <v>10376</v>
      </c>
    </row>
    <row r="25" spans="1:7" ht="17.100000000000001" customHeight="1" x14ac:dyDescent="0.25">
      <c r="A25" s="305" t="s">
        <v>28</v>
      </c>
      <c r="B25" s="232">
        <v>2328</v>
      </c>
      <c r="C25" s="232">
        <v>310</v>
      </c>
      <c r="D25" s="232">
        <v>2018</v>
      </c>
      <c r="E25" s="232">
        <v>3903</v>
      </c>
      <c r="F25" s="232">
        <v>1460</v>
      </c>
      <c r="G25" s="232">
        <v>2443</v>
      </c>
    </row>
    <row r="26" spans="1:7" ht="17.100000000000001" customHeight="1" x14ac:dyDescent="0.25">
      <c r="A26" s="305" t="s">
        <v>29</v>
      </c>
      <c r="B26" s="232">
        <v>8231</v>
      </c>
      <c r="C26" s="232">
        <v>4103</v>
      </c>
      <c r="D26" s="232">
        <v>4128</v>
      </c>
      <c r="E26" s="232">
        <v>34061</v>
      </c>
      <c r="F26" s="232">
        <v>14129</v>
      </c>
      <c r="G26" s="232">
        <v>19932</v>
      </c>
    </row>
    <row r="27" spans="1:7" ht="17.100000000000001" customHeight="1" x14ac:dyDescent="0.25">
      <c r="A27" s="305" t="s">
        <v>30</v>
      </c>
      <c r="B27" s="232">
        <v>2714</v>
      </c>
      <c r="C27" s="232">
        <v>1210</v>
      </c>
      <c r="D27" s="232">
        <v>1504</v>
      </c>
      <c r="E27" s="232">
        <v>8806</v>
      </c>
      <c r="F27" s="232">
        <v>3675</v>
      </c>
      <c r="G27" s="232">
        <v>5131</v>
      </c>
    </row>
    <row r="28" spans="1:7" ht="17.100000000000001" customHeight="1" x14ac:dyDescent="0.25">
      <c r="A28" s="305" t="s">
        <v>31</v>
      </c>
      <c r="B28" s="232">
        <v>4204</v>
      </c>
      <c r="C28" s="232">
        <v>2130</v>
      </c>
      <c r="D28" s="232">
        <v>2074</v>
      </c>
      <c r="E28" s="232">
        <v>16858</v>
      </c>
      <c r="F28" s="232">
        <v>5832</v>
      </c>
      <c r="G28" s="232">
        <v>11026</v>
      </c>
    </row>
    <row r="29" spans="1:7" ht="17.100000000000001" customHeight="1" x14ac:dyDescent="0.25">
      <c r="A29" s="305" t="s">
        <v>32</v>
      </c>
      <c r="B29" s="232">
        <v>3843</v>
      </c>
      <c r="C29" s="232">
        <v>1836</v>
      </c>
      <c r="D29" s="232">
        <v>2007</v>
      </c>
      <c r="E29" s="232">
        <v>12883</v>
      </c>
      <c r="F29" s="232">
        <v>5335</v>
      </c>
      <c r="G29" s="232">
        <v>7548</v>
      </c>
    </row>
    <row r="30" spans="1:7" ht="16.5" customHeight="1" x14ac:dyDescent="0.25">
      <c r="A30" s="159"/>
      <c r="B30" s="413"/>
      <c r="C30" s="413"/>
      <c r="D30" s="413"/>
      <c r="E30" s="413"/>
      <c r="F30" s="413"/>
      <c r="G30" s="413"/>
    </row>
    <row r="31" spans="1:7" x14ac:dyDescent="0.25">
      <c r="A31" s="160" t="s">
        <v>33</v>
      </c>
      <c r="B31" s="301">
        <v>159296</v>
      </c>
      <c r="C31" s="301">
        <v>74375</v>
      </c>
      <c r="D31" s="301">
        <v>84921</v>
      </c>
      <c r="E31" s="301">
        <v>498959</v>
      </c>
      <c r="F31" s="301">
        <v>190146</v>
      </c>
      <c r="G31" s="301">
        <v>308813</v>
      </c>
    </row>
    <row r="32" spans="1:7" ht="22.5" customHeight="1" x14ac:dyDescent="0.25">
      <c r="A32" s="161"/>
      <c r="B32" s="298">
        <v>0</v>
      </c>
      <c r="C32" s="298">
        <v>0</v>
      </c>
      <c r="D32" s="298">
        <v>0</v>
      </c>
      <c r="E32" s="298">
        <v>0</v>
      </c>
      <c r="F32" s="298">
        <v>0</v>
      </c>
      <c r="G32" s="298">
        <v>0</v>
      </c>
    </row>
    <row r="33" spans="1:7" ht="16.5" customHeight="1" x14ac:dyDescent="0.25">
      <c r="A33" s="46"/>
      <c r="B33" s="228" t="s">
        <v>34</v>
      </c>
      <c r="C33" s="157"/>
      <c r="D33" s="157"/>
      <c r="E33" s="338"/>
      <c r="F33" s="157"/>
      <c r="G33" s="157"/>
    </row>
    <row r="34" spans="1:7" ht="17.100000000000001" customHeight="1" x14ac:dyDescent="0.25">
      <c r="A34" s="161"/>
      <c r="B34" s="299"/>
      <c r="C34" s="300"/>
      <c r="D34" s="299"/>
      <c r="E34" s="299"/>
      <c r="F34" s="299"/>
      <c r="G34" s="299"/>
    </row>
    <row r="35" spans="1:7" ht="17.100000000000001" customHeight="1" x14ac:dyDescent="0.25">
      <c r="A35" s="159" t="s">
        <v>35</v>
      </c>
      <c r="B35" s="232">
        <v>8491</v>
      </c>
      <c r="C35" s="232">
        <v>7324</v>
      </c>
      <c r="D35" s="232">
        <v>1167</v>
      </c>
      <c r="E35" s="232">
        <v>31702</v>
      </c>
      <c r="F35" s="232">
        <v>12960</v>
      </c>
      <c r="G35" s="232">
        <v>18742</v>
      </c>
    </row>
    <row r="36" spans="1:7" ht="17.100000000000001" customHeight="1" x14ac:dyDescent="0.25">
      <c r="A36" s="159" t="s">
        <v>36</v>
      </c>
      <c r="B36" s="232">
        <v>11071</v>
      </c>
      <c r="C36" s="232">
        <v>9494</v>
      </c>
      <c r="D36" s="232">
        <v>1577</v>
      </c>
      <c r="E36" s="232">
        <v>42590</v>
      </c>
      <c r="F36" s="232">
        <v>16203</v>
      </c>
      <c r="G36" s="232">
        <v>26387</v>
      </c>
    </row>
    <row r="37" spans="1:7" ht="17.100000000000001" customHeight="1" x14ac:dyDescent="0.25">
      <c r="A37" s="159" t="s">
        <v>37</v>
      </c>
      <c r="B37" s="232">
        <v>1155</v>
      </c>
      <c r="C37" s="232">
        <v>598</v>
      </c>
      <c r="D37" s="232">
        <v>557</v>
      </c>
      <c r="E37" s="232">
        <v>4415</v>
      </c>
      <c r="F37" s="232">
        <v>1653</v>
      </c>
      <c r="G37" s="232">
        <v>2763</v>
      </c>
    </row>
    <row r="38" spans="1:7" ht="17.100000000000001" customHeight="1" x14ac:dyDescent="0.25">
      <c r="A38" s="159" t="s">
        <v>38</v>
      </c>
      <c r="B38" s="232">
        <v>1009</v>
      </c>
      <c r="C38" s="232">
        <v>537</v>
      </c>
      <c r="D38" s="232">
        <v>472</v>
      </c>
      <c r="E38" s="232">
        <v>4127</v>
      </c>
      <c r="F38" s="232">
        <v>1543</v>
      </c>
      <c r="G38" s="232">
        <v>2584</v>
      </c>
    </row>
    <row r="39" spans="1:7" ht="17.100000000000001" customHeight="1" x14ac:dyDescent="0.25">
      <c r="A39" s="159" t="s">
        <v>39</v>
      </c>
      <c r="B39" s="232">
        <v>50</v>
      </c>
      <c r="C39" s="232">
        <v>44</v>
      </c>
      <c r="D39" s="232">
        <v>6</v>
      </c>
      <c r="E39" s="232">
        <v>235</v>
      </c>
      <c r="F39" s="232">
        <v>94</v>
      </c>
      <c r="G39" s="232">
        <v>141</v>
      </c>
    </row>
    <row r="40" spans="1:7" ht="17.100000000000001" customHeight="1" x14ac:dyDescent="0.25">
      <c r="A40" s="159" t="s">
        <v>40</v>
      </c>
      <c r="B40" s="232">
        <v>778</v>
      </c>
      <c r="C40" s="232">
        <v>777</v>
      </c>
      <c r="D40" s="232">
        <v>1</v>
      </c>
      <c r="E40" s="232">
        <v>3777</v>
      </c>
      <c r="F40" s="232">
        <v>1619</v>
      </c>
      <c r="G40" s="232">
        <v>2158</v>
      </c>
    </row>
    <row r="41" spans="1:7" ht="17.100000000000001" customHeight="1" x14ac:dyDescent="0.25">
      <c r="A41" s="159" t="s">
        <v>41</v>
      </c>
      <c r="B41" s="232">
        <v>2312</v>
      </c>
      <c r="C41" s="232">
        <v>2257</v>
      </c>
      <c r="D41" s="232">
        <v>55</v>
      </c>
      <c r="E41" s="232">
        <v>10115</v>
      </c>
      <c r="F41" s="232">
        <v>3928</v>
      </c>
      <c r="G41" s="232">
        <v>6187</v>
      </c>
    </row>
    <row r="42" spans="1:7" ht="17.100000000000001" customHeight="1" x14ac:dyDescent="0.25">
      <c r="A42" s="159" t="s">
        <v>42</v>
      </c>
      <c r="B42" s="232">
        <v>638</v>
      </c>
      <c r="C42" s="232">
        <v>399</v>
      </c>
      <c r="D42" s="232">
        <v>239</v>
      </c>
      <c r="E42" s="232">
        <v>2408</v>
      </c>
      <c r="F42" s="232">
        <v>939</v>
      </c>
      <c r="G42" s="232">
        <v>1470</v>
      </c>
    </row>
    <row r="43" spans="1:7" ht="17.100000000000001" customHeight="1" x14ac:dyDescent="0.25">
      <c r="A43" s="159" t="s">
        <v>43</v>
      </c>
      <c r="B43" s="232">
        <v>3732</v>
      </c>
      <c r="C43" s="232">
        <v>3609</v>
      </c>
      <c r="D43" s="232">
        <v>123</v>
      </c>
      <c r="E43" s="232">
        <v>13430</v>
      </c>
      <c r="F43" s="232">
        <v>6212</v>
      </c>
      <c r="G43" s="232">
        <v>7218</v>
      </c>
    </row>
    <row r="44" spans="1:7" ht="17.100000000000001" customHeight="1" x14ac:dyDescent="0.25">
      <c r="A44" s="159" t="s">
        <v>44</v>
      </c>
      <c r="B44" s="232">
        <v>4000</v>
      </c>
      <c r="C44" s="232">
        <v>3825</v>
      </c>
      <c r="D44" s="232">
        <v>175</v>
      </c>
      <c r="E44" s="232">
        <v>17924</v>
      </c>
      <c r="F44" s="232">
        <v>6811</v>
      </c>
      <c r="G44" s="232">
        <v>11113</v>
      </c>
    </row>
    <row r="45" spans="1:7" ht="17.100000000000001" customHeight="1" x14ac:dyDescent="0.25">
      <c r="A45" s="159" t="s">
        <v>45</v>
      </c>
      <c r="B45" s="232">
        <v>2312</v>
      </c>
      <c r="C45" s="232">
        <v>1841</v>
      </c>
      <c r="D45" s="232">
        <v>471</v>
      </c>
      <c r="E45" s="232">
        <v>6845</v>
      </c>
      <c r="F45" s="232">
        <v>3292</v>
      </c>
      <c r="G45" s="232">
        <v>3553</v>
      </c>
    </row>
    <row r="46" spans="1:7" ht="17.100000000000001" customHeight="1" x14ac:dyDescent="0.25">
      <c r="A46" s="159" t="s">
        <v>46</v>
      </c>
      <c r="B46" s="232">
        <v>309</v>
      </c>
      <c r="C46" s="232">
        <v>156</v>
      </c>
      <c r="D46" s="232">
        <v>153</v>
      </c>
      <c r="E46" s="232">
        <v>856</v>
      </c>
      <c r="F46" s="232">
        <v>332</v>
      </c>
      <c r="G46" s="232">
        <v>524</v>
      </c>
    </row>
    <row r="47" spans="1:7" ht="17.100000000000001" customHeight="1" x14ac:dyDescent="0.25">
      <c r="A47" s="159" t="s">
        <v>47</v>
      </c>
      <c r="B47" s="232">
        <v>1188</v>
      </c>
      <c r="C47" s="232">
        <v>1172</v>
      </c>
      <c r="D47" s="232">
        <v>16</v>
      </c>
      <c r="E47" s="232">
        <v>6113</v>
      </c>
      <c r="F47" s="232">
        <v>2755</v>
      </c>
      <c r="G47" s="232">
        <v>3358</v>
      </c>
    </row>
    <row r="48" spans="1:7" ht="17.100000000000001" customHeight="1" x14ac:dyDescent="0.25">
      <c r="A48" s="159" t="s">
        <v>48</v>
      </c>
      <c r="B48" s="232">
        <v>844</v>
      </c>
      <c r="C48" s="232">
        <v>578</v>
      </c>
      <c r="D48" s="232">
        <v>266</v>
      </c>
      <c r="E48" s="232">
        <v>3098</v>
      </c>
      <c r="F48" s="232">
        <v>1351</v>
      </c>
      <c r="G48" s="232">
        <v>1747</v>
      </c>
    </row>
    <row r="49" spans="1:7" ht="17.100000000000001" customHeight="1" x14ac:dyDescent="0.25">
      <c r="A49" s="159" t="s">
        <v>49</v>
      </c>
      <c r="B49" s="232">
        <v>858</v>
      </c>
      <c r="C49" s="232">
        <v>849</v>
      </c>
      <c r="D49" s="232">
        <v>9</v>
      </c>
      <c r="E49" s="232">
        <v>4499</v>
      </c>
      <c r="F49" s="232">
        <v>1687</v>
      </c>
      <c r="G49" s="232">
        <v>2811</v>
      </c>
    </row>
    <row r="50" spans="1:7" ht="17.100000000000001" customHeight="1" x14ac:dyDescent="0.25">
      <c r="A50" s="159" t="s">
        <v>50</v>
      </c>
      <c r="B50" s="232">
        <v>1507</v>
      </c>
      <c r="C50" s="232">
        <v>1069</v>
      </c>
      <c r="D50" s="232">
        <v>438</v>
      </c>
      <c r="E50" s="232">
        <v>6200</v>
      </c>
      <c r="F50" s="232">
        <v>2632</v>
      </c>
      <c r="G50" s="232">
        <v>3567</v>
      </c>
    </row>
    <row r="51" spans="1:7" ht="17.100000000000001" customHeight="1" x14ac:dyDescent="0.25">
      <c r="A51" s="159"/>
      <c r="B51" s="413"/>
      <c r="C51" s="413"/>
      <c r="D51" s="413"/>
      <c r="E51" s="413"/>
      <c r="F51" s="413"/>
      <c r="G51" s="413"/>
    </row>
    <row r="52" spans="1:7" s="46" customFormat="1" ht="17.100000000000001" customHeight="1" x14ac:dyDescent="0.2">
      <c r="A52" s="160" t="s">
        <v>33</v>
      </c>
      <c r="B52" s="301">
        <v>40254</v>
      </c>
      <c r="C52" s="301">
        <v>34529</v>
      </c>
      <c r="D52" s="301">
        <v>5725</v>
      </c>
      <c r="E52" s="301">
        <v>158333</v>
      </c>
      <c r="F52" s="301">
        <v>64011</v>
      </c>
      <c r="G52" s="301">
        <v>94323</v>
      </c>
    </row>
    <row r="53" spans="1:7" ht="17.100000000000001" customHeight="1" x14ac:dyDescent="0.25">
      <c r="A53" s="11"/>
      <c r="B53" s="8"/>
      <c r="C53" s="8"/>
      <c r="D53" s="8"/>
      <c r="E53" s="8"/>
      <c r="F53" s="8"/>
      <c r="G53" s="8"/>
    </row>
    <row r="54" spans="1:7" ht="17.100000000000001" customHeight="1" x14ac:dyDescent="0.25">
      <c r="A54" s="129"/>
      <c r="B54" s="9"/>
      <c r="C54" s="9"/>
      <c r="D54" s="9"/>
      <c r="E54" s="9"/>
      <c r="F54" s="9"/>
      <c r="G54" s="9"/>
    </row>
    <row r="55" spans="1:7" ht="28.5" customHeight="1" x14ac:dyDescent="0.25">
      <c r="A55" s="506"/>
      <c r="B55" s="506"/>
      <c r="C55" s="506"/>
      <c r="D55" s="506"/>
      <c r="E55" s="506"/>
      <c r="F55" s="506"/>
      <c r="G55" s="506"/>
    </row>
    <row r="56" spans="1:7" ht="12.75" customHeight="1" x14ac:dyDescent="0.25">
      <c r="A56" s="75"/>
      <c r="B56" s="9"/>
      <c r="C56" s="9"/>
      <c r="D56" s="9"/>
      <c r="E56" s="9"/>
      <c r="F56" s="9"/>
      <c r="G56" s="9"/>
    </row>
    <row r="57" spans="1:7" ht="25.5" customHeight="1" x14ac:dyDescent="0.25">
      <c r="A57" s="506"/>
      <c r="B57" s="506"/>
      <c r="C57" s="506"/>
      <c r="D57" s="506"/>
      <c r="E57" s="506"/>
      <c r="F57" s="506"/>
      <c r="G57" s="506"/>
    </row>
    <row r="58" spans="1:7" x14ac:dyDescent="0.25">
      <c r="A58" s="4"/>
      <c r="B58" s="4"/>
      <c r="C58" s="9"/>
      <c r="D58" s="9"/>
      <c r="E58" s="9"/>
      <c r="F58" s="9"/>
      <c r="G58" s="9"/>
    </row>
    <row r="59" spans="1:7" ht="17.100000000000001" customHeight="1" x14ac:dyDescent="0.25">
      <c r="A59" s="12"/>
      <c r="B59" s="12"/>
      <c r="C59" s="8"/>
      <c r="D59" s="8"/>
      <c r="E59" s="8"/>
      <c r="F59" s="4"/>
      <c r="G59" s="5"/>
    </row>
    <row r="60" spans="1:7" ht="17.100000000000001" customHeight="1" x14ac:dyDescent="0.25">
      <c r="A60" s="4"/>
      <c r="B60" s="4"/>
      <c r="C60" s="9">
        <v>0</v>
      </c>
      <c r="D60" s="9">
        <v>0</v>
      </c>
      <c r="E60" s="9">
        <v>0</v>
      </c>
      <c r="F60" s="9">
        <v>0</v>
      </c>
      <c r="G60" s="9">
        <v>0</v>
      </c>
    </row>
  </sheetData>
  <mergeCells count="4">
    <mergeCell ref="A2:B2"/>
    <mergeCell ref="A7:A9"/>
    <mergeCell ref="A55:G55"/>
    <mergeCell ref="A57:G57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H117"/>
  <sheetViews>
    <sheetView showGridLines="0" topLeftCell="B1" zoomScaleNormal="100" zoomScaleSheetLayoutView="70" workbookViewId="0"/>
  </sheetViews>
  <sheetFormatPr baseColWidth="10" defaultColWidth="10" defaultRowHeight="12.75" x14ac:dyDescent="0.2"/>
  <cols>
    <col min="1" max="1" width="7.5" style="61" hidden="1" customWidth="1"/>
    <col min="2" max="2" width="7.5" style="61" customWidth="1"/>
    <col min="3" max="4" width="25.625" style="61" customWidth="1"/>
    <col min="5" max="5" width="24.5" style="61" customWidth="1"/>
    <col min="6" max="6" width="5.625" style="61" customWidth="1"/>
    <col min="7" max="16384" width="10" style="61"/>
  </cols>
  <sheetData>
    <row r="1" spans="1:7" ht="15" x14ac:dyDescent="0.2">
      <c r="C1" s="60" t="s">
        <v>158</v>
      </c>
    </row>
    <row r="2" spans="1:7" x14ac:dyDescent="0.2">
      <c r="F2" s="190" t="s">
        <v>216</v>
      </c>
    </row>
    <row r="3" spans="1:7" x14ac:dyDescent="0.2">
      <c r="A3" s="179"/>
      <c r="B3" s="179"/>
      <c r="C3" s="491" t="s">
        <v>159</v>
      </c>
      <c r="D3" s="491"/>
      <c r="E3" s="491"/>
      <c r="F3" s="179">
        <v>4</v>
      </c>
      <c r="G3" s="179"/>
    </row>
    <row r="4" spans="1:7" x14ac:dyDescent="0.2">
      <c r="A4" s="179"/>
      <c r="B4" s="179"/>
      <c r="C4" s="491" t="s">
        <v>207</v>
      </c>
      <c r="D4" s="491"/>
      <c r="E4" s="491"/>
      <c r="F4" s="179">
        <v>5</v>
      </c>
      <c r="G4" s="179"/>
    </row>
    <row r="5" spans="1:7" x14ac:dyDescent="0.2">
      <c r="A5" s="179"/>
      <c r="B5" s="179"/>
      <c r="C5" s="491" t="s">
        <v>208</v>
      </c>
      <c r="D5" s="491"/>
      <c r="E5" s="491"/>
      <c r="F5" s="179">
        <v>6</v>
      </c>
      <c r="G5" s="179"/>
    </row>
    <row r="6" spans="1:7" x14ac:dyDescent="0.2">
      <c r="A6" s="179"/>
      <c r="B6" s="179"/>
      <c r="C6" s="491" t="s">
        <v>209</v>
      </c>
      <c r="D6" s="491"/>
      <c r="E6" s="491"/>
      <c r="F6" s="179">
        <v>10</v>
      </c>
      <c r="G6" s="179"/>
    </row>
    <row r="7" spans="1:7" x14ac:dyDescent="0.2">
      <c r="A7" s="179"/>
      <c r="B7" s="179"/>
      <c r="C7" s="492" t="s">
        <v>217</v>
      </c>
      <c r="D7" s="492"/>
      <c r="E7" s="492"/>
      <c r="F7" s="179"/>
      <c r="G7" s="179"/>
    </row>
    <row r="8" spans="1:7" x14ac:dyDescent="0.2">
      <c r="A8" s="179"/>
      <c r="B8" s="179"/>
      <c r="C8" s="488" t="str">
        <f>CONCATENATE("Geförderte ",Deckblatt!$B$48," nach Fortbildungsstätten")</f>
        <v>Geförderte 2014 nach Fortbildungsstätten</v>
      </c>
      <c r="D8" s="488"/>
      <c r="E8" s="488"/>
      <c r="F8" s="179">
        <v>13</v>
      </c>
      <c r="G8" s="179"/>
    </row>
    <row r="9" spans="1:7" ht="12.75" customHeight="1" x14ac:dyDescent="0.2">
      <c r="A9" s="180"/>
      <c r="B9" s="180"/>
      <c r="C9" s="488" t="str">
        <f>CONCATENATE("Geförderte Voll- und Teilzeitfälle ",Deckblatt!$B$48," nach ausgewählten Fortbildungsstätten")</f>
        <v>Geförderte Voll- und Teilzeitfälle 2014 nach ausgewählten Fortbildungsstätten</v>
      </c>
      <c r="D9" s="488"/>
      <c r="E9" s="488"/>
      <c r="F9" s="179">
        <v>13</v>
      </c>
      <c r="G9" s="179"/>
    </row>
    <row r="10" spans="1:7" x14ac:dyDescent="0.2">
      <c r="A10" s="179"/>
      <c r="B10" s="179"/>
      <c r="C10" s="488" t="str">
        <f>CONCATENATE("Geförderte ",Deckblatt!$B$48," nach Ländern")</f>
        <v>Geförderte 2014 nach Ländern</v>
      </c>
      <c r="D10" s="488"/>
      <c r="E10" s="488"/>
      <c r="F10" s="179">
        <v>14</v>
      </c>
      <c r="G10" s="179"/>
    </row>
    <row r="11" spans="1:7" x14ac:dyDescent="0.2">
      <c r="A11" s="179"/>
      <c r="B11" s="179"/>
      <c r="C11" s="488" t="s">
        <v>234</v>
      </c>
      <c r="D11" s="488"/>
      <c r="E11" s="488"/>
      <c r="F11" s="179">
        <v>15</v>
      </c>
      <c r="G11" s="179"/>
    </row>
    <row r="12" spans="1:7" ht="12.75" customHeight="1" x14ac:dyDescent="0.2">
      <c r="A12" s="180"/>
      <c r="B12" s="490"/>
      <c r="C12" s="490"/>
      <c r="D12" s="184"/>
      <c r="E12" s="184"/>
      <c r="F12" s="179"/>
      <c r="G12" s="179"/>
    </row>
    <row r="13" spans="1:7" x14ac:dyDescent="0.2">
      <c r="A13" s="179"/>
      <c r="B13" s="179"/>
      <c r="C13"/>
      <c r="D13"/>
      <c r="E13"/>
      <c r="F13" s="179"/>
      <c r="G13" s="179"/>
    </row>
    <row r="14" spans="1:7" x14ac:dyDescent="0.2">
      <c r="A14" s="179"/>
      <c r="B14" s="179"/>
      <c r="C14" s="191" t="s">
        <v>218</v>
      </c>
      <c r="D14"/>
      <c r="E14"/>
      <c r="F14" s="179"/>
      <c r="G14" s="179"/>
    </row>
    <row r="15" spans="1:7" x14ac:dyDescent="0.2">
      <c r="A15" s="179"/>
      <c r="B15" s="179"/>
      <c r="C15"/>
      <c r="D15"/>
      <c r="E15"/>
      <c r="F15" s="179"/>
      <c r="G15" s="179"/>
    </row>
    <row r="16" spans="1:7" x14ac:dyDescent="0.2">
      <c r="A16" s="192" t="s">
        <v>160</v>
      </c>
      <c r="B16" s="192" t="s">
        <v>160</v>
      </c>
      <c r="C16" s="489" t="str">
        <f>CONCATENATE("Geförderte und finanzieller Aufwand (Bewilligung) ",Deckblatt!$B$48," nach Ländern,")</f>
        <v>Geförderte und finanzieller Aufwand (Bewilligung) 2014 nach Ländern,</v>
      </c>
      <c r="D16" s="489"/>
      <c r="E16" s="489"/>
      <c r="F16" s="179"/>
      <c r="G16" s="179"/>
    </row>
    <row r="17" spans="1:7" ht="19.5" customHeight="1" x14ac:dyDescent="0.2">
      <c r="A17" s="192"/>
      <c r="B17" s="192"/>
      <c r="C17" s="489" t="s">
        <v>223</v>
      </c>
      <c r="D17" s="489"/>
      <c r="E17" s="489"/>
      <c r="F17" s="179"/>
      <c r="G17" s="179"/>
    </row>
    <row r="18" spans="1:7" ht="12.75" customHeight="1" x14ac:dyDescent="0.2">
      <c r="A18" s="193"/>
      <c r="B18" s="193"/>
      <c r="C18" s="187" t="s">
        <v>161</v>
      </c>
      <c r="D18"/>
      <c r="E18"/>
      <c r="F18" s="181"/>
      <c r="G18" s="179"/>
    </row>
    <row r="19" spans="1:7" x14ac:dyDescent="0.2">
      <c r="A19" s="193" t="s">
        <v>236</v>
      </c>
      <c r="B19" s="193"/>
      <c r="C19" s="488" t="s">
        <v>162</v>
      </c>
      <c r="D19" s="488"/>
      <c r="E19" s="488"/>
      <c r="F19" s="179">
        <v>16</v>
      </c>
      <c r="G19" s="179"/>
    </row>
    <row r="20" spans="1:7" x14ac:dyDescent="0.2">
      <c r="A20" s="193" t="s">
        <v>235</v>
      </c>
      <c r="B20" s="193"/>
      <c r="C20" s="488" t="s">
        <v>163</v>
      </c>
      <c r="D20" s="488"/>
      <c r="E20" s="488"/>
      <c r="F20" s="179">
        <v>17</v>
      </c>
      <c r="G20" s="179"/>
    </row>
    <row r="21" spans="1:7" x14ac:dyDescent="0.2">
      <c r="A21" s="193" t="s">
        <v>237</v>
      </c>
      <c r="B21" s="193"/>
      <c r="C21" s="488" t="s">
        <v>164</v>
      </c>
      <c r="D21" s="488"/>
      <c r="E21" s="488"/>
      <c r="F21" s="179">
        <v>18</v>
      </c>
      <c r="G21" s="179"/>
    </row>
    <row r="22" spans="1:7" x14ac:dyDescent="0.2">
      <c r="A22" s="193" t="s">
        <v>238</v>
      </c>
      <c r="B22" s="193"/>
      <c r="C22" s="488" t="s">
        <v>165</v>
      </c>
      <c r="D22" s="488"/>
      <c r="E22" s="488"/>
      <c r="F22" s="179">
        <v>19</v>
      </c>
      <c r="G22" s="179"/>
    </row>
    <row r="23" spans="1:7" ht="4.5" customHeight="1" x14ac:dyDescent="0.2">
      <c r="A23" s="193"/>
      <c r="B23" s="193"/>
      <c r="C23" s="185"/>
      <c r="D23" s="181"/>
      <c r="E23" s="181"/>
      <c r="F23" s="181"/>
      <c r="G23" s="179"/>
    </row>
    <row r="24" spans="1:7" ht="12.75" customHeight="1" x14ac:dyDescent="0.2">
      <c r="A24" s="193"/>
      <c r="B24" s="193"/>
      <c r="C24" s="187" t="s">
        <v>166</v>
      </c>
      <c r="D24"/>
      <c r="E24"/>
      <c r="F24" s="181"/>
      <c r="G24" s="179"/>
    </row>
    <row r="25" spans="1:7" x14ac:dyDescent="0.2">
      <c r="A25" s="193" t="s">
        <v>239</v>
      </c>
      <c r="B25" s="193"/>
      <c r="C25" s="488" t="s">
        <v>196</v>
      </c>
      <c r="D25" s="488"/>
      <c r="E25" s="488"/>
      <c r="F25" s="179">
        <v>20</v>
      </c>
      <c r="G25" s="179"/>
    </row>
    <row r="26" spans="1:7" x14ac:dyDescent="0.2">
      <c r="A26" s="193" t="s">
        <v>240</v>
      </c>
      <c r="B26" s="193"/>
      <c r="C26" s="488" t="s">
        <v>197</v>
      </c>
      <c r="D26" s="488"/>
      <c r="E26" s="488"/>
      <c r="F26" s="179">
        <v>21</v>
      </c>
      <c r="G26" s="179"/>
    </row>
    <row r="27" spans="1:7" x14ac:dyDescent="0.2">
      <c r="A27" s="193" t="s">
        <v>241</v>
      </c>
      <c r="B27" s="193"/>
      <c r="C27" s="488" t="s">
        <v>198</v>
      </c>
      <c r="D27" s="488"/>
      <c r="E27" s="488"/>
      <c r="F27" s="179">
        <v>22</v>
      </c>
      <c r="G27" s="179"/>
    </row>
    <row r="28" spans="1:7" x14ac:dyDescent="0.2">
      <c r="A28" s="193" t="s">
        <v>242</v>
      </c>
      <c r="B28" s="193"/>
      <c r="C28" s="488" t="s">
        <v>188</v>
      </c>
      <c r="D28" s="488"/>
      <c r="E28" s="488"/>
      <c r="F28" s="179">
        <v>23</v>
      </c>
      <c r="G28" s="179"/>
    </row>
    <row r="29" spans="1:7" x14ac:dyDescent="0.2">
      <c r="A29" s="193"/>
      <c r="B29" s="193"/>
      <c r="C29" s="179"/>
      <c r="D29" s="179"/>
      <c r="E29" s="179"/>
      <c r="F29" s="179"/>
      <c r="G29" s="179"/>
    </row>
    <row r="30" spans="1:7" x14ac:dyDescent="0.2">
      <c r="A30" s="192" t="s">
        <v>186</v>
      </c>
      <c r="B30" s="192" t="s">
        <v>186</v>
      </c>
      <c r="C30" s="489" t="str">
        <f>CONCATENATE("Geförderte und finanzieller Aufwand (in Anspruch genommene Förderung) ",Deckblatt!$B$48)</f>
        <v>Geförderte und finanzieller Aufwand (in Anspruch genommene Förderung) 2014</v>
      </c>
      <c r="D30" s="489"/>
      <c r="E30" s="489"/>
      <c r="F30" s="179"/>
      <c r="G30" s="179"/>
    </row>
    <row r="31" spans="1:7" ht="19.5" customHeight="1" x14ac:dyDescent="0.2">
      <c r="A31" s="192"/>
      <c r="B31" s="192"/>
      <c r="C31" s="489" t="s">
        <v>289</v>
      </c>
      <c r="D31" s="489"/>
      <c r="E31" s="489"/>
      <c r="F31" s="179"/>
      <c r="G31" s="179"/>
    </row>
    <row r="32" spans="1:7" ht="12.75" customHeight="1" x14ac:dyDescent="0.2">
      <c r="A32" s="193"/>
      <c r="B32" s="193"/>
      <c r="C32" s="187" t="s">
        <v>161</v>
      </c>
      <c r="D32"/>
      <c r="E32"/>
      <c r="F32" s="181"/>
      <c r="G32" s="179"/>
    </row>
    <row r="33" spans="1:7" x14ac:dyDescent="0.2">
      <c r="A33" s="201" t="s">
        <v>243</v>
      </c>
      <c r="B33" s="201"/>
      <c r="C33" s="488" t="s">
        <v>162</v>
      </c>
      <c r="D33" s="488"/>
      <c r="E33" s="488"/>
      <c r="F33" s="179">
        <v>24</v>
      </c>
      <c r="G33" s="179"/>
    </row>
    <row r="34" spans="1:7" x14ac:dyDescent="0.2">
      <c r="A34" s="201" t="s">
        <v>244</v>
      </c>
      <c r="B34" s="201"/>
      <c r="C34" s="488" t="s">
        <v>163</v>
      </c>
      <c r="D34" s="488"/>
      <c r="E34" s="488"/>
      <c r="F34" s="179">
        <v>25</v>
      </c>
      <c r="G34" s="179"/>
    </row>
    <row r="35" spans="1:7" x14ac:dyDescent="0.2">
      <c r="A35" s="201" t="s">
        <v>245</v>
      </c>
      <c r="B35" s="201"/>
      <c r="C35" s="488" t="s">
        <v>164</v>
      </c>
      <c r="D35" s="488"/>
      <c r="E35" s="488"/>
      <c r="F35" s="179">
        <v>26</v>
      </c>
      <c r="G35" s="179"/>
    </row>
    <row r="36" spans="1:7" x14ac:dyDescent="0.2">
      <c r="A36" s="201" t="s">
        <v>246</v>
      </c>
      <c r="B36" s="201"/>
      <c r="C36" s="488" t="s">
        <v>165</v>
      </c>
      <c r="D36" s="488"/>
      <c r="E36" s="488"/>
      <c r="F36" s="179">
        <v>27</v>
      </c>
      <c r="G36" s="179"/>
    </row>
    <row r="37" spans="1:7" ht="4.5" customHeight="1" x14ac:dyDescent="0.2">
      <c r="A37" s="193"/>
      <c r="B37" s="193"/>
      <c r="C37" s="185"/>
      <c r="D37" s="181"/>
      <c r="E37" s="181"/>
      <c r="F37" s="179"/>
      <c r="G37" s="179"/>
    </row>
    <row r="38" spans="1:7" ht="12.75" customHeight="1" x14ac:dyDescent="0.2">
      <c r="A38" s="193"/>
      <c r="B38" s="193"/>
      <c r="C38" s="187" t="s">
        <v>166</v>
      </c>
      <c r="D38"/>
      <c r="E38"/>
      <c r="F38" s="179"/>
      <c r="G38" s="179"/>
    </row>
    <row r="39" spans="1:7" x14ac:dyDescent="0.2">
      <c r="A39" s="201" t="s">
        <v>247</v>
      </c>
      <c r="B39" s="193"/>
      <c r="C39" s="488" t="s">
        <v>196</v>
      </c>
      <c r="D39" s="488"/>
      <c r="E39" s="488"/>
      <c r="F39" s="179">
        <v>28</v>
      </c>
      <c r="G39" s="179"/>
    </row>
    <row r="40" spans="1:7" x14ac:dyDescent="0.2">
      <c r="A40" s="201" t="s">
        <v>248</v>
      </c>
      <c r="B40" s="193"/>
      <c r="C40" s="488" t="s">
        <v>197</v>
      </c>
      <c r="D40" s="488"/>
      <c r="E40" s="488"/>
      <c r="F40" s="179">
        <v>29</v>
      </c>
      <c r="G40" s="179"/>
    </row>
    <row r="41" spans="1:7" x14ac:dyDescent="0.2">
      <c r="A41" s="201" t="s">
        <v>249</v>
      </c>
      <c r="B41" s="193"/>
      <c r="C41" s="488" t="s">
        <v>198</v>
      </c>
      <c r="D41" s="488"/>
      <c r="E41" s="488"/>
      <c r="F41" s="179">
        <v>30</v>
      </c>
      <c r="G41" s="179"/>
    </row>
    <row r="42" spans="1:7" x14ac:dyDescent="0.2">
      <c r="A42" s="201" t="s">
        <v>250</v>
      </c>
      <c r="B42" s="193"/>
      <c r="C42" s="488" t="s">
        <v>188</v>
      </c>
      <c r="D42" s="488"/>
      <c r="E42" s="488"/>
      <c r="F42" s="179">
        <v>31</v>
      </c>
      <c r="G42" s="179"/>
    </row>
    <row r="43" spans="1:7" x14ac:dyDescent="0.2">
      <c r="A43" s="193"/>
      <c r="B43" s="193"/>
      <c r="C43"/>
      <c r="D43"/>
      <c r="E43"/>
      <c r="F43" s="179"/>
      <c r="G43" s="179"/>
    </row>
    <row r="44" spans="1:7" x14ac:dyDescent="0.2">
      <c r="A44" s="192" t="s">
        <v>167</v>
      </c>
      <c r="B44" s="192" t="s">
        <v>167</v>
      </c>
      <c r="C44" s="489" t="str">
        <f>CONCATENATE("Geförderte und finanzieller Aufwand (Bewilligung) ",Deckblatt!$B$48-2,", ",Deckblatt!$B$48-1," und ",Deckblatt!$B$48)</f>
        <v>Geförderte und finanzieller Aufwand (Bewilligung) 2012, 2013 und 2014</v>
      </c>
      <c r="D44" s="489"/>
      <c r="E44" s="489"/>
      <c r="F44" s="179"/>
      <c r="G44" s="179"/>
    </row>
    <row r="45" spans="1:7" ht="19.5" customHeight="1" x14ac:dyDescent="0.2">
      <c r="A45" s="192"/>
      <c r="B45" s="192"/>
      <c r="C45" s="489" t="s">
        <v>289</v>
      </c>
      <c r="D45" s="489"/>
      <c r="E45" s="489"/>
      <c r="F45" s="179"/>
      <c r="G45" s="179"/>
    </row>
    <row r="46" spans="1:7" ht="12.75" customHeight="1" x14ac:dyDescent="0.2">
      <c r="A46" s="193" t="s">
        <v>251</v>
      </c>
      <c r="B46" s="193"/>
      <c r="C46" s="491" t="s">
        <v>147</v>
      </c>
      <c r="D46" s="491"/>
      <c r="E46" s="491"/>
      <c r="F46" s="179">
        <v>32</v>
      </c>
      <c r="G46" s="179"/>
    </row>
    <row r="47" spans="1:7" x14ac:dyDescent="0.2">
      <c r="A47" s="193" t="s">
        <v>252</v>
      </c>
      <c r="B47" s="193"/>
      <c r="C47" s="491" t="s">
        <v>17</v>
      </c>
      <c r="D47" s="491"/>
      <c r="E47" s="491"/>
      <c r="F47" s="179">
        <v>33</v>
      </c>
      <c r="G47" s="179"/>
    </row>
    <row r="48" spans="1:7" x14ac:dyDescent="0.2">
      <c r="A48" s="193" t="s">
        <v>253</v>
      </c>
      <c r="B48" s="193"/>
      <c r="C48" s="491" t="s">
        <v>18</v>
      </c>
      <c r="D48" s="491"/>
      <c r="E48" s="491"/>
      <c r="F48" s="179">
        <v>34</v>
      </c>
      <c r="G48" s="179"/>
    </row>
    <row r="49" spans="1:7" x14ac:dyDescent="0.2">
      <c r="A49" s="193" t="s">
        <v>254</v>
      </c>
      <c r="B49" s="193"/>
      <c r="C49" s="491" t="s">
        <v>19</v>
      </c>
      <c r="D49" s="491"/>
      <c r="E49" s="491"/>
      <c r="F49" s="179">
        <v>35</v>
      </c>
      <c r="G49" s="179"/>
    </row>
    <row r="50" spans="1:7" x14ac:dyDescent="0.2">
      <c r="A50" s="193" t="s">
        <v>255</v>
      </c>
      <c r="B50" s="193"/>
      <c r="C50" s="491" t="s">
        <v>20</v>
      </c>
      <c r="D50" s="491"/>
      <c r="E50" s="491"/>
      <c r="F50" s="179">
        <v>36</v>
      </c>
      <c r="G50" s="179"/>
    </row>
    <row r="51" spans="1:7" x14ac:dyDescent="0.2">
      <c r="A51" s="193" t="s">
        <v>256</v>
      </c>
      <c r="B51" s="193"/>
      <c r="C51" s="491" t="s">
        <v>21</v>
      </c>
      <c r="D51" s="491"/>
      <c r="E51" s="491"/>
      <c r="F51" s="179">
        <v>37</v>
      </c>
      <c r="G51" s="179"/>
    </row>
    <row r="52" spans="1:7" x14ac:dyDescent="0.2">
      <c r="A52" s="193" t="s">
        <v>257</v>
      </c>
      <c r="B52" s="193"/>
      <c r="C52" s="491" t="s">
        <v>22</v>
      </c>
      <c r="D52" s="491"/>
      <c r="E52" s="491"/>
      <c r="F52" s="179">
        <v>38</v>
      </c>
      <c r="G52" s="179"/>
    </row>
    <row r="53" spans="1:7" x14ac:dyDescent="0.2">
      <c r="A53" s="193" t="s">
        <v>258</v>
      </c>
      <c r="B53" s="193"/>
      <c r="C53" s="491" t="s">
        <v>23</v>
      </c>
      <c r="D53" s="491"/>
      <c r="E53" s="491"/>
      <c r="F53" s="179">
        <v>39</v>
      </c>
      <c r="G53" s="179"/>
    </row>
    <row r="54" spans="1:7" x14ac:dyDescent="0.2">
      <c r="A54" s="193" t="s">
        <v>259</v>
      </c>
      <c r="B54" s="193"/>
      <c r="C54" s="491" t="s">
        <v>24</v>
      </c>
      <c r="D54" s="491"/>
      <c r="E54" s="491"/>
      <c r="F54" s="179">
        <v>40</v>
      </c>
      <c r="G54" s="179"/>
    </row>
    <row r="55" spans="1:7" x14ac:dyDescent="0.2">
      <c r="A55" s="193" t="s">
        <v>260</v>
      </c>
      <c r="B55" s="193"/>
      <c r="C55" s="491" t="s">
        <v>25</v>
      </c>
      <c r="D55" s="491"/>
      <c r="E55" s="491"/>
      <c r="F55" s="179">
        <v>41</v>
      </c>
      <c r="G55" s="179"/>
    </row>
    <row r="56" spans="1:7" x14ac:dyDescent="0.2">
      <c r="A56" s="193" t="s">
        <v>261</v>
      </c>
      <c r="B56" s="193"/>
      <c r="C56" s="491" t="s">
        <v>26</v>
      </c>
      <c r="D56" s="491"/>
      <c r="E56" s="491"/>
      <c r="F56" s="179">
        <v>42</v>
      </c>
      <c r="G56" s="179"/>
    </row>
    <row r="57" spans="1:7" x14ac:dyDescent="0.2">
      <c r="A57" s="193" t="s">
        <v>262</v>
      </c>
      <c r="B57" s="193"/>
      <c r="C57" s="491" t="s">
        <v>27</v>
      </c>
      <c r="D57" s="491"/>
      <c r="E57" s="491"/>
      <c r="F57" s="179">
        <v>43</v>
      </c>
      <c r="G57" s="179"/>
    </row>
    <row r="58" spans="1:7" x14ac:dyDescent="0.2">
      <c r="A58" s="193" t="s">
        <v>263</v>
      </c>
      <c r="B58" s="193"/>
      <c r="C58" s="491" t="s">
        <v>28</v>
      </c>
      <c r="D58" s="491"/>
      <c r="E58" s="491"/>
      <c r="F58" s="179">
        <v>44</v>
      </c>
      <c r="G58" s="179"/>
    </row>
    <row r="59" spans="1:7" x14ac:dyDescent="0.2">
      <c r="A59" s="193" t="s">
        <v>264</v>
      </c>
      <c r="B59" s="193"/>
      <c r="C59" s="491" t="s">
        <v>29</v>
      </c>
      <c r="D59" s="491"/>
      <c r="E59" s="491"/>
      <c r="F59" s="179">
        <v>45</v>
      </c>
      <c r="G59" s="179"/>
    </row>
    <row r="60" spans="1:7" x14ac:dyDescent="0.2">
      <c r="A60" s="193" t="s">
        <v>265</v>
      </c>
      <c r="B60" s="193"/>
      <c r="C60" s="491" t="s">
        <v>30</v>
      </c>
      <c r="D60" s="491"/>
      <c r="E60" s="491"/>
      <c r="F60" s="179">
        <v>46</v>
      </c>
      <c r="G60" s="179"/>
    </row>
    <row r="61" spans="1:7" x14ac:dyDescent="0.2">
      <c r="A61" s="193" t="s">
        <v>266</v>
      </c>
      <c r="B61" s="193"/>
      <c r="C61" s="491" t="s">
        <v>31</v>
      </c>
      <c r="D61" s="491"/>
      <c r="E61" s="491"/>
      <c r="F61" s="179">
        <v>47</v>
      </c>
      <c r="G61" s="179"/>
    </row>
    <row r="62" spans="1:7" x14ac:dyDescent="0.2">
      <c r="A62" s="193" t="s">
        <v>267</v>
      </c>
      <c r="B62" s="193"/>
      <c r="C62" s="491" t="s">
        <v>32</v>
      </c>
      <c r="D62" s="491"/>
      <c r="E62" s="491"/>
      <c r="F62" s="179">
        <v>48</v>
      </c>
      <c r="G62" s="179"/>
    </row>
    <row r="63" spans="1:7" x14ac:dyDescent="0.2">
      <c r="A63" s="193"/>
      <c r="B63" s="193"/>
      <c r="C63" s="184"/>
      <c r="D63" s="184"/>
      <c r="E63" s="184"/>
      <c r="F63" s="179"/>
      <c r="G63" s="179"/>
    </row>
    <row r="64" spans="1:7" x14ac:dyDescent="0.2">
      <c r="A64" s="192" t="s">
        <v>168</v>
      </c>
      <c r="B64" s="192" t="s">
        <v>168</v>
      </c>
      <c r="C64" s="493" t="str">
        <f>CONCATENATE("Geförderte, Voll- und Teilzeitfälle ",Deckblatt!$B$48," nach Geschlecht, Ländern und")</f>
        <v>Geförderte, Voll- und Teilzeitfälle 2014 nach Geschlecht, Ländern und</v>
      </c>
      <c r="D64" s="493"/>
      <c r="E64" s="493"/>
      <c r="F64" s="182"/>
      <c r="G64" s="179"/>
    </row>
    <row r="65" spans="1:8" ht="18.75" customHeight="1" x14ac:dyDescent="0.2">
      <c r="A65" s="192"/>
      <c r="B65" s="192"/>
      <c r="C65" s="189" t="s">
        <v>230</v>
      </c>
      <c r="D65" s="189"/>
      <c r="E65" s="189"/>
      <c r="F65" s="182"/>
      <c r="G65" s="179"/>
    </row>
    <row r="66" spans="1:8" x14ac:dyDescent="0.2">
      <c r="A66" s="193" t="s">
        <v>268</v>
      </c>
      <c r="B66" s="193"/>
      <c r="C66" s="487" t="s">
        <v>169</v>
      </c>
      <c r="D66" s="487"/>
      <c r="E66" s="487"/>
      <c r="F66" s="179">
        <v>49</v>
      </c>
      <c r="G66" s="179"/>
    </row>
    <row r="67" spans="1:8" x14ac:dyDescent="0.2">
      <c r="A67" s="193" t="s">
        <v>270</v>
      </c>
      <c r="B67" s="193"/>
      <c r="C67" s="494" t="s">
        <v>224</v>
      </c>
      <c r="D67" s="494"/>
      <c r="E67" s="494"/>
      <c r="F67" s="185"/>
      <c r="G67" s="179"/>
    </row>
    <row r="68" spans="1:8" x14ac:dyDescent="0.2">
      <c r="A68" s="193"/>
      <c r="B68" s="193"/>
      <c r="C68" s="487" t="s">
        <v>225</v>
      </c>
      <c r="D68" s="487"/>
      <c r="E68" s="487"/>
      <c r="F68" s="185">
        <v>50</v>
      </c>
      <c r="G68" s="179"/>
    </row>
    <row r="69" spans="1:8" x14ac:dyDescent="0.2">
      <c r="A69" s="193" t="s">
        <v>269</v>
      </c>
      <c r="B69" s="193"/>
      <c r="C69" s="487" t="s">
        <v>165</v>
      </c>
      <c r="D69" s="487"/>
      <c r="E69" s="487"/>
      <c r="F69" s="185">
        <v>51</v>
      </c>
      <c r="G69" s="179"/>
    </row>
    <row r="70" spans="1:8" x14ac:dyDescent="0.2">
      <c r="A70" s="193"/>
      <c r="B70" s="193"/>
      <c r="C70"/>
      <c r="D70"/>
      <c r="E70"/>
      <c r="F70" s="179"/>
      <c r="G70" s="179"/>
    </row>
    <row r="71" spans="1:8" ht="19.5" customHeight="1" x14ac:dyDescent="0.2">
      <c r="A71" s="192" t="s">
        <v>170</v>
      </c>
      <c r="B71" s="192" t="s">
        <v>170</v>
      </c>
      <c r="C71" s="485" t="str">
        <f>CONCATENATE("Geförderte ",Deckblatt!$B$48," nach Ländern, Gesamteinkommen und Geschlecht")</f>
        <v>Geförderte 2014 nach Ländern, Gesamteinkommen und Geschlecht</v>
      </c>
      <c r="D71" s="485"/>
      <c r="E71" s="485"/>
      <c r="F71" s="202">
        <v>52</v>
      </c>
      <c r="G71" s="179"/>
    </row>
    <row r="72" spans="1:8" x14ac:dyDescent="0.2">
      <c r="A72" s="193"/>
      <c r="B72" s="193"/>
      <c r="C72"/>
      <c r="D72"/>
      <c r="E72"/>
      <c r="F72" s="179"/>
      <c r="G72" s="179"/>
    </row>
    <row r="73" spans="1:8" x14ac:dyDescent="0.2">
      <c r="A73" s="192" t="s">
        <v>171</v>
      </c>
      <c r="B73" s="192" t="s">
        <v>171</v>
      </c>
      <c r="C73" s="486" t="str">
        <f>CONCATENATE("Geförderte und durchschnittlicher monatlicher Förderungsbetrag (Bewilligung) ",Deckblatt!$B$48)</f>
        <v>Geförderte und durchschnittlicher monatlicher Förderungsbetrag (Bewilligung) 2014</v>
      </c>
      <c r="D73" s="486"/>
      <c r="E73" s="486"/>
      <c r="F73" s="183"/>
      <c r="G73" s="179"/>
      <c r="H73" s="64"/>
    </row>
    <row r="74" spans="1:8" ht="19.5" customHeight="1" x14ac:dyDescent="0.2">
      <c r="A74" s="192"/>
      <c r="B74" s="192"/>
      <c r="C74" s="486" t="s">
        <v>226</v>
      </c>
      <c r="D74" s="486"/>
      <c r="E74" s="486"/>
      <c r="F74" s="183"/>
      <c r="G74" s="179"/>
      <c r="H74" s="64"/>
    </row>
    <row r="75" spans="1:8" x14ac:dyDescent="0.2">
      <c r="A75" s="193" t="s">
        <v>271</v>
      </c>
      <c r="B75" s="193"/>
      <c r="C75" s="487" t="s">
        <v>169</v>
      </c>
      <c r="D75" s="487"/>
      <c r="E75" s="487"/>
      <c r="F75" s="179">
        <v>53</v>
      </c>
      <c r="G75" s="179"/>
    </row>
    <row r="76" spans="1:8" x14ac:dyDescent="0.2">
      <c r="A76" s="193" t="s">
        <v>272</v>
      </c>
      <c r="B76" s="193"/>
      <c r="C76" s="494" t="s">
        <v>224</v>
      </c>
      <c r="D76" s="494"/>
      <c r="E76" s="494"/>
      <c r="F76" s="185"/>
      <c r="G76" s="179"/>
    </row>
    <row r="77" spans="1:8" x14ac:dyDescent="0.2">
      <c r="A77" s="193"/>
      <c r="B77" s="193"/>
      <c r="C77" s="487" t="s">
        <v>225</v>
      </c>
      <c r="D77" s="487"/>
      <c r="E77" s="487"/>
      <c r="F77" s="185">
        <v>54</v>
      </c>
      <c r="G77" s="179"/>
    </row>
    <row r="78" spans="1:8" x14ac:dyDescent="0.2">
      <c r="A78" s="193" t="s">
        <v>273</v>
      </c>
      <c r="B78" s="193"/>
      <c r="C78" s="487" t="s">
        <v>165</v>
      </c>
      <c r="D78" s="487"/>
      <c r="E78" s="487"/>
      <c r="F78" s="179">
        <v>55</v>
      </c>
      <c r="G78" s="179"/>
    </row>
    <row r="79" spans="1:8" x14ac:dyDescent="0.2">
      <c r="A79" s="193"/>
      <c r="B79" s="193"/>
      <c r="C79"/>
      <c r="D79"/>
      <c r="E79"/>
      <c r="F79" s="179"/>
      <c r="G79" s="179"/>
    </row>
    <row r="80" spans="1:8" x14ac:dyDescent="0.2">
      <c r="A80" s="192" t="s">
        <v>187</v>
      </c>
      <c r="B80" s="192" t="s">
        <v>187</v>
      </c>
      <c r="C80" s="486" t="str">
        <f>CONCATENATE("Geförderte und durchschnittlicher monatlicher Förderungsbetrag ",Deckblatt!$B$48,", darunter in Anspruch")</f>
        <v>Geförderte und durchschnittlicher monatlicher Förderungsbetrag 2014, darunter in Anspruch</v>
      </c>
      <c r="D80" s="486"/>
      <c r="E80" s="486"/>
      <c r="F80" s="183"/>
      <c r="G80" s="179"/>
      <c r="H80" s="64"/>
    </row>
    <row r="81" spans="1:8" ht="19.5" customHeight="1" x14ac:dyDescent="0.2">
      <c r="A81" s="192"/>
      <c r="B81" s="192"/>
      <c r="C81" s="486" t="s">
        <v>227</v>
      </c>
      <c r="D81" s="486"/>
      <c r="E81" s="486"/>
      <c r="F81" s="183"/>
      <c r="G81" s="179"/>
      <c r="H81" s="64"/>
    </row>
    <row r="82" spans="1:8" x14ac:dyDescent="0.2">
      <c r="A82" s="193" t="s">
        <v>274</v>
      </c>
      <c r="B82" s="193"/>
      <c r="C82" s="487" t="s">
        <v>169</v>
      </c>
      <c r="D82" s="487"/>
      <c r="E82" s="487"/>
      <c r="F82" s="179">
        <v>56</v>
      </c>
      <c r="G82" s="179"/>
    </row>
    <row r="83" spans="1:8" x14ac:dyDescent="0.2">
      <c r="A83" s="201" t="s">
        <v>275</v>
      </c>
      <c r="B83" s="193"/>
      <c r="C83" s="494" t="s">
        <v>224</v>
      </c>
      <c r="D83" s="494"/>
      <c r="E83" s="494"/>
      <c r="F83" s="185"/>
      <c r="G83" s="179"/>
    </row>
    <row r="84" spans="1:8" x14ac:dyDescent="0.2">
      <c r="A84" s="193"/>
      <c r="B84" s="193"/>
      <c r="C84" s="487" t="s">
        <v>225</v>
      </c>
      <c r="D84" s="487"/>
      <c r="E84" s="487"/>
      <c r="F84" s="179">
        <v>57</v>
      </c>
      <c r="G84" s="179"/>
    </row>
    <row r="85" spans="1:8" x14ac:dyDescent="0.2">
      <c r="A85" s="201" t="s">
        <v>276</v>
      </c>
      <c r="B85" s="193"/>
      <c r="C85" s="487" t="s">
        <v>165</v>
      </c>
      <c r="D85" s="487"/>
      <c r="E85" s="487"/>
      <c r="F85" s="179">
        <v>58</v>
      </c>
      <c r="G85" s="179"/>
    </row>
    <row r="86" spans="1:8" x14ac:dyDescent="0.2">
      <c r="A86" s="193"/>
      <c r="B86" s="193"/>
      <c r="C86" s="184"/>
      <c r="D86" s="184"/>
      <c r="E86" s="184"/>
      <c r="F86" s="179"/>
      <c r="G86" s="179"/>
    </row>
    <row r="87" spans="1:8" x14ac:dyDescent="0.2">
      <c r="A87" s="192" t="s">
        <v>172</v>
      </c>
      <c r="B87" s="192" t="s">
        <v>172</v>
      </c>
      <c r="C87" s="486" t="str">
        <f>CONCATENATE("Geförderte ",Deckblatt!$B$48," nach Fortbildungsstätten, Altersgruppen, Voll- und Teilzeitfällen")</f>
        <v>Geförderte 2014 nach Fortbildungsstätten, Altersgruppen, Voll- und Teilzeitfällen</v>
      </c>
      <c r="D87" s="486"/>
      <c r="E87" s="486"/>
      <c r="F87" s="179"/>
      <c r="G87" s="179"/>
    </row>
    <row r="88" spans="1:8" ht="19.5" customHeight="1" x14ac:dyDescent="0.2">
      <c r="A88" s="192"/>
      <c r="B88" s="192"/>
      <c r="C88" s="188" t="s">
        <v>228</v>
      </c>
      <c r="D88" s="188"/>
      <c r="E88" s="181"/>
      <c r="F88" s="179"/>
      <c r="G88" s="179"/>
    </row>
    <row r="89" spans="1:8" x14ac:dyDescent="0.2">
      <c r="A89" s="193" t="s">
        <v>277</v>
      </c>
      <c r="B89" s="193"/>
      <c r="C89" s="487" t="s">
        <v>65</v>
      </c>
      <c r="D89" s="487"/>
      <c r="E89" s="487"/>
      <c r="F89" s="179">
        <v>59</v>
      </c>
      <c r="G89" s="179"/>
    </row>
    <row r="90" spans="1:8" x14ac:dyDescent="0.2">
      <c r="A90" s="193" t="s">
        <v>278</v>
      </c>
      <c r="B90" s="193"/>
      <c r="C90" s="487" t="s">
        <v>128</v>
      </c>
      <c r="D90" s="487"/>
      <c r="E90" s="487"/>
      <c r="F90" s="179">
        <v>60</v>
      </c>
      <c r="G90" s="179"/>
    </row>
    <row r="91" spans="1:8" x14ac:dyDescent="0.2">
      <c r="A91" s="193" t="s">
        <v>279</v>
      </c>
      <c r="B91" s="193"/>
      <c r="C91" s="487" t="s">
        <v>142</v>
      </c>
      <c r="D91" s="487"/>
      <c r="E91" s="487"/>
      <c r="F91" s="179">
        <v>61</v>
      </c>
      <c r="G91" s="179"/>
    </row>
    <row r="92" spans="1:8" x14ac:dyDescent="0.2">
      <c r="A92" s="193"/>
      <c r="B92" s="193"/>
      <c r="C92" s="184"/>
      <c r="D92" s="184"/>
      <c r="E92" s="184"/>
      <c r="F92" s="179"/>
      <c r="G92" s="179"/>
    </row>
    <row r="93" spans="1:8" x14ac:dyDescent="0.2">
      <c r="A93" s="192" t="s">
        <v>173</v>
      </c>
      <c r="B93" s="192" t="s">
        <v>173</v>
      </c>
      <c r="C93" s="486" t="str">
        <f>CONCATENATE("Geförderte ",Deckblatt!$B$48," nach Fortbildungsstätten, Staatsangehörigkeit, Voll-, Teilzeitfällen")</f>
        <v>Geförderte 2014 nach Fortbildungsstätten, Staatsangehörigkeit, Voll-, Teilzeitfällen</v>
      </c>
      <c r="D93" s="486"/>
      <c r="E93" s="486"/>
      <c r="F93" s="183"/>
      <c r="G93" s="179"/>
      <c r="H93" s="64"/>
    </row>
    <row r="94" spans="1:8" ht="19.5" customHeight="1" x14ac:dyDescent="0.2">
      <c r="A94" s="192"/>
      <c r="B94" s="192"/>
      <c r="C94" s="188" t="s">
        <v>228</v>
      </c>
      <c r="D94" s="188"/>
      <c r="E94" s="183"/>
      <c r="F94" s="183"/>
      <c r="G94" s="179"/>
      <c r="H94" s="64"/>
    </row>
    <row r="95" spans="1:8" x14ac:dyDescent="0.2">
      <c r="A95" s="193" t="s">
        <v>280</v>
      </c>
      <c r="B95" s="193"/>
      <c r="C95" s="487" t="s">
        <v>65</v>
      </c>
      <c r="D95" s="487"/>
      <c r="E95" s="487"/>
      <c r="F95" s="179">
        <v>62</v>
      </c>
      <c r="G95" s="179"/>
    </row>
    <row r="96" spans="1:8" x14ac:dyDescent="0.2">
      <c r="A96" s="193" t="s">
        <v>281</v>
      </c>
      <c r="B96" s="193"/>
      <c r="C96" s="487" t="s">
        <v>128</v>
      </c>
      <c r="D96" s="487"/>
      <c r="E96" s="487"/>
      <c r="F96" s="179">
        <v>63</v>
      </c>
      <c r="G96" s="179"/>
    </row>
    <row r="97" spans="1:8" x14ac:dyDescent="0.2">
      <c r="A97" s="193" t="s">
        <v>282</v>
      </c>
      <c r="B97" s="193"/>
      <c r="C97" s="487" t="s">
        <v>142</v>
      </c>
      <c r="D97" s="487"/>
      <c r="E97" s="487"/>
      <c r="F97" s="179">
        <v>64</v>
      </c>
      <c r="G97" s="179"/>
    </row>
    <row r="98" spans="1:8" x14ac:dyDescent="0.2">
      <c r="A98" s="193"/>
      <c r="B98" s="193"/>
      <c r="C98" s="184"/>
      <c r="D98" s="184"/>
      <c r="E98" s="184"/>
      <c r="F98" s="179"/>
      <c r="G98" s="179"/>
    </row>
    <row r="99" spans="1:8" x14ac:dyDescent="0.2">
      <c r="A99" s="192" t="s">
        <v>174</v>
      </c>
      <c r="B99" s="192" t="s">
        <v>174</v>
      </c>
      <c r="C99" s="486" t="str">
        <f>CONCATENATE("Geförderte ",Deckblatt!$B$48," nach  Fortbildungsstätten, Art eines bereits erworbenen berufsqualifizierenden")</f>
        <v>Geförderte 2014 nach  Fortbildungsstätten, Art eines bereits erworbenen berufsqualifizierenden</v>
      </c>
      <c r="D99" s="486"/>
      <c r="E99" s="486"/>
      <c r="F99" s="183"/>
      <c r="G99" s="179"/>
      <c r="H99" s="64"/>
    </row>
    <row r="100" spans="1:8" ht="19.5" customHeight="1" x14ac:dyDescent="0.2">
      <c r="A100" s="192"/>
      <c r="B100" s="192"/>
      <c r="C100" s="486" t="s">
        <v>229</v>
      </c>
      <c r="D100" s="486"/>
      <c r="E100" s="486"/>
      <c r="F100" s="183"/>
      <c r="G100" s="179"/>
      <c r="H100" s="64"/>
    </row>
    <row r="101" spans="1:8" x14ac:dyDescent="0.2">
      <c r="A101" s="193" t="s">
        <v>283</v>
      </c>
      <c r="B101" s="193"/>
      <c r="C101" s="487" t="s">
        <v>65</v>
      </c>
      <c r="D101" s="487"/>
      <c r="E101" s="487"/>
      <c r="F101" s="179">
        <v>65</v>
      </c>
      <c r="G101" s="179"/>
    </row>
    <row r="102" spans="1:8" x14ac:dyDescent="0.2">
      <c r="A102" s="193" t="s">
        <v>284</v>
      </c>
      <c r="B102" s="193"/>
      <c r="C102" s="487" t="s">
        <v>128</v>
      </c>
      <c r="D102" s="487"/>
      <c r="E102" s="487"/>
      <c r="F102" s="179">
        <v>66</v>
      </c>
      <c r="G102" s="179"/>
    </row>
    <row r="103" spans="1:8" x14ac:dyDescent="0.2">
      <c r="A103" s="193" t="s">
        <v>285</v>
      </c>
      <c r="B103" s="193"/>
      <c r="C103" s="487" t="s">
        <v>142</v>
      </c>
      <c r="D103" s="487"/>
      <c r="E103" s="487"/>
      <c r="F103" s="179">
        <v>67</v>
      </c>
      <c r="G103" s="179"/>
    </row>
    <row r="104" spans="1:8" x14ac:dyDescent="0.2">
      <c r="A104" s="193"/>
      <c r="B104" s="193"/>
      <c r="C104" s="184"/>
      <c r="D104" s="184"/>
      <c r="E104" s="184"/>
      <c r="F104" s="179"/>
      <c r="G104" s="179"/>
    </row>
    <row r="105" spans="1:8" x14ac:dyDescent="0.2">
      <c r="A105" s="192" t="s">
        <v>175</v>
      </c>
      <c r="B105" s="192" t="s">
        <v>175</v>
      </c>
      <c r="C105" s="486" t="str">
        <f>CONCATENATE("Geförderte ",Deckblatt!$B$48," nach Dauer der Maßnahme, Fortbildungsstätten, Voll-, Teilzeitfällen")</f>
        <v>Geförderte 2014 nach Dauer der Maßnahme, Fortbildungsstätten, Voll-, Teilzeitfällen</v>
      </c>
      <c r="D105" s="486"/>
      <c r="E105" s="486"/>
      <c r="F105" s="183"/>
      <c r="G105" s="179"/>
      <c r="H105" s="64"/>
    </row>
    <row r="106" spans="1:8" ht="19.5" customHeight="1" x14ac:dyDescent="0.2">
      <c r="A106" s="192"/>
      <c r="B106" s="192"/>
      <c r="C106" s="188" t="s">
        <v>228</v>
      </c>
      <c r="D106" s="188"/>
      <c r="E106" s="188"/>
      <c r="F106" s="183"/>
      <c r="G106" s="179"/>
      <c r="H106" s="64"/>
    </row>
    <row r="107" spans="1:8" x14ac:dyDescent="0.2">
      <c r="A107" s="193" t="s">
        <v>286</v>
      </c>
      <c r="B107" s="193"/>
      <c r="C107" s="487" t="s">
        <v>65</v>
      </c>
      <c r="D107" s="487"/>
      <c r="E107" s="487"/>
      <c r="F107" s="179">
        <v>68</v>
      </c>
      <c r="G107" s="179"/>
    </row>
    <row r="108" spans="1:8" x14ac:dyDescent="0.2">
      <c r="A108" s="193" t="s">
        <v>287</v>
      </c>
      <c r="B108" s="193"/>
      <c r="C108" s="487" t="s">
        <v>128</v>
      </c>
      <c r="D108" s="487"/>
      <c r="E108" s="487"/>
      <c r="F108" s="179">
        <v>69</v>
      </c>
      <c r="G108" s="179"/>
    </row>
    <row r="109" spans="1:8" x14ac:dyDescent="0.2">
      <c r="A109" s="193" t="s">
        <v>288</v>
      </c>
      <c r="B109" s="193"/>
      <c r="C109" s="487" t="s">
        <v>142</v>
      </c>
      <c r="D109" s="487"/>
      <c r="E109" s="487"/>
      <c r="F109" s="179">
        <v>70</v>
      </c>
      <c r="G109" s="179"/>
    </row>
    <row r="110" spans="1:8" x14ac:dyDescent="0.2">
      <c r="A110" s="193"/>
      <c r="B110" s="193"/>
      <c r="C110" s="184"/>
      <c r="D110" s="184"/>
      <c r="E110" s="184"/>
      <c r="F110" s="179"/>
      <c r="G110" s="179"/>
    </row>
    <row r="111" spans="1:8" ht="19.5" customHeight="1" x14ac:dyDescent="0.2">
      <c r="A111" s="192" t="s">
        <v>176</v>
      </c>
      <c r="B111" s="192" t="s">
        <v>176</v>
      </c>
      <c r="C111" s="485" t="str">
        <f>CONCATENATE("Geförderte (Vollzeitfälle) ",Deckblatt!$B$48," nach Fortbildungsstätten, Familienstand und Geschlecht")</f>
        <v>Geförderte (Vollzeitfälle) 2014 nach Fortbildungsstätten, Familienstand und Geschlecht</v>
      </c>
      <c r="D111" s="485"/>
      <c r="E111" s="485"/>
      <c r="F111" s="203">
        <v>71</v>
      </c>
      <c r="G111" s="179"/>
      <c r="H111" s="64"/>
    </row>
    <row r="112" spans="1:8" x14ac:dyDescent="0.2">
      <c r="A112" s="193"/>
      <c r="B112" s="193"/>
      <c r="C112" s="184"/>
      <c r="D112" s="184"/>
      <c r="E112" s="184"/>
      <c r="F112" s="179"/>
      <c r="G112" s="179"/>
    </row>
    <row r="113" spans="1:8" ht="12.75" customHeight="1" x14ac:dyDescent="0.2">
      <c r="A113" s="192" t="s">
        <v>328</v>
      </c>
      <c r="B113" s="192" t="s">
        <v>328</v>
      </c>
      <c r="C113" s="486" t="str">
        <f>CONCATENATE("Geförderte ",Deckblatt!$B$48," nach Erlass, Stundung und Freistellung der Restdarlehen")</f>
        <v>Geförderte 2014 nach Erlass, Stundung und Freistellung der Restdarlehen</v>
      </c>
      <c r="D113" s="486"/>
      <c r="E113" s="486"/>
      <c r="G113" s="179"/>
      <c r="H113" s="64"/>
    </row>
    <row r="114" spans="1:8" ht="19.5" customHeight="1" x14ac:dyDescent="0.2">
      <c r="A114" s="192"/>
      <c r="B114" s="192"/>
      <c r="C114" s="485" t="s">
        <v>329</v>
      </c>
      <c r="D114" s="485"/>
      <c r="E114" s="485"/>
      <c r="F114" s="203">
        <v>72</v>
      </c>
      <c r="G114" s="179"/>
      <c r="H114" s="64"/>
    </row>
    <row r="115" spans="1:8" x14ac:dyDescent="0.2">
      <c r="A115" s="179"/>
      <c r="B115" s="179"/>
      <c r="C115"/>
      <c r="D115"/>
      <c r="E115"/>
      <c r="F115" s="179"/>
      <c r="G115" s="179"/>
    </row>
    <row r="116" spans="1:8" ht="12.75" customHeight="1" x14ac:dyDescent="0.2">
      <c r="A116" s="179"/>
      <c r="B116" s="192" t="s">
        <v>402</v>
      </c>
      <c r="C116" s="485" t="str">
        <f>CONCATENATE("Geförderte ",Deckblatt!$B$48," in den 50 am stärksten besetzten Fortbildungsberufen")</f>
        <v>Geförderte 2014 in den 50 am stärksten besetzten Fortbildungsberufen</v>
      </c>
      <c r="D116" s="485"/>
      <c r="E116" s="485"/>
      <c r="F116" s="203">
        <v>73</v>
      </c>
      <c r="G116" s="179"/>
    </row>
    <row r="117" spans="1:8" x14ac:dyDescent="0.2">
      <c r="C117" s="200"/>
      <c r="D117"/>
      <c r="E117"/>
    </row>
  </sheetData>
  <mergeCells count="88">
    <mergeCell ref="C76:E76"/>
    <mergeCell ref="C67:E67"/>
    <mergeCell ref="C66:E66"/>
    <mergeCell ref="C69:E69"/>
    <mergeCell ref="C68:E68"/>
    <mergeCell ref="C71:E71"/>
    <mergeCell ref="C73:E73"/>
    <mergeCell ref="C74:E74"/>
    <mergeCell ref="C75:E75"/>
    <mergeCell ref="C77:E77"/>
    <mergeCell ref="C107:E107"/>
    <mergeCell ref="C102:E102"/>
    <mergeCell ref="C103:E103"/>
    <mergeCell ref="C105:E105"/>
    <mergeCell ref="C95:E95"/>
    <mergeCell ref="C93:E93"/>
    <mergeCell ref="C81:E81"/>
    <mergeCell ref="C82:E82"/>
    <mergeCell ref="C83:E83"/>
    <mergeCell ref="C101:E101"/>
    <mergeCell ref="C96:E96"/>
    <mergeCell ref="C100:E100"/>
    <mergeCell ref="C87:E87"/>
    <mergeCell ref="C78:E78"/>
    <mergeCell ref="C80:E80"/>
    <mergeCell ref="C61:E61"/>
    <mergeCell ref="C62:E62"/>
    <mergeCell ref="C64:E64"/>
    <mergeCell ref="C55:E55"/>
    <mergeCell ref="C56:E56"/>
    <mergeCell ref="C57:E57"/>
    <mergeCell ref="C58:E58"/>
    <mergeCell ref="C59:E59"/>
    <mergeCell ref="C60:E60"/>
    <mergeCell ref="C47:E47"/>
    <mergeCell ref="C48:E48"/>
    <mergeCell ref="C49:E49"/>
    <mergeCell ref="C54:E54"/>
    <mergeCell ref="C50:E50"/>
    <mergeCell ref="C51:E51"/>
    <mergeCell ref="C52:E52"/>
    <mergeCell ref="C53:E53"/>
    <mergeCell ref="C8:E8"/>
    <mergeCell ref="C46:E46"/>
    <mergeCell ref="C35:E35"/>
    <mergeCell ref="C36:E36"/>
    <mergeCell ref="C44:E44"/>
    <mergeCell ref="C45:E45"/>
    <mergeCell ref="C39:E39"/>
    <mergeCell ref="C40:E40"/>
    <mergeCell ref="C41:E41"/>
    <mergeCell ref="C42:E42"/>
    <mergeCell ref="C17:E17"/>
    <mergeCell ref="C19:E19"/>
    <mergeCell ref="C33:E33"/>
    <mergeCell ref="C34:E34"/>
    <mergeCell ref="C30:E30"/>
    <mergeCell ref="C31:E31"/>
    <mergeCell ref="C3:E3"/>
    <mergeCell ref="C4:E4"/>
    <mergeCell ref="C5:E5"/>
    <mergeCell ref="C7:E7"/>
    <mergeCell ref="C6:E6"/>
    <mergeCell ref="C9:E9"/>
    <mergeCell ref="C10:E10"/>
    <mergeCell ref="C16:E16"/>
    <mergeCell ref="C11:E11"/>
    <mergeCell ref="B12:C12"/>
    <mergeCell ref="C26:E26"/>
    <mergeCell ref="C27:E27"/>
    <mergeCell ref="C28:E28"/>
    <mergeCell ref="C20:E20"/>
    <mergeCell ref="C21:E21"/>
    <mergeCell ref="C22:E22"/>
    <mergeCell ref="C25:E25"/>
    <mergeCell ref="C116:E116"/>
    <mergeCell ref="C113:E113"/>
    <mergeCell ref="C114:E114"/>
    <mergeCell ref="C84:E84"/>
    <mergeCell ref="C85:E85"/>
    <mergeCell ref="C111:E111"/>
    <mergeCell ref="C89:E89"/>
    <mergeCell ref="C90:E90"/>
    <mergeCell ref="C91:E91"/>
    <mergeCell ref="C108:E108"/>
    <mergeCell ref="C109:E109"/>
    <mergeCell ref="C97:E97"/>
    <mergeCell ref="C99:E99"/>
  </mergeCells>
  <phoneticPr fontId="47" type="noConversion"/>
  <hyperlinks>
    <hyperlink ref="C59" location="'2 Deutschland+Baden-Wü+Bayern'!A1" display="'2 Deutschland+Baden-Wü+Bayern'!A1"/>
    <hyperlink ref="C61" location="'2 Berlin+Brandenburg+Bremen'!A1" display="'2 Berlin+Brandenburg+Bremen'!A1"/>
    <hyperlink ref="C62" location="'2 Berlin+Brandenburg+Bremen'!A1" display="'2 Berlin+Brandenburg+Bremen'!A1"/>
    <hyperlink ref="C20" location="'Tabelle 1.1'!A62" display="'Tabelle 1.1'!A62"/>
    <hyperlink ref="C21" location="'Tabelle 1.1'!A12" display="'Tabelle 1.1'!A12"/>
    <hyperlink ref="C22" location="'Tabelle 1.1'!A32" display="Schüler und Schülerinnen"/>
    <hyperlink ref="C19" location="'Tabelle 1.1'!A32" display="Schüler und Schülerinnen"/>
    <hyperlink ref="C25" location="'Tabelle 1.2.2a'!A1" display="'Tabelle 1.2.2a'!A1"/>
    <hyperlink ref="C26" location="'Tabelle 1.2.3a'!A1" display="'Tabelle 1.2.3a'!A1"/>
    <hyperlink ref="C46" location="Tabelle2.1!A1" display="Tabelle2.1!A1"/>
    <hyperlink ref="C48" location="'Tabelle 3b'!A1" display="'Tabelle 3b'!A1"/>
    <hyperlink ref="C49" r:id="rId1" location="'Tabelle 3f'!A1" display="C:\A-VII\G-VIIC\G-VIIC-Daten\Querschnitt\Daten\BAföG, AFBG\BAföG\2000\Internet-Shop\Internetshop_Tabellen_1-16.xls - 'Tabelle 3f'!A1"/>
    <hyperlink ref="C50" location="'Tabelle2.5'!A1" display="'Tabelle2.5'!A1"/>
    <hyperlink ref="C51" location="'Tabelle2.6'!A1" display="'Tabelle2.6'!A1"/>
    <hyperlink ref="C52" r:id="rId2" location="'Tabelle 3f'!A1" display="C:\A-VII\G-VIIC\G-VIIC-Daten\Querschnitt\Daten\BAföG, AFBG\BAföG\2000\Internet-Shop\Internetshop_Tabellen_1-16.xls - 'Tabelle 3f'!A1"/>
    <hyperlink ref="C53" location="'Tabelle 4a'!A1" display="'Tabelle 4a'!A1"/>
    <hyperlink ref="C62:D62" location="'Tabelle2.17'!A1" display="'Tabelle2.17'!A1"/>
    <hyperlink ref="C61:D61" location="'Tabelle2.16'!A1" display="'Tabelle2.16'!A1"/>
    <hyperlink ref="C54" location="'Tabelle 4b'!A1" display="'Tabelle 4b'!A1"/>
    <hyperlink ref="C55:D55" location="'Tabelle2.10'!A1" display="'Tabelle2.10'!A1"/>
    <hyperlink ref="C56:D56" location="'Tabelle2.11'!A1" display="'Tabelle2.11'!A1"/>
    <hyperlink ref="C57:D57" location="'Tabelle2.12'!A1" display="'Tabelle2.12'!A1"/>
    <hyperlink ref="C58:D58" location="'Tabelle2.13'!A1" display="'Tabelle2.13'!A1"/>
    <hyperlink ref="C59:D59" location="'Tabelle2.14'!A1" display="'Tabelle2.14'!A1"/>
    <hyperlink ref="C67" location="'3.2'!A1" display="Lehrgang an öffentlichen Instituten, Lehrgang an privaten Instituten,"/>
    <hyperlink ref="C69" location="'T1 Seite 3'!A1" display="'T1 Seite 3'!A1"/>
    <hyperlink ref="C66" location="'T1 Seite 1'!A1" display="'T1 Seite 1'!A1"/>
    <hyperlink ref="C76" location="'5.2'!A1" display="Lehrgang an öffentlichen Instituten, Lehrgang an privaten Instituten,"/>
    <hyperlink ref="C78" location="'T3 Seite 3'!A1" display="'T3 Seite 3'!A1"/>
    <hyperlink ref="C75" location="'T3 Seite 1'!A1" display="'T3 Seite 1'!A1"/>
    <hyperlink ref="C89" location="'Tabelle 6b'!A1" display="'Tabelle 6b'!A1"/>
    <hyperlink ref="C90" location="Tabelle6.2!A1" display="Tabelle6.2!A1"/>
    <hyperlink ref="C91" location="Tabelle6.3!A1" display="Tabelle6.3!A1"/>
    <hyperlink ref="C27" location="'Tabelle 1.2.1a'!A1" display="'Tabelle 1.2.1a'!A1"/>
    <hyperlink ref="C28" location="'Tabelle 1.2.2a'!A1" display="'Tabelle 1.2.2a'!A1"/>
    <hyperlink ref="C34" location="'Tabelle 2d'!A1" display="'Tabelle 2d'!A1"/>
    <hyperlink ref="C35" location="'Tabelle 2e'!A1" display="'Tabelle 2e'!A1"/>
    <hyperlink ref="C36" location="'Tabelle 2f'!A1" display="'Tabelle 2f'!A1"/>
    <hyperlink ref="C39" location="'Tabelle 2i'!A1" display="'Tabelle 2i'!A1"/>
    <hyperlink ref="C40" location="'Tabelle 2g'!A1" display="'Tabelle 2g'!A1"/>
    <hyperlink ref="C41" location="'Tabelle 2h'!A1" display="'Tabelle 2h'!A1"/>
    <hyperlink ref="C42" location="'Tabelle 2i'!A1" display="'Tabelle 2i'!A1"/>
    <hyperlink ref="C86:D86" location="'Tabelle 5e'!A1" display="'Tabelle 5e'!A1"/>
    <hyperlink ref="C37" location="'Tabelle 2g'!A1" display="'Tabelle 2g'!A1"/>
    <hyperlink ref="C29" location="'Tabelle 1.2.3a'!A1" display="'Tabelle 1.2.3a'!A1"/>
    <hyperlink ref="C23" location="'Tabelle 1.1'!A62" display="'Tabelle 1.1'!A62"/>
    <hyperlink ref="C50:D50" location="'Tabelle 3d'!A1" display="'Tabelle 3d'!A1"/>
    <hyperlink ref="C51:D51" location="'Tabelle 3e'!A1" display="'Tabelle 3e'!A1"/>
    <hyperlink ref="C52:D52" location="'Tabelle 3e'!A1" display="'Tabelle 3e'!A1"/>
    <hyperlink ref="C23:E23" location="'1.1'!A1" display="Studierende"/>
    <hyperlink ref="C29:E29" location="'1.2.3a'!A1" display="Studierende"/>
    <hyperlink ref="C37:E37" location="'2g'!A1" display="Rheinland-Pfalz, Saarland"/>
    <hyperlink ref="C66:E66" location="'3.1'!A1" display="Insgesamt, Öffentliche Schulen, Private Schulen"/>
    <hyperlink ref="C67:E67" location="'3.2'!A1" display="Lehrgang an öffentlichen Instituten, Lehrgang an privaten Instituten,"/>
    <hyperlink ref="C69:E69" location="'3.3'!A1" display="Fernlehrgang an privaten Instituten, Auslandsfall"/>
    <hyperlink ref="C86:E86" location="'6a'!A1" display="Insgesamt"/>
    <hyperlink ref="C98" location="'Tabelle 6b'!A1" display="'Tabelle 6b'!A1"/>
    <hyperlink ref="C98:E98" location="'7a'!A1" display="Höhere Fachschulen, Akademien, Fachhochschulen, Kunsthochschulen, Universitäten"/>
    <hyperlink ref="C2" location="Erläuterungen!A1" display="Erläuterungen!A1"/>
    <hyperlink ref="C6" location="Bedarfssätze!A1" display="Bedarfssätze!A1"/>
    <hyperlink ref="C86" location="'Tabelle 6c'!A1" display="'Tabelle 6c'!A1"/>
    <hyperlink ref="C5" location="Erläuterungen!A1" display="Erläuterungen!A1"/>
    <hyperlink ref="C49:D49" location="'Tabelle 3c'!A1" display="'Tabelle 3c'!A1"/>
    <hyperlink ref="C3" location="Bedarfssätze!A1" display="Bedarfssätze!A1"/>
    <hyperlink ref="C4" location="Qualitätsbericht!Druckbereich" display="Qualitätsberich"/>
    <hyperlink ref="C104:D104" location="'Tabelle 7a'!A1" display="'Tabelle 7a'!A1"/>
    <hyperlink ref="C110:E110" location="'8'!A1" display="'8'!A1"/>
    <hyperlink ref="C2:E2" location="Gebietsstand!A1" display="Gebietsstand"/>
    <hyperlink ref="C104:E104" location="'8'!A1" display="'8'!A1"/>
    <hyperlink ref="C92" location="'Tabelle 6c'!A1" display="'Tabelle 6c'!A1"/>
    <hyperlink ref="C92:E92" location="'6a'!A1" display="Insgesamt"/>
    <hyperlink ref="C78:D78" location="'Tabelle 5c'!A1" display="'Tabelle 5c'!A1"/>
    <hyperlink ref="C46:D46" location="'Tabelle 3c'!A1" display="'Tabelle 3c'!A1"/>
    <hyperlink ref="C48:D48" location="'Tabelle 3e'!A1" display="'Tabelle 3e'!A1"/>
    <hyperlink ref="C1" location="Qualitätsbericht!Druckbereich" display="Qualitätsberich"/>
    <hyperlink ref="C98:D98" location="'Tabelle 7a'!A1" display="'Tabelle 7a'!A1"/>
    <hyperlink ref="C5:E5" location="Qualitätsbericht!A1" display="Qualitätsbericht"/>
    <hyperlink ref="C6:E6" location="'Weitere Erläuterungen'!A1" display="Weitere Erläuterungen"/>
    <hyperlink ref="C8:E8" location="'Grafik1-2'!A1" display="'Grafik1-2'!A1"/>
    <hyperlink ref="C10:E10" location="Grafik3!A1" display="Grafik3!A1"/>
    <hyperlink ref="C19:E19" location="'1.1'!A1" display="Schüler und Schülerinnen"/>
    <hyperlink ref="C25:E25" location="'1.5'!A1" display="Insgesamt, Berufsbildungsgesetz"/>
    <hyperlink ref="C76:E76" location="'5.2'!A1" display="Lehrgang an öffentlichen Instituten, Lehrgang an privaten Instituten,"/>
    <hyperlink ref="C78:E78" location="'5.3'!A1" display="Fernlehrgang an privaten Instituten, Auslandsfall"/>
    <hyperlink ref="C83" location="'5.2a'!A1" display="Lehrgang an öffentlichen Instituten, Lehrgang an privaten Instituten,"/>
    <hyperlink ref="C85" location="'T3 Seite 3'!A1" display="'T3 Seite 3'!A1"/>
    <hyperlink ref="C82" location="'T3 Seite 1'!A1" display="'T3 Seite 1'!A1"/>
    <hyperlink ref="C82:E82" location="'5.1a'!A1" display="Insgesamt, Öffentliche Schulen, Private Schulen"/>
    <hyperlink ref="C85:D85" location="'Tabelle 5c'!A1" display="'Tabelle 5c'!A1"/>
    <hyperlink ref="C83:E83" location="'5.2a'!A1" display="Lehrgang an öffentlichen Instituten, Lehrgang an privaten Instituten,"/>
    <hyperlink ref="C85:E85" location="'5.3a'!A1" display="Fernlehrgang an privaten Instituten, Auslandsfall"/>
    <hyperlink ref="C95" location="'Tabelle 6b'!A1" display="'Tabelle 6b'!A1"/>
    <hyperlink ref="C96" location="Tabelle6.2!A1" display="Tabelle6.2!A1"/>
    <hyperlink ref="C97" location="Tabelle6.3!A1" display="Tabelle6.3!A1"/>
    <hyperlink ref="C101" location="'Tabelle 6b'!A1" display="'Tabelle 6b'!A1"/>
    <hyperlink ref="C102" location="Tabelle6.2!A1" display="Tabelle6.2!A1"/>
    <hyperlink ref="C103" location="Tabelle6.3!A1" display="Tabelle6.3!A1"/>
    <hyperlink ref="C107" location="'Tabelle 6b'!A1" display="'Tabelle 6b'!A1"/>
    <hyperlink ref="C108" location="Tabelle6.2!A1" display="Tabelle6.2!A1"/>
    <hyperlink ref="C109" location="Tabelle6.3!A1" display="Tabelle6.3!A1"/>
    <hyperlink ref="C11:E11" location="Karte!A1" display="Karte"/>
    <hyperlink ref="C3:E3" location="Gebietsstand!A1" display="Gebietsstand"/>
    <hyperlink ref="C4:E4" location="Vorbemerkung!A1" display="Vorbemerkung"/>
    <hyperlink ref="C9:E9" location="'Grafik1-2'!A1" display="'Grafik1-2'!A1"/>
    <hyperlink ref="C20:E20" location="'1.2'!A1" display="Private Schulen, Lehrgang an öffentlichen Instituten"/>
    <hyperlink ref="C21:E21" location="'1.3'!A1" display="Lehrgang an privaten Instituten, Fernlehrgang an öffentlichen Instituten"/>
    <hyperlink ref="C22:E22" location="'1.4'!A1" display="Fernlehrgang an privaten Instituten, Auslandsfall"/>
    <hyperlink ref="C26:E26" location="'1.6'!A1" display="Handwerksordnung, Vergleichbares Bundesrecht"/>
    <hyperlink ref="C27:E27" location="'1.7'!A1" display="Vergleichbares Landesrecht, Ergänzungsschulen"/>
    <hyperlink ref="C28:E28" location="'1.8'!A1" display="Gesundheits- und Pflegeberufe"/>
    <hyperlink ref="C33" location="'Tabelle 2c'!A1" display="'Tabelle 2c'!A1"/>
    <hyperlink ref="C33:E33" location="'1.1a'!A1" display="Insgesamt, Öffentliche Schulen"/>
    <hyperlink ref="C34:E34" location="'1.2a'!A1" display="Private Schulen, Lehrgang an öffentlichen Instituten"/>
    <hyperlink ref="C35:E35" location="'1.3a'!A1" display="Lehrgang an privaten Instituten, Fernlehrgang an öffentlichen Instituten"/>
    <hyperlink ref="C36:E36" location="'1.4a'!A1" display="Fernlehrgang an privaten Instituten, Auslandsfall"/>
    <hyperlink ref="C39:E39" location="'1.5a'!A1" display="Insgesamt, Berufsbildungsgesetz"/>
    <hyperlink ref="C40:E40" location="'1.6a'!A1" display="Handwerksordnung, Vergleichbares Bundesrecht"/>
    <hyperlink ref="C41:E41" location="'1.7a'!A1" display="Vergleichbares Landesrecht, Ergänzungsschulen"/>
    <hyperlink ref="C42:E42" location="'1.8a'!A1" display="Gesundheits- und Pflegeberufe"/>
    <hyperlink ref="C46:E46" location="'2.1'!A1" display="Deutschland"/>
    <hyperlink ref="C47:D47" location="'Tabelle 3d'!A1" display="'Tabelle 3d'!A1"/>
    <hyperlink ref="C47" location="'Tabelle 3a'!A1" display="'Tabelle 3a'!A1"/>
    <hyperlink ref="C47:E47" location="'2.2'!A1" display="Baden-Württemberg"/>
    <hyperlink ref="C48:E48" location="'2.3'!A1" display="Bayern"/>
    <hyperlink ref="C49:E49" location="'2.4'!A1" display="Berlin"/>
    <hyperlink ref="C50:E50" location="'2.5'!A1" display="Brandenburg"/>
    <hyperlink ref="C51:E51" location="'2.6'!A1" display="Bremen"/>
    <hyperlink ref="C52:E52" location="'2.7'!A1" display="Hamburg"/>
    <hyperlink ref="C53:E53" location="'2.8'!A1" display="Hessen"/>
    <hyperlink ref="C54:E54" location="'2.9'!A1" display="Mecklenburg-Vorpommern"/>
    <hyperlink ref="C55:E55" location="'2.10'!A1" display="Niedersachsen"/>
    <hyperlink ref="C56:E56" location="'2.11'!A1" display="Nordrhein-Westfalen"/>
    <hyperlink ref="C57:E57" location="'2.12'!A1" display="Rheinland-Pfalz"/>
    <hyperlink ref="C58:E58" location="'2.13'!A1" display="Saarland"/>
    <hyperlink ref="C59:E59" location="'2.14'!A1" display="Sachsen"/>
    <hyperlink ref="C61:E61" location="'2.16'!A1" display="Schleswig-Holstein"/>
    <hyperlink ref="C62:E62" location="'2.17'!A1" display="Thüringen"/>
    <hyperlink ref="C68:E68" location="'3.2'!A1" display="    Fernlehrgang an öffentlichen Instituten"/>
    <hyperlink ref="C71:E71" location="'4'!A1" display="'4'!A1"/>
    <hyperlink ref="C77:E77" location="'5.2'!A1" display="    Fernlehrgang an öffentlichen Instituten"/>
    <hyperlink ref="C84:E84" location="'5.2a'!A1" display="    Fernlehrgang an öffentlichen Instituten"/>
    <hyperlink ref="C89:E89" location="'6.1'!A1" display="Insgesamt"/>
    <hyperlink ref="C90:E90" location="'6.2'!A1" display="Vollzeitfälle"/>
    <hyperlink ref="C91:E91" location="'6.3'!A1" display="Teilzeitfälle"/>
    <hyperlink ref="C95:E95" location="'7.1'!A1" display="Insgesamt"/>
    <hyperlink ref="C96:E96" location="'7.2'!A1" display="Vollzeitfälle"/>
    <hyperlink ref="C97:E97" location="'7.3'!A1" display="Teilzeitfälle"/>
    <hyperlink ref="C101:E101" location="'8.1'!A1" display="Insgesamt"/>
    <hyperlink ref="C102:E102" location="'8.2'!A1" display="Vollzeitfälle"/>
    <hyperlink ref="C103:E103" location="'8.3'!A1" display="Teilzeitfälle"/>
    <hyperlink ref="C107:E107" location="'9.1'!A1" display="Insgesamt"/>
    <hyperlink ref="C108:E108" location="'9.2'!A1" display="Vollzeitfälle"/>
    <hyperlink ref="C109:E109" location="'9.3'!A1" display="Teilzeitfälle"/>
    <hyperlink ref="C75:E75" location="'5.1'!A1" display="Insgesamt, Öffentliche Schulen, Private Schulen"/>
    <hyperlink ref="C111:E111" location="'10'!Druckbereich" display="'10'!Druckbereich"/>
    <hyperlink ref="C112:E112" location="'8'!A1" display="'8'!A1"/>
    <hyperlink ref="C113:D113" location="'Tabelle 7a'!A1" display="'Tabelle 7a'!A1"/>
    <hyperlink ref="C113:E114" location="'11'!A1" display="'11'!A1"/>
    <hyperlink ref="C60" location="'2 Deutschland+Baden-Wü+Bayern'!A1" display="'2 Deutschland+Baden-Wü+Bayern'!A1"/>
    <hyperlink ref="C60:D60" location="'Tabelle2.14'!A1" display="'Tabelle2.14'!A1"/>
    <hyperlink ref="C60:E60" location="'2.15'!A1" display="Sachsen-Anhalt"/>
    <hyperlink ref="C116:D116" location="'Tabelle 7a'!A1" display="'Tabelle 7a'!A1"/>
    <hyperlink ref="C116:E116" location="'12'!A1" display="'12'!A1"/>
  </hyperlinks>
  <pageMargins left="0.78740157480314965" right="0.78740157480314965" top="0.98425196850393704" bottom="0.98425196850393704" header="0.51181102362204722" footer="0.51181102362204722"/>
  <pageSetup paperSize="9" scale="83" fitToHeight="2" orientation="portrait" blackAndWhite="1" r:id="rId3"/>
  <headerFooter alignWithMargins="0"/>
  <rowBreaks count="1" manualBreakCount="1">
    <brk id="63" max="5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" enableFormatConditionsCalculation="0">
    <tabColor indexed="11"/>
  </sheetPr>
  <dimension ref="A1:G57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20.100000000000001" customHeight="1" x14ac:dyDescent="0.25">
      <c r="A4" s="310" t="s">
        <v>414</v>
      </c>
      <c r="B4" s="6"/>
      <c r="C4" s="6"/>
      <c r="D4" s="6"/>
      <c r="E4" s="6"/>
      <c r="F4" s="6"/>
      <c r="G4" s="6"/>
    </row>
    <row r="5" spans="1:7" ht="20.100000000000001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3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61"/>
      <c r="B10" s="298"/>
      <c r="C10" s="298"/>
      <c r="D10" s="298"/>
      <c r="E10" s="298"/>
      <c r="F10" s="298"/>
      <c r="G10" s="298"/>
    </row>
    <row r="11" spans="1:7" ht="16.5" customHeight="1" x14ac:dyDescent="0.25">
      <c r="A11" s="46"/>
      <c r="B11" s="228" t="s">
        <v>51</v>
      </c>
      <c r="C11" s="157"/>
      <c r="D11" s="157"/>
      <c r="E11" s="157"/>
      <c r="F11" s="157"/>
      <c r="G11" s="157"/>
    </row>
    <row r="12" spans="1:7" ht="17.100000000000001" customHeight="1" x14ac:dyDescent="0.25">
      <c r="A12" s="161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159" t="s">
        <v>35</v>
      </c>
      <c r="B13" s="232">
        <v>1050</v>
      </c>
      <c r="C13" s="232">
        <v>516</v>
      </c>
      <c r="D13" s="232">
        <v>534</v>
      </c>
      <c r="E13" s="232">
        <v>3366</v>
      </c>
      <c r="F13" s="232">
        <v>1326</v>
      </c>
      <c r="G13" s="232">
        <v>2039</v>
      </c>
    </row>
    <row r="14" spans="1:7" ht="17.100000000000001" customHeight="1" x14ac:dyDescent="0.25">
      <c r="A14" s="159" t="s">
        <v>36</v>
      </c>
      <c r="B14" s="232">
        <v>6879</v>
      </c>
      <c r="C14" s="232">
        <v>5571</v>
      </c>
      <c r="D14" s="232">
        <v>1308</v>
      </c>
      <c r="E14" s="232">
        <v>27828</v>
      </c>
      <c r="F14" s="232">
        <v>10513</v>
      </c>
      <c r="G14" s="232">
        <v>17315</v>
      </c>
    </row>
    <row r="15" spans="1:7" ht="17.100000000000001" customHeight="1" x14ac:dyDescent="0.25">
      <c r="A15" s="159" t="s">
        <v>37</v>
      </c>
      <c r="B15" s="232">
        <v>6</v>
      </c>
      <c r="C15" s="232">
        <v>0</v>
      </c>
      <c r="D15" s="232">
        <v>6</v>
      </c>
      <c r="E15" s="232">
        <v>8</v>
      </c>
      <c r="F15" s="232">
        <v>3</v>
      </c>
      <c r="G15" s="232">
        <v>6</v>
      </c>
    </row>
    <row r="16" spans="1:7" ht="17.100000000000001" customHeight="1" x14ac:dyDescent="0.25">
      <c r="A16" s="159" t="s">
        <v>38</v>
      </c>
      <c r="B16" s="232">
        <v>331</v>
      </c>
      <c r="C16" s="232">
        <v>119</v>
      </c>
      <c r="D16" s="232">
        <v>212</v>
      </c>
      <c r="E16" s="232">
        <v>1259</v>
      </c>
      <c r="F16" s="232">
        <v>505</v>
      </c>
      <c r="G16" s="232">
        <v>753</v>
      </c>
    </row>
    <row r="17" spans="1:7" ht="17.100000000000001" customHeight="1" x14ac:dyDescent="0.25">
      <c r="A17" s="159" t="s">
        <v>39</v>
      </c>
      <c r="B17" s="232">
        <v>202</v>
      </c>
      <c r="C17" s="232">
        <v>197</v>
      </c>
      <c r="D17" s="232">
        <v>5</v>
      </c>
      <c r="E17" s="232">
        <v>1284</v>
      </c>
      <c r="F17" s="232">
        <v>453</v>
      </c>
      <c r="G17" s="232">
        <v>831</v>
      </c>
    </row>
    <row r="18" spans="1:7" ht="17.100000000000001" customHeight="1" x14ac:dyDescent="0.25">
      <c r="A18" s="159" t="s">
        <v>40</v>
      </c>
      <c r="B18" s="232">
        <v>78</v>
      </c>
      <c r="C18" s="232">
        <v>76</v>
      </c>
      <c r="D18" s="232">
        <v>2</v>
      </c>
      <c r="E18" s="232">
        <v>350</v>
      </c>
      <c r="F18" s="232">
        <v>155</v>
      </c>
      <c r="G18" s="232">
        <v>195</v>
      </c>
    </row>
    <row r="19" spans="1:7" ht="17.100000000000001" customHeight="1" x14ac:dyDescent="0.25">
      <c r="A19" s="159" t="s">
        <v>41</v>
      </c>
      <c r="B19" s="232">
        <v>601</v>
      </c>
      <c r="C19" s="232">
        <v>254</v>
      </c>
      <c r="D19" s="232">
        <v>347</v>
      </c>
      <c r="E19" s="232">
        <v>2030</v>
      </c>
      <c r="F19" s="232">
        <v>743</v>
      </c>
      <c r="G19" s="232">
        <v>1286</v>
      </c>
    </row>
    <row r="20" spans="1:7" ht="17.100000000000001" customHeight="1" x14ac:dyDescent="0.25">
      <c r="A20" s="159" t="s">
        <v>42</v>
      </c>
      <c r="B20" s="232">
        <v>272</v>
      </c>
      <c r="C20" s="232">
        <v>216</v>
      </c>
      <c r="D20" s="232">
        <v>56</v>
      </c>
      <c r="E20" s="232">
        <v>1558</v>
      </c>
      <c r="F20" s="232">
        <v>610</v>
      </c>
      <c r="G20" s="232">
        <v>948</v>
      </c>
    </row>
    <row r="21" spans="1:7" ht="17.100000000000001" customHeight="1" x14ac:dyDescent="0.25">
      <c r="A21" s="159" t="s">
        <v>43</v>
      </c>
      <c r="B21" s="232">
        <v>1726</v>
      </c>
      <c r="C21" s="232">
        <v>912</v>
      </c>
      <c r="D21" s="232">
        <v>814</v>
      </c>
      <c r="E21" s="232">
        <v>6098</v>
      </c>
      <c r="F21" s="232">
        <v>2276</v>
      </c>
      <c r="G21" s="232">
        <v>3822</v>
      </c>
    </row>
    <row r="22" spans="1:7" ht="17.100000000000001" customHeight="1" x14ac:dyDescent="0.25">
      <c r="A22" s="159" t="s">
        <v>44</v>
      </c>
      <c r="B22" s="232">
        <v>641</v>
      </c>
      <c r="C22" s="232">
        <v>330</v>
      </c>
      <c r="D22" s="232">
        <v>311</v>
      </c>
      <c r="E22" s="232">
        <v>2232</v>
      </c>
      <c r="F22" s="232">
        <v>853</v>
      </c>
      <c r="G22" s="232">
        <v>1379</v>
      </c>
    </row>
    <row r="23" spans="1:7" ht="17.100000000000001" customHeight="1" x14ac:dyDescent="0.25">
      <c r="A23" s="159" t="s">
        <v>45</v>
      </c>
      <c r="B23" s="232">
        <v>540</v>
      </c>
      <c r="C23" s="232">
        <v>211</v>
      </c>
      <c r="D23" s="232">
        <v>329</v>
      </c>
      <c r="E23" s="232">
        <v>1555</v>
      </c>
      <c r="F23" s="232">
        <v>640</v>
      </c>
      <c r="G23" s="232">
        <v>915</v>
      </c>
    </row>
    <row r="24" spans="1:7" ht="17.100000000000001" customHeight="1" x14ac:dyDescent="0.25">
      <c r="A24" s="159" t="s">
        <v>46</v>
      </c>
      <c r="B24" s="232">
        <v>286</v>
      </c>
      <c r="C24" s="232">
        <v>41</v>
      </c>
      <c r="D24" s="232">
        <v>245</v>
      </c>
      <c r="E24" s="232">
        <v>491</v>
      </c>
      <c r="F24" s="232">
        <v>189</v>
      </c>
      <c r="G24" s="232">
        <v>302</v>
      </c>
    </row>
    <row r="25" spans="1:7" ht="17.100000000000001" customHeight="1" x14ac:dyDescent="0.25">
      <c r="A25" s="159" t="s">
        <v>47</v>
      </c>
      <c r="B25" s="232">
        <v>2088</v>
      </c>
      <c r="C25" s="232">
        <v>1862</v>
      </c>
      <c r="D25" s="232">
        <v>226</v>
      </c>
      <c r="E25" s="232">
        <v>16332</v>
      </c>
      <c r="F25" s="232">
        <v>7133</v>
      </c>
      <c r="G25" s="232">
        <v>9199</v>
      </c>
    </row>
    <row r="26" spans="1:7" ht="17.100000000000001" customHeight="1" x14ac:dyDescent="0.25">
      <c r="A26" s="159" t="s">
        <v>48</v>
      </c>
      <c r="B26" s="232">
        <v>663</v>
      </c>
      <c r="C26" s="232">
        <v>368</v>
      </c>
      <c r="D26" s="232">
        <v>295</v>
      </c>
      <c r="E26" s="232">
        <v>2585</v>
      </c>
      <c r="F26" s="232">
        <v>1171</v>
      </c>
      <c r="G26" s="232">
        <v>1414</v>
      </c>
    </row>
    <row r="27" spans="1:7" ht="17.100000000000001" customHeight="1" x14ac:dyDescent="0.25">
      <c r="A27" s="159" t="s">
        <v>49</v>
      </c>
      <c r="B27" s="232">
        <v>2</v>
      </c>
      <c r="C27" s="232">
        <v>2</v>
      </c>
      <c r="D27" s="232">
        <v>0</v>
      </c>
      <c r="E27" s="232">
        <v>6</v>
      </c>
      <c r="F27" s="232">
        <v>2</v>
      </c>
      <c r="G27" s="232">
        <v>4</v>
      </c>
    </row>
    <row r="28" spans="1:7" ht="17.100000000000001" customHeight="1" x14ac:dyDescent="0.25">
      <c r="A28" s="159" t="s">
        <v>50</v>
      </c>
      <c r="B28" s="232">
        <v>666</v>
      </c>
      <c r="C28" s="232">
        <v>470</v>
      </c>
      <c r="D28" s="232">
        <v>196</v>
      </c>
      <c r="E28" s="232">
        <v>3356</v>
      </c>
      <c r="F28" s="232">
        <v>1412</v>
      </c>
      <c r="G28" s="232">
        <v>1944</v>
      </c>
    </row>
    <row r="29" spans="1:7" ht="17.100000000000001" customHeight="1" x14ac:dyDescent="0.25">
      <c r="A29" s="159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60" t="s">
        <v>33</v>
      </c>
      <c r="B30" s="301">
        <v>16031</v>
      </c>
      <c r="C30" s="301">
        <v>11145</v>
      </c>
      <c r="D30" s="301">
        <v>4886</v>
      </c>
      <c r="E30" s="301">
        <v>70336</v>
      </c>
      <c r="F30" s="301">
        <v>27984</v>
      </c>
      <c r="G30" s="301">
        <v>42352</v>
      </c>
    </row>
    <row r="31" spans="1:7" ht="24.95" customHeight="1" x14ac:dyDescent="0.25">
      <c r="A31" s="161"/>
      <c r="B31" s="298">
        <v>0</v>
      </c>
      <c r="C31" s="298">
        <v>0</v>
      </c>
      <c r="D31" s="298">
        <v>0</v>
      </c>
      <c r="E31" s="298">
        <v>0</v>
      </c>
      <c r="F31" s="298">
        <v>0</v>
      </c>
      <c r="G31" s="298">
        <v>0</v>
      </c>
    </row>
    <row r="32" spans="1:7" ht="17.100000000000001" customHeight="1" x14ac:dyDescent="0.25">
      <c r="A32" s="46"/>
      <c r="B32" s="228" t="s">
        <v>52</v>
      </c>
      <c r="C32" s="157"/>
      <c r="D32" s="157"/>
      <c r="E32" s="157"/>
      <c r="F32" s="157"/>
      <c r="G32" s="157"/>
    </row>
    <row r="33" spans="1:7" ht="17.100000000000001" customHeight="1" x14ac:dyDescent="0.25">
      <c r="A33" s="161"/>
      <c r="B33" s="299"/>
      <c r="C33" s="300"/>
      <c r="D33" s="299"/>
      <c r="E33" s="299"/>
      <c r="F33" s="299"/>
      <c r="G33" s="299"/>
    </row>
    <row r="34" spans="1:7" ht="17.100000000000001" customHeight="1" x14ac:dyDescent="0.25">
      <c r="A34" s="159" t="s">
        <v>35</v>
      </c>
      <c r="B34" s="232">
        <v>8391</v>
      </c>
      <c r="C34" s="232">
        <v>1800</v>
      </c>
      <c r="D34" s="232">
        <v>6591</v>
      </c>
      <c r="E34" s="232">
        <v>16781</v>
      </c>
      <c r="F34" s="232">
        <v>6519</v>
      </c>
      <c r="G34" s="232">
        <v>10262</v>
      </c>
    </row>
    <row r="35" spans="1:7" ht="17.100000000000001" customHeight="1" x14ac:dyDescent="0.25">
      <c r="A35" s="159" t="s">
        <v>36</v>
      </c>
      <c r="B35" s="232">
        <v>15754</v>
      </c>
      <c r="C35" s="232">
        <v>6777</v>
      </c>
      <c r="D35" s="232">
        <v>8977</v>
      </c>
      <c r="E35" s="232">
        <v>45790</v>
      </c>
      <c r="F35" s="232">
        <v>16190</v>
      </c>
      <c r="G35" s="232">
        <v>29600</v>
      </c>
    </row>
    <row r="36" spans="1:7" ht="17.100000000000001" customHeight="1" x14ac:dyDescent="0.25">
      <c r="A36" s="159" t="s">
        <v>37</v>
      </c>
      <c r="B36" s="232">
        <v>544</v>
      </c>
      <c r="C36" s="232">
        <v>256</v>
      </c>
      <c r="D36" s="232">
        <v>288</v>
      </c>
      <c r="E36" s="232">
        <v>2153</v>
      </c>
      <c r="F36" s="232">
        <v>788</v>
      </c>
      <c r="G36" s="232">
        <v>1365</v>
      </c>
    </row>
    <row r="37" spans="1:7" ht="17.100000000000001" customHeight="1" x14ac:dyDescent="0.25">
      <c r="A37" s="159" t="s">
        <v>38</v>
      </c>
      <c r="B37" s="232">
        <v>699</v>
      </c>
      <c r="C37" s="232">
        <v>226</v>
      </c>
      <c r="D37" s="232">
        <v>473</v>
      </c>
      <c r="E37" s="232">
        <v>2257</v>
      </c>
      <c r="F37" s="232">
        <v>810</v>
      </c>
      <c r="G37" s="232">
        <v>1447</v>
      </c>
    </row>
    <row r="38" spans="1:7" ht="17.100000000000001" customHeight="1" x14ac:dyDescent="0.25">
      <c r="A38" s="159" t="s">
        <v>39</v>
      </c>
      <c r="B38" s="232">
        <v>9</v>
      </c>
      <c r="C38" s="232">
        <v>0</v>
      </c>
      <c r="D38" s="232">
        <v>9</v>
      </c>
      <c r="E38" s="232">
        <v>10</v>
      </c>
      <c r="F38" s="232">
        <v>4</v>
      </c>
      <c r="G38" s="232">
        <v>6</v>
      </c>
    </row>
    <row r="39" spans="1:7" ht="17.100000000000001" customHeight="1" x14ac:dyDescent="0.25">
      <c r="A39" s="159" t="s">
        <v>40</v>
      </c>
      <c r="B39" s="232">
        <v>2</v>
      </c>
      <c r="C39" s="232">
        <v>1</v>
      </c>
      <c r="D39" s="232">
        <v>1</v>
      </c>
      <c r="E39" s="232">
        <v>19</v>
      </c>
      <c r="F39" s="232">
        <v>6</v>
      </c>
      <c r="G39" s="232">
        <v>13</v>
      </c>
    </row>
    <row r="40" spans="1:7" ht="17.100000000000001" customHeight="1" x14ac:dyDescent="0.25">
      <c r="A40" s="159" t="s">
        <v>41</v>
      </c>
      <c r="B40" s="232">
        <v>2063</v>
      </c>
      <c r="C40" s="232">
        <v>853</v>
      </c>
      <c r="D40" s="232">
        <v>1210</v>
      </c>
      <c r="E40" s="232">
        <v>7465</v>
      </c>
      <c r="F40" s="232">
        <v>2575</v>
      </c>
      <c r="G40" s="232">
        <v>4890</v>
      </c>
    </row>
    <row r="41" spans="1:7" ht="17.100000000000001" customHeight="1" x14ac:dyDescent="0.25">
      <c r="A41" s="159" t="s">
        <v>42</v>
      </c>
      <c r="B41" s="232">
        <v>605</v>
      </c>
      <c r="C41" s="232">
        <v>109</v>
      </c>
      <c r="D41" s="232">
        <v>496</v>
      </c>
      <c r="E41" s="232">
        <v>1571</v>
      </c>
      <c r="F41" s="232">
        <v>537</v>
      </c>
      <c r="G41" s="232">
        <v>1034</v>
      </c>
    </row>
    <row r="42" spans="1:7" ht="17.100000000000001" customHeight="1" x14ac:dyDescent="0.25">
      <c r="A42" s="159" t="s">
        <v>43</v>
      </c>
      <c r="B42" s="232">
        <v>2652</v>
      </c>
      <c r="C42" s="232">
        <v>1082</v>
      </c>
      <c r="D42" s="232">
        <v>1570</v>
      </c>
      <c r="E42" s="232">
        <v>9484</v>
      </c>
      <c r="F42" s="232">
        <v>3407</v>
      </c>
      <c r="G42" s="232">
        <v>6077</v>
      </c>
    </row>
    <row r="43" spans="1:7" ht="17.100000000000001" customHeight="1" x14ac:dyDescent="0.25">
      <c r="A43" s="159" t="s">
        <v>44</v>
      </c>
      <c r="B43" s="232">
        <v>11373</v>
      </c>
      <c r="C43" s="232">
        <v>4788</v>
      </c>
      <c r="D43" s="232">
        <v>6585</v>
      </c>
      <c r="E43" s="232">
        <v>41939</v>
      </c>
      <c r="F43" s="232">
        <v>15613</v>
      </c>
      <c r="G43" s="232">
        <v>26326</v>
      </c>
    </row>
    <row r="44" spans="1:7" ht="17.100000000000001" customHeight="1" x14ac:dyDescent="0.25">
      <c r="A44" s="159" t="s">
        <v>45</v>
      </c>
      <c r="B44" s="232">
        <v>2820</v>
      </c>
      <c r="C44" s="232">
        <v>743</v>
      </c>
      <c r="D44" s="232">
        <v>2077</v>
      </c>
      <c r="E44" s="232">
        <v>6995</v>
      </c>
      <c r="F44" s="232">
        <v>2704</v>
      </c>
      <c r="G44" s="232">
        <v>4290</v>
      </c>
    </row>
    <row r="45" spans="1:7" ht="17.100000000000001" customHeight="1" x14ac:dyDescent="0.25">
      <c r="A45" s="159" t="s">
        <v>46</v>
      </c>
      <c r="B45" s="232">
        <v>562</v>
      </c>
      <c r="C45" s="232">
        <v>76</v>
      </c>
      <c r="D45" s="232">
        <v>486</v>
      </c>
      <c r="E45" s="232">
        <v>893</v>
      </c>
      <c r="F45" s="232">
        <v>327</v>
      </c>
      <c r="G45" s="232">
        <v>566</v>
      </c>
    </row>
    <row r="46" spans="1:7" ht="17.100000000000001" customHeight="1" x14ac:dyDescent="0.25">
      <c r="A46" s="159" t="s">
        <v>47</v>
      </c>
      <c r="B46" s="232">
        <v>1517</v>
      </c>
      <c r="C46" s="232">
        <v>649</v>
      </c>
      <c r="D46" s="232">
        <v>868</v>
      </c>
      <c r="E46" s="232">
        <v>5276</v>
      </c>
      <c r="F46" s="232">
        <v>1927</v>
      </c>
      <c r="G46" s="232">
        <v>3349</v>
      </c>
    </row>
    <row r="47" spans="1:7" ht="17.100000000000001" customHeight="1" x14ac:dyDescent="0.25">
      <c r="A47" s="159" t="s">
        <v>48</v>
      </c>
      <c r="B47" s="232">
        <v>558</v>
      </c>
      <c r="C47" s="232">
        <v>177</v>
      </c>
      <c r="D47" s="232">
        <v>381</v>
      </c>
      <c r="E47" s="232">
        <v>1691</v>
      </c>
      <c r="F47" s="232">
        <v>627</v>
      </c>
      <c r="G47" s="232">
        <v>1064</v>
      </c>
    </row>
    <row r="48" spans="1:7" ht="17.100000000000001" customHeight="1" x14ac:dyDescent="0.25">
      <c r="A48" s="159" t="s">
        <v>49</v>
      </c>
      <c r="B48" s="232">
        <v>26</v>
      </c>
      <c r="C48" s="232">
        <v>10</v>
      </c>
      <c r="D48" s="232">
        <v>16</v>
      </c>
      <c r="E48" s="232">
        <v>96</v>
      </c>
      <c r="F48" s="232">
        <v>34</v>
      </c>
      <c r="G48" s="232">
        <v>62</v>
      </c>
    </row>
    <row r="49" spans="1:7" ht="17.100000000000001" customHeight="1" x14ac:dyDescent="0.25">
      <c r="A49" s="159" t="s">
        <v>50</v>
      </c>
      <c r="B49" s="232">
        <v>1257</v>
      </c>
      <c r="C49" s="232">
        <v>248</v>
      </c>
      <c r="D49" s="232">
        <v>1009</v>
      </c>
      <c r="E49" s="232">
        <v>2630</v>
      </c>
      <c r="F49" s="232">
        <v>1010</v>
      </c>
      <c r="G49" s="232">
        <v>1620</v>
      </c>
    </row>
    <row r="50" spans="1:7" ht="17.100000000000001" customHeight="1" x14ac:dyDescent="0.25">
      <c r="A50" s="159"/>
      <c r="B50" s="413"/>
      <c r="C50" s="413"/>
      <c r="D50" s="413"/>
      <c r="E50" s="413"/>
      <c r="F50" s="413"/>
      <c r="G50" s="413"/>
    </row>
    <row r="51" spans="1:7" ht="17.100000000000001" customHeight="1" x14ac:dyDescent="0.25">
      <c r="A51" s="160" t="s">
        <v>33</v>
      </c>
      <c r="B51" s="301">
        <v>48832</v>
      </c>
      <c r="C51" s="301">
        <v>17795</v>
      </c>
      <c r="D51" s="301">
        <v>31037</v>
      </c>
      <c r="E51" s="301">
        <v>145047</v>
      </c>
      <c r="F51" s="301">
        <v>53077</v>
      </c>
      <c r="G51" s="301">
        <v>91970</v>
      </c>
    </row>
    <row r="52" spans="1:7" ht="17.100000000000001" customHeight="1" x14ac:dyDescent="0.25">
      <c r="A52" s="4"/>
      <c r="B52" s="4"/>
      <c r="C52" s="9">
        <v>0</v>
      </c>
      <c r="D52" s="9">
        <v>0</v>
      </c>
      <c r="E52" s="9">
        <v>0</v>
      </c>
      <c r="F52" s="9">
        <v>0</v>
      </c>
      <c r="G52" s="9">
        <v>0</v>
      </c>
    </row>
    <row r="53" spans="1:7" ht="17.100000000000001" customHeight="1" x14ac:dyDescent="0.25">
      <c r="A53" s="129"/>
      <c r="B53" s="9"/>
      <c r="C53" s="9"/>
      <c r="D53" s="9"/>
      <c r="E53" s="9"/>
      <c r="F53" s="9"/>
      <c r="G53" s="9"/>
    </row>
    <row r="54" spans="1:7" ht="28.5" customHeight="1" x14ac:dyDescent="0.25">
      <c r="A54" s="506"/>
      <c r="B54" s="506"/>
      <c r="C54" s="506"/>
      <c r="D54" s="506"/>
      <c r="E54" s="506"/>
      <c r="F54" s="506"/>
      <c r="G54" s="506"/>
    </row>
    <row r="55" spans="1:7" ht="12.75" customHeight="1" x14ac:dyDescent="0.25">
      <c r="A55" s="75"/>
      <c r="B55" s="4"/>
      <c r="C55" s="12"/>
      <c r="D55" s="5"/>
      <c r="E55" s="5"/>
      <c r="F55" s="5"/>
      <c r="G55" s="5"/>
    </row>
    <row r="56" spans="1:7" x14ac:dyDescent="0.25">
      <c r="A56" s="12"/>
      <c r="B56" s="12"/>
      <c r="C56" s="5"/>
      <c r="D56" s="5"/>
      <c r="E56" s="5"/>
      <c r="F56" s="5"/>
      <c r="G56" s="5"/>
    </row>
    <row r="57" spans="1:7" ht="17.100000000000001" customHeight="1" x14ac:dyDescent="0.25">
      <c r="A57" s="4"/>
      <c r="B57" s="4"/>
      <c r="C57" s="5"/>
      <c r="D57" s="5"/>
      <c r="E57" s="5"/>
      <c r="F57" s="5"/>
      <c r="G57" s="5"/>
    </row>
  </sheetData>
  <mergeCells count="3">
    <mergeCell ref="A2:B2"/>
    <mergeCell ref="A7:A9"/>
    <mergeCell ref="A54:G54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1" enableFormatConditionsCalculation="0">
    <tabColor indexed="11"/>
  </sheetPr>
  <dimension ref="A1:G59"/>
  <sheetViews>
    <sheetView showGridLines="0" zoomScaleNormal="100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20.100000000000001" customHeight="1" x14ac:dyDescent="0.25">
      <c r="A4" s="310" t="s">
        <v>414</v>
      </c>
      <c r="B4" s="6"/>
      <c r="C4" s="6"/>
      <c r="D4" s="6"/>
      <c r="E4" s="6"/>
      <c r="F4" s="6"/>
      <c r="G4" s="6"/>
    </row>
    <row r="5" spans="1:7" ht="20.100000000000001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3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33" customHeight="1" x14ac:dyDescent="0.25">
      <c r="A10" s="46"/>
      <c r="B10" s="228" t="s">
        <v>53</v>
      </c>
      <c r="C10" s="157"/>
      <c r="D10" s="157"/>
      <c r="E10" s="157"/>
      <c r="F10" s="157"/>
      <c r="G10" s="157"/>
    </row>
    <row r="11" spans="1:7" ht="17.100000000000001" customHeight="1" x14ac:dyDescent="0.25">
      <c r="A11" s="161"/>
      <c r="B11" s="299"/>
      <c r="C11" s="157"/>
      <c r="D11" s="157"/>
      <c r="E11" s="157"/>
      <c r="F11" s="157"/>
      <c r="G11" s="157"/>
    </row>
    <row r="12" spans="1:7" ht="17.100000000000001" customHeight="1" x14ac:dyDescent="0.25">
      <c r="A12" s="159" t="s">
        <v>35</v>
      </c>
      <c r="B12" s="232">
        <v>7900</v>
      </c>
      <c r="C12" s="232">
        <v>1393</v>
      </c>
      <c r="D12" s="232">
        <v>6507</v>
      </c>
      <c r="E12" s="232">
        <v>15510</v>
      </c>
      <c r="F12" s="232">
        <v>6031</v>
      </c>
      <c r="G12" s="232">
        <v>9479</v>
      </c>
    </row>
    <row r="13" spans="1:7" ht="17.100000000000001" customHeight="1" x14ac:dyDescent="0.25">
      <c r="A13" s="159" t="s">
        <v>36</v>
      </c>
      <c r="B13" s="232">
        <v>10422</v>
      </c>
      <c r="C13" s="232">
        <v>3278</v>
      </c>
      <c r="D13" s="232">
        <v>7144</v>
      </c>
      <c r="E13" s="232">
        <v>25630</v>
      </c>
      <c r="F13" s="232">
        <v>9210</v>
      </c>
      <c r="G13" s="232">
        <v>16420</v>
      </c>
    </row>
    <row r="14" spans="1:7" ht="17.100000000000001" customHeight="1" x14ac:dyDescent="0.25">
      <c r="A14" s="159" t="s">
        <v>37</v>
      </c>
      <c r="B14" s="232">
        <v>391</v>
      </c>
      <c r="C14" s="232">
        <v>68</v>
      </c>
      <c r="D14" s="232">
        <v>323</v>
      </c>
      <c r="E14" s="232">
        <v>921</v>
      </c>
      <c r="F14" s="232">
        <v>333</v>
      </c>
      <c r="G14" s="232">
        <v>588</v>
      </c>
    </row>
    <row r="15" spans="1:7" ht="17.100000000000001" customHeight="1" x14ac:dyDescent="0.25">
      <c r="A15" s="159" t="s">
        <v>38</v>
      </c>
      <c r="B15" s="232">
        <v>354</v>
      </c>
      <c r="C15" s="232">
        <v>51</v>
      </c>
      <c r="D15" s="232">
        <v>303</v>
      </c>
      <c r="E15" s="232">
        <v>822</v>
      </c>
      <c r="F15" s="232">
        <v>306</v>
      </c>
      <c r="G15" s="232">
        <v>516</v>
      </c>
    </row>
    <row r="16" spans="1:7" ht="17.100000000000001" customHeight="1" x14ac:dyDescent="0.25">
      <c r="A16" s="159" t="s">
        <v>39</v>
      </c>
      <c r="B16" s="232">
        <v>476</v>
      </c>
      <c r="C16" s="232">
        <v>10</v>
      </c>
      <c r="D16" s="232">
        <v>466</v>
      </c>
      <c r="E16" s="232">
        <v>1029</v>
      </c>
      <c r="F16" s="232">
        <v>351</v>
      </c>
      <c r="G16" s="232">
        <v>678</v>
      </c>
    </row>
    <row r="17" spans="1:7" ht="17.100000000000001" customHeight="1" x14ac:dyDescent="0.25">
      <c r="A17" s="159" t="s">
        <v>40</v>
      </c>
      <c r="B17" s="232">
        <v>1093</v>
      </c>
      <c r="C17" s="232">
        <v>399</v>
      </c>
      <c r="D17" s="232">
        <v>694</v>
      </c>
      <c r="E17" s="232">
        <v>4352</v>
      </c>
      <c r="F17" s="232">
        <v>1530</v>
      </c>
      <c r="G17" s="232">
        <v>2823</v>
      </c>
    </row>
    <row r="18" spans="1:7" ht="17.100000000000001" customHeight="1" x14ac:dyDescent="0.25">
      <c r="A18" s="159" t="s">
        <v>41</v>
      </c>
      <c r="B18" s="232">
        <v>2670</v>
      </c>
      <c r="C18" s="232">
        <v>741</v>
      </c>
      <c r="D18" s="232">
        <v>1929</v>
      </c>
      <c r="E18" s="232">
        <v>8069</v>
      </c>
      <c r="F18" s="232">
        <v>2758</v>
      </c>
      <c r="G18" s="232">
        <v>5311</v>
      </c>
    </row>
    <row r="19" spans="1:7" ht="17.100000000000001" customHeight="1" x14ac:dyDescent="0.25">
      <c r="A19" s="159" t="s">
        <v>42</v>
      </c>
      <c r="B19" s="232">
        <v>509</v>
      </c>
      <c r="C19" s="232">
        <v>137</v>
      </c>
      <c r="D19" s="232">
        <v>372</v>
      </c>
      <c r="E19" s="232">
        <v>1454</v>
      </c>
      <c r="F19" s="232">
        <v>505</v>
      </c>
      <c r="G19" s="232">
        <v>949</v>
      </c>
    </row>
    <row r="20" spans="1:7" ht="17.100000000000001" customHeight="1" x14ac:dyDescent="0.25">
      <c r="A20" s="159" t="s">
        <v>43</v>
      </c>
      <c r="B20" s="232">
        <v>7285</v>
      </c>
      <c r="C20" s="232">
        <v>1666</v>
      </c>
      <c r="D20" s="232">
        <v>5619</v>
      </c>
      <c r="E20" s="232">
        <v>19177</v>
      </c>
      <c r="F20" s="232">
        <v>6674</v>
      </c>
      <c r="G20" s="232">
        <v>12503</v>
      </c>
    </row>
    <row r="21" spans="1:7" ht="17.100000000000001" customHeight="1" x14ac:dyDescent="0.25">
      <c r="A21" s="159" t="s">
        <v>44</v>
      </c>
      <c r="B21" s="232">
        <v>4708</v>
      </c>
      <c r="C21" s="232">
        <v>1047</v>
      </c>
      <c r="D21" s="232">
        <v>3661</v>
      </c>
      <c r="E21" s="232">
        <v>12715</v>
      </c>
      <c r="F21" s="232">
        <v>4560</v>
      </c>
      <c r="G21" s="232">
        <v>8155</v>
      </c>
    </row>
    <row r="22" spans="1:7" ht="17.100000000000001" customHeight="1" x14ac:dyDescent="0.25">
      <c r="A22" s="159" t="s">
        <v>45</v>
      </c>
      <c r="B22" s="232">
        <v>956</v>
      </c>
      <c r="C22" s="232">
        <v>198</v>
      </c>
      <c r="D22" s="232">
        <v>758</v>
      </c>
      <c r="E22" s="232">
        <v>2365</v>
      </c>
      <c r="F22" s="232">
        <v>886</v>
      </c>
      <c r="G22" s="232">
        <v>1480</v>
      </c>
    </row>
    <row r="23" spans="1:7" ht="17.100000000000001" customHeight="1" x14ac:dyDescent="0.25">
      <c r="A23" s="159" t="s">
        <v>46</v>
      </c>
      <c r="B23" s="232">
        <v>1111</v>
      </c>
      <c r="C23" s="232">
        <v>37</v>
      </c>
      <c r="D23" s="232">
        <v>1074</v>
      </c>
      <c r="E23" s="232">
        <v>1594</v>
      </c>
      <c r="F23" s="232">
        <v>585</v>
      </c>
      <c r="G23" s="232">
        <v>1009</v>
      </c>
    </row>
    <row r="24" spans="1:7" ht="17.100000000000001" customHeight="1" x14ac:dyDescent="0.25">
      <c r="A24" s="159" t="s">
        <v>47</v>
      </c>
      <c r="B24" s="232">
        <v>3063</v>
      </c>
      <c r="C24" s="232">
        <v>419</v>
      </c>
      <c r="D24" s="232">
        <v>2644</v>
      </c>
      <c r="E24" s="232">
        <v>5936</v>
      </c>
      <c r="F24" s="232">
        <v>2148</v>
      </c>
      <c r="G24" s="232">
        <v>3788</v>
      </c>
    </row>
    <row r="25" spans="1:7" ht="17.100000000000001" customHeight="1" x14ac:dyDescent="0.25">
      <c r="A25" s="159" t="s">
        <v>48</v>
      </c>
      <c r="B25" s="232">
        <v>485</v>
      </c>
      <c r="C25" s="232">
        <v>86</v>
      </c>
      <c r="D25" s="232">
        <v>399</v>
      </c>
      <c r="E25" s="232">
        <v>1213</v>
      </c>
      <c r="F25" s="232">
        <v>434</v>
      </c>
      <c r="G25" s="232">
        <v>779</v>
      </c>
    </row>
    <row r="26" spans="1:7" ht="17.100000000000001" customHeight="1" x14ac:dyDescent="0.25">
      <c r="A26" s="159" t="s">
        <v>49</v>
      </c>
      <c r="B26" s="232">
        <v>2974</v>
      </c>
      <c r="C26" s="232">
        <v>1266</v>
      </c>
      <c r="D26" s="232">
        <v>1708</v>
      </c>
      <c r="E26" s="232">
        <v>11756</v>
      </c>
      <c r="F26" s="232">
        <v>3928</v>
      </c>
      <c r="G26" s="232">
        <v>7827</v>
      </c>
    </row>
    <row r="27" spans="1:7" ht="17.100000000000001" customHeight="1" x14ac:dyDescent="0.25">
      <c r="A27" s="159" t="s">
        <v>50</v>
      </c>
      <c r="B27" s="232">
        <v>220</v>
      </c>
      <c r="C27" s="232">
        <v>49</v>
      </c>
      <c r="D27" s="232">
        <v>171</v>
      </c>
      <c r="E27" s="232">
        <v>513</v>
      </c>
      <c r="F27" s="232">
        <v>195</v>
      </c>
      <c r="G27" s="232">
        <v>317</v>
      </c>
    </row>
    <row r="28" spans="1:7" ht="17.100000000000001" customHeight="1" x14ac:dyDescent="0.25">
      <c r="A28" s="159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60" t="s">
        <v>33</v>
      </c>
      <c r="B29" s="301">
        <v>44617</v>
      </c>
      <c r="C29" s="301">
        <v>10845</v>
      </c>
      <c r="D29" s="301">
        <v>33772</v>
      </c>
      <c r="E29" s="301">
        <v>113056</v>
      </c>
      <c r="F29" s="301">
        <v>40435</v>
      </c>
      <c r="G29" s="301">
        <v>72622</v>
      </c>
    </row>
    <row r="30" spans="1:7" ht="24.75" customHeight="1" x14ac:dyDescent="0.25">
      <c r="A30" s="161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x14ac:dyDescent="0.25">
      <c r="A31" s="46"/>
      <c r="B31" s="228" t="s">
        <v>54</v>
      </c>
      <c r="C31" s="157"/>
      <c r="D31" s="157"/>
      <c r="E31" s="157"/>
      <c r="F31" s="157"/>
      <c r="G31" s="157"/>
    </row>
    <row r="32" spans="1:7" ht="17.100000000000001" customHeight="1" x14ac:dyDescent="0.25">
      <c r="A32" s="161"/>
      <c r="B32" s="299"/>
      <c r="C32" s="157"/>
      <c r="D32" s="157"/>
      <c r="E32" s="157"/>
      <c r="F32" s="157"/>
      <c r="G32" s="157"/>
    </row>
    <row r="33" spans="1:7" ht="17.100000000000001" customHeight="1" x14ac:dyDescent="0.25">
      <c r="A33" s="159" t="s">
        <v>35</v>
      </c>
      <c r="B33" s="232">
        <v>231</v>
      </c>
      <c r="C33" s="232">
        <v>2</v>
      </c>
      <c r="D33" s="232">
        <v>229</v>
      </c>
      <c r="E33" s="232">
        <v>237</v>
      </c>
      <c r="F33" s="232">
        <v>98</v>
      </c>
      <c r="G33" s="232">
        <v>139</v>
      </c>
    </row>
    <row r="34" spans="1:7" ht="17.100000000000001" customHeight="1" x14ac:dyDescent="0.25">
      <c r="A34" s="159" t="s">
        <v>36</v>
      </c>
      <c r="B34" s="232">
        <v>597</v>
      </c>
      <c r="C34" s="232">
        <v>18</v>
      </c>
      <c r="D34" s="232">
        <v>579</v>
      </c>
      <c r="E34" s="232">
        <v>799</v>
      </c>
      <c r="F34" s="232">
        <v>303</v>
      </c>
      <c r="G34" s="232">
        <v>495</v>
      </c>
    </row>
    <row r="35" spans="1:7" ht="17.100000000000001" customHeight="1" x14ac:dyDescent="0.25">
      <c r="A35" s="159" t="s">
        <v>37</v>
      </c>
      <c r="B35" s="232">
        <v>102</v>
      </c>
      <c r="C35" s="232">
        <v>0</v>
      </c>
      <c r="D35" s="232">
        <v>102</v>
      </c>
      <c r="E35" s="232">
        <v>114</v>
      </c>
      <c r="F35" s="232">
        <v>49</v>
      </c>
      <c r="G35" s="232">
        <v>65</v>
      </c>
    </row>
    <row r="36" spans="1:7" ht="17.100000000000001" customHeight="1" x14ac:dyDescent="0.25">
      <c r="A36" s="159" t="s">
        <v>38</v>
      </c>
      <c r="B36" s="232">
        <v>19</v>
      </c>
      <c r="C36" s="232">
        <v>0</v>
      </c>
      <c r="D36" s="232">
        <v>19</v>
      </c>
      <c r="E36" s="232">
        <v>23</v>
      </c>
      <c r="F36" s="232">
        <v>11</v>
      </c>
      <c r="G36" s="232">
        <v>13</v>
      </c>
    </row>
    <row r="37" spans="1:7" ht="17.100000000000001" customHeight="1" x14ac:dyDescent="0.25">
      <c r="A37" s="159" t="s">
        <v>39</v>
      </c>
      <c r="B37" s="232">
        <v>18</v>
      </c>
      <c r="C37" s="232">
        <v>0</v>
      </c>
      <c r="D37" s="232">
        <v>18</v>
      </c>
      <c r="E37" s="232">
        <v>15</v>
      </c>
      <c r="F37" s="232">
        <v>6</v>
      </c>
      <c r="G37" s="232">
        <v>9</v>
      </c>
    </row>
    <row r="38" spans="1:7" ht="17.100000000000001" customHeight="1" x14ac:dyDescent="0.25">
      <c r="A38" s="159" t="s">
        <v>40</v>
      </c>
      <c r="B38" s="232">
        <v>1</v>
      </c>
      <c r="C38" s="232">
        <v>0</v>
      </c>
      <c r="D38" s="232">
        <v>1</v>
      </c>
      <c r="E38" s="232">
        <v>2</v>
      </c>
      <c r="F38" s="232">
        <v>1</v>
      </c>
      <c r="G38" s="232">
        <v>2</v>
      </c>
    </row>
    <row r="39" spans="1:7" ht="17.100000000000001" customHeight="1" x14ac:dyDescent="0.25">
      <c r="A39" s="159" t="s">
        <v>41</v>
      </c>
      <c r="B39" s="232">
        <v>44</v>
      </c>
      <c r="C39" s="232">
        <v>1</v>
      </c>
      <c r="D39" s="232">
        <v>43</v>
      </c>
      <c r="E39" s="232">
        <v>58</v>
      </c>
      <c r="F39" s="232">
        <v>22</v>
      </c>
      <c r="G39" s="232">
        <v>35</v>
      </c>
    </row>
    <row r="40" spans="1:7" ht="17.100000000000001" customHeight="1" x14ac:dyDescent="0.25">
      <c r="A40" s="159" t="s">
        <v>42</v>
      </c>
      <c r="B40" s="232">
        <v>19</v>
      </c>
      <c r="C40" s="232">
        <v>0</v>
      </c>
      <c r="D40" s="232">
        <v>19</v>
      </c>
      <c r="E40" s="232">
        <v>23</v>
      </c>
      <c r="F40" s="232">
        <v>9</v>
      </c>
      <c r="G40" s="232">
        <v>14</v>
      </c>
    </row>
    <row r="41" spans="1:7" ht="17.100000000000001" customHeight="1" x14ac:dyDescent="0.25">
      <c r="A41" s="159" t="s">
        <v>43</v>
      </c>
      <c r="B41" s="232">
        <v>31</v>
      </c>
      <c r="C41" s="232">
        <v>4</v>
      </c>
      <c r="D41" s="232">
        <v>27</v>
      </c>
      <c r="E41" s="232">
        <v>54</v>
      </c>
      <c r="F41" s="232">
        <v>20</v>
      </c>
      <c r="G41" s="232">
        <v>34</v>
      </c>
    </row>
    <row r="42" spans="1:7" ht="17.100000000000001" customHeight="1" x14ac:dyDescent="0.25">
      <c r="A42" s="159" t="s">
        <v>44</v>
      </c>
      <c r="B42" s="232">
        <v>254</v>
      </c>
      <c r="C42" s="232">
        <v>5</v>
      </c>
      <c r="D42" s="232">
        <v>249</v>
      </c>
      <c r="E42" s="232">
        <v>384</v>
      </c>
      <c r="F42" s="232">
        <v>130</v>
      </c>
      <c r="G42" s="232">
        <v>254</v>
      </c>
    </row>
    <row r="43" spans="1:7" ht="17.100000000000001" customHeight="1" x14ac:dyDescent="0.25">
      <c r="A43" s="159" t="s">
        <v>45</v>
      </c>
      <c r="B43" s="232">
        <v>60</v>
      </c>
      <c r="C43" s="232">
        <v>1</v>
      </c>
      <c r="D43" s="232">
        <v>59</v>
      </c>
      <c r="E43" s="232">
        <v>69</v>
      </c>
      <c r="F43" s="232">
        <v>29</v>
      </c>
      <c r="G43" s="232">
        <v>40</v>
      </c>
    </row>
    <row r="44" spans="1:7" ht="17.100000000000001" customHeight="1" x14ac:dyDescent="0.25">
      <c r="A44" s="159" t="s">
        <v>46</v>
      </c>
      <c r="B44" s="232">
        <v>17</v>
      </c>
      <c r="C44" s="232">
        <v>0</v>
      </c>
      <c r="D44" s="232">
        <v>17</v>
      </c>
      <c r="E44" s="232">
        <v>19</v>
      </c>
      <c r="F44" s="232">
        <v>8</v>
      </c>
      <c r="G44" s="232">
        <v>12</v>
      </c>
    </row>
    <row r="45" spans="1:7" ht="17.100000000000001" customHeight="1" x14ac:dyDescent="0.25">
      <c r="A45" s="159" t="s">
        <v>47</v>
      </c>
      <c r="B45" s="232">
        <v>6</v>
      </c>
      <c r="C45" s="232">
        <v>0</v>
      </c>
      <c r="D45" s="232">
        <v>6</v>
      </c>
      <c r="E45" s="232">
        <v>13</v>
      </c>
      <c r="F45" s="232">
        <v>4</v>
      </c>
      <c r="G45" s="232">
        <v>9</v>
      </c>
    </row>
    <row r="46" spans="1:7" ht="17.100000000000001" customHeight="1" x14ac:dyDescent="0.25">
      <c r="A46" s="159" t="s">
        <v>48</v>
      </c>
      <c r="B46" s="232">
        <v>29</v>
      </c>
      <c r="C46" s="232">
        <v>0</v>
      </c>
      <c r="D46" s="232">
        <v>29</v>
      </c>
      <c r="E46" s="232">
        <v>47</v>
      </c>
      <c r="F46" s="232">
        <v>20</v>
      </c>
      <c r="G46" s="232">
        <v>27</v>
      </c>
    </row>
    <row r="47" spans="1:7" ht="17.100000000000001" customHeight="1" x14ac:dyDescent="0.25">
      <c r="A47" s="159" t="s">
        <v>49</v>
      </c>
      <c r="B47" s="232">
        <v>1</v>
      </c>
      <c r="C47" s="232">
        <v>0</v>
      </c>
      <c r="D47" s="232">
        <v>1</v>
      </c>
      <c r="E47" s="232">
        <v>0</v>
      </c>
      <c r="F47" s="232">
        <v>0</v>
      </c>
      <c r="G47" s="232">
        <v>0</v>
      </c>
    </row>
    <row r="48" spans="1:7" ht="17.100000000000001" customHeight="1" x14ac:dyDescent="0.25">
      <c r="A48" s="159" t="s">
        <v>50</v>
      </c>
      <c r="B48" s="232">
        <v>68</v>
      </c>
      <c r="C48" s="232">
        <v>0</v>
      </c>
      <c r="D48" s="232">
        <v>68</v>
      </c>
      <c r="E48" s="232">
        <v>65</v>
      </c>
      <c r="F48" s="232">
        <v>29</v>
      </c>
      <c r="G48" s="232">
        <v>36</v>
      </c>
    </row>
    <row r="49" spans="1:7" ht="17.100000000000001" customHeight="1" x14ac:dyDescent="0.25">
      <c r="A49" s="159"/>
      <c r="B49" s="413"/>
      <c r="C49" s="413"/>
      <c r="D49" s="413"/>
      <c r="E49" s="413"/>
      <c r="F49" s="413"/>
      <c r="G49" s="413"/>
    </row>
    <row r="50" spans="1:7" ht="17.100000000000001" customHeight="1" x14ac:dyDescent="0.25">
      <c r="A50" s="160" t="s">
        <v>33</v>
      </c>
      <c r="B50" s="301">
        <v>1497</v>
      </c>
      <c r="C50" s="301">
        <v>31</v>
      </c>
      <c r="D50" s="301">
        <v>1466</v>
      </c>
      <c r="E50" s="301">
        <v>1924</v>
      </c>
      <c r="F50" s="301">
        <v>740</v>
      </c>
      <c r="G50" s="301">
        <v>1185</v>
      </c>
    </row>
    <row r="51" spans="1:7" x14ac:dyDescent="0.25">
      <c r="A51" s="161"/>
      <c r="B51" s="161"/>
      <c r="C51" s="298">
        <v>0</v>
      </c>
      <c r="D51" s="298">
        <v>0</v>
      </c>
      <c r="E51" s="298">
        <v>0</v>
      </c>
      <c r="F51" s="298">
        <v>0</v>
      </c>
      <c r="G51" s="298">
        <v>0</v>
      </c>
    </row>
    <row r="52" spans="1:7" ht="17.100000000000001" customHeight="1" x14ac:dyDescent="0.25">
      <c r="A52" s="129"/>
      <c r="B52" s="9"/>
      <c r="C52" s="9"/>
      <c r="D52" s="9"/>
      <c r="E52" s="9"/>
      <c r="F52" s="9"/>
      <c r="G52" s="9"/>
    </row>
    <row r="53" spans="1:7" ht="28.5" customHeight="1" x14ac:dyDescent="0.25">
      <c r="A53" s="506"/>
      <c r="B53" s="506"/>
      <c r="C53" s="506"/>
      <c r="D53" s="506"/>
      <c r="E53" s="506"/>
      <c r="F53" s="506"/>
      <c r="G53" s="506"/>
    </row>
    <row r="54" spans="1:7" x14ac:dyDescent="0.25">
      <c r="A54" s="4"/>
      <c r="B54" s="12"/>
      <c r="C54" s="12"/>
      <c r="D54" s="12"/>
      <c r="E54" s="12"/>
      <c r="F54" s="12"/>
      <c r="G54" s="12"/>
    </row>
    <row r="55" spans="1:7" ht="17.100000000000001" customHeight="1" x14ac:dyDescent="0.25">
      <c r="A55" s="4"/>
      <c r="B55" s="12"/>
      <c r="C55" s="8"/>
      <c r="D55" s="12"/>
      <c r="E55" s="12"/>
      <c r="F55" s="12"/>
      <c r="G55" s="12"/>
    </row>
    <row r="56" spans="1:7" ht="16.5" customHeight="1" x14ac:dyDescent="0.25">
      <c r="A56" s="4"/>
      <c r="B56" s="8"/>
      <c r="C56" s="8"/>
      <c r="D56" s="8"/>
      <c r="E56" s="8"/>
      <c r="F56" s="8"/>
      <c r="G56" s="8"/>
    </row>
    <row r="57" spans="1:7" x14ac:dyDescent="0.25">
      <c r="A57" s="12"/>
    </row>
    <row r="58" spans="1:7" x14ac:dyDescent="0.25">
      <c r="A58" s="12"/>
    </row>
    <row r="59" spans="1:7" x14ac:dyDescent="0.25">
      <c r="A59" s="8"/>
    </row>
  </sheetData>
  <mergeCells count="3">
    <mergeCell ref="A53:G53"/>
    <mergeCell ref="A7:A9"/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5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111" enableFormatConditionsCalculation="0">
    <tabColor indexed="11"/>
  </sheetPr>
  <dimension ref="A1:G57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20.100000000000001" customHeight="1" x14ac:dyDescent="0.25">
      <c r="A4" s="309" t="s">
        <v>414</v>
      </c>
      <c r="B4" s="99"/>
      <c r="C4" s="99"/>
      <c r="D4" s="99"/>
      <c r="E4" s="99"/>
      <c r="F4" s="99"/>
      <c r="G4" s="99"/>
    </row>
    <row r="5" spans="1:7" ht="20.100000000000001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20.100000000000001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3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33" customHeight="1" x14ac:dyDescent="0.25">
      <c r="A10" s="46"/>
      <c r="B10" s="303" t="s">
        <v>55</v>
      </c>
      <c r="C10" s="303"/>
      <c r="D10" s="303"/>
      <c r="E10" s="303"/>
      <c r="F10" s="303"/>
      <c r="G10" s="303"/>
    </row>
    <row r="11" spans="1:7" ht="16.5" customHeight="1" x14ac:dyDescent="0.25">
      <c r="A11" s="161"/>
      <c r="B11" s="299"/>
      <c r="C11" s="157"/>
      <c r="D11" s="157"/>
      <c r="E11" s="157"/>
      <c r="F11" s="157"/>
      <c r="G11" s="157"/>
    </row>
    <row r="12" spans="1:7" ht="17.100000000000001" customHeight="1" x14ac:dyDescent="0.25">
      <c r="A12" s="159" t="s">
        <v>35</v>
      </c>
      <c r="B12" s="232">
        <v>995</v>
      </c>
      <c r="C12" s="232">
        <v>0</v>
      </c>
      <c r="D12" s="232">
        <v>995</v>
      </c>
      <c r="E12" s="232">
        <v>1075</v>
      </c>
      <c r="F12" s="232">
        <v>422</v>
      </c>
      <c r="G12" s="232">
        <v>653</v>
      </c>
    </row>
    <row r="13" spans="1:7" ht="17.100000000000001" customHeight="1" x14ac:dyDescent="0.25">
      <c r="A13" s="159" t="s">
        <v>36</v>
      </c>
      <c r="B13" s="232">
        <v>3016</v>
      </c>
      <c r="C13" s="232">
        <v>17</v>
      </c>
      <c r="D13" s="232">
        <v>2999</v>
      </c>
      <c r="E13" s="232">
        <v>3862</v>
      </c>
      <c r="F13" s="232">
        <v>1476</v>
      </c>
      <c r="G13" s="232">
        <v>2386</v>
      </c>
    </row>
    <row r="14" spans="1:7" ht="17.100000000000001" customHeight="1" x14ac:dyDescent="0.25">
      <c r="A14" s="159" t="s">
        <v>37</v>
      </c>
      <c r="B14" s="232">
        <v>72</v>
      </c>
      <c r="C14" s="232">
        <v>0</v>
      </c>
      <c r="D14" s="232">
        <v>72</v>
      </c>
      <c r="E14" s="232">
        <v>97</v>
      </c>
      <c r="F14" s="232">
        <v>37</v>
      </c>
      <c r="G14" s="232">
        <v>59</v>
      </c>
    </row>
    <row r="15" spans="1:7" ht="17.100000000000001" customHeight="1" x14ac:dyDescent="0.25">
      <c r="A15" s="159" t="s">
        <v>38</v>
      </c>
      <c r="B15" s="232">
        <v>145</v>
      </c>
      <c r="C15" s="232">
        <v>0</v>
      </c>
      <c r="D15" s="232">
        <v>145</v>
      </c>
      <c r="E15" s="232">
        <v>159</v>
      </c>
      <c r="F15" s="232">
        <v>73</v>
      </c>
      <c r="G15" s="232">
        <v>86</v>
      </c>
    </row>
    <row r="16" spans="1:7" ht="17.100000000000001" customHeight="1" x14ac:dyDescent="0.25">
      <c r="A16" s="159" t="s">
        <v>39</v>
      </c>
      <c r="B16" s="232">
        <v>187</v>
      </c>
      <c r="C16" s="232">
        <v>0</v>
      </c>
      <c r="D16" s="232">
        <v>187</v>
      </c>
      <c r="E16" s="232">
        <v>297</v>
      </c>
      <c r="F16" s="232">
        <v>109</v>
      </c>
      <c r="G16" s="232">
        <v>188</v>
      </c>
    </row>
    <row r="17" spans="1:7" ht="17.100000000000001" customHeight="1" x14ac:dyDescent="0.25">
      <c r="A17" s="159" t="s">
        <v>40</v>
      </c>
      <c r="B17" s="232">
        <v>100</v>
      </c>
      <c r="C17" s="232">
        <v>0</v>
      </c>
      <c r="D17" s="232">
        <v>100</v>
      </c>
      <c r="E17" s="232">
        <v>300</v>
      </c>
      <c r="F17" s="232">
        <v>108</v>
      </c>
      <c r="G17" s="232">
        <v>192</v>
      </c>
    </row>
    <row r="18" spans="1:7" ht="17.100000000000001" customHeight="1" x14ac:dyDescent="0.25">
      <c r="A18" s="159" t="s">
        <v>41</v>
      </c>
      <c r="B18" s="232">
        <v>418</v>
      </c>
      <c r="C18" s="232">
        <v>0</v>
      </c>
      <c r="D18" s="232">
        <v>418</v>
      </c>
      <c r="E18" s="232">
        <v>473</v>
      </c>
      <c r="F18" s="232">
        <v>179</v>
      </c>
      <c r="G18" s="232">
        <v>294</v>
      </c>
    </row>
    <row r="19" spans="1:7" ht="17.100000000000001" customHeight="1" x14ac:dyDescent="0.25">
      <c r="A19" s="159" t="s">
        <v>42</v>
      </c>
      <c r="B19" s="232">
        <v>74</v>
      </c>
      <c r="C19" s="232">
        <v>1</v>
      </c>
      <c r="D19" s="232">
        <v>73</v>
      </c>
      <c r="E19" s="232">
        <v>103</v>
      </c>
      <c r="F19" s="232">
        <v>38</v>
      </c>
      <c r="G19" s="232">
        <v>65</v>
      </c>
    </row>
    <row r="20" spans="1:7" ht="17.100000000000001" customHeight="1" x14ac:dyDescent="0.25">
      <c r="A20" s="159" t="s">
        <v>43</v>
      </c>
      <c r="B20" s="232">
        <v>1262</v>
      </c>
      <c r="C20" s="232">
        <v>2</v>
      </c>
      <c r="D20" s="232">
        <v>1260</v>
      </c>
      <c r="E20" s="232">
        <v>1643</v>
      </c>
      <c r="F20" s="232">
        <v>602</v>
      </c>
      <c r="G20" s="232">
        <v>1041</v>
      </c>
    </row>
    <row r="21" spans="1:7" ht="17.100000000000001" customHeight="1" x14ac:dyDescent="0.25">
      <c r="A21" s="159" t="s">
        <v>44</v>
      </c>
      <c r="B21" s="232">
        <v>632</v>
      </c>
      <c r="C21" s="232">
        <v>3</v>
      </c>
      <c r="D21" s="232">
        <v>629</v>
      </c>
      <c r="E21" s="232">
        <v>848</v>
      </c>
      <c r="F21" s="232">
        <v>294</v>
      </c>
      <c r="G21" s="232">
        <v>554</v>
      </c>
    </row>
    <row r="22" spans="1:7" ht="17.100000000000001" customHeight="1" x14ac:dyDescent="0.25">
      <c r="A22" s="159" t="s">
        <v>45</v>
      </c>
      <c r="B22" s="232">
        <v>144</v>
      </c>
      <c r="C22" s="232">
        <v>1</v>
      </c>
      <c r="D22" s="232">
        <v>143</v>
      </c>
      <c r="E22" s="232">
        <v>168</v>
      </c>
      <c r="F22" s="232">
        <v>70</v>
      </c>
      <c r="G22" s="232">
        <v>97</v>
      </c>
    </row>
    <row r="23" spans="1:7" ht="17.100000000000001" customHeight="1" x14ac:dyDescent="0.25">
      <c r="A23" s="159" t="s">
        <v>46</v>
      </c>
      <c r="B23" s="232">
        <v>43</v>
      </c>
      <c r="C23" s="232">
        <v>0</v>
      </c>
      <c r="D23" s="232">
        <v>43</v>
      </c>
      <c r="E23" s="232">
        <v>49</v>
      </c>
      <c r="F23" s="232">
        <v>19</v>
      </c>
      <c r="G23" s="232">
        <v>30</v>
      </c>
    </row>
    <row r="24" spans="1:7" ht="17.100000000000001" customHeight="1" x14ac:dyDescent="0.25">
      <c r="A24" s="159" t="s">
        <v>47</v>
      </c>
      <c r="B24" s="232">
        <v>369</v>
      </c>
      <c r="C24" s="232">
        <v>1</v>
      </c>
      <c r="D24" s="232">
        <v>368</v>
      </c>
      <c r="E24" s="232">
        <v>391</v>
      </c>
      <c r="F24" s="232">
        <v>161</v>
      </c>
      <c r="G24" s="232">
        <v>229</v>
      </c>
    </row>
    <row r="25" spans="1:7" ht="17.100000000000001" customHeight="1" x14ac:dyDescent="0.25">
      <c r="A25" s="159" t="s">
        <v>48</v>
      </c>
      <c r="B25" s="232">
        <v>135</v>
      </c>
      <c r="C25" s="232">
        <v>1</v>
      </c>
      <c r="D25" s="232">
        <v>134</v>
      </c>
      <c r="E25" s="232">
        <v>172</v>
      </c>
      <c r="F25" s="232">
        <v>72</v>
      </c>
      <c r="G25" s="232">
        <v>100</v>
      </c>
    </row>
    <row r="26" spans="1:7" ht="17.100000000000001" customHeight="1" x14ac:dyDescent="0.25">
      <c r="A26" s="159" t="s">
        <v>49</v>
      </c>
      <c r="B26" s="232">
        <v>343</v>
      </c>
      <c r="C26" s="232">
        <v>3</v>
      </c>
      <c r="D26" s="232">
        <v>340</v>
      </c>
      <c r="E26" s="232">
        <v>502</v>
      </c>
      <c r="F26" s="232">
        <v>181</v>
      </c>
      <c r="G26" s="232">
        <v>321</v>
      </c>
    </row>
    <row r="27" spans="1:7" ht="17.100000000000001" customHeight="1" x14ac:dyDescent="0.25">
      <c r="A27" s="159" t="s">
        <v>50</v>
      </c>
      <c r="B27" s="232">
        <v>125</v>
      </c>
      <c r="C27" s="232">
        <v>0</v>
      </c>
      <c r="D27" s="232">
        <v>125</v>
      </c>
      <c r="E27" s="232">
        <v>119</v>
      </c>
      <c r="F27" s="232">
        <v>56</v>
      </c>
      <c r="G27" s="232">
        <v>63</v>
      </c>
    </row>
    <row r="28" spans="1:7" ht="17.100000000000001" customHeight="1" x14ac:dyDescent="0.25">
      <c r="A28" s="159"/>
      <c r="B28" s="413"/>
      <c r="C28" s="413"/>
      <c r="D28" s="413"/>
      <c r="E28" s="413"/>
      <c r="F28" s="413"/>
      <c r="G28" s="413"/>
    </row>
    <row r="29" spans="1:7" ht="17.100000000000001" customHeight="1" x14ac:dyDescent="0.25">
      <c r="A29" s="160" t="s">
        <v>33</v>
      </c>
      <c r="B29" s="301">
        <v>8060</v>
      </c>
      <c r="C29" s="301">
        <v>29</v>
      </c>
      <c r="D29" s="301">
        <v>8031</v>
      </c>
      <c r="E29" s="301">
        <v>10258</v>
      </c>
      <c r="F29" s="301">
        <v>3899</v>
      </c>
      <c r="G29" s="301">
        <v>6359</v>
      </c>
    </row>
    <row r="30" spans="1:7" ht="24.75" customHeight="1" x14ac:dyDescent="0.25">
      <c r="A30" s="161"/>
      <c r="B30" s="298">
        <v>0</v>
      </c>
      <c r="C30" s="298">
        <v>0</v>
      </c>
      <c r="D30" s="298">
        <v>0</v>
      </c>
      <c r="E30" s="298">
        <v>0</v>
      </c>
      <c r="F30" s="298">
        <v>0</v>
      </c>
      <c r="G30" s="298">
        <v>0</v>
      </c>
    </row>
    <row r="31" spans="1:7" x14ac:dyDescent="0.25">
      <c r="A31" s="46"/>
      <c r="B31" s="228" t="s">
        <v>56</v>
      </c>
      <c r="C31" s="157"/>
      <c r="D31" s="157"/>
      <c r="E31" s="157"/>
      <c r="F31" s="157"/>
      <c r="G31" s="157"/>
    </row>
    <row r="32" spans="1:7" ht="17.100000000000001" customHeight="1" x14ac:dyDescent="0.25">
      <c r="A32" s="161"/>
      <c r="B32" s="299"/>
      <c r="C32" s="157"/>
      <c r="D32" s="157"/>
      <c r="E32" s="157"/>
      <c r="F32" s="157"/>
      <c r="G32" s="157"/>
    </row>
    <row r="33" spans="1:7" ht="17.100000000000001" customHeight="1" x14ac:dyDescent="0.25">
      <c r="A33" s="159" t="s">
        <v>35</v>
      </c>
      <c r="B33" s="232">
        <v>0</v>
      </c>
      <c r="C33" s="232">
        <v>0</v>
      </c>
      <c r="D33" s="232">
        <v>0</v>
      </c>
      <c r="E33" s="232">
        <v>0</v>
      </c>
      <c r="F33" s="232">
        <v>0</v>
      </c>
      <c r="G33" s="232">
        <v>0</v>
      </c>
    </row>
    <row r="34" spans="1:7" ht="17.100000000000001" customHeight="1" x14ac:dyDescent="0.25">
      <c r="A34" s="159" t="s">
        <v>36</v>
      </c>
      <c r="B34" s="232">
        <v>3</v>
      </c>
      <c r="C34" s="232">
        <v>1</v>
      </c>
      <c r="D34" s="232">
        <v>2</v>
      </c>
      <c r="E34" s="232">
        <v>2</v>
      </c>
      <c r="F34" s="232">
        <v>1</v>
      </c>
      <c r="G34" s="232">
        <v>1</v>
      </c>
    </row>
    <row r="35" spans="1:7" ht="17.100000000000001" customHeight="1" x14ac:dyDescent="0.25">
      <c r="A35" s="159" t="s">
        <v>37</v>
      </c>
      <c r="B35" s="232">
        <v>0</v>
      </c>
      <c r="C35" s="232">
        <v>0</v>
      </c>
      <c r="D35" s="232">
        <v>0</v>
      </c>
      <c r="E35" s="232">
        <v>0</v>
      </c>
      <c r="F35" s="232">
        <v>0</v>
      </c>
      <c r="G35" s="232">
        <v>0</v>
      </c>
    </row>
    <row r="36" spans="1:7" ht="17.100000000000001" customHeight="1" x14ac:dyDescent="0.25">
      <c r="A36" s="159" t="s">
        <v>38</v>
      </c>
      <c r="B36" s="232">
        <v>0</v>
      </c>
      <c r="C36" s="232">
        <v>0</v>
      </c>
      <c r="D36" s="232">
        <v>0</v>
      </c>
      <c r="E36" s="232">
        <v>0</v>
      </c>
      <c r="F36" s="232">
        <v>0</v>
      </c>
      <c r="G36" s="232">
        <v>0</v>
      </c>
    </row>
    <row r="37" spans="1:7" ht="17.100000000000001" customHeight="1" x14ac:dyDescent="0.25">
      <c r="A37" s="159" t="s">
        <v>39</v>
      </c>
      <c r="B37" s="232">
        <v>0</v>
      </c>
      <c r="C37" s="232">
        <v>0</v>
      </c>
      <c r="D37" s="232">
        <v>0</v>
      </c>
      <c r="E37" s="232">
        <v>0</v>
      </c>
      <c r="F37" s="232">
        <v>0</v>
      </c>
      <c r="G37" s="232">
        <v>0</v>
      </c>
    </row>
    <row r="38" spans="1:7" ht="17.100000000000001" customHeight="1" x14ac:dyDescent="0.25">
      <c r="A38" s="159" t="s">
        <v>40</v>
      </c>
      <c r="B38" s="232">
        <v>0</v>
      </c>
      <c r="C38" s="232">
        <v>0</v>
      </c>
      <c r="D38" s="232">
        <v>0</v>
      </c>
      <c r="E38" s="232">
        <v>0</v>
      </c>
      <c r="F38" s="232">
        <v>0</v>
      </c>
      <c r="G38" s="232">
        <v>0</v>
      </c>
    </row>
    <row r="39" spans="1:7" ht="17.100000000000001" customHeight="1" x14ac:dyDescent="0.25">
      <c r="A39" s="159" t="s">
        <v>41</v>
      </c>
      <c r="B39" s="232">
        <v>0</v>
      </c>
      <c r="C39" s="232">
        <v>0</v>
      </c>
      <c r="D39" s="232">
        <v>0</v>
      </c>
      <c r="E39" s="232">
        <v>0</v>
      </c>
      <c r="F39" s="232">
        <v>0</v>
      </c>
      <c r="G39" s="232">
        <v>0</v>
      </c>
    </row>
    <row r="40" spans="1:7" ht="17.100000000000001" customHeight="1" x14ac:dyDescent="0.25">
      <c r="A40" s="159" t="s">
        <v>42</v>
      </c>
      <c r="B40" s="232">
        <v>0</v>
      </c>
      <c r="C40" s="232">
        <v>0</v>
      </c>
      <c r="D40" s="232">
        <v>0</v>
      </c>
      <c r="E40" s="232">
        <v>0</v>
      </c>
      <c r="F40" s="232">
        <v>0</v>
      </c>
      <c r="G40" s="232">
        <v>0</v>
      </c>
    </row>
    <row r="41" spans="1:7" ht="17.100000000000001" customHeight="1" x14ac:dyDescent="0.25">
      <c r="A41" s="159" t="s">
        <v>43</v>
      </c>
      <c r="B41" s="232">
        <v>1</v>
      </c>
      <c r="C41" s="232">
        <v>0</v>
      </c>
      <c r="D41" s="232">
        <v>1</v>
      </c>
      <c r="E41" s="232">
        <v>0</v>
      </c>
      <c r="F41" s="232">
        <v>0</v>
      </c>
      <c r="G41" s="232">
        <v>0</v>
      </c>
    </row>
    <row r="42" spans="1:7" ht="17.100000000000001" customHeight="1" x14ac:dyDescent="0.25">
      <c r="A42" s="159" t="s">
        <v>44</v>
      </c>
      <c r="B42" s="232">
        <v>0</v>
      </c>
      <c r="C42" s="232">
        <v>0</v>
      </c>
      <c r="D42" s="232">
        <v>0</v>
      </c>
      <c r="E42" s="232">
        <v>0</v>
      </c>
      <c r="F42" s="232">
        <v>0</v>
      </c>
      <c r="G42" s="232">
        <v>0</v>
      </c>
    </row>
    <row r="43" spans="1:7" ht="17.100000000000001" customHeight="1" x14ac:dyDescent="0.25">
      <c r="A43" s="159" t="s">
        <v>45</v>
      </c>
      <c r="B43" s="232">
        <v>1</v>
      </c>
      <c r="C43" s="232">
        <v>0</v>
      </c>
      <c r="D43" s="232">
        <v>1</v>
      </c>
      <c r="E43" s="232">
        <v>2</v>
      </c>
      <c r="F43" s="232">
        <v>1</v>
      </c>
      <c r="G43" s="232">
        <v>1</v>
      </c>
    </row>
    <row r="44" spans="1:7" ht="17.100000000000001" customHeight="1" x14ac:dyDescent="0.25">
      <c r="A44" s="159" t="s">
        <v>46</v>
      </c>
      <c r="B44" s="232">
        <v>0</v>
      </c>
      <c r="C44" s="232">
        <v>0</v>
      </c>
      <c r="D44" s="232">
        <v>0</v>
      </c>
      <c r="E44" s="232">
        <v>0</v>
      </c>
      <c r="F44" s="232">
        <v>0</v>
      </c>
      <c r="G44" s="232">
        <v>0</v>
      </c>
    </row>
    <row r="45" spans="1:7" ht="17.100000000000001" customHeight="1" x14ac:dyDescent="0.25">
      <c r="A45" s="159" t="s">
        <v>47</v>
      </c>
      <c r="B45" s="232">
        <v>0</v>
      </c>
      <c r="C45" s="232">
        <v>0</v>
      </c>
      <c r="D45" s="232">
        <v>0</v>
      </c>
      <c r="E45" s="232">
        <v>0</v>
      </c>
      <c r="F45" s="232">
        <v>0</v>
      </c>
      <c r="G45" s="232">
        <v>0</v>
      </c>
    </row>
    <row r="46" spans="1:7" ht="17.100000000000001" customHeight="1" x14ac:dyDescent="0.25">
      <c r="A46" s="159" t="s">
        <v>48</v>
      </c>
      <c r="B46" s="232">
        <v>0</v>
      </c>
      <c r="C46" s="232">
        <v>0</v>
      </c>
      <c r="D46" s="232">
        <v>0</v>
      </c>
      <c r="E46" s="232">
        <v>0</v>
      </c>
      <c r="F46" s="232">
        <v>0</v>
      </c>
      <c r="G46" s="232">
        <v>0</v>
      </c>
    </row>
    <row r="47" spans="1:7" ht="17.100000000000001" customHeight="1" x14ac:dyDescent="0.25">
      <c r="A47" s="159" t="s">
        <v>49</v>
      </c>
      <c r="B47" s="232">
        <v>0</v>
      </c>
      <c r="C47" s="232">
        <v>0</v>
      </c>
      <c r="D47" s="232">
        <v>0</v>
      </c>
      <c r="E47" s="232">
        <v>0</v>
      </c>
      <c r="F47" s="232">
        <v>0</v>
      </c>
      <c r="G47" s="232">
        <v>0</v>
      </c>
    </row>
    <row r="48" spans="1:7" ht="17.100000000000001" customHeight="1" x14ac:dyDescent="0.25">
      <c r="A48" s="159" t="s">
        <v>50</v>
      </c>
      <c r="B48" s="232">
        <v>0</v>
      </c>
      <c r="C48" s="232">
        <v>0</v>
      </c>
      <c r="D48" s="232">
        <v>0</v>
      </c>
      <c r="E48" s="232">
        <v>0</v>
      </c>
      <c r="F48" s="232">
        <v>0</v>
      </c>
      <c r="G48" s="232">
        <v>0</v>
      </c>
    </row>
    <row r="49" spans="1:7" ht="17.100000000000001" customHeight="1" x14ac:dyDescent="0.25">
      <c r="A49" s="159"/>
      <c r="B49" s="413"/>
      <c r="C49" s="413"/>
      <c r="D49" s="413"/>
      <c r="E49" s="413"/>
      <c r="F49" s="413"/>
      <c r="G49" s="413"/>
    </row>
    <row r="50" spans="1:7" ht="17.100000000000001" customHeight="1" x14ac:dyDescent="0.25">
      <c r="A50" s="160" t="s">
        <v>33</v>
      </c>
      <c r="B50" s="301">
        <v>5</v>
      </c>
      <c r="C50" s="301">
        <v>1</v>
      </c>
      <c r="D50" s="301">
        <v>4</v>
      </c>
      <c r="E50" s="301">
        <v>4</v>
      </c>
      <c r="F50" s="301">
        <v>2</v>
      </c>
      <c r="G50" s="301">
        <v>2</v>
      </c>
    </row>
    <row r="51" spans="1:7" ht="17.100000000000001" customHeight="1" x14ac:dyDescent="0.25">
      <c r="A51" s="38"/>
      <c r="B51" s="38"/>
      <c r="C51" s="298"/>
      <c r="D51" s="308"/>
      <c r="E51" s="308"/>
      <c r="F51" s="308"/>
      <c r="G51" s="308"/>
    </row>
    <row r="52" spans="1:7" ht="17.100000000000001" customHeight="1" x14ac:dyDescent="0.25">
      <c r="A52" s="129"/>
      <c r="B52" s="9"/>
      <c r="C52" s="9"/>
      <c r="D52" s="9"/>
      <c r="E52" s="9"/>
      <c r="F52" s="9"/>
      <c r="G52" s="9"/>
    </row>
    <row r="53" spans="1:7" ht="28.5" customHeight="1" x14ac:dyDescent="0.25">
      <c r="A53" s="506"/>
      <c r="B53" s="506"/>
      <c r="C53" s="506"/>
      <c r="D53" s="506"/>
      <c r="E53" s="506"/>
      <c r="F53" s="506"/>
      <c r="G53" s="506"/>
    </row>
    <row r="54" spans="1:7" ht="12.75" customHeight="1" x14ac:dyDescent="0.25">
      <c r="A54" s="75"/>
      <c r="B54" s="4"/>
      <c r="C54" s="9"/>
      <c r="D54" s="9"/>
      <c r="E54" s="9"/>
      <c r="F54" s="9"/>
      <c r="G54" s="9"/>
    </row>
    <row r="55" spans="1:7" x14ac:dyDescent="0.25">
      <c r="A55" s="4"/>
    </row>
    <row r="56" spans="1:7" x14ac:dyDescent="0.25">
      <c r="A56" s="13"/>
    </row>
    <row r="57" spans="1:7" x14ac:dyDescent="0.25">
      <c r="A57" s="14"/>
    </row>
  </sheetData>
  <mergeCells count="3">
    <mergeCell ref="A53:G53"/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" enableFormatConditionsCalculation="0">
    <tabColor indexed="11"/>
  </sheetPr>
  <dimension ref="A1:G61"/>
  <sheetViews>
    <sheetView showGridLines="0" zoomScaleNormal="100" workbookViewId="0"/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20.100000000000001" customHeight="1" x14ac:dyDescent="0.25">
      <c r="A4" s="309" t="s">
        <v>414</v>
      </c>
      <c r="B4" s="99"/>
      <c r="C4" s="99"/>
      <c r="D4" s="99"/>
      <c r="E4" s="99"/>
      <c r="F4" s="99"/>
      <c r="G4" s="99"/>
    </row>
    <row r="5" spans="1:7" ht="20.100000000000001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s="13" customFormat="1" ht="15" customHeight="1" x14ac:dyDescent="0.25"/>
    <row r="7" spans="1:7" s="52" customFormat="1" ht="20.100000000000001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5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52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s="17" customFormat="1" ht="24.95" customHeight="1" x14ac:dyDescent="0.25">
      <c r="B10" s="314" t="s">
        <v>57</v>
      </c>
      <c r="C10" s="315"/>
      <c r="D10" s="315"/>
      <c r="E10" s="315"/>
      <c r="F10" s="315"/>
      <c r="G10" s="315"/>
    </row>
    <row r="11" spans="1:7" ht="8.25" customHeight="1" x14ac:dyDescent="0.25">
      <c r="A11" s="46"/>
      <c r="B11" s="228"/>
      <c r="C11" s="304"/>
      <c r="D11" s="304"/>
      <c r="E11" s="304"/>
      <c r="F11" s="304"/>
      <c r="G11" s="304"/>
    </row>
    <row r="12" spans="1:7" ht="16.5" customHeight="1" x14ac:dyDescent="0.25">
      <c r="A12" s="46"/>
      <c r="B12" s="228" t="s">
        <v>16</v>
      </c>
      <c r="C12" s="157"/>
      <c r="D12" s="157"/>
      <c r="E12" s="157"/>
      <c r="F12" s="157"/>
      <c r="G12" s="157"/>
    </row>
    <row r="13" spans="1:7" ht="17.100000000000001" customHeight="1" x14ac:dyDescent="0.25">
      <c r="A13" s="161"/>
      <c r="B13" s="299"/>
      <c r="C13" s="300"/>
      <c r="D13" s="299"/>
      <c r="E13" s="299"/>
      <c r="F13" s="299"/>
      <c r="G13" s="299"/>
    </row>
    <row r="14" spans="1:7" ht="17.100000000000001" customHeight="1" x14ac:dyDescent="0.25">
      <c r="A14" s="305" t="s">
        <v>17</v>
      </c>
      <c r="B14" s="232">
        <v>27058</v>
      </c>
      <c r="C14" s="232">
        <v>11035</v>
      </c>
      <c r="D14" s="232">
        <v>16023</v>
      </c>
      <c r="E14" s="232">
        <v>68671</v>
      </c>
      <c r="F14" s="232">
        <v>27355</v>
      </c>
      <c r="G14" s="232">
        <v>41316</v>
      </c>
    </row>
    <row r="15" spans="1:7" ht="17.100000000000001" customHeight="1" x14ac:dyDescent="0.25">
      <c r="A15" s="305" t="s">
        <v>18</v>
      </c>
      <c r="B15" s="232">
        <v>47742</v>
      </c>
      <c r="C15" s="232">
        <v>25156</v>
      </c>
      <c r="D15" s="232">
        <v>22586</v>
      </c>
      <c r="E15" s="232">
        <v>146501</v>
      </c>
      <c r="F15" s="232">
        <v>53898</v>
      </c>
      <c r="G15" s="232">
        <v>92604</v>
      </c>
    </row>
    <row r="16" spans="1:7" ht="17.100000000000001" customHeight="1" x14ac:dyDescent="0.25">
      <c r="A16" s="305" t="s">
        <v>19</v>
      </c>
      <c r="B16" s="232">
        <v>2270</v>
      </c>
      <c r="C16" s="232">
        <v>922</v>
      </c>
      <c r="D16" s="232">
        <v>1348</v>
      </c>
      <c r="E16" s="232">
        <v>7709</v>
      </c>
      <c r="F16" s="232">
        <v>2863</v>
      </c>
      <c r="G16" s="232">
        <v>4846</v>
      </c>
    </row>
    <row r="17" spans="1:7" ht="17.100000000000001" customHeight="1" x14ac:dyDescent="0.25">
      <c r="A17" s="305" t="s">
        <v>20</v>
      </c>
      <c r="B17" s="232">
        <v>2557</v>
      </c>
      <c r="C17" s="232">
        <v>933</v>
      </c>
      <c r="D17" s="232">
        <v>1624</v>
      </c>
      <c r="E17" s="232">
        <v>8647</v>
      </c>
      <c r="F17" s="232">
        <v>3248</v>
      </c>
      <c r="G17" s="232">
        <v>5399</v>
      </c>
    </row>
    <row r="18" spans="1:7" ht="17.100000000000001" customHeight="1" x14ac:dyDescent="0.25">
      <c r="A18" s="305" t="s">
        <v>21</v>
      </c>
      <c r="B18" s="232">
        <v>942</v>
      </c>
      <c r="C18" s="232">
        <v>251</v>
      </c>
      <c r="D18" s="232">
        <v>691</v>
      </c>
      <c r="E18" s="232">
        <v>2869</v>
      </c>
      <c r="F18" s="232">
        <v>1017</v>
      </c>
      <c r="G18" s="232">
        <v>1852</v>
      </c>
    </row>
    <row r="19" spans="1:7" ht="17.100000000000001" customHeight="1" x14ac:dyDescent="0.25">
      <c r="A19" s="305" t="s">
        <v>22</v>
      </c>
      <c r="B19" s="232">
        <v>2052</v>
      </c>
      <c r="C19" s="232">
        <v>1253</v>
      </c>
      <c r="D19" s="232">
        <v>799</v>
      </c>
      <c r="E19" s="232">
        <v>8800</v>
      </c>
      <c r="F19" s="232">
        <v>3418</v>
      </c>
      <c r="G19" s="232">
        <v>5383</v>
      </c>
    </row>
    <row r="20" spans="1:7" ht="17.100000000000001" customHeight="1" x14ac:dyDescent="0.25">
      <c r="A20" s="305" t="s">
        <v>23</v>
      </c>
      <c r="B20" s="232">
        <v>8108</v>
      </c>
      <c r="C20" s="232">
        <v>4106</v>
      </c>
      <c r="D20" s="232">
        <v>4002</v>
      </c>
      <c r="E20" s="232">
        <v>28209</v>
      </c>
      <c r="F20" s="232">
        <v>10206</v>
      </c>
      <c r="G20" s="232">
        <v>18003</v>
      </c>
    </row>
    <row r="21" spans="1:7" ht="17.100000000000001" customHeight="1" x14ac:dyDescent="0.25">
      <c r="A21" s="305" t="s">
        <v>24</v>
      </c>
      <c r="B21" s="232">
        <v>2117</v>
      </c>
      <c r="C21" s="232">
        <v>862</v>
      </c>
      <c r="D21" s="232">
        <v>1255</v>
      </c>
      <c r="E21" s="232">
        <v>7117</v>
      </c>
      <c r="F21" s="232">
        <v>2637</v>
      </c>
      <c r="G21" s="232">
        <v>4480</v>
      </c>
    </row>
    <row r="22" spans="1:7" ht="17.100000000000001" customHeight="1" x14ac:dyDescent="0.25">
      <c r="A22" s="305" t="s">
        <v>25</v>
      </c>
      <c r="B22" s="232">
        <v>16689</v>
      </c>
      <c r="C22" s="232">
        <v>7275</v>
      </c>
      <c r="D22" s="232">
        <v>9414</v>
      </c>
      <c r="E22" s="232">
        <v>49886</v>
      </c>
      <c r="F22" s="232">
        <v>19191</v>
      </c>
      <c r="G22" s="232">
        <v>30694</v>
      </c>
    </row>
    <row r="23" spans="1:7" ht="17.100000000000001" customHeight="1" x14ac:dyDescent="0.25">
      <c r="A23" s="305" t="s">
        <v>26</v>
      </c>
      <c r="B23" s="232">
        <v>21608</v>
      </c>
      <c r="C23" s="232">
        <v>9998</v>
      </c>
      <c r="D23" s="232">
        <v>11610</v>
      </c>
      <c r="E23" s="232">
        <v>76041</v>
      </c>
      <c r="F23" s="232">
        <v>28261</v>
      </c>
      <c r="G23" s="232">
        <v>47780</v>
      </c>
    </row>
    <row r="24" spans="1:7" ht="17.100000000000001" customHeight="1" x14ac:dyDescent="0.25">
      <c r="A24" s="305" t="s">
        <v>27</v>
      </c>
      <c r="B24" s="232">
        <v>6833</v>
      </c>
      <c r="C24" s="232">
        <v>2995</v>
      </c>
      <c r="D24" s="232">
        <v>3838</v>
      </c>
      <c r="E24" s="232">
        <v>17998</v>
      </c>
      <c r="F24" s="232">
        <v>7622</v>
      </c>
      <c r="G24" s="232">
        <v>10376</v>
      </c>
    </row>
    <row r="25" spans="1:7" ht="17.100000000000001" customHeight="1" x14ac:dyDescent="0.25">
      <c r="A25" s="305" t="s">
        <v>28</v>
      </c>
      <c r="B25" s="232">
        <v>2328</v>
      </c>
      <c r="C25" s="232">
        <v>310</v>
      </c>
      <c r="D25" s="232">
        <v>2018</v>
      </c>
      <c r="E25" s="232">
        <v>3903</v>
      </c>
      <c r="F25" s="232">
        <v>1460</v>
      </c>
      <c r="G25" s="232">
        <v>2443</v>
      </c>
    </row>
    <row r="26" spans="1:7" ht="17.100000000000001" customHeight="1" x14ac:dyDescent="0.25">
      <c r="A26" s="305" t="s">
        <v>29</v>
      </c>
      <c r="B26" s="232">
        <v>8231</v>
      </c>
      <c r="C26" s="232">
        <v>4103</v>
      </c>
      <c r="D26" s="232">
        <v>4128</v>
      </c>
      <c r="E26" s="232">
        <v>34061</v>
      </c>
      <c r="F26" s="232">
        <v>14129</v>
      </c>
      <c r="G26" s="232">
        <v>19932</v>
      </c>
    </row>
    <row r="27" spans="1:7" ht="17.100000000000001" customHeight="1" x14ac:dyDescent="0.25">
      <c r="A27" s="305" t="s">
        <v>30</v>
      </c>
      <c r="B27" s="232">
        <v>2714</v>
      </c>
      <c r="C27" s="232">
        <v>1210</v>
      </c>
      <c r="D27" s="232">
        <v>1504</v>
      </c>
      <c r="E27" s="232">
        <v>8806</v>
      </c>
      <c r="F27" s="232">
        <v>3675</v>
      </c>
      <c r="G27" s="232">
        <v>5131</v>
      </c>
    </row>
    <row r="28" spans="1:7" ht="17.100000000000001" customHeight="1" x14ac:dyDescent="0.25">
      <c r="A28" s="305" t="s">
        <v>31</v>
      </c>
      <c r="B28" s="232">
        <v>4204</v>
      </c>
      <c r="C28" s="232">
        <v>2130</v>
      </c>
      <c r="D28" s="232">
        <v>2074</v>
      </c>
      <c r="E28" s="232">
        <v>16858</v>
      </c>
      <c r="F28" s="232">
        <v>5832</v>
      </c>
      <c r="G28" s="232">
        <v>11026</v>
      </c>
    </row>
    <row r="29" spans="1:7" ht="17.100000000000001" customHeight="1" x14ac:dyDescent="0.25">
      <c r="A29" s="305" t="s">
        <v>32</v>
      </c>
      <c r="B29" s="232">
        <v>3843</v>
      </c>
      <c r="C29" s="232">
        <v>1836</v>
      </c>
      <c r="D29" s="232">
        <v>2007</v>
      </c>
      <c r="E29" s="232">
        <v>12883</v>
      </c>
      <c r="F29" s="232">
        <v>5335</v>
      </c>
      <c r="G29" s="232">
        <v>7548</v>
      </c>
    </row>
    <row r="30" spans="1:7" ht="17.100000000000001" customHeight="1" x14ac:dyDescent="0.25">
      <c r="A30" s="159"/>
      <c r="B30" s="413"/>
      <c r="C30" s="413"/>
      <c r="D30" s="413"/>
      <c r="E30" s="413"/>
      <c r="F30" s="413"/>
      <c r="G30" s="413"/>
    </row>
    <row r="31" spans="1:7" ht="17.100000000000001" customHeight="1" x14ac:dyDescent="0.25">
      <c r="A31" s="160" t="s">
        <v>33</v>
      </c>
      <c r="B31" s="301">
        <v>159296</v>
      </c>
      <c r="C31" s="301">
        <v>74375</v>
      </c>
      <c r="D31" s="301">
        <v>84921</v>
      </c>
      <c r="E31" s="301">
        <v>498959</v>
      </c>
      <c r="F31" s="301">
        <v>190146</v>
      </c>
      <c r="G31" s="301">
        <v>308813</v>
      </c>
    </row>
    <row r="32" spans="1:7" ht="24.75" customHeight="1" x14ac:dyDescent="0.25">
      <c r="A32" s="157"/>
      <c r="B32" s="304"/>
      <c r="C32" s="304"/>
      <c r="D32" s="304"/>
      <c r="E32" s="304"/>
      <c r="F32" s="304"/>
      <c r="G32" s="304"/>
    </row>
    <row r="33" spans="1:7" s="13" customFormat="1" x14ac:dyDescent="0.25">
      <c r="A33" s="302"/>
      <c r="B33" s="306" t="s">
        <v>58</v>
      </c>
      <c r="C33" s="307"/>
      <c r="D33" s="307"/>
      <c r="E33" s="307"/>
      <c r="F33" s="307"/>
      <c r="G33" s="307"/>
    </row>
    <row r="34" spans="1:7" ht="17.100000000000001" customHeight="1" x14ac:dyDescent="0.25">
      <c r="A34" s="161"/>
      <c r="B34" s="299"/>
      <c r="C34" s="157"/>
      <c r="D34" s="157"/>
      <c r="E34" s="157"/>
      <c r="F34" s="157"/>
      <c r="G34" s="157"/>
    </row>
    <row r="35" spans="1:7" ht="17.100000000000001" customHeight="1" x14ac:dyDescent="0.25">
      <c r="A35" s="159" t="s">
        <v>35</v>
      </c>
      <c r="B35" s="232">
        <v>16006</v>
      </c>
      <c r="C35" s="232">
        <v>4659</v>
      </c>
      <c r="D35" s="232">
        <v>11347</v>
      </c>
      <c r="E35" s="232">
        <v>33928</v>
      </c>
      <c r="F35" s="232">
        <v>13590</v>
      </c>
      <c r="G35" s="232">
        <v>20338</v>
      </c>
    </row>
    <row r="36" spans="1:7" ht="17.100000000000001" customHeight="1" x14ac:dyDescent="0.25">
      <c r="A36" s="159" t="s">
        <v>36</v>
      </c>
      <c r="B36" s="232">
        <v>23909</v>
      </c>
      <c r="C36" s="232">
        <v>9919</v>
      </c>
      <c r="D36" s="232">
        <v>13990</v>
      </c>
      <c r="E36" s="232">
        <v>61995</v>
      </c>
      <c r="F36" s="232">
        <v>22959</v>
      </c>
      <c r="G36" s="232">
        <v>39036</v>
      </c>
    </row>
    <row r="37" spans="1:7" ht="17.100000000000001" customHeight="1" x14ac:dyDescent="0.25">
      <c r="A37" s="159" t="s">
        <v>37</v>
      </c>
      <c r="B37" s="232">
        <v>1330</v>
      </c>
      <c r="C37" s="232">
        <v>477</v>
      </c>
      <c r="D37" s="232">
        <v>853</v>
      </c>
      <c r="E37" s="232">
        <v>3647</v>
      </c>
      <c r="F37" s="232">
        <v>1440</v>
      </c>
      <c r="G37" s="232">
        <v>2207</v>
      </c>
    </row>
    <row r="38" spans="1:7" ht="17.100000000000001" customHeight="1" x14ac:dyDescent="0.25">
      <c r="A38" s="159" t="s">
        <v>38</v>
      </c>
      <c r="B38" s="232">
        <v>1122</v>
      </c>
      <c r="C38" s="232">
        <v>321</v>
      </c>
      <c r="D38" s="232">
        <v>801</v>
      </c>
      <c r="E38" s="232">
        <v>3098</v>
      </c>
      <c r="F38" s="232">
        <v>1252</v>
      </c>
      <c r="G38" s="232">
        <v>1846</v>
      </c>
    </row>
    <row r="39" spans="1:7" ht="17.100000000000001" customHeight="1" x14ac:dyDescent="0.25">
      <c r="A39" s="159" t="s">
        <v>39</v>
      </c>
      <c r="B39" s="232">
        <v>686</v>
      </c>
      <c r="C39" s="232">
        <v>146</v>
      </c>
      <c r="D39" s="232">
        <v>540</v>
      </c>
      <c r="E39" s="232">
        <v>1978</v>
      </c>
      <c r="F39" s="232">
        <v>693</v>
      </c>
      <c r="G39" s="232">
        <v>1285</v>
      </c>
    </row>
    <row r="40" spans="1:7" ht="17.100000000000001" customHeight="1" x14ac:dyDescent="0.25">
      <c r="A40" s="159" t="s">
        <v>40</v>
      </c>
      <c r="B40" s="232">
        <v>619</v>
      </c>
      <c r="C40" s="232">
        <v>104</v>
      </c>
      <c r="D40" s="232">
        <v>515</v>
      </c>
      <c r="E40" s="232">
        <v>1655</v>
      </c>
      <c r="F40" s="232">
        <v>610</v>
      </c>
      <c r="G40" s="232">
        <v>1045</v>
      </c>
    </row>
    <row r="41" spans="1:7" ht="17.100000000000001" customHeight="1" x14ac:dyDescent="0.25">
      <c r="A41" s="159" t="s">
        <v>41</v>
      </c>
      <c r="B41" s="232">
        <v>2886</v>
      </c>
      <c r="C41" s="232">
        <v>264</v>
      </c>
      <c r="D41" s="232">
        <v>2622</v>
      </c>
      <c r="E41" s="232">
        <v>5427</v>
      </c>
      <c r="F41" s="232">
        <v>1916</v>
      </c>
      <c r="G41" s="232">
        <v>3512</v>
      </c>
    </row>
    <row r="42" spans="1:7" ht="17.100000000000001" customHeight="1" x14ac:dyDescent="0.25">
      <c r="A42" s="159" t="s">
        <v>42</v>
      </c>
      <c r="B42" s="232">
        <v>805</v>
      </c>
      <c r="C42" s="232">
        <v>366</v>
      </c>
      <c r="D42" s="232">
        <v>439</v>
      </c>
      <c r="E42" s="232">
        <v>2900</v>
      </c>
      <c r="F42" s="232">
        <v>1093</v>
      </c>
      <c r="G42" s="232">
        <v>1807</v>
      </c>
    </row>
    <row r="43" spans="1:7" ht="17.100000000000001" customHeight="1" x14ac:dyDescent="0.25">
      <c r="A43" s="159" t="s">
        <v>43</v>
      </c>
      <c r="B43" s="232">
        <v>9052</v>
      </c>
      <c r="C43" s="232">
        <v>2507</v>
      </c>
      <c r="D43" s="232">
        <v>6545</v>
      </c>
      <c r="E43" s="232">
        <v>21116</v>
      </c>
      <c r="F43" s="232">
        <v>7956</v>
      </c>
      <c r="G43" s="232">
        <v>13161</v>
      </c>
    </row>
    <row r="44" spans="1:7" ht="17.100000000000001" customHeight="1" x14ac:dyDescent="0.25">
      <c r="A44" s="159" t="s">
        <v>44</v>
      </c>
      <c r="B44" s="232">
        <v>8868</v>
      </c>
      <c r="C44" s="232">
        <v>2141</v>
      </c>
      <c r="D44" s="232">
        <v>6727</v>
      </c>
      <c r="E44" s="232">
        <v>21791</v>
      </c>
      <c r="F44" s="232">
        <v>7908</v>
      </c>
      <c r="G44" s="232">
        <v>13883</v>
      </c>
    </row>
    <row r="45" spans="1:7" ht="17.100000000000001" customHeight="1" x14ac:dyDescent="0.25">
      <c r="A45" s="159" t="s">
        <v>45</v>
      </c>
      <c r="B45" s="232">
        <v>2776</v>
      </c>
      <c r="C45" s="232">
        <v>988</v>
      </c>
      <c r="D45" s="232">
        <v>1788</v>
      </c>
      <c r="E45" s="232">
        <v>5835</v>
      </c>
      <c r="F45" s="232">
        <v>2587</v>
      </c>
      <c r="G45" s="232">
        <v>3248</v>
      </c>
    </row>
    <row r="46" spans="1:7" ht="17.100000000000001" customHeight="1" x14ac:dyDescent="0.25">
      <c r="A46" s="159" t="s">
        <v>46</v>
      </c>
      <c r="B46" s="232">
        <v>1326</v>
      </c>
      <c r="C46" s="232">
        <v>84</v>
      </c>
      <c r="D46" s="232">
        <v>1242</v>
      </c>
      <c r="E46" s="232">
        <v>1994</v>
      </c>
      <c r="F46" s="232">
        <v>733</v>
      </c>
      <c r="G46" s="232">
        <v>1261</v>
      </c>
    </row>
    <row r="47" spans="1:7" ht="17.100000000000001" customHeight="1" x14ac:dyDescent="0.25">
      <c r="A47" s="159" t="s">
        <v>47</v>
      </c>
      <c r="B47" s="232">
        <v>2703</v>
      </c>
      <c r="C47" s="232">
        <v>247</v>
      </c>
      <c r="D47" s="232">
        <v>2456</v>
      </c>
      <c r="E47" s="232">
        <v>4664</v>
      </c>
      <c r="F47" s="232">
        <v>1650</v>
      </c>
      <c r="G47" s="232">
        <v>3014</v>
      </c>
    </row>
    <row r="48" spans="1:7" ht="17.100000000000001" customHeight="1" x14ac:dyDescent="0.25">
      <c r="A48" s="159" t="s">
        <v>48</v>
      </c>
      <c r="B48" s="232">
        <v>1394</v>
      </c>
      <c r="C48" s="232">
        <v>661</v>
      </c>
      <c r="D48" s="232">
        <v>733</v>
      </c>
      <c r="E48" s="232">
        <v>4418</v>
      </c>
      <c r="F48" s="232">
        <v>1954</v>
      </c>
      <c r="G48" s="232">
        <v>2464</v>
      </c>
    </row>
    <row r="49" spans="1:7" ht="17.100000000000001" customHeight="1" x14ac:dyDescent="0.25">
      <c r="A49" s="159" t="s">
        <v>49</v>
      </c>
      <c r="B49" s="232">
        <v>1418</v>
      </c>
      <c r="C49" s="232">
        <v>173</v>
      </c>
      <c r="D49" s="232">
        <v>1245</v>
      </c>
      <c r="E49" s="232">
        <v>2846</v>
      </c>
      <c r="F49" s="232">
        <v>1000</v>
      </c>
      <c r="G49" s="232">
        <v>1846</v>
      </c>
    </row>
    <row r="50" spans="1:7" ht="17.100000000000001" customHeight="1" x14ac:dyDescent="0.25">
      <c r="A50" s="159" t="s">
        <v>50</v>
      </c>
      <c r="B50" s="232">
        <v>715</v>
      </c>
      <c r="C50" s="232">
        <v>199</v>
      </c>
      <c r="D50" s="232">
        <v>516</v>
      </c>
      <c r="E50" s="232">
        <v>1399</v>
      </c>
      <c r="F50" s="232">
        <v>554</v>
      </c>
      <c r="G50" s="232">
        <v>845</v>
      </c>
    </row>
    <row r="51" spans="1:7" ht="17.100000000000001" customHeight="1" x14ac:dyDescent="0.25">
      <c r="A51" s="159"/>
      <c r="B51" s="413"/>
      <c r="C51" s="413"/>
      <c r="D51" s="413"/>
      <c r="E51" s="413"/>
      <c r="F51" s="413"/>
      <c r="G51" s="413"/>
    </row>
    <row r="52" spans="1:7" s="46" customFormat="1" ht="17.100000000000001" customHeight="1" x14ac:dyDescent="0.2">
      <c r="A52" s="160" t="s">
        <v>33</v>
      </c>
      <c r="B52" s="301">
        <v>75615</v>
      </c>
      <c r="C52" s="301">
        <v>23256</v>
      </c>
      <c r="D52" s="301">
        <v>52359</v>
      </c>
      <c r="E52" s="301">
        <v>178692</v>
      </c>
      <c r="F52" s="301">
        <v>67897</v>
      </c>
      <c r="G52" s="301">
        <v>110795</v>
      </c>
    </row>
    <row r="53" spans="1:7" ht="17.100000000000001" customHeight="1" x14ac:dyDescent="0.25">
      <c r="A53" s="100"/>
      <c r="B53" s="100"/>
      <c r="C53" s="101">
        <v>0</v>
      </c>
      <c r="D53" s="101">
        <v>0</v>
      </c>
      <c r="E53" s="101">
        <v>0</v>
      </c>
      <c r="F53" s="101">
        <v>0</v>
      </c>
      <c r="G53" s="101">
        <v>0</v>
      </c>
    </row>
    <row r="54" spans="1:7" ht="12.75" customHeight="1" x14ac:dyDescent="0.25">
      <c r="A54" s="102"/>
      <c r="B54" s="100"/>
      <c r="C54" s="101"/>
      <c r="D54" s="101"/>
      <c r="E54" s="101"/>
      <c r="F54" s="101"/>
      <c r="G54" s="101"/>
    </row>
    <row r="55" spans="1:7" ht="12.75" customHeight="1" x14ac:dyDescent="0.25">
      <c r="A55" s="102"/>
      <c r="B55" s="100"/>
      <c r="C55" s="101"/>
      <c r="D55" s="101"/>
      <c r="E55" s="101"/>
      <c r="F55" s="101"/>
      <c r="G55" s="101"/>
    </row>
    <row r="56" spans="1:7" x14ac:dyDescent="0.25">
      <c r="A56" s="4"/>
      <c r="B56" s="12"/>
      <c r="C56" s="12"/>
      <c r="D56" s="12"/>
      <c r="E56" s="12"/>
      <c r="F56" s="12"/>
      <c r="G56" s="12"/>
    </row>
    <row r="57" spans="1:7" ht="17.100000000000001" customHeight="1" x14ac:dyDescent="0.25">
      <c r="A57" s="4"/>
      <c r="B57" s="4"/>
      <c r="C57" s="9"/>
      <c r="D57" s="9"/>
      <c r="E57" s="9"/>
      <c r="F57" s="9"/>
      <c r="G57" s="9"/>
    </row>
    <row r="58" spans="1:7" ht="17.100000000000001" customHeight="1" x14ac:dyDescent="0.25">
      <c r="A58" s="4"/>
      <c r="B58" s="4"/>
      <c r="C58" s="9"/>
      <c r="D58" s="9"/>
      <c r="E58" s="9"/>
      <c r="F58" s="9"/>
      <c r="G58" s="9"/>
    </row>
    <row r="59" spans="1:7" x14ac:dyDescent="0.25">
      <c r="A59" s="12"/>
    </row>
    <row r="60" spans="1:7" x14ac:dyDescent="0.25">
      <c r="A60" s="4"/>
    </row>
    <row r="61" spans="1:7" x14ac:dyDescent="0.25">
      <c r="A61" s="4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57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" enableFormatConditionsCalculation="0">
    <tabColor indexed="11"/>
  </sheetPr>
  <dimension ref="A1:G56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19.5" customHeight="1" x14ac:dyDescent="0.25">
      <c r="A4" s="309" t="s">
        <v>414</v>
      </c>
      <c r="B4" s="99"/>
      <c r="C4" s="99"/>
      <c r="D4" s="99"/>
      <c r="E4" s="99"/>
      <c r="F4" s="99"/>
      <c r="G4" s="99"/>
    </row>
    <row r="5" spans="1:7" ht="19.5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s="3" customFormat="1" ht="19.5" customHeight="1" x14ac:dyDescent="0.1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s="3" customFormat="1" ht="54.75" customHeight="1" x14ac:dyDescent="0.1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s="3" customFormat="1" ht="20.100000000000001" customHeight="1" x14ac:dyDescent="0.1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61"/>
      <c r="B10" s="297"/>
      <c r="C10" s="298"/>
      <c r="D10" s="298"/>
      <c r="E10" s="298"/>
      <c r="F10" s="298"/>
      <c r="G10" s="298"/>
    </row>
    <row r="11" spans="1:7" ht="17.100000000000001" customHeight="1" x14ac:dyDescent="0.25">
      <c r="A11" s="46"/>
      <c r="B11" s="228" t="s">
        <v>59</v>
      </c>
      <c r="C11" s="175"/>
      <c r="D11" s="175"/>
      <c r="E11" s="175"/>
      <c r="F11" s="175"/>
      <c r="G11" s="175"/>
    </row>
    <row r="12" spans="1:7" ht="17.100000000000001" customHeight="1" x14ac:dyDescent="0.25">
      <c r="A12" s="161"/>
      <c r="B12" s="299"/>
      <c r="C12" s="300"/>
      <c r="D12" s="299"/>
      <c r="E12" s="299"/>
      <c r="F12" s="299"/>
      <c r="G12" s="299"/>
    </row>
    <row r="13" spans="1:7" ht="17.100000000000001" customHeight="1" x14ac:dyDescent="0.25">
      <c r="A13" s="159" t="s">
        <v>35</v>
      </c>
      <c r="B13" s="232">
        <v>6061</v>
      </c>
      <c r="C13" s="232">
        <v>3313</v>
      </c>
      <c r="D13" s="232">
        <v>2748</v>
      </c>
      <c r="E13" s="232">
        <v>19167</v>
      </c>
      <c r="F13" s="232">
        <v>7545</v>
      </c>
      <c r="G13" s="232">
        <v>11621</v>
      </c>
    </row>
    <row r="14" spans="1:7" ht="17.100000000000001" customHeight="1" x14ac:dyDescent="0.25">
      <c r="A14" s="159" t="s">
        <v>36</v>
      </c>
      <c r="B14" s="232">
        <v>11246</v>
      </c>
      <c r="C14" s="232">
        <v>7192</v>
      </c>
      <c r="D14" s="232">
        <v>4054</v>
      </c>
      <c r="E14" s="232">
        <v>44395</v>
      </c>
      <c r="F14" s="232">
        <v>15519</v>
      </c>
      <c r="G14" s="232">
        <v>28877</v>
      </c>
    </row>
    <row r="15" spans="1:7" ht="17.100000000000001" customHeight="1" x14ac:dyDescent="0.25">
      <c r="A15" s="159" t="s">
        <v>37</v>
      </c>
      <c r="B15" s="232">
        <v>805</v>
      </c>
      <c r="C15" s="232">
        <v>420</v>
      </c>
      <c r="D15" s="232">
        <v>385</v>
      </c>
      <c r="E15" s="232">
        <v>3663</v>
      </c>
      <c r="F15" s="232">
        <v>1268</v>
      </c>
      <c r="G15" s="232">
        <v>2394</v>
      </c>
    </row>
    <row r="16" spans="1:7" ht="17.100000000000001" customHeight="1" x14ac:dyDescent="0.25">
      <c r="A16" s="159" t="s">
        <v>38</v>
      </c>
      <c r="B16" s="232">
        <v>1095</v>
      </c>
      <c r="C16" s="232">
        <v>489</v>
      </c>
      <c r="D16" s="232">
        <v>606</v>
      </c>
      <c r="E16" s="232">
        <v>4338</v>
      </c>
      <c r="F16" s="232">
        <v>1521</v>
      </c>
      <c r="G16" s="232">
        <v>2816</v>
      </c>
    </row>
    <row r="17" spans="1:7" ht="17.100000000000001" customHeight="1" x14ac:dyDescent="0.25">
      <c r="A17" s="159" t="s">
        <v>39</v>
      </c>
      <c r="B17" s="232">
        <v>211</v>
      </c>
      <c r="C17" s="232">
        <v>93</v>
      </c>
      <c r="D17" s="232">
        <v>118</v>
      </c>
      <c r="E17" s="232">
        <v>795</v>
      </c>
      <c r="F17" s="232">
        <v>287</v>
      </c>
      <c r="G17" s="232">
        <v>508</v>
      </c>
    </row>
    <row r="18" spans="1:7" ht="17.100000000000001" customHeight="1" x14ac:dyDescent="0.25">
      <c r="A18" s="159" t="s">
        <v>40</v>
      </c>
      <c r="B18" s="232">
        <v>498</v>
      </c>
      <c r="C18" s="232">
        <v>309</v>
      </c>
      <c r="D18" s="232">
        <v>189</v>
      </c>
      <c r="E18" s="232">
        <v>2780</v>
      </c>
      <c r="F18" s="232">
        <v>952</v>
      </c>
      <c r="G18" s="232">
        <v>1828</v>
      </c>
    </row>
    <row r="19" spans="1:7" ht="17.100000000000001" customHeight="1" x14ac:dyDescent="0.25">
      <c r="A19" s="159" t="s">
        <v>41</v>
      </c>
      <c r="B19" s="232">
        <v>2239</v>
      </c>
      <c r="C19" s="232">
        <v>1393</v>
      </c>
      <c r="D19" s="232">
        <v>846</v>
      </c>
      <c r="E19" s="232">
        <v>10822</v>
      </c>
      <c r="F19" s="232">
        <v>3671</v>
      </c>
      <c r="G19" s="232">
        <v>7151</v>
      </c>
    </row>
    <row r="20" spans="1:7" ht="17.100000000000001" customHeight="1" x14ac:dyDescent="0.25">
      <c r="A20" s="159" t="s">
        <v>42</v>
      </c>
      <c r="B20" s="232">
        <v>780</v>
      </c>
      <c r="C20" s="232">
        <v>227</v>
      </c>
      <c r="D20" s="232">
        <v>553</v>
      </c>
      <c r="E20" s="232">
        <v>2370</v>
      </c>
      <c r="F20" s="232">
        <v>815</v>
      </c>
      <c r="G20" s="232">
        <v>1555</v>
      </c>
    </row>
    <row r="21" spans="1:7" ht="17.100000000000001" customHeight="1" x14ac:dyDescent="0.25">
      <c r="A21" s="159" t="s">
        <v>43</v>
      </c>
      <c r="B21" s="232">
        <v>3641</v>
      </c>
      <c r="C21" s="232">
        <v>2008</v>
      </c>
      <c r="D21" s="232">
        <v>1633</v>
      </c>
      <c r="E21" s="232">
        <v>16317</v>
      </c>
      <c r="F21" s="232">
        <v>5730</v>
      </c>
      <c r="G21" s="232">
        <v>10587</v>
      </c>
    </row>
    <row r="22" spans="1:7" ht="17.100000000000001" customHeight="1" x14ac:dyDescent="0.25">
      <c r="A22" s="159" t="s">
        <v>44</v>
      </c>
      <c r="B22" s="232">
        <v>9462</v>
      </c>
      <c r="C22" s="232">
        <v>5214</v>
      </c>
      <c r="D22" s="232">
        <v>4248</v>
      </c>
      <c r="E22" s="232">
        <v>40989</v>
      </c>
      <c r="F22" s="232">
        <v>15302</v>
      </c>
      <c r="G22" s="232">
        <v>25687</v>
      </c>
    </row>
    <row r="23" spans="1:7" ht="17.100000000000001" customHeight="1" x14ac:dyDescent="0.25">
      <c r="A23" s="159" t="s">
        <v>45</v>
      </c>
      <c r="B23" s="232">
        <v>2834</v>
      </c>
      <c r="C23" s="232">
        <v>1407</v>
      </c>
      <c r="D23" s="232">
        <v>1427</v>
      </c>
      <c r="E23" s="232">
        <v>9569</v>
      </c>
      <c r="F23" s="232">
        <v>3675</v>
      </c>
      <c r="G23" s="232">
        <v>5895</v>
      </c>
    </row>
    <row r="24" spans="1:7" ht="17.100000000000001" customHeight="1" x14ac:dyDescent="0.25">
      <c r="A24" s="159" t="s">
        <v>46</v>
      </c>
      <c r="B24" s="232">
        <v>454</v>
      </c>
      <c r="C24" s="232">
        <v>173</v>
      </c>
      <c r="D24" s="232">
        <v>281</v>
      </c>
      <c r="E24" s="232">
        <v>1082</v>
      </c>
      <c r="F24" s="232">
        <v>411</v>
      </c>
      <c r="G24" s="232">
        <v>671</v>
      </c>
    </row>
    <row r="25" spans="1:7" ht="17.100000000000001" customHeight="1" x14ac:dyDescent="0.25">
      <c r="A25" s="159" t="s">
        <v>47</v>
      </c>
      <c r="B25" s="232">
        <v>1755</v>
      </c>
      <c r="C25" s="232">
        <v>849</v>
      </c>
      <c r="D25" s="232">
        <v>906</v>
      </c>
      <c r="E25" s="232">
        <v>6568</v>
      </c>
      <c r="F25" s="232">
        <v>2405</v>
      </c>
      <c r="G25" s="232">
        <v>4163</v>
      </c>
    </row>
    <row r="26" spans="1:7" ht="17.100000000000001" customHeight="1" x14ac:dyDescent="0.25">
      <c r="A26" s="159" t="s">
        <v>48</v>
      </c>
      <c r="B26" s="232">
        <v>825</v>
      </c>
      <c r="C26" s="232">
        <v>334</v>
      </c>
      <c r="D26" s="232">
        <v>491</v>
      </c>
      <c r="E26" s="232">
        <v>2860</v>
      </c>
      <c r="F26" s="232">
        <v>1063</v>
      </c>
      <c r="G26" s="232">
        <v>1797</v>
      </c>
    </row>
    <row r="27" spans="1:7" ht="17.100000000000001" customHeight="1" x14ac:dyDescent="0.25">
      <c r="A27" s="159" t="s">
        <v>49</v>
      </c>
      <c r="B27" s="232">
        <v>1247</v>
      </c>
      <c r="C27" s="232">
        <v>783</v>
      </c>
      <c r="D27" s="232">
        <v>464</v>
      </c>
      <c r="E27" s="232">
        <v>6408</v>
      </c>
      <c r="F27" s="232">
        <v>2094</v>
      </c>
      <c r="G27" s="232">
        <v>4314</v>
      </c>
    </row>
    <row r="28" spans="1:7" ht="17.100000000000001" customHeight="1" x14ac:dyDescent="0.25">
      <c r="A28" s="159" t="s">
        <v>50</v>
      </c>
      <c r="B28" s="232">
        <v>1120</v>
      </c>
      <c r="C28" s="232">
        <v>321</v>
      </c>
      <c r="D28" s="232">
        <v>799</v>
      </c>
      <c r="E28" s="232">
        <v>3015</v>
      </c>
      <c r="F28" s="232">
        <v>1142</v>
      </c>
      <c r="G28" s="232">
        <v>1872</v>
      </c>
    </row>
    <row r="29" spans="1:7" ht="17.100000000000001" customHeight="1" x14ac:dyDescent="0.25">
      <c r="A29" s="159"/>
      <c r="B29" s="413"/>
      <c r="C29" s="413"/>
      <c r="D29" s="413"/>
      <c r="E29" s="413"/>
      <c r="F29" s="413"/>
      <c r="G29" s="413"/>
    </row>
    <row r="30" spans="1:7" ht="17.100000000000001" customHeight="1" x14ac:dyDescent="0.25">
      <c r="A30" s="160" t="s">
        <v>33</v>
      </c>
      <c r="B30" s="301">
        <v>44273</v>
      </c>
      <c r="C30" s="301">
        <v>24525</v>
      </c>
      <c r="D30" s="301">
        <v>19748</v>
      </c>
      <c r="E30" s="301">
        <v>175136</v>
      </c>
      <c r="F30" s="301">
        <v>63401</v>
      </c>
      <c r="G30" s="301">
        <v>111736</v>
      </c>
    </row>
    <row r="31" spans="1:7" ht="24.95" customHeight="1" x14ac:dyDescent="0.25">
      <c r="A31" s="161"/>
      <c r="B31" s="298"/>
      <c r="C31" s="298"/>
      <c r="D31" s="298"/>
      <c r="E31" s="298"/>
      <c r="F31" s="298"/>
      <c r="G31" s="298"/>
    </row>
    <row r="32" spans="1:7" ht="16.5" customHeight="1" x14ac:dyDescent="0.25">
      <c r="A32" s="46"/>
      <c r="B32" s="228" t="s">
        <v>60</v>
      </c>
      <c r="C32" s="157"/>
      <c r="D32" s="157"/>
      <c r="E32" s="157"/>
      <c r="F32" s="157"/>
      <c r="G32" s="157"/>
    </row>
    <row r="33" spans="1:7" ht="17.100000000000001" customHeight="1" x14ac:dyDescent="0.25">
      <c r="A33" s="161"/>
      <c r="B33" s="299"/>
      <c r="C33" s="299"/>
      <c r="D33" s="299"/>
      <c r="E33" s="299"/>
      <c r="F33" s="299"/>
      <c r="G33" s="299"/>
    </row>
    <row r="34" spans="1:7" ht="17.100000000000001" customHeight="1" x14ac:dyDescent="0.25">
      <c r="A34" s="159" t="s">
        <v>35</v>
      </c>
      <c r="B34" s="232">
        <v>846</v>
      </c>
      <c r="C34" s="232">
        <v>297</v>
      </c>
      <c r="D34" s="232">
        <v>549</v>
      </c>
      <c r="E34" s="232">
        <v>1992</v>
      </c>
      <c r="F34" s="232">
        <v>787</v>
      </c>
      <c r="G34" s="232">
        <v>1205</v>
      </c>
    </row>
    <row r="35" spans="1:7" ht="17.100000000000001" customHeight="1" x14ac:dyDescent="0.25">
      <c r="A35" s="159" t="s">
        <v>36</v>
      </c>
      <c r="B35" s="232">
        <v>1798</v>
      </c>
      <c r="C35" s="232">
        <v>632</v>
      </c>
      <c r="D35" s="232">
        <v>1166</v>
      </c>
      <c r="E35" s="232">
        <v>4388</v>
      </c>
      <c r="F35" s="232">
        <v>1595</v>
      </c>
      <c r="G35" s="232">
        <v>2793</v>
      </c>
    </row>
    <row r="36" spans="1:7" ht="17.100000000000001" customHeight="1" x14ac:dyDescent="0.25">
      <c r="A36" s="159" t="s">
        <v>37</v>
      </c>
      <c r="B36" s="232">
        <v>7</v>
      </c>
      <c r="C36" s="232">
        <v>1</v>
      </c>
      <c r="D36" s="232">
        <v>6</v>
      </c>
      <c r="E36" s="232">
        <v>10</v>
      </c>
      <c r="F36" s="232">
        <v>5</v>
      </c>
      <c r="G36" s="232">
        <v>4</v>
      </c>
    </row>
    <row r="37" spans="1:7" ht="17.100000000000001" customHeight="1" x14ac:dyDescent="0.25">
      <c r="A37" s="159" t="s">
        <v>38</v>
      </c>
      <c r="B37" s="232">
        <v>97</v>
      </c>
      <c r="C37" s="232">
        <v>34</v>
      </c>
      <c r="D37" s="232">
        <v>63</v>
      </c>
      <c r="E37" s="232">
        <v>286</v>
      </c>
      <c r="F37" s="232">
        <v>102</v>
      </c>
      <c r="G37" s="232">
        <v>183</v>
      </c>
    </row>
    <row r="38" spans="1:7" ht="17.100000000000001" customHeight="1" x14ac:dyDescent="0.25">
      <c r="A38" s="159" t="s">
        <v>39</v>
      </c>
      <c r="B38" s="232">
        <v>2</v>
      </c>
      <c r="C38" s="232">
        <v>2</v>
      </c>
      <c r="D38" s="232">
        <v>0</v>
      </c>
      <c r="E38" s="232">
        <v>10</v>
      </c>
      <c r="F38" s="232">
        <v>4</v>
      </c>
      <c r="G38" s="232">
        <v>6</v>
      </c>
    </row>
    <row r="39" spans="1:7" ht="17.100000000000001" customHeight="1" x14ac:dyDescent="0.25">
      <c r="A39" s="159" t="s">
        <v>40</v>
      </c>
      <c r="B39" s="232">
        <v>0</v>
      </c>
      <c r="C39" s="232">
        <v>0</v>
      </c>
      <c r="D39" s="232">
        <v>0</v>
      </c>
      <c r="E39" s="232">
        <v>0</v>
      </c>
      <c r="F39" s="232">
        <v>0</v>
      </c>
      <c r="G39" s="232">
        <v>0</v>
      </c>
    </row>
    <row r="40" spans="1:7" ht="17.100000000000001" customHeight="1" x14ac:dyDescent="0.25">
      <c r="A40" s="159" t="s">
        <v>41</v>
      </c>
      <c r="B40" s="232">
        <v>14</v>
      </c>
      <c r="C40" s="232">
        <v>11</v>
      </c>
      <c r="D40" s="232">
        <v>3</v>
      </c>
      <c r="E40" s="232">
        <v>71</v>
      </c>
      <c r="F40" s="232">
        <v>23</v>
      </c>
      <c r="G40" s="232">
        <v>48</v>
      </c>
    </row>
    <row r="41" spans="1:7" ht="17.100000000000001" customHeight="1" x14ac:dyDescent="0.25">
      <c r="A41" s="159" t="s">
        <v>42</v>
      </c>
      <c r="B41" s="232">
        <v>107</v>
      </c>
      <c r="C41" s="232">
        <v>21</v>
      </c>
      <c r="D41" s="232">
        <v>86</v>
      </c>
      <c r="E41" s="232">
        <v>246</v>
      </c>
      <c r="F41" s="232">
        <v>84</v>
      </c>
      <c r="G41" s="232">
        <v>162</v>
      </c>
    </row>
    <row r="42" spans="1:7" ht="17.100000000000001" customHeight="1" x14ac:dyDescent="0.25">
      <c r="A42" s="159" t="s">
        <v>43</v>
      </c>
      <c r="B42" s="232">
        <v>19</v>
      </c>
      <c r="C42" s="232">
        <v>6</v>
      </c>
      <c r="D42" s="232">
        <v>13</v>
      </c>
      <c r="E42" s="232">
        <v>40</v>
      </c>
      <c r="F42" s="232">
        <v>15</v>
      </c>
      <c r="G42" s="232">
        <v>25</v>
      </c>
    </row>
    <row r="43" spans="1:7" ht="17.100000000000001" customHeight="1" x14ac:dyDescent="0.25">
      <c r="A43" s="159" t="s">
        <v>44</v>
      </c>
      <c r="B43" s="232">
        <v>72</v>
      </c>
      <c r="C43" s="232">
        <v>39</v>
      </c>
      <c r="D43" s="232">
        <v>33</v>
      </c>
      <c r="E43" s="232">
        <v>279</v>
      </c>
      <c r="F43" s="232">
        <v>99</v>
      </c>
      <c r="G43" s="232">
        <v>180</v>
      </c>
    </row>
    <row r="44" spans="1:7" ht="17.100000000000001" customHeight="1" x14ac:dyDescent="0.25">
      <c r="A44" s="159" t="s">
        <v>45</v>
      </c>
      <c r="B44" s="232">
        <v>359</v>
      </c>
      <c r="C44" s="232">
        <v>151</v>
      </c>
      <c r="D44" s="232">
        <v>208</v>
      </c>
      <c r="E44" s="232">
        <v>727</v>
      </c>
      <c r="F44" s="232">
        <v>378</v>
      </c>
      <c r="G44" s="232">
        <v>350</v>
      </c>
    </row>
    <row r="45" spans="1:7" ht="17.100000000000001" customHeight="1" x14ac:dyDescent="0.25">
      <c r="A45" s="159" t="s">
        <v>46</v>
      </c>
      <c r="B45" s="232">
        <v>41</v>
      </c>
      <c r="C45" s="232">
        <v>3</v>
      </c>
      <c r="D45" s="232">
        <v>38</v>
      </c>
      <c r="E45" s="232">
        <v>72</v>
      </c>
      <c r="F45" s="232">
        <v>24</v>
      </c>
      <c r="G45" s="232">
        <v>49</v>
      </c>
    </row>
    <row r="46" spans="1:7" ht="17.100000000000001" customHeight="1" x14ac:dyDescent="0.25">
      <c r="A46" s="159" t="s">
        <v>47</v>
      </c>
      <c r="B46" s="232">
        <v>12</v>
      </c>
      <c r="C46" s="232">
        <v>12</v>
      </c>
      <c r="D46" s="232">
        <v>0</v>
      </c>
      <c r="E46" s="232">
        <v>96</v>
      </c>
      <c r="F46" s="232">
        <v>42</v>
      </c>
      <c r="G46" s="232">
        <v>54</v>
      </c>
    </row>
    <row r="47" spans="1:7" ht="17.100000000000001" customHeight="1" x14ac:dyDescent="0.25">
      <c r="A47" s="159" t="s">
        <v>48</v>
      </c>
      <c r="B47" s="232">
        <v>165</v>
      </c>
      <c r="C47" s="232">
        <v>30</v>
      </c>
      <c r="D47" s="232">
        <v>135</v>
      </c>
      <c r="E47" s="232">
        <v>423</v>
      </c>
      <c r="F47" s="232">
        <v>151</v>
      </c>
      <c r="G47" s="232">
        <v>272</v>
      </c>
    </row>
    <row r="48" spans="1:7" ht="17.100000000000001" customHeight="1" x14ac:dyDescent="0.25">
      <c r="A48" s="159" t="s">
        <v>49</v>
      </c>
      <c r="B48" s="232">
        <v>8</v>
      </c>
      <c r="C48" s="232">
        <v>8</v>
      </c>
      <c r="D48" s="232">
        <v>0</v>
      </c>
      <c r="E48" s="232">
        <v>58</v>
      </c>
      <c r="F48" s="232">
        <v>21</v>
      </c>
      <c r="G48" s="232">
        <v>37</v>
      </c>
    </row>
    <row r="49" spans="1:7" ht="17.100000000000001" customHeight="1" x14ac:dyDescent="0.25">
      <c r="A49" s="159" t="s">
        <v>50</v>
      </c>
      <c r="B49" s="232">
        <v>578</v>
      </c>
      <c r="C49" s="232">
        <v>264</v>
      </c>
      <c r="D49" s="232">
        <v>314</v>
      </c>
      <c r="E49" s="232">
        <v>1829</v>
      </c>
      <c r="F49" s="232">
        <v>730</v>
      </c>
      <c r="G49" s="232">
        <v>1100</v>
      </c>
    </row>
    <row r="50" spans="1:7" ht="17.100000000000001" customHeight="1" x14ac:dyDescent="0.25">
      <c r="A50" s="159"/>
      <c r="B50" s="413"/>
      <c r="C50" s="413"/>
      <c r="D50" s="413"/>
      <c r="E50" s="413"/>
      <c r="F50" s="413"/>
      <c r="G50" s="413"/>
    </row>
    <row r="51" spans="1:7" ht="17.100000000000001" customHeight="1" x14ac:dyDescent="0.25">
      <c r="A51" s="160" t="s">
        <v>33</v>
      </c>
      <c r="B51" s="301">
        <v>4125</v>
      </c>
      <c r="C51" s="301">
        <v>1511</v>
      </c>
      <c r="D51" s="301">
        <v>2614</v>
      </c>
      <c r="E51" s="301">
        <v>10527</v>
      </c>
      <c r="F51" s="301">
        <v>4059</v>
      </c>
      <c r="G51" s="301">
        <v>6468</v>
      </c>
    </row>
    <row r="52" spans="1:7" ht="17.100000000000001" customHeight="1" x14ac:dyDescent="0.25">
      <c r="A52" s="100"/>
      <c r="B52" s="100"/>
      <c r="C52" s="100"/>
      <c r="D52" s="101">
        <v>0</v>
      </c>
      <c r="E52" s="101">
        <v>0</v>
      </c>
      <c r="F52" s="101">
        <v>0</v>
      </c>
      <c r="G52" s="101">
        <v>0</v>
      </c>
    </row>
    <row r="53" spans="1:7" ht="12.75" customHeight="1" x14ac:dyDescent="0.25">
      <c r="A53" s="102"/>
      <c r="B53" s="100"/>
      <c r="C53" s="100"/>
      <c r="D53" s="101"/>
      <c r="E53" s="101"/>
      <c r="F53" s="101"/>
      <c r="G53" s="101"/>
    </row>
    <row r="54" spans="1:7" ht="12.75" customHeight="1" x14ac:dyDescent="0.25">
      <c r="A54" s="102"/>
      <c r="B54" s="100"/>
      <c r="C54" s="100"/>
      <c r="D54" s="101"/>
      <c r="E54" s="101"/>
      <c r="F54" s="101"/>
      <c r="G54" s="101"/>
    </row>
    <row r="55" spans="1:7" x14ac:dyDescent="0.25">
      <c r="A55" s="103"/>
      <c r="B55" s="103"/>
      <c r="C55" s="15"/>
      <c r="D55" s="15"/>
      <c r="E55" s="15"/>
      <c r="F55" s="15"/>
      <c r="G55" s="15"/>
    </row>
    <row r="56" spans="1:7" ht="17.100000000000001" customHeight="1" x14ac:dyDescent="0.25">
      <c r="A56" s="12"/>
      <c r="B56" s="12"/>
      <c r="C56" s="15"/>
      <c r="D56" s="15"/>
      <c r="E56" s="15"/>
      <c r="F56" s="15"/>
      <c r="G56" s="15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1" enableFormatConditionsCalculation="0">
    <tabColor indexed="11"/>
  </sheetPr>
  <dimension ref="A1:G58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19.5" customHeight="1" x14ac:dyDescent="0.25">
      <c r="A4" s="309" t="s">
        <v>414</v>
      </c>
      <c r="B4" s="99"/>
      <c r="C4" s="99"/>
      <c r="D4" s="99"/>
      <c r="E4" s="99"/>
      <c r="F4" s="99"/>
      <c r="G4" s="99"/>
    </row>
    <row r="5" spans="1:7" ht="19.5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238"/>
      <c r="B6" s="13"/>
      <c r="C6" s="13"/>
      <c r="D6" s="13"/>
      <c r="E6" s="13"/>
      <c r="F6" s="13"/>
      <c r="G6" s="13"/>
    </row>
    <row r="7" spans="1:7" ht="19.5" customHeight="1" x14ac:dyDescent="0.2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ht="54.75" customHeight="1" x14ac:dyDescent="0.2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ht="19.5" customHeight="1" x14ac:dyDescent="0.2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61"/>
      <c r="B10" s="297"/>
      <c r="C10" s="298"/>
      <c r="D10" s="298"/>
      <c r="E10" s="298"/>
      <c r="F10" s="298"/>
      <c r="G10" s="298"/>
    </row>
    <row r="11" spans="1:7" x14ac:dyDescent="0.25">
      <c r="A11" s="46"/>
      <c r="B11" s="228" t="s">
        <v>61</v>
      </c>
      <c r="C11" s="157"/>
      <c r="D11" s="157"/>
      <c r="E11" s="157"/>
      <c r="F11" s="157"/>
      <c r="G11" s="157"/>
    </row>
    <row r="12" spans="1:7" x14ac:dyDescent="0.25">
      <c r="A12" s="161"/>
      <c r="B12" s="299"/>
      <c r="C12" s="300"/>
      <c r="D12" s="299"/>
      <c r="E12" s="299"/>
      <c r="F12" s="299"/>
      <c r="G12" s="299"/>
    </row>
    <row r="13" spans="1:7" x14ac:dyDescent="0.25">
      <c r="A13" s="159" t="s">
        <v>35</v>
      </c>
      <c r="B13" s="232">
        <v>3855</v>
      </c>
      <c r="C13" s="232">
        <v>2575</v>
      </c>
      <c r="D13" s="232">
        <v>1280</v>
      </c>
      <c r="E13" s="232">
        <v>12530</v>
      </c>
      <c r="F13" s="232">
        <v>5029</v>
      </c>
      <c r="G13" s="232">
        <v>7501</v>
      </c>
    </row>
    <row r="14" spans="1:7" x14ac:dyDescent="0.25">
      <c r="A14" s="159" t="s">
        <v>36</v>
      </c>
      <c r="B14" s="232">
        <v>9601</v>
      </c>
      <c r="C14" s="232">
        <v>6731</v>
      </c>
      <c r="D14" s="232">
        <v>2870</v>
      </c>
      <c r="E14" s="232">
        <v>32234</v>
      </c>
      <c r="F14" s="232">
        <v>12415</v>
      </c>
      <c r="G14" s="232">
        <v>19819</v>
      </c>
    </row>
    <row r="15" spans="1:7" x14ac:dyDescent="0.25">
      <c r="A15" s="159" t="s">
        <v>37</v>
      </c>
      <c r="B15" s="232">
        <v>107</v>
      </c>
      <c r="C15" s="232">
        <v>20</v>
      </c>
      <c r="D15" s="232">
        <v>87</v>
      </c>
      <c r="E15" s="232">
        <v>323</v>
      </c>
      <c r="F15" s="232">
        <v>125</v>
      </c>
      <c r="G15" s="232">
        <v>198</v>
      </c>
    </row>
    <row r="16" spans="1:7" x14ac:dyDescent="0.25">
      <c r="A16" s="159" t="s">
        <v>38</v>
      </c>
      <c r="B16" s="232">
        <v>153</v>
      </c>
      <c r="C16" s="232">
        <v>63</v>
      </c>
      <c r="D16" s="232">
        <v>90</v>
      </c>
      <c r="E16" s="232">
        <v>512</v>
      </c>
      <c r="F16" s="232">
        <v>211</v>
      </c>
      <c r="G16" s="232">
        <v>301</v>
      </c>
    </row>
    <row r="17" spans="1:7" x14ac:dyDescent="0.25">
      <c r="A17" s="159" t="s">
        <v>39</v>
      </c>
      <c r="B17" s="232">
        <v>1</v>
      </c>
      <c r="C17" s="232">
        <v>0</v>
      </c>
      <c r="D17" s="232">
        <v>1</v>
      </c>
      <c r="E17" s="232">
        <v>0</v>
      </c>
      <c r="F17" s="232">
        <v>0</v>
      </c>
      <c r="G17" s="232">
        <v>0</v>
      </c>
    </row>
    <row r="18" spans="1:7" x14ac:dyDescent="0.25">
      <c r="A18" s="159" t="s">
        <v>40</v>
      </c>
      <c r="B18" s="232">
        <v>931</v>
      </c>
      <c r="C18" s="232">
        <v>839</v>
      </c>
      <c r="D18" s="232">
        <v>92</v>
      </c>
      <c r="E18" s="232">
        <v>4358</v>
      </c>
      <c r="F18" s="232">
        <v>1852</v>
      </c>
      <c r="G18" s="232">
        <v>2506</v>
      </c>
    </row>
    <row r="19" spans="1:7" x14ac:dyDescent="0.25">
      <c r="A19" s="159" t="s">
        <v>41</v>
      </c>
      <c r="B19" s="232">
        <v>2862</v>
      </c>
      <c r="C19" s="232">
        <v>2434</v>
      </c>
      <c r="D19" s="232">
        <v>428</v>
      </c>
      <c r="E19" s="232">
        <v>11647</v>
      </c>
      <c r="F19" s="232">
        <v>4509</v>
      </c>
      <c r="G19" s="232">
        <v>7138</v>
      </c>
    </row>
    <row r="20" spans="1:7" x14ac:dyDescent="0.25">
      <c r="A20" s="159" t="s">
        <v>42</v>
      </c>
      <c r="B20" s="232">
        <v>406</v>
      </c>
      <c r="C20" s="232">
        <v>243</v>
      </c>
      <c r="D20" s="232">
        <v>163</v>
      </c>
      <c r="E20" s="232">
        <v>1548</v>
      </c>
      <c r="F20" s="232">
        <v>624</v>
      </c>
      <c r="G20" s="232">
        <v>924</v>
      </c>
    </row>
    <row r="21" spans="1:7" x14ac:dyDescent="0.25">
      <c r="A21" s="159" t="s">
        <v>43</v>
      </c>
      <c r="B21" s="232">
        <v>2889</v>
      </c>
      <c r="C21" s="232">
        <v>2131</v>
      </c>
      <c r="D21" s="232">
        <v>758</v>
      </c>
      <c r="E21" s="232">
        <v>9301</v>
      </c>
      <c r="F21" s="232">
        <v>4109</v>
      </c>
      <c r="G21" s="232">
        <v>5192</v>
      </c>
    </row>
    <row r="22" spans="1:7" x14ac:dyDescent="0.25">
      <c r="A22" s="159" t="s">
        <v>44</v>
      </c>
      <c r="B22" s="232">
        <v>3051</v>
      </c>
      <c r="C22" s="232">
        <v>2546</v>
      </c>
      <c r="D22" s="232">
        <v>505</v>
      </c>
      <c r="E22" s="232">
        <v>12442</v>
      </c>
      <c r="F22" s="232">
        <v>4764</v>
      </c>
      <c r="G22" s="232">
        <v>7678</v>
      </c>
    </row>
    <row r="23" spans="1:7" x14ac:dyDescent="0.25">
      <c r="A23" s="159" t="s">
        <v>45</v>
      </c>
      <c r="B23" s="232">
        <v>806</v>
      </c>
      <c r="C23" s="232">
        <v>440</v>
      </c>
      <c r="D23" s="232">
        <v>366</v>
      </c>
      <c r="E23" s="232">
        <v>1762</v>
      </c>
      <c r="F23" s="232">
        <v>936</v>
      </c>
      <c r="G23" s="232">
        <v>826</v>
      </c>
    </row>
    <row r="24" spans="1:7" x14ac:dyDescent="0.25">
      <c r="A24" s="159" t="s">
        <v>46</v>
      </c>
      <c r="B24" s="232">
        <v>440</v>
      </c>
      <c r="C24" s="232">
        <v>48</v>
      </c>
      <c r="D24" s="232">
        <v>392</v>
      </c>
      <c r="E24" s="232">
        <v>680</v>
      </c>
      <c r="F24" s="232">
        <v>259</v>
      </c>
      <c r="G24" s="232">
        <v>420</v>
      </c>
    </row>
    <row r="25" spans="1:7" x14ac:dyDescent="0.25">
      <c r="A25" s="159" t="s">
        <v>47</v>
      </c>
      <c r="B25" s="232">
        <v>3728</v>
      </c>
      <c r="C25" s="232">
        <v>2993</v>
      </c>
      <c r="D25" s="232">
        <v>735</v>
      </c>
      <c r="E25" s="232">
        <v>22666</v>
      </c>
      <c r="F25" s="232">
        <v>9998</v>
      </c>
      <c r="G25" s="232">
        <v>12668</v>
      </c>
    </row>
    <row r="26" spans="1:7" x14ac:dyDescent="0.25">
      <c r="A26" s="159" t="s">
        <v>48</v>
      </c>
      <c r="B26" s="232">
        <v>223</v>
      </c>
      <c r="C26" s="232">
        <v>128</v>
      </c>
      <c r="D26" s="232">
        <v>95</v>
      </c>
      <c r="E26" s="232">
        <v>749</v>
      </c>
      <c r="F26" s="232">
        <v>330</v>
      </c>
      <c r="G26" s="232">
        <v>418</v>
      </c>
    </row>
    <row r="27" spans="1:7" x14ac:dyDescent="0.25">
      <c r="A27" s="159" t="s">
        <v>49</v>
      </c>
      <c r="B27" s="232">
        <v>1527</v>
      </c>
      <c r="C27" s="232">
        <v>1166</v>
      </c>
      <c r="D27" s="232">
        <v>361</v>
      </c>
      <c r="E27" s="232">
        <v>7540</v>
      </c>
      <c r="F27" s="232">
        <v>2715</v>
      </c>
      <c r="G27" s="232">
        <v>4826</v>
      </c>
    </row>
    <row r="28" spans="1:7" x14ac:dyDescent="0.25">
      <c r="A28" s="159" t="s">
        <v>50</v>
      </c>
      <c r="B28" s="232">
        <v>1397</v>
      </c>
      <c r="C28" s="232">
        <v>1049</v>
      </c>
      <c r="D28" s="232">
        <v>348</v>
      </c>
      <c r="E28" s="232">
        <v>6590</v>
      </c>
      <c r="F28" s="232">
        <v>2883</v>
      </c>
      <c r="G28" s="232">
        <v>3707</v>
      </c>
    </row>
    <row r="29" spans="1:7" x14ac:dyDescent="0.25">
      <c r="A29" s="159"/>
      <c r="B29" s="413"/>
      <c r="C29" s="413"/>
      <c r="D29" s="413"/>
      <c r="E29" s="413"/>
      <c r="F29" s="413"/>
      <c r="G29" s="413"/>
    </row>
    <row r="30" spans="1:7" x14ac:dyDescent="0.25">
      <c r="A30" s="160" t="s">
        <v>33</v>
      </c>
      <c r="B30" s="301">
        <v>31977</v>
      </c>
      <c r="C30" s="301">
        <v>23406</v>
      </c>
      <c r="D30" s="301">
        <v>8571</v>
      </c>
      <c r="E30" s="301">
        <v>124883</v>
      </c>
      <c r="F30" s="301">
        <v>50760</v>
      </c>
      <c r="G30" s="301">
        <v>74122</v>
      </c>
    </row>
    <row r="31" spans="1:7" ht="24.75" customHeight="1" x14ac:dyDescent="0.25">
      <c r="A31" s="161"/>
      <c r="B31" s="298"/>
      <c r="C31" s="298"/>
      <c r="D31" s="298"/>
      <c r="E31" s="298"/>
      <c r="F31" s="298"/>
      <c r="G31" s="298"/>
    </row>
    <row r="32" spans="1:7" x14ac:dyDescent="0.25">
      <c r="A32" s="46"/>
      <c r="B32" s="228" t="s">
        <v>62</v>
      </c>
      <c r="C32" s="157"/>
      <c r="D32" s="157"/>
      <c r="E32" s="157"/>
      <c r="F32" s="157"/>
      <c r="G32" s="157"/>
    </row>
    <row r="33" spans="1:7" x14ac:dyDescent="0.25">
      <c r="A33" s="161"/>
      <c r="B33" s="299"/>
      <c r="C33" s="300"/>
      <c r="D33" s="299"/>
      <c r="E33" s="299"/>
      <c r="F33" s="299"/>
      <c r="G33" s="299"/>
    </row>
    <row r="34" spans="1:7" x14ac:dyDescent="0.25">
      <c r="A34" s="159" t="s">
        <v>35</v>
      </c>
      <c r="B34" s="232">
        <v>231</v>
      </c>
      <c r="C34" s="232">
        <v>183</v>
      </c>
      <c r="D34" s="232">
        <v>48</v>
      </c>
      <c r="E34" s="232">
        <v>922</v>
      </c>
      <c r="F34" s="232">
        <v>351</v>
      </c>
      <c r="G34" s="232">
        <v>572</v>
      </c>
    </row>
    <row r="35" spans="1:7" x14ac:dyDescent="0.25">
      <c r="A35" s="159" t="s">
        <v>36</v>
      </c>
      <c r="B35" s="232">
        <v>326</v>
      </c>
      <c r="C35" s="232">
        <v>283</v>
      </c>
      <c r="D35" s="232">
        <v>43</v>
      </c>
      <c r="E35" s="232">
        <v>1232</v>
      </c>
      <c r="F35" s="232">
        <v>496</v>
      </c>
      <c r="G35" s="232">
        <v>736</v>
      </c>
    </row>
    <row r="36" spans="1:7" x14ac:dyDescent="0.25">
      <c r="A36" s="159" t="s">
        <v>37</v>
      </c>
      <c r="B36" s="232">
        <v>2</v>
      </c>
      <c r="C36" s="232">
        <v>0</v>
      </c>
      <c r="D36" s="232">
        <v>2</v>
      </c>
      <c r="E36" s="232">
        <v>2</v>
      </c>
      <c r="F36" s="232">
        <v>2</v>
      </c>
      <c r="G36" s="232">
        <v>0</v>
      </c>
    </row>
    <row r="37" spans="1:7" x14ac:dyDescent="0.25">
      <c r="A37" s="159" t="s">
        <v>38</v>
      </c>
      <c r="B37" s="232">
        <v>18</v>
      </c>
      <c r="C37" s="232">
        <v>10</v>
      </c>
      <c r="D37" s="232">
        <v>8</v>
      </c>
      <c r="E37" s="232">
        <v>150</v>
      </c>
      <c r="F37" s="232">
        <v>61</v>
      </c>
      <c r="G37" s="232">
        <v>89</v>
      </c>
    </row>
    <row r="38" spans="1:7" x14ac:dyDescent="0.25">
      <c r="A38" s="159" t="s">
        <v>39</v>
      </c>
      <c r="B38" s="232">
        <v>1</v>
      </c>
      <c r="C38" s="232">
        <v>1</v>
      </c>
      <c r="D38" s="232">
        <v>0</v>
      </c>
      <c r="E38" s="232">
        <v>1</v>
      </c>
      <c r="F38" s="232">
        <v>0</v>
      </c>
      <c r="G38" s="232">
        <v>0</v>
      </c>
    </row>
    <row r="39" spans="1:7" x14ac:dyDescent="0.25">
      <c r="A39" s="159" t="s">
        <v>40</v>
      </c>
      <c r="B39" s="232">
        <v>0</v>
      </c>
      <c r="C39" s="232">
        <v>0</v>
      </c>
      <c r="D39" s="232">
        <v>0</v>
      </c>
      <c r="E39" s="232">
        <v>0</v>
      </c>
      <c r="F39" s="232">
        <v>0</v>
      </c>
      <c r="G39" s="232">
        <v>0</v>
      </c>
    </row>
    <row r="40" spans="1:7" x14ac:dyDescent="0.25">
      <c r="A40" s="159" t="s">
        <v>41</v>
      </c>
      <c r="B40" s="232">
        <v>5</v>
      </c>
      <c r="C40" s="232">
        <v>3</v>
      </c>
      <c r="D40" s="232">
        <v>2</v>
      </c>
      <c r="E40" s="232">
        <v>32</v>
      </c>
      <c r="F40" s="232">
        <v>10</v>
      </c>
      <c r="G40" s="232">
        <v>22</v>
      </c>
    </row>
    <row r="41" spans="1:7" x14ac:dyDescent="0.25">
      <c r="A41" s="159" t="s">
        <v>42</v>
      </c>
      <c r="B41" s="232">
        <v>5</v>
      </c>
      <c r="C41" s="232">
        <v>4</v>
      </c>
      <c r="D41" s="232">
        <v>1</v>
      </c>
      <c r="E41" s="232">
        <v>31</v>
      </c>
      <c r="F41" s="232">
        <v>12</v>
      </c>
      <c r="G41" s="232">
        <v>18</v>
      </c>
    </row>
    <row r="42" spans="1:7" x14ac:dyDescent="0.25">
      <c r="A42" s="159" t="s">
        <v>43</v>
      </c>
      <c r="B42" s="232">
        <v>682</v>
      </c>
      <c r="C42" s="232">
        <v>548</v>
      </c>
      <c r="D42" s="232">
        <v>134</v>
      </c>
      <c r="E42" s="232">
        <v>2325</v>
      </c>
      <c r="F42" s="232">
        <v>1056</v>
      </c>
      <c r="G42" s="232">
        <v>1269</v>
      </c>
    </row>
    <row r="43" spans="1:7" x14ac:dyDescent="0.25">
      <c r="A43" s="159" t="s">
        <v>44</v>
      </c>
      <c r="B43" s="232">
        <v>50</v>
      </c>
      <c r="C43" s="232">
        <v>40</v>
      </c>
      <c r="D43" s="232">
        <v>10</v>
      </c>
      <c r="E43" s="232">
        <v>219</v>
      </c>
      <c r="F43" s="232">
        <v>81</v>
      </c>
      <c r="G43" s="232">
        <v>138</v>
      </c>
    </row>
    <row r="44" spans="1:7" x14ac:dyDescent="0.25">
      <c r="A44" s="159" t="s">
        <v>45</v>
      </c>
      <c r="B44" s="232">
        <v>38</v>
      </c>
      <c r="C44" s="232">
        <v>8</v>
      </c>
      <c r="D44" s="232">
        <v>30</v>
      </c>
      <c r="E44" s="232">
        <v>73</v>
      </c>
      <c r="F44" s="232">
        <v>32</v>
      </c>
      <c r="G44" s="232">
        <v>40</v>
      </c>
    </row>
    <row r="45" spans="1:7" x14ac:dyDescent="0.25">
      <c r="A45" s="159" t="s">
        <v>46</v>
      </c>
      <c r="B45" s="232">
        <v>42</v>
      </c>
      <c r="C45" s="232">
        <v>2</v>
      </c>
      <c r="D45" s="232">
        <v>40</v>
      </c>
      <c r="E45" s="232">
        <v>49</v>
      </c>
      <c r="F45" s="232">
        <v>19</v>
      </c>
      <c r="G45" s="232">
        <v>30</v>
      </c>
    </row>
    <row r="46" spans="1:7" x14ac:dyDescent="0.25">
      <c r="A46" s="159" t="s">
        <v>47</v>
      </c>
      <c r="B46" s="232">
        <v>2</v>
      </c>
      <c r="C46" s="232">
        <v>2</v>
      </c>
      <c r="D46" s="232">
        <v>0</v>
      </c>
      <c r="E46" s="232">
        <v>27</v>
      </c>
      <c r="F46" s="232">
        <v>11</v>
      </c>
      <c r="G46" s="232">
        <v>16</v>
      </c>
    </row>
    <row r="47" spans="1:7" x14ac:dyDescent="0.25">
      <c r="A47" s="159" t="s">
        <v>48</v>
      </c>
      <c r="B47" s="232">
        <v>65</v>
      </c>
      <c r="C47" s="232">
        <v>42</v>
      </c>
      <c r="D47" s="232">
        <v>23</v>
      </c>
      <c r="E47" s="232">
        <v>234</v>
      </c>
      <c r="F47" s="232">
        <v>123</v>
      </c>
      <c r="G47" s="232">
        <v>111</v>
      </c>
    </row>
    <row r="48" spans="1:7" x14ac:dyDescent="0.25">
      <c r="A48" s="159" t="s">
        <v>49</v>
      </c>
      <c r="B48" s="232">
        <v>0</v>
      </c>
      <c r="C48" s="232">
        <v>0</v>
      </c>
      <c r="D48" s="232">
        <v>0</v>
      </c>
      <c r="E48" s="232">
        <v>0</v>
      </c>
      <c r="F48" s="232">
        <v>0</v>
      </c>
      <c r="G48" s="232">
        <v>0</v>
      </c>
    </row>
    <row r="49" spans="1:7" x14ac:dyDescent="0.25">
      <c r="A49" s="159" t="s">
        <v>50</v>
      </c>
      <c r="B49" s="232">
        <v>0</v>
      </c>
      <c r="C49" s="232">
        <v>0</v>
      </c>
      <c r="D49" s="232">
        <v>0</v>
      </c>
      <c r="E49" s="232">
        <v>0</v>
      </c>
      <c r="F49" s="232">
        <v>0</v>
      </c>
      <c r="G49" s="232">
        <v>0</v>
      </c>
    </row>
    <row r="50" spans="1:7" x14ac:dyDescent="0.25">
      <c r="A50" s="159"/>
      <c r="B50" s="413"/>
      <c r="C50" s="413"/>
      <c r="D50" s="413"/>
      <c r="E50" s="413"/>
      <c r="F50" s="413"/>
      <c r="G50" s="413"/>
    </row>
    <row r="51" spans="1:7" x14ac:dyDescent="0.25">
      <c r="A51" s="160" t="s">
        <v>33</v>
      </c>
      <c r="B51" s="301">
        <v>1467</v>
      </c>
      <c r="C51" s="301">
        <v>1126</v>
      </c>
      <c r="D51" s="301">
        <v>341</v>
      </c>
      <c r="E51" s="301">
        <v>5297</v>
      </c>
      <c r="F51" s="301">
        <v>2255</v>
      </c>
      <c r="G51" s="301">
        <v>3041</v>
      </c>
    </row>
    <row r="52" spans="1:7" x14ac:dyDescent="0.25">
      <c r="A52" s="100"/>
      <c r="B52" s="100"/>
      <c r="C52" s="101">
        <v>0</v>
      </c>
      <c r="D52" s="101">
        <v>0</v>
      </c>
      <c r="E52" s="101">
        <v>0</v>
      </c>
      <c r="F52" s="101">
        <v>0</v>
      </c>
      <c r="G52" s="101">
        <v>0</v>
      </c>
    </row>
    <row r="53" spans="1:7" ht="17.100000000000001" customHeight="1" x14ac:dyDescent="0.25">
      <c r="A53" s="100"/>
      <c r="B53" s="100"/>
      <c r="C53" s="100"/>
      <c r="D53" s="101">
        <v>0</v>
      </c>
      <c r="E53" s="101">
        <v>0</v>
      </c>
      <c r="F53" s="101">
        <v>0</v>
      </c>
      <c r="G53" s="101">
        <v>0</v>
      </c>
    </row>
    <row r="54" spans="1:7" ht="12.75" customHeight="1" x14ac:dyDescent="0.25">
      <c r="A54" s="102"/>
      <c r="B54" s="100"/>
      <c r="C54" s="100"/>
      <c r="D54" s="101"/>
      <c r="E54" s="101"/>
      <c r="F54" s="101"/>
      <c r="G54" s="101"/>
    </row>
    <row r="55" spans="1:7" ht="12.75" customHeight="1" x14ac:dyDescent="0.25">
      <c r="A55" s="102"/>
      <c r="B55" s="100"/>
      <c r="C55" s="100"/>
      <c r="D55" s="101"/>
      <c r="E55" s="101"/>
      <c r="F55" s="101"/>
      <c r="G55" s="101"/>
    </row>
    <row r="56" spans="1:7" x14ac:dyDescent="0.25">
      <c r="A56" s="12"/>
      <c r="B56" s="12"/>
      <c r="C56" s="15"/>
      <c r="D56" s="15"/>
      <c r="E56" s="15"/>
      <c r="F56" s="15"/>
      <c r="G56" s="15"/>
    </row>
    <row r="57" spans="1:7" x14ac:dyDescent="0.25">
      <c r="A57" s="12"/>
      <c r="B57" s="12"/>
      <c r="C57" s="15"/>
      <c r="D57" s="15"/>
      <c r="E57" s="15"/>
      <c r="F57" s="15"/>
      <c r="G57" s="15"/>
    </row>
    <row r="58" spans="1:7" x14ac:dyDescent="0.25">
      <c r="A58" s="4"/>
      <c r="B58" s="4"/>
      <c r="C58" s="9"/>
      <c r="D58" s="9"/>
      <c r="E58" s="9"/>
      <c r="F58" s="9"/>
      <c r="G58" s="9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2111" enableFormatConditionsCalculation="0">
    <tabColor indexed="11"/>
  </sheetPr>
  <dimension ref="A1:G34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6.5" x14ac:dyDescent="0.25"/>
  <cols>
    <col min="1" max="1" width="28.625" style="2" customWidth="1"/>
    <col min="2" max="7" width="16" style="2" customWidth="1"/>
    <col min="8" max="16384" width="11" style="2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ht="19.5" customHeight="1" x14ac:dyDescent="0.25">
      <c r="A4" s="309" t="s">
        <v>414</v>
      </c>
      <c r="B4" s="99"/>
      <c r="C4" s="99"/>
      <c r="D4" s="99"/>
      <c r="E4" s="99"/>
      <c r="F4" s="99"/>
      <c r="G4" s="99"/>
    </row>
    <row r="5" spans="1:7" ht="19.5" customHeight="1" x14ac:dyDescent="0.25">
      <c r="A5" s="310" t="s">
        <v>293</v>
      </c>
      <c r="B5" s="6"/>
      <c r="C5" s="6"/>
      <c r="D5" s="6"/>
      <c r="E5" s="6"/>
      <c r="F5" s="6"/>
      <c r="G5" s="6"/>
    </row>
    <row r="6" spans="1:7" ht="15" customHeight="1" x14ac:dyDescent="0.25">
      <c r="A6" s="13"/>
      <c r="B6" s="13"/>
      <c r="C6" s="13"/>
      <c r="D6" s="13"/>
      <c r="E6" s="13"/>
      <c r="F6" s="13"/>
      <c r="G6" s="13"/>
    </row>
    <row r="7" spans="1:7" ht="19.5" customHeight="1" x14ac:dyDescent="0.25">
      <c r="A7" s="503" t="s">
        <v>5</v>
      </c>
      <c r="B7" s="262" t="s">
        <v>6</v>
      </c>
      <c r="C7" s="263"/>
      <c r="D7" s="264"/>
      <c r="E7" s="262" t="s">
        <v>7</v>
      </c>
      <c r="F7" s="263"/>
      <c r="G7" s="263"/>
    </row>
    <row r="8" spans="1:7" ht="54.75" customHeight="1" x14ac:dyDescent="0.25">
      <c r="A8" s="504"/>
      <c r="B8" s="265" t="s">
        <v>8</v>
      </c>
      <c r="C8" s="265" t="s">
        <v>9</v>
      </c>
      <c r="D8" s="265" t="s">
        <v>10</v>
      </c>
      <c r="E8" s="265" t="s">
        <v>11</v>
      </c>
      <c r="F8" s="265" t="s">
        <v>12</v>
      </c>
      <c r="G8" s="266" t="s">
        <v>150</v>
      </c>
    </row>
    <row r="9" spans="1:7" ht="19.5" customHeight="1" x14ac:dyDescent="0.25">
      <c r="A9" s="505"/>
      <c r="B9" s="262" t="s">
        <v>14</v>
      </c>
      <c r="C9" s="263"/>
      <c r="D9" s="264"/>
      <c r="E9" s="262" t="s">
        <v>15</v>
      </c>
      <c r="F9" s="263"/>
      <c r="G9" s="263"/>
    </row>
    <row r="10" spans="1:7" ht="16.5" customHeight="1" x14ac:dyDescent="0.25">
      <c r="A10" s="161"/>
      <c r="B10" s="297"/>
      <c r="C10" s="298"/>
      <c r="D10" s="298"/>
      <c r="E10" s="298"/>
      <c r="F10" s="298"/>
      <c r="G10" s="298"/>
    </row>
    <row r="11" spans="1:7" x14ac:dyDescent="0.25">
      <c r="A11" s="46"/>
      <c r="B11" s="228" t="s">
        <v>188</v>
      </c>
      <c r="C11" s="157"/>
      <c r="D11" s="157"/>
      <c r="E11" s="157"/>
      <c r="F11" s="157"/>
      <c r="G11" s="157"/>
    </row>
    <row r="12" spans="1:7" x14ac:dyDescent="0.25">
      <c r="A12" s="161"/>
      <c r="B12" s="299"/>
      <c r="C12" s="300"/>
      <c r="D12" s="299"/>
      <c r="E12" s="299"/>
      <c r="F12" s="299"/>
      <c r="G12" s="299"/>
    </row>
    <row r="13" spans="1:7" x14ac:dyDescent="0.25">
      <c r="A13" s="159" t="s">
        <v>35</v>
      </c>
      <c r="B13" s="232">
        <v>59</v>
      </c>
      <c r="C13" s="232">
        <v>8</v>
      </c>
      <c r="D13" s="232">
        <v>51</v>
      </c>
      <c r="E13" s="232">
        <v>132</v>
      </c>
      <c r="F13" s="232">
        <v>53</v>
      </c>
      <c r="G13" s="232">
        <v>79</v>
      </c>
    </row>
    <row r="14" spans="1:7" x14ac:dyDescent="0.25">
      <c r="A14" s="159" t="s">
        <v>36</v>
      </c>
      <c r="B14" s="232">
        <v>862</v>
      </c>
      <c r="C14" s="232">
        <v>399</v>
      </c>
      <c r="D14" s="232">
        <v>463</v>
      </c>
      <c r="E14" s="232">
        <v>2257</v>
      </c>
      <c r="F14" s="232">
        <v>913</v>
      </c>
      <c r="G14" s="232">
        <v>1344</v>
      </c>
    </row>
    <row r="15" spans="1:7" x14ac:dyDescent="0.25">
      <c r="A15" s="159" t="s">
        <v>37</v>
      </c>
      <c r="B15" s="232">
        <v>19</v>
      </c>
      <c r="C15" s="232">
        <v>4</v>
      </c>
      <c r="D15" s="232">
        <v>15</v>
      </c>
      <c r="E15" s="232">
        <v>65</v>
      </c>
      <c r="F15" s="232">
        <v>22</v>
      </c>
      <c r="G15" s="232">
        <v>43</v>
      </c>
    </row>
    <row r="16" spans="1:7" x14ac:dyDescent="0.25">
      <c r="A16" s="159" t="s">
        <v>38</v>
      </c>
      <c r="B16" s="232">
        <v>72</v>
      </c>
      <c r="C16" s="232">
        <v>16</v>
      </c>
      <c r="D16" s="232">
        <v>56</v>
      </c>
      <c r="E16" s="232">
        <v>264</v>
      </c>
      <c r="F16" s="232">
        <v>101</v>
      </c>
      <c r="G16" s="232">
        <v>164</v>
      </c>
    </row>
    <row r="17" spans="1:7" x14ac:dyDescent="0.25">
      <c r="A17" s="159" t="s">
        <v>39</v>
      </c>
      <c r="B17" s="232">
        <v>41</v>
      </c>
      <c r="C17" s="232">
        <v>9</v>
      </c>
      <c r="D17" s="232">
        <v>32</v>
      </c>
      <c r="E17" s="232">
        <v>84</v>
      </c>
      <c r="F17" s="232">
        <v>32</v>
      </c>
      <c r="G17" s="232">
        <v>53</v>
      </c>
    </row>
    <row r="18" spans="1:7" x14ac:dyDescent="0.25">
      <c r="A18" s="159" t="s">
        <v>40</v>
      </c>
      <c r="B18" s="232">
        <v>4</v>
      </c>
      <c r="C18" s="232">
        <v>1</v>
      </c>
      <c r="D18" s="232">
        <v>3</v>
      </c>
      <c r="E18" s="232">
        <v>7</v>
      </c>
      <c r="F18" s="232">
        <v>3</v>
      </c>
      <c r="G18" s="232">
        <v>4</v>
      </c>
    </row>
    <row r="19" spans="1:7" x14ac:dyDescent="0.25">
      <c r="A19" s="159" t="s">
        <v>41</v>
      </c>
      <c r="B19" s="232">
        <v>102</v>
      </c>
      <c r="C19" s="232">
        <v>1</v>
      </c>
      <c r="D19" s="232">
        <v>101</v>
      </c>
      <c r="E19" s="232">
        <v>210</v>
      </c>
      <c r="F19" s="232">
        <v>77</v>
      </c>
      <c r="G19" s="232">
        <v>132</v>
      </c>
    </row>
    <row r="20" spans="1:7" x14ac:dyDescent="0.25">
      <c r="A20" s="159" t="s">
        <v>42</v>
      </c>
      <c r="B20" s="232">
        <v>14</v>
      </c>
      <c r="C20" s="232">
        <v>1</v>
      </c>
      <c r="D20" s="232">
        <v>13</v>
      </c>
      <c r="E20" s="232">
        <v>23</v>
      </c>
      <c r="F20" s="232">
        <v>9</v>
      </c>
      <c r="G20" s="232">
        <v>14</v>
      </c>
    </row>
    <row r="21" spans="1:7" x14ac:dyDescent="0.25">
      <c r="A21" s="159" t="s">
        <v>43</v>
      </c>
      <c r="B21" s="232">
        <v>406</v>
      </c>
      <c r="C21" s="232">
        <v>75</v>
      </c>
      <c r="D21" s="232">
        <v>331</v>
      </c>
      <c r="E21" s="232">
        <v>786</v>
      </c>
      <c r="F21" s="232">
        <v>326</v>
      </c>
      <c r="G21" s="232">
        <v>460</v>
      </c>
    </row>
    <row r="22" spans="1:7" x14ac:dyDescent="0.25">
      <c r="A22" s="159" t="s">
        <v>44</v>
      </c>
      <c r="B22" s="232">
        <v>105</v>
      </c>
      <c r="C22" s="232">
        <v>18</v>
      </c>
      <c r="D22" s="232">
        <v>87</v>
      </c>
      <c r="E22" s="232">
        <v>321</v>
      </c>
      <c r="F22" s="232">
        <v>107</v>
      </c>
      <c r="G22" s="232">
        <v>214</v>
      </c>
    </row>
    <row r="23" spans="1:7" x14ac:dyDescent="0.25">
      <c r="A23" s="159" t="s">
        <v>45</v>
      </c>
      <c r="B23" s="232">
        <v>20</v>
      </c>
      <c r="C23" s="232">
        <v>1</v>
      </c>
      <c r="D23" s="232">
        <v>19</v>
      </c>
      <c r="E23" s="232">
        <v>32</v>
      </c>
      <c r="F23" s="232">
        <v>14</v>
      </c>
      <c r="G23" s="232">
        <v>18</v>
      </c>
    </row>
    <row r="24" spans="1:7" x14ac:dyDescent="0.25">
      <c r="A24" s="159" t="s">
        <v>46</v>
      </c>
      <c r="B24" s="232">
        <v>25</v>
      </c>
      <c r="C24" s="232">
        <v>0</v>
      </c>
      <c r="D24" s="232">
        <v>25</v>
      </c>
      <c r="E24" s="232">
        <v>27</v>
      </c>
      <c r="F24" s="232">
        <v>14</v>
      </c>
      <c r="G24" s="232">
        <v>13</v>
      </c>
    </row>
    <row r="25" spans="1:7" x14ac:dyDescent="0.25">
      <c r="A25" s="159" t="s">
        <v>47</v>
      </c>
      <c r="B25" s="232">
        <v>31</v>
      </c>
      <c r="C25" s="232">
        <v>0</v>
      </c>
      <c r="D25" s="232">
        <v>31</v>
      </c>
      <c r="E25" s="232">
        <v>40</v>
      </c>
      <c r="F25" s="232">
        <v>22</v>
      </c>
      <c r="G25" s="232">
        <v>18</v>
      </c>
    </row>
    <row r="26" spans="1:7" x14ac:dyDescent="0.25">
      <c r="A26" s="159" t="s">
        <v>48</v>
      </c>
      <c r="B26" s="232">
        <v>42</v>
      </c>
      <c r="C26" s="232">
        <v>15</v>
      </c>
      <c r="D26" s="232">
        <v>27</v>
      </c>
      <c r="E26" s="232">
        <v>122</v>
      </c>
      <c r="F26" s="232">
        <v>54</v>
      </c>
      <c r="G26" s="232">
        <v>68</v>
      </c>
    </row>
    <row r="27" spans="1:7" x14ac:dyDescent="0.25">
      <c r="A27" s="159" t="s">
        <v>49</v>
      </c>
      <c r="B27" s="232">
        <v>4</v>
      </c>
      <c r="C27" s="232">
        <v>0</v>
      </c>
      <c r="D27" s="232">
        <v>4</v>
      </c>
      <c r="E27" s="232">
        <v>6</v>
      </c>
      <c r="F27" s="232">
        <v>2</v>
      </c>
      <c r="G27" s="232">
        <v>4</v>
      </c>
    </row>
    <row r="28" spans="1:7" x14ac:dyDescent="0.25">
      <c r="A28" s="159" t="s">
        <v>50</v>
      </c>
      <c r="B28" s="232">
        <v>33</v>
      </c>
      <c r="C28" s="232">
        <v>3</v>
      </c>
      <c r="D28" s="232">
        <v>30</v>
      </c>
      <c r="E28" s="232">
        <v>50</v>
      </c>
      <c r="F28" s="232">
        <v>26</v>
      </c>
      <c r="G28" s="232">
        <v>24</v>
      </c>
    </row>
    <row r="29" spans="1:7" x14ac:dyDescent="0.25">
      <c r="A29" s="159"/>
      <c r="B29" s="413"/>
      <c r="C29" s="413"/>
      <c r="D29" s="413"/>
      <c r="E29" s="413"/>
      <c r="F29" s="413"/>
      <c r="G29" s="413"/>
    </row>
    <row r="30" spans="1:7" x14ac:dyDescent="0.25">
      <c r="A30" s="160" t="s">
        <v>33</v>
      </c>
      <c r="B30" s="301">
        <v>1839</v>
      </c>
      <c r="C30" s="301">
        <v>551</v>
      </c>
      <c r="D30" s="301">
        <v>1288</v>
      </c>
      <c r="E30" s="301">
        <v>4424</v>
      </c>
      <c r="F30" s="301">
        <v>1774</v>
      </c>
      <c r="G30" s="301">
        <v>2651</v>
      </c>
    </row>
    <row r="31" spans="1:7" ht="12.75" customHeight="1" x14ac:dyDescent="0.25">
      <c r="A31" s="102"/>
      <c r="B31" s="100"/>
      <c r="C31" s="100"/>
      <c r="D31" s="101"/>
      <c r="E31" s="101"/>
      <c r="F31" s="101"/>
      <c r="G31" s="101"/>
    </row>
    <row r="32" spans="1:7" ht="12.75" customHeight="1" x14ac:dyDescent="0.25">
      <c r="A32" s="102"/>
      <c r="B32" s="100"/>
      <c r="C32" s="100"/>
      <c r="D32" s="101"/>
      <c r="E32" s="101"/>
      <c r="F32" s="101"/>
      <c r="G32" s="101"/>
    </row>
    <row r="33" spans="1:7" x14ac:dyDescent="0.25">
      <c r="A33" s="103"/>
      <c r="B33" s="103"/>
      <c r="C33" s="15"/>
      <c r="D33" s="15"/>
      <c r="E33" s="15"/>
      <c r="F33" s="15"/>
      <c r="G33" s="15"/>
    </row>
    <row r="34" spans="1:7" x14ac:dyDescent="0.25">
      <c r="A34" s="103"/>
      <c r="B34" s="103"/>
      <c r="C34" s="15"/>
      <c r="D34" s="15"/>
      <c r="E34" s="15"/>
      <c r="F34" s="15"/>
      <c r="G34" s="15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1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147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168284</v>
      </c>
      <c r="D12" s="278">
        <v>68863</v>
      </c>
      <c r="E12" s="278">
        <v>99421</v>
      </c>
      <c r="F12" s="288">
        <v>545920.09</v>
      </c>
      <c r="G12" s="288">
        <v>176203.33</v>
      </c>
      <c r="H12" s="289">
        <v>369716.76</v>
      </c>
    </row>
    <row r="13" spans="1:8" ht="18" customHeight="1" x14ac:dyDescent="0.15">
      <c r="A13" s="279"/>
      <c r="B13" s="277">
        <v>2013</v>
      </c>
      <c r="C13" s="278">
        <v>171396</v>
      </c>
      <c r="D13" s="278">
        <v>72242</v>
      </c>
      <c r="E13" s="278">
        <v>99154</v>
      </c>
      <c r="F13" s="288">
        <v>575949.44999999995</v>
      </c>
      <c r="G13" s="288">
        <v>185795.16</v>
      </c>
      <c r="H13" s="289">
        <v>390154.29</v>
      </c>
    </row>
    <row r="14" spans="1:8" ht="18" customHeight="1" x14ac:dyDescent="0.15">
      <c r="A14" s="279"/>
      <c r="B14" s="277" t="s">
        <v>333</v>
      </c>
      <c r="C14" s="278">
        <v>171815</v>
      </c>
      <c r="D14" s="278">
        <v>75057</v>
      </c>
      <c r="E14" s="278">
        <v>96758</v>
      </c>
      <c r="F14" s="278">
        <v>587588.35</v>
      </c>
      <c r="G14" s="278">
        <v>190146.28</v>
      </c>
      <c r="H14" s="278">
        <v>397442.07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40577</v>
      </c>
      <c r="D18" s="278">
        <v>32040</v>
      </c>
      <c r="E18" s="278">
        <v>8537</v>
      </c>
      <c r="F18" s="288">
        <v>179397.52</v>
      </c>
      <c r="G18" s="288">
        <v>59861.18</v>
      </c>
      <c r="H18" s="289">
        <v>119536.34</v>
      </c>
    </row>
    <row r="19" spans="1:8" ht="18" customHeight="1" x14ac:dyDescent="0.15">
      <c r="A19" s="279"/>
      <c r="B19" s="277">
        <v>2013</v>
      </c>
      <c r="C19" s="278">
        <v>40782</v>
      </c>
      <c r="D19" s="278">
        <v>33406</v>
      </c>
      <c r="E19" s="278">
        <v>7376</v>
      </c>
      <c r="F19" s="288">
        <v>184791.42</v>
      </c>
      <c r="G19" s="288">
        <v>61730.53</v>
      </c>
      <c r="H19" s="289">
        <v>123060.89</v>
      </c>
    </row>
    <row r="20" spans="1:8" ht="18" customHeight="1" x14ac:dyDescent="0.15">
      <c r="A20" s="279"/>
      <c r="B20" s="277" t="s">
        <v>333</v>
      </c>
      <c r="C20" s="278">
        <v>41272</v>
      </c>
      <c r="D20" s="278">
        <v>34723</v>
      </c>
      <c r="E20" s="278">
        <v>6549</v>
      </c>
      <c r="F20" s="278">
        <v>191238.07</v>
      </c>
      <c r="G20" s="278">
        <v>64010.559999999998</v>
      </c>
      <c r="H20" s="278">
        <v>127227.5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15475</v>
      </c>
      <c r="D22" s="278">
        <v>9667</v>
      </c>
      <c r="E22" s="278">
        <v>5808</v>
      </c>
      <c r="F22" s="288">
        <v>70483.259999999995</v>
      </c>
      <c r="G22" s="288">
        <v>23748.91</v>
      </c>
      <c r="H22" s="289">
        <v>46734.35</v>
      </c>
    </row>
    <row r="23" spans="1:8" ht="18" customHeight="1" x14ac:dyDescent="0.15">
      <c r="A23" s="279"/>
      <c r="B23" s="277">
        <v>2013</v>
      </c>
      <c r="C23" s="278">
        <v>16163</v>
      </c>
      <c r="D23" s="278">
        <v>10455</v>
      </c>
      <c r="E23" s="278">
        <v>5708</v>
      </c>
      <c r="F23" s="288">
        <v>78198.41</v>
      </c>
      <c r="G23" s="288">
        <v>26398.17</v>
      </c>
      <c r="H23" s="289">
        <v>51800.24</v>
      </c>
    </row>
    <row r="24" spans="1:8" ht="18" customHeight="1" x14ac:dyDescent="0.15">
      <c r="A24" s="279"/>
      <c r="B24" s="277" t="s">
        <v>333</v>
      </c>
      <c r="C24" s="278">
        <v>16759</v>
      </c>
      <c r="D24" s="278">
        <v>11224</v>
      </c>
      <c r="E24" s="278">
        <v>5535</v>
      </c>
      <c r="F24" s="278">
        <v>82508.67</v>
      </c>
      <c r="G24" s="278">
        <v>27983.86</v>
      </c>
      <c r="H24" s="278">
        <v>54524.82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54637</v>
      </c>
      <c r="D26" s="278">
        <v>17425</v>
      </c>
      <c r="E26" s="278">
        <v>37212</v>
      </c>
      <c r="F26" s="288">
        <v>161741.57999999999</v>
      </c>
      <c r="G26" s="288">
        <v>50849.29</v>
      </c>
      <c r="H26" s="289">
        <v>110892.28</v>
      </c>
    </row>
    <row r="27" spans="1:8" ht="18" customHeight="1" x14ac:dyDescent="0.15">
      <c r="A27" s="292"/>
      <c r="B27" s="277">
        <v>2013</v>
      </c>
      <c r="C27" s="278">
        <v>54791</v>
      </c>
      <c r="D27" s="278">
        <v>18011</v>
      </c>
      <c r="E27" s="278">
        <v>36780</v>
      </c>
      <c r="F27" s="288">
        <v>170084.35</v>
      </c>
      <c r="G27" s="288">
        <v>53274.37</v>
      </c>
      <c r="H27" s="289">
        <v>116809.99</v>
      </c>
    </row>
    <row r="28" spans="1:8" ht="18" customHeight="1" x14ac:dyDescent="0.15">
      <c r="A28" s="279"/>
      <c r="B28" s="277" t="s">
        <v>333</v>
      </c>
      <c r="C28" s="278">
        <v>53454</v>
      </c>
      <c r="D28" s="278">
        <v>18064</v>
      </c>
      <c r="E28" s="278">
        <v>35390</v>
      </c>
      <c r="F28" s="278">
        <v>169219.04</v>
      </c>
      <c r="G28" s="278">
        <v>53077.14</v>
      </c>
      <c r="H28" s="278">
        <v>116141.9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46551</v>
      </c>
      <c r="D30" s="278">
        <v>9677</v>
      </c>
      <c r="E30" s="278">
        <v>36874</v>
      </c>
      <c r="F30" s="288">
        <v>119521.37</v>
      </c>
      <c r="G30" s="288">
        <v>37197.65</v>
      </c>
      <c r="H30" s="289">
        <v>82323.72</v>
      </c>
    </row>
    <row r="31" spans="1:8" ht="18" customHeight="1" x14ac:dyDescent="0.15">
      <c r="A31" s="292"/>
      <c r="B31" s="277">
        <v>2013</v>
      </c>
      <c r="C31" s="278">
        <v>48911</v>
      </c>
      <c r="D31" s="278">
        <v>10295</v>
      </c>
      <c r="E31" s="278">
        <v>38616</v>
      </c>
      <c r="F31" s="288">
        <v>127670.52</v>
      </c>
      <c r="G31" s="288">
        <v>39716.5</v>
      </c>
      <c r="H31" s="289">
        <v>87954.01</v>
      </c>
    </row>
    <row r="32" spans="1:8" ht="18" customHeight="1" x14ac:dyDescent="0.15">
      <c r="A32" s="279"/>
      <c r="B32" s="277" t="s">
        <v>333</v>
      </c>
      <c r="C32" s="278">
        <v>49776</v>
      </c>
      <c r="D32" s="278">
        <v>10982</v>
      </c>
      <c r="E32" s="278">
        <v>38794</v>
      </c>
      <c r="F32" s="278">
        <v>129620.74</v>
      </c>
      <c r="G32" s="278">
        <v>40434.589999999997</v>
      </c>
      <c r="H32" s="278">
        <v>89186.15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1897</v>
      </c>
      <c r="D34" s="278">
        <v>21</v>
      </c>
      <c r="E34" s="278">
        <v>1876</v>
      </c>
      <c r="F34" s="288">
        <v>2521.34</v>
      </c>
      <c r="G34" s="288">
        <v>776.71</v>
      </c>
      <c r="H34" s="289">
        <v>1744.63</v>
      </c>
    </row>
    <row r="35" spans="1:8" ht="18" customHeight="1" x14ac:dyDescent="0.15">
      <c r="A35" s="292"/>
      <c r="B35" s="277">
        <v>2013</v>
      </c>
      <c r="C35" s="278">
        <v>1830</v>
      </c>
      <c r="D35" s="278">
        <v>34</v>
      </c>
      <c r="E35" s="278">
        <v>1796</v>
      </c>
      <c r="F35" s="288">
        <v>2643.85</v>
      </c>
      <c r="G35" s="288">
        <v>812.86</v>
      </c>
      <c r="H35" s="289">
        <v>1830.99</v>
      </c>
    </row>
    <row r="36" spans="1:8" ht="18" customHeight="1" x14ac:dyDescent="0.15">
      <c r="A36" s="279"/>
      <c r="B36" s="277" t="s">
        <v>333</v>
      </c>
      <c r="C36" s="278">
        <v>1740</v>
      </c>
      <c r="D36" s="278">
        <v>31</v>
      </c>
      <c r="E36" s="278">
        <v>1709</v>
      </c>
      <c r="F36" s="278">
        <v>2384.25</v>
      </c>
      <c r="G36" s="278">
        <v>739.67</v>
      </c>
      <c r="H36" s="278">
        <v>1644.58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9141</v>
      </c>
      <c r="D38" s="278">
        <v>30</v>
      </c>
      <c r="E38" s="278">
        <v>9111</v>
      </c>
      <c r="F38" s="288">
        <v>12231.6</v>
      </c>
      <c r="G38" s="288">
        <v>3762.17</v>
      </c>
      <c r="H38" s="289">
        <v>8469.43</v>
      </c>
    </row>
    <row r="39" spans="1:8" ht="18" customHeight="1" x14ac:dyDescent="0.15">
      <c r="A39" s="292"/>
      <c r="B39" s="277">
        <v>2013</v>
      </c>
      <c r="C39" s="278">
        <v>8913</v>
      </c>
      <c r="D39" s="278">
        <v>40</v>
      </c>
      <c r="E39" s="278">
        <v>8873</v>
      </c>
      <c r="F39" s="288">
        <v>12548.36</v>
      </c>
      <c r="G39" s="288">
        <v>3859.18</v>
      </c>
      <c r="H39" s="289">
        <v>8689.18</v>
      </c>
    </row>
    <row r="40" spans="1:8" ht="18" customHeight="1" x14ac:dyDescent="0.15">
      <c r="A40" s="279"/>
      <c r="B40" s="277" t="s">
        <v>333</v>
      </c>
      <c r="C40" s="278">
        <v>8809</v>
      </c>
      <c r="D40" s="278">
        <v>32</v>
      </c>
      <c r="E40" s="278">
        <v>8777</v>
      </c>
      <c r="F40" s="278">
        <v>12611.31</v>
      </c>
      <c r="G40" s="278">
        <v>3898.56</v>
      </c>
      <c r="H40" s="278">
        <v>8712.75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6</v>
      </c>
      <c r="D42" s="278">
        <v>3</v>
      </c>
      <c r="E42" s="278">
        <v>3</v>
      </c>
      <c r="F42" s="288">
        <v>23.43</v>
      </c>
      <c r="G42" s="288">
        <v>7.41</v>
      </c>
      <c r="H42" s="289">
        <v>16.02</v>
      </c>
    </row>
    <row r="43" spans="1:8" ht="18" customHeight="1" x14ac:dyDescent="0.15">
      <c r="A43" s="279"/>
      <c r="B43" s="277">
        <v>2013</v>
      </c>
      <c r="C43" s="278">
        <v>6</v>
      </c>
      <c r="D43" s="278">
        <v>1</v>
      </c>
      <c r="E43" s="278">
        <v>5</v>
      </c>
      <c r="F43" s="288">
        <v>12.54</v>
      </c>
      <c r="G43" s="288">
        <v>3.55</v>
      </c>
      <c r="H43" s="289">
        <v>9</v>
      </c>
    </row>
    <row r="44" spans="1:8" ht="18" customHeight="1" x14ac:dyDescent="0.15">
      <c r="A44" s="279"/>
      <c r="B44" s="277" t="s">
        <v>333</v>
      </c>
      <c r="C44" s="278">
        <v>5</v>
      </c>
      <c r="D44" s="278">
        <v>1</v>
      </c>
      <c r="E44" s="278">
        <v>4</v>
      </c>
      <c r="F44" s="278">
        <v>6.27</v>
      </c>
      <c r="G44" s="278">
        <v>1.9</v>
      </c>
      <c r="H44" s="278">
        <v>4.37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83327</v>
      </c>
      <c r="D48" s="278">
        <v>21782</v>
      </c>
      <c r="E48" s="278">
        <v>61545</v>
      </c>
      <c r="F48" s="288">
        <v>205305.81</v>
      </c>
      <c r="G48" s="288">
        <v>65712.429999999993</v>
      </c>
      <c r="H48" s="289">
        <v>139593.39000000001</v>
      </c>
    </row>
    <row r="49" spans="1:8" ht="18" customHeight="1" x14ac:dyDescent="0.15">
      <c r="A49" s="279"/>
      <c r="B49" s="277">
        <v>2013</v>
      </c>
      <c r="C49" s="278">
        <v>84310</v>
      </c>
      <c r="D49" s="278">
        <v>22815</v>
      </c>
      <c r="E49" s="278">
        <v>61495</v>
      </c>
      <c r="F49" s="288">
        <v>211896.93</v>
      </c>
      <c r="G49" s="288">
        <v>67602</v>
      </c>
      <c r="H49" s="289">
        <v>144294.93</v>
      </c>
    </row>
    <row r="50" spans="1:8" ht="18" customHeight="1" x14ac:dyDescent="0.15">
      <c r="A50" s="279"/>
      <c r="B50" s="277" t="s">
        <v>333</v>
      </c>
      <c r="C50" s="278">
        <v>83478</v>
      </c>
      <c r="D50" s="278">
        <v>23456</v>
      </c>
      <c r="E50" s="278">
        <v>60022</v>
      </c>
      <c r="F50" s="278">
        <v>212635.58</v>
      </c>
      <c r="G50" s="278">
        <v>67896.7</v>
      </c>
      <c r="H50" s="278">
        <v>144738.88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48146</v>
      </c>
      <c r="D52" s="278">
        <v>24552</v>
      </c>
      <c r="E52" s="278">
        <v>23594</v>
      </c>
      <c r="F52" s="288">
        <v>195538.86</v>
      </c>
      <c r="G52" s="288">
        <v>61679.34</v>
      </c>
      <c r="H52" s="289">
        <v>133859.51999999999</v>
      </c>
    </row>
    <row r="53" spans="1:8" ht="18" customHeight="1" x14ac:dyDescent="0.15">
      <c r="A53" s="292"/>
      <c r="B53" s="277">
        <v>2013</v>
      </c>
      <c r="C53" s="278">
        <v>47807</v>
      </c>
      <c r="D53" s="278">
        <v>24727</v>
      </c>
      <c r="E53" s="278">
        <v>23080</v>
      </c>
      <c r="F53" s="288">
        <v>200662.74</v>
      </c>
      <c r="G53" s="288">
        <v>63081.25</v>
      </c>
      <c r="H53" s="289">
        <v>137581.5</v>
      </c>
    </row>
    <row r="54" spans="1:8" ht="18" customHeight="1" x14ac:dyDescent="0.15">
      <c r="A54" s="279"/>
      <c r="B54" s="277" t="s">
        <v>333</v>
      </c>
      <c r="C54" s="278">
        <v>47239</v>
      </c>
      <c r="D54" s="278">
        <v>24838</v>
      </c>
      <c r="E54" s="278">
        <v>22401</v>
      </c>
      <c r="F54" s="278">
        <v>201193.63</v>
      </c>
      <c r="G54" s="278">
        <v>63400.639999999999</v>
      </c>
      <c r="H54" s="278">
        <v>137792.99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4292</v>
      </c>
      <c r="D56" s="278">
        <v>1446</v>
      </c>
      <c r="E56" s="278">
        <v>2846</v>
      </c>
      <c r="F56" s="288">
        <v>11382.64</v>
      </c>
      <c r="G56" s="288">
        <v>3654.91</v>
      </c>
      <c r="H56" s="289">
        <v>7727.72</v>
      </c>
    </row>
    <row r="57" spans="1:8" s="50" customFormat="1" ht="18" customHeight="1" x14ac:dyDescent="0.15">
      <c r="A57" s="279"/>
      <c r="B57" s="277">
        <v>2013</v>
      </c>
      <c r="C57" s="278">
        <v>4544</v>
      </c>
      <c r="D57" s="278">
        <v>1545</v>
      </c>
      <c r="E57" s="278">
        <v>2999</v>
      </c>
      <c r="F57" s="288">
        <v>13148.97</v>
      </c>
      <c r="G57" s="288">
        <v>4244.12</v>
      </c>
      <c r="H57" s="289">
        <v>8904.85</v>
      </c>
    </row>
    <row r="58" spans="1:8" s="50" customFormat="1" ht="18" customHeight="1" x14ac:dyDescent="0.15">
      <c r="A58" s="279"/>
      <c r="B58" s="277" t="s">
        <v>333</v>
      </c>
      <c r="C58" s="278">
        <v>4401</v>
      </c>
      <c r="D58" s="278">
        <v>1527</v>
      </c>
      <c r="E58" s="278">
        <v>2874</v>
      </c>
      <c r="F58" s="278">
        <v>12558.86</v>
      </c>
      <c r="G58" s="278">
        <v>4059.42</v>
      </c>
      <c r="H58" s="278">
        <v>8499.44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29228</v>
      </c>
      <c r="D60" s="278">
        <v>19649</v>
      </c>
      <c r="E60" s="278">
        <v>9579</v>
      </c>
      <c r="F60" s="288">
        <v>122842.29</v>
      </c>
      <c r="G60" s="288">
        <v>41565.120000000003</v>
      </c>
      <c r="H60" s="289">
        <v>81277.17</v>
      </c>
    </row>
    <row r="61" spans="1:8" ht="18" customHeight="1" x14ac:dyDescent="0.15">
      <c r="A61" s="279"/>
      <c r="B61" s="277">
        <v>2013</v>
      </c>
      <c r="C61" s="278">
        <v>31338</v>
      </c>
      <c r="D61" s="278">
        <v>21599</v>
      </c>
      <c r="E61" s="278">
        <v>9739</v>
      </c>
      <c r="F61" s="288">
        <v>138612.15</v>
      </c>
      <c r="G61" s="288">
        <v>47025.69</v>
      </c>
      <c r="H61" s="289">
        <v>91586.46</v>
      </c>
    </row>
    <row r="62" spans="1:8" ht="19.5" customHeight="1" x14ac:dyDescent="0.15">
      <c r="A62" s="279"/>
      <c r="B62" s="277" t="s">
        <v>333</v>
      </c>
      <c r="C62" s="278">
        <v>33086</v>
      </c>
      <c r="D62" s="278">
        <v>23552</v>
      </c>
      <c r="E62" s="278">
        <v>9534</v>
      </c>
      <c r="F62" s="278">
        <v>149008.41</v>
      </c>
      <c r="G62" s="278">
        <v>50760.46</v>
      </c>
      <c r="H62" s="278">
        <v>98247.95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1337</v>
      </c>
      <c r="D64" s="278">
        <v>969</v>
      </c>
      <c r="E64" s="278">
        <v>368</v>
      </c>
      <c r="F64" s="288">
        <v>5551.19</v>
      </c>
      <c r="G64" s="288">
        <v>1863.18</v>
      </c>
      <c r="H64" s="289">
        <v>3687.01</v>
      </c>
    </row>
    <row r="65" spans="1:8" ht="18" customHeight="1" x14ac:dyDescent="0.15">
      <c r="A65" s="279"/>
      <c r="B65" s="277">
        <v>2013</v>
      </c>
      <c r="C65" s="278">
        <v>1409</v>
      </c>
      <c r="D65" s="278">
        <v>1076</v>
      </c>
      <c r="E65" s="278">
        <v>333</v>
      </c>
      <c r="F65" s="288">
        <v>6446.08</v>
      </c>
      <c r="G65" s="288">
        <v>2165.39</v>
      </c>
      <c r="H65" s="289">
        <v>4280.7</v>
      </c>
    </row>
    <row r="66" spans="1:8" ht="19.5" customHeight="1" x14ac:dyDescent="0.15">
      <c r="A66" s="279"/>
      <c r="B66" s="277" t="s">
        <v>333</v>
      </c>
      <c r="C66" s="278">
        <v>1500</v>
      </c>
      <c r="D66" s="278">
        <v>1129</v>
      </c>
      <c r="E66" s="278">
        <v>371</v>
      </c>
      <c r="F66" s="278">
        <v>6748.21</v>
      </c>
      <c r="G66" s="278">
        <v>2255.29</v>
      </c>
      <c r="H66" s="278">
        <v>4492.91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1954</v>
      </c>
      <c r="D68" s="278">
        <v>465</v>
      </c>
      <c r="E68" s="278">
        <v>1489</v>
      </c>
      <c r="F68" s="288">
        <v>5301.76</v>
      </c>
      <c r="G68" s="288">
        <v>1728.46</v>
      </c>
      <c r="H68" s="289">
        <v>3573.3</v>
      </c>
    </row>
    <row r="69" spans="1:8" ht="18" customHeight="1" x14ac:dyDescent="0.15">
      <c r="A69" s="279"/>
      <c r="B69" s="277">
        <v>2013</v>
      </c>
      <c r="C69" s="278">
        <v>1988</v>
      </c>
      <c r="D69" s="278">
        <v>480</v>
      </c>
      <c r="E69" s="278">
        <v>1508</v>
      </c>
      <c r="F69" s="288">
        <v>5182.57</v>
      </c>
      <c r="G69" s="288">
        <v>1676.71</v>
      </c>
      <c r="H69" s="289">
        <v>3505.86</v>
      </c>
    </row>
    <row r="70" spans="1:8" ht="19.5" customHeight="1" x14ac:dyDescent="0.15">
      <c r="A70" s="279"/>
      <c r="B70" s="277" t="s">
        <v>333</v>
      </c>
      <c r="C70" s="278">
        <v>2111</v>
      </c>
      <c r="D70" s="278">
        <v>555</v>
      </c>
      <c r="E70" s="278">
        <v>1556</v>
      </c>
      <c r="F70" s="278">
        <v>5443.67</v>
      </c>
      <c r="G70" s="278">
        <v>1773.77</v>
      </c>
      <c r="H70" s="278">
        <v>3669.9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3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35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27552</v>
      </c>
      <c r="D12" s="278">
        <v>10240</v>
      </c>
      <c r="E12" s="278">
        <v>17312</v>
      </c>
      <c r="F12" s="288">
        <v>80538.37</v>
      </c>
      <c r="G12" s="288">
        <v>25680.34</v>
      </c>
      <c r="H12" s="289">
        <v>54858.03</v>
      </c>
    </row>
    <row r="13" spans="1:8" ht="18" customHeight="1" x14ac:dyDescent="0.15">
      <c r="A13" s="279"/>
      <c r="B13" s="277">
        <v>2013</v>
      </c>
      <c r="C13" s="278">
        <v>28139</v>
      </c>
      <c r="D13" s="278">
        <v>10702</v>
      </c>
      <c r="E13" s="278">
        <v>17437</v>
      </c>
      <c r="F13" s="288">
        <v>83541.53</v>
      </c>
      <c r="G13" s="288">
        <v>26638.03</v>
      </c>
      <c r="H13" s="289">
        <v>56903.5</v>
      </c>
    </row>
    <row r="14" spans="1:8" ht="18" customHeight="1" x14ac:dyDescent="0.15">
      <c r="A14" s="279"/>
      <c r="B14" s="277" t="s">
        <v>333</v>
      </c>
      <c r="C14" s="278">
        <v>27510</v>
      </c>
      <c r="D14" s="278">
        <v>11063</v>
      </c>
      <c r="E14" s="278">
        <v>16447</v>
      </c>
      <c r="F14" s="278">
        <v>85489.03</v>
      </c>
      <c r="G14" s="278">
        <v>27355.31</v>
      </c>
      <c r="H14" s="278">
        <v>58133.72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8445</v>
      </c>
      <c r="D18" s="278">
        <v>7067</v>
      </c>
      <c r="E18" s="278">
        <v>1378</v>
      </c>
      <c r="F18" s="288">
        <v>37319.629999999997</v>
      </c>
      <c r="G18" s="288">
        <v>12253.53</v>
      </c>
      <c r="H18" s="289">
        <v>25066.1</v>
      </c>
    </row>
    <row r="19" spans="1:8" ht="18" customHeight="1" x14ac:dyDescent="0.15">
      <c r="A19" s="279"/>
      <c r="B19" s="277">
        <v>2013</v>
      </c>
      <c r="C19" s="278">
        <v>8516</v>
      </c>
      <c r="D19" s="278">
        <v>7264</v>
      </c>
      <c r="E19" s="278">
        <v>1252</v>
      </c>
      <c r="F19" s="288">
        <v>38441.72</v>
      </c>
      <c r="G19" s="288">
        <v>12645.29</v>
      </c>
      <c r="H19" s="289">
        <v>25796.44</v>
      </c>
    </row>
    <row r="20" spans="1:8" ht="18" customHeight="1" x14ac:dyDescent="0.15">
      <c r="A20" s="279"/>
      <c r="B20" s="277" t="s">
        <v>333</v>
      </c>
      <c r="C20" s="278">
        <v>8537</v>
      </c>
      <c r="D20" s="278">
        <v>7334</v>
      </c>
      <c r="E20" s="278">
        <v>1203</v>
      </c>
      <c r="F20" s="278">
        <v>39392.050000000003</v>
      </c>
      <c r="G20" s="278">
        <v>12959.79</v>
      </c>
      <c r="H20" s="278">
        <v>26432.27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1034</v>
      </c>
      <c r="D22" s="278">
        <v>475</v>
      </c>
      <c r="E22" s="278">
        <v>559</v>
      </c>
      <c r="F22" s="288">
        <v>3973.15</v>
      </c>
      <c r="G22" s="288">
        <v>1280.73</v>
      </c>
      <c r="H22" s="289">
        <v>2692.41</v>
      </c>
    </row>
    <row r="23" spans="1:8" ht="18" customHeight="1" x14ac:dyDescent="0.15">
      <c r="A23" s="279"/>
      <c r="B23" s="277">
        <v>2013</v>
      </c>
      <c r="C23" s="278">
        <v>1037</v>
      </c>
      <c r="D23" s="278">
        <v>463</v>
      </c>
      <c r="E23" s="278">
        <v>574</v>
      </c>
      <c r="F23" s="288">
        <v>4020.67</v>
      </c>
      <c r="G23" s="288">
        <v>1290.71</v>
      </c>
      <c r="H23" s="289">
        <v>2729.96</v>
      </c>
    </row>
    <row r="24" spans="1:8" ht="18" customHeight="1" x14ac:dyDescent="0.15">
      <c r="A24" s="279"/>
      <c r="B24" s="277" t="s">
        <v>333</v>
      </c>
      <c r="C24" s="278">
        <v>1061</v>
      </c>
      <c r="D24" s="278">
        <v>519</v>
      </c>
      <c r="E24" s="278">
        <v>542</v>
      </c>
      <c r="F24" s="278">
        <v>4138.78</v>
      </c>
      <c r="G24" s="278">
        <v>1326.07</v>
      </c>
      <c r="H24" s="278">
        <v>2812.71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8771</v>
      </c>
      <c r="D26" s="278">
        <v>1581</v>
      </c>
      <c r="E26" s="278">
        <v>7190</v>
      </c>
      <c r="F26" s="288">
        <v>20015.59</v>
      </c>
      <c r="G26" s="288">
        <v>6222.49</v>
      </c>
      <c r="H26" s="289">
        <v>13793.1</v>
      </c>
    </row>
    <row r="27" spans="1:8" ht="18" customHeight="1" x14ac:dyDescent="0.15">
      <c r="A27" s="292"/>
      <c r="B27" s="277">
        <v>2013</v>
      </c>
      <c r="C27" s="278">
        <v>8949</v>
      </c>
      <c r="D27" s="278">
        <v>1718</v>
      </c>
      <c r="E27" s="278">
        <v>7231</v>
      </c>
      <c r="F27" s="288">
        <v>20572.03</v>
      </c>
      <c r="G27" s="288">
        <v>6388.5</v>
      </c>
      <c r="H27" s="289">
        <v>14183.54</v>
      </c>
    </row>
    <row r="28" spans="1:8" ht="18" customHeight="1" x14ac:dyDescent="0.15">
      <c r="A28" s="279"/>
      <c r="B28" s="277" t="s">
        <v>333</v>
      </c>
      <c r="C28" s="278">
        <v>8574</v>
      </c>
      <c r="D28" s="278">
        <v>1809</v>
      </c>
      <c r="E28" s="278">
        <v>6765</v>
      </c>
      <c r="F28" s="278">
        <v>20861.8</v>
      </c>
      <c r="G28" s="278">
        <v>6518.94</v>
      </c>
      <c r="H28" s="278">
        <v>14342.85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7857</v>
      </c>
      <c r="D30" s="278">
        <v>1116</v>
      </c>
      <c r="E30" s="278">
        <v>6741</v>
      </c>
      <c r="F30" s="288">
        <v>17318.93</v>
      </c>
      <c r="G30" s="288">
        <v>5341.18</v>
      </c>
      <c r="H30" s="289">
        <v>11977.75</v>
      </c>
    </row>
    <row r="31" spans="1:8" ht="18" customHeight="1" x14ac:dyDescent="0.15">
      <c r="A31" s="292"/>
      <c r="B31" s="277">
        <v>2013</v>
      </c>
      <c r="C31" s="278">
        <v>8248</v>
      </c>
      <c r="D31" s="278">
        <v>1252</v>
      </c>
      <c r="E31" s="278">
        <v>6996</v>
      </c>
      <c r="F31" s="288">
        <v>18651.27</v>
      </c>
      <c r="G31" s="288">
        <v>5747.49</v>
      </c>
      <c r="H31" s="289">
        <v>12903.79</v>
      </c>
    </row>
    <row r="32" spans="1:8" ht="18" customHeight="1" x14ac:dyDescent="0.15">
      <c r="A32" s="279"/>
      <c r="B32" s="277" t="s">
        <v>333</v>
      </c>
      <c r="C32" s="278">
        <v>8080</v>
      </c>
      <c r="D32" s="278">
        <v>1398</v>
      </c>
      <c r="E32" s="278">
        <v>6682</v>
      </c>
      <c r="F32" s="278">
        <v>19405.25</v>
      </c>
      <c r="G32" s="278">
        <v>6030.99</v>
      </c>
      <c r="H32" s="278">
        <v>13374.27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261</v>
      </c>
      <c r="D34" s="278">
        <v>1</v>
      </c>
      <c r="E34" s="278">
        <v>260</v>
      </c>
      <c r="F34" s="288">
        <v>325.88</v>
      </c>
      <c r="G34" s="288">
        <v>99.37</v>
      </c>
      <c r="H34" s="289">
        <v>226.51</v>
      </c>
    </row>
    <row r="35" spans="1:8" ht="18" customHeight="1" x14ac:dyDescent="0.15">
      <c r="A35" s="292"/>
      <c r="B35" s="277">
        <v>2013</v>
      </c>
      <c r="C35" s="278">
        <v>248</v>
      </c>
      <c r="D35" s="278">
        <v>4</v>
      </c>
      <c r="E35" s="278">
        <v>244</v>
      </c>
      <c r="F35" s="288">
        <v>363.19</v>
      </c>
      <c r="G35" s="288">
        <v>111.17</v>
      </c>
      <c r="H35" s="289">
        <v>252.02</v>
      </c>
    </row>
    <row r="36" spans="1:8" ht="18" customHeight="1" x14ac:dyDescent="0.15">
      <c r="A36" s="279"/>
      <c r="B36" s="277" t="s">
        <v>333</v>
      </c>
      <c r="C36" s="278">
        <v>239</v>
      </c>
      <c r="D36" s="278">
        <v>2</v>
      </c>
      <c r="E36" s="278">
        <v>237</v>
      </c>
      <c r="F36" s="278">
        <v>319.54000000000002</v>
      </c>
      <c r="G36" s="278">
        <v>97.92</v>
      </c>
      <c r="H36" s="278">
        <v>221.62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1184</v>
      </c>
      <c r="D38" s="278">
        <v>0</v>
      </c>
      <c r="E38" s="278">
        <v>1184</v>
      </c>
      <c r="F38" s="288">
        <v>1585.2</v>
      </c>
      <c r="G38" s="288">
        <v>483.03</v>
      </c>
      <c r="H38" s="289">
        <v>1102.1600000000001</v>
      </c>
    </row>
    <row r="39" spans="1:8" ht="18" customHeight="1" x14ac:dyDescent="0.15">
      <c r="A39" s="292"/>
      <c r="B39" s="277">
        <v>2013</v>
      </c>
      <c r="C39" s="278">
        <v>1140</v>
      </c>
      <c r="D39" s="278">
        <v>1</v>
      </c>
      <c r="E39" s="278">
        <v>1139</v>
      </c>
      <c r="F39" s="288">
        <v>1489.86</v>
      </c>
      <c r="G39" s="288">
        <v>454.03</v>
      </c>
      <c r="H39" s="289">
        <v>1035.83</v>
      </c>
    </row>
    <row r="40" spans="1:8" ht="18" customHeight="1" x14ac:dyDescent="0.15">
      <c r="A40" s="279"/>
      <c r="B40" s="277" t="s">
        <v>333</v>
      </c>
      <c r="C40" s="278">
        <v>1019</v>
      </c>
      <c r="D40" s="278">
        <v>1</v>
      </c>
      <c r="E40" s="278">
        <v>1018</v>
      </c>
      <c r="F40" s="278">
        <v>1371.61</v>
      </c>
      <c r="G40" s="278">
        <v>421.6</v>
      </c>
      <c r="H40" s="278">
        <v>950.01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1</v>
      </c>
      <c r="D43" s="278">
        <v>0</v>
      </c>
      <c r="E43" s="278">
        <v>1</v>
      </c>
      <c r="F43" s="288">
        <v>2.79</v>
      </c>
      <c r="G43" s="288">
        <v>0.85</v>
      </c>
      <c r="H43" s="289">
        <v>1.94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16019</v>
      </c>
      <c r="D48" s="278">
        <v>3919</v>
      </c>
      <c r="E48" s="278">
        <v>12100</v>
      </c>
      <c r="F48" s="288">
        <v>38040.620000000003</v>
      </c>
      <c r="G48" s="288">
        <v>12026.85</v>
      </c>
      <c r="H48" s="289">
        <v>26013.77</v>
      </c>
    </row>
    <row r="49" spans="1:8" ht="18" customHeight="1" x14ac:dyDescent="0.15">
      <c r="A49" s="279"/>
      <c r="B49" s="277">
        <v>2013</v>
      </c>
      <c r="C49" s="278">
        <v>16564</v>
      </c>
      <c r="D49" s="278">
        <v>4322</v>
      </c>
      <c r="E49" s="278">
        <v>12242</v>
      </c>
      <c r="F49" s="288">
        <v>40943.360000000001</v>
      </c>
      <c r="G49" s="288">
        <v>12933.51</v>
      </c>
      <c r="H49" s="289">
        <v>28009.85</v>
      </c>
    </row>
    <row r="50" spans="1:8" ht="18" customHeight="1" x14ac:dyDescent="0.15">
      <c r="A50" s="279"/>
      <c r="B50" s="277" t="s">
        <v>333</v>
      </c>
      <c r="C50" s="278">
        <v>16308</v>
      </c>
      <c r="D50" s="278">
        <v>4672</v>
      </c>
      <c r="E50" s="278">
        <v>11636</v>
      </c>
      <c r="F50" s="278">
        <v>42779.199999999997</v>
      </c>
      <c r="G50" s="278">
        <v>13590.32</v>
      </c>
      <c r="H50" s="278">
        <v>29188.880000000001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5974</v>
      </c>
      <c r="D52" s="278">
        <v>3160</v>
      </c>
      <c r="E52" s="278">
        <v>2814</v>
      </c>
      <c r="F52" s="288">
        <v>22812.12</v>
      </c>
      <c r="G52" s="288">
        <v>7233.06</v>
      </c>
      <c r="H52" s="289">
        <v>15579.06</v>
      </c>
    </row>
    <row r="53" spans="1:8" ht="18" customHeight="1" x14ac:dyDescent="0.15">
      <c r="A53" s="292"/>
      <c r="B53" s="277">
        <v>2013</v>
      </c>
      <c r="C53" s="278">
        <v>6079</v>
      </c>
      <c r="D53" s="278">
        <v>3216</v>
      </c>
      <c r="E53" s="278">
        <v>2863</v>
      </c>
      <c r="F53" s="288">
        <v>23133.72</v>
      </c>
      <c r="G53" s="288">
        <v>7352</v>
      </c>
      <c r="H53" s="289">
        <v>15781.72</v>
      </c>
    </row>
    <row r="54" spans="1:8" ht="18" customHeight="1" x14ac:dyDescent="0.15">
      <c r="A54" s="279"/>
      <c r="B54" s="277" t="s">
        <v>333</v>
      </c>
      <c r="C54" s="278">
        <v>6126</v>
      </c>
      <c r="D54" s="278">
        <v>3320</v>
      </c>
      <c r="E54" s="278">
        <v>2806</v>
      </c>
      <c r="F54" s="278">
        <v>23682.52</v>
      </c>
      <c r="G54" s="278">
        <v>7545.43</v>
      </c>
      <c r="H54" s="278">
        <v>16137.09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975</v>
      </c>
      <c r="D56" s="278">
        <v>333</v>
      </c>
      <c r="E56" s="278">
        <v>642</v>
      </c>
      <c r="F56" s="288">
        <v>2729.94</v>
      </c>
      <c r="G56" s="288">
        <v>873.66</v>
      </c>
      <c r="H56" s="289">
        <v>1856.27</v>
      </c>
    </row>
    <row r="57" spans="1:8" s="50" customFormat="1" ht="18" customHeight="1" x14ac:dyDescent="0.15">
      <c r="A57" s="279"/>
      <c r="B57" s="277">
        <v>2013</v>
      </c>
      <c r="C57" s="278">
        <v>982</v>
      </c>
      <c r="D57" s="278">
        <v>315</v>
      </c>
      <c r="E57" s="278">
        <v>667</v>
      </c>
      <c r="F57" s="288">
        <v>2683.67</v>
      </c>
      <c r="G57" s="288">
        <v>858.91</v>
      </c>
      <c r="H57" s="289">
        <v>1824.75</v>
      </c>
    </row>
    <row r="58" spans="1:8" s="50" customFormat="1" ht="18" customHeight="1" x14ac:dyDescent="0.15">
      <c r="A58" s="279"/>
      <c r="B58" s="277" t="s">
        <v>333</v>
      </c>
      <c r="C58" s="278">
        <v>877</v>
      </c>
      <c r="D58" s="278">
        <v>300</v>
      </c>
      <c r="E58" s="278">
        <v>577</v>
      </c>
      <c r="F58" s="278">
        <v>2449.14</v>
      </c>
      <c r="G58" s="278">
        <v>786.83</v>
      </c>
      <c r="H58" s="278">
        <v>1662.31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4257</v>
      </c>
      <c r="D60" s="278">
        <v>2655</v>
      </c>
      <c r="E60" s="278">
        <v>1602</v>
      </c>
      <c r="F60" s="288">
        <v>15879.69</v>
      </c>
      <c r="G60" s="288">
        <v>5197.49</v>
      </c>
      <c r="H60" s="289">
        <v>10682.19</v>
      </c>
    </row>
    <row r="61" spans="1:8" ht="18" customHeight="1" x14ac:dyDescent="0.15">
      <c r="A61" s="279"/>
      <c r="B61" s="277">
        <v>2013</v>
      </c>
      <c r="C61" s="278">
        <v>4173</v>
      </c>
      <c r="D61" s="278">
        <v>2641</v>
      </c>
      <c r="E61" s="278">
        <v>1532</v>
      </c>
      <c r="F61" s="288">
        <v>15474.29</v>
      </c>
      <c r="G61" s="288">
        <v>5064.29</v>
      </c>
      <c r="H61" s="289">
        <v>10409.99</v>
      </c>
    </row>
    <row r="62" spans="1:8" ht="19.5" customHeight="1" x14ac:dyDescent="0.15">
      <c r="A62" s="279"/>
      <c r="B62" s="277" t="s">
        <v>333</v>
      </c>
      <c r="C62" s="278">
        <v>3897</v>
      </c>
      <c r="D62" s="278">
        <v>2579</v>
      </c>
      <c r="E62" s="278">
        <v>1318</v>
      </c>
      <c r="F62" s="278">
        <v>15348.54</v>
      </c>
      <c r="G62" s="278">
        <v>5029.2</v>
      </c>
      <c r="H62" s="278">
        <v>10319.34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249</v>
      </c>
      <c r="D64" s="278">
        <v>162</v>
      </c>
      <c r="E64" s="278">
        <v>87</v>
      </c>
      <c r="F64" s="288">
        <v>889.1</v>
      </c>
      <c r="G64" s="288">
        <v>290.52</v>
      </c>
      <c r="H64" s="289">
        <v>598.58000000000004</v>
      </c>
    </row>
    <row r="65" spans="1:8" ht="18" customHeight="1" x14ac:dyDescent="0.15">
      <c r="A65" s="279"/>
      <c r="B65" s="277">
        <v>2013</v>
      </c>
      <c r="C65" s="278">
        <v>258</v>
      </c>
      <c r="D65" s="278">
        <v>198</v>
      </c>
      <c r="E65" s="278">
        <v>60</v>
      </c>
      <c r="F65" s="288">
        <v>1140.02</v>
      </c>
      <c r="G65" s="288">
        <v>378.66</v>
      </c>
      <c r="H65" s="289">
        <v>761.35</v>
      </c>
    </row>
    <row r="66" spans="1:8" ht="19.5" customHeight="1" x14ac:dyDescent="0.15">
      <c r="A66" s="279"/>
      <c r="B66" s="277" t="s">
        <v>333</v>
      </c>
      <c r="C66" s="278">
        <v>237</v>
      </c>
      <c r="D66" s="278">
        <v>184</v>
      </c>
      <c r="E66" s="278">
        <v>53</v>
      </c>
      <c r="F66" s="278">
        <v>1063.08</v>
      </c>
      <c r="G66" s="278">
        <v>350.72</v>
      </c>
      <c r="H66" s="278">
        <v>712.36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78</v>
      </c>
      <c r="D68" s="278">
        <v>11</v>
      </c>
      <c r="E68" s="278">
        <v>67</v>
      </c>
      <c r="F68" s="288">
        <v>186.91</v>
      </c>
      <c r="G68" s="288">
        <v>58.75</v>
      </c>
      <c r="H68" s="289">
        <v>128.16999999999999</v>
      </c>
    </row>
    <row r="69" spans="1:8" ht="18" customHeight="1" x14ac:dyDescent="0.15">
      <c r="A69" s="279"/>
      <c r="B69" s="277">
        <v>2013</v>
      </c>
      <c r="C69" s="278">
        <v>83</v>
      </c>
      <c r="D69" s="278">
        <v>10</v>
      </c>
      <c r="E69" s="278">
        <v>73</v>
      </c>
      <c r="F69" s="288">
        <v>166.47</v>
      </c>
      <c r="G69" s="288">
        <v>50.65</v>
      </c>
      <c r="H69" s="289">
        <v>115.83</v>
      </c>
    </row>
    <row r="70" spans="1:8" ht="19.5" customHeight="1" x14ac:dyDescent="0.15">
      <c r="A70" s="279"/>
      <c r="B70" s="277" t="s">
        <v>333</v>
      </c>
      <c r="C70" s="278">
        <v>65</v>
      </c>
      <c r="D70" s="278">
        <v>8</v>
      </c>
      <c r="E70" s="278">
        <v>57</v>
      </c>
      <c r="F70" s="278">
        <v>166.55</v>
      </c>
      <c r="G70" s="278">
        <v>52.81</v>
      </c>
      <c r="H70" s="278">
        <v>113.75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4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18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49425</v>
      </c>
      <c r="D12" s="278">
        <v>23050</v>
      </c>
      <c r="E12" s="278">
        <v>26375</v>
      </c>
      <c r="F12" s="288">
        <v>155292.6</v>
      </c>
      <c r="G12" s="288">
        <v>49880.03</v>
      </c>
      <c r="H12" s="289">
        <v>105412.57</v>
      </c>
    </row>
    <row r="13" spans="1:8" ht="18" customHeight="1" x14ac:dyDescent="0.15">
      <c r="A13" s="279"/>
      <c r="B13" s="277">
        <v>2013</v>
      </c>
      <c r="C13" s="278">
        <v>51059</v>
      </c>
      <c r="D13" s="278">
        <v>24512</v>
      </c>
      <c r="E13" s="278">
        <v>26547</v>
      </c>
      <c r="F13" s="288">
        <v>162679.79</v>
      </c>
      <c r="G13" s="288">
        <v>52271.4</v>
      </c>
      <c r="H13" s="289">
        <v>110408.38</v>
      </c>
    </row>
    <row r="14" spans="1:8" ht="18" customHeight="1" x14ac:dyDescent="0.15">
      <c r="A14" s="279"/>
      <c r="B14" s="277" t="s">
        <v>333</v>
      </c>
      <c r="C14" s="278">
        <v>52109</v>
      </c>
      <c r="D14" s="278">
        <v>25406</v>
      </c>
      <c r="E14" s="278">
        <v>26703</v>
      </c>
      <c r="F14" s="278">
        <v>167819.33</v>
      </c>
      <c r="G14" s="278">
        <v>53897.599999999999</v>
      </c>
      <c r="H14" s="278">
        <v>113921.73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10933</v>
      </c>
      <c r="D18" s="278">
        <v>9017</v>
      </c>
      <c r="E18" s="278">
        <v>1916</v>
      </c>
      <c r="F18" s="288">
        <v>46634.76</v>
      </c>
      <c r="G18" s="288">
        <v>15361.29</v>
      </c>
      <c r="H18" s="289">
        <v>31273.47</v>
      </c>
    </row>
    <row r="19" spans="1:8" ht="18" customHeight="1" x14ac:dyDescent="0.15">
      <c r="A19" s="279"/>
      <c r="B19" s="277">
        <v>2013</v>
      </c>
      <c r="C19" s="278">
        <v>11434</v>
      </c>
      <c r="D19" s="278">
        <v>9502</v>
      </c>
      <c r="E19" s="278">
        <v>1932</v>
      </c>
      <c r="F19" s="288">
        <v>48331.07</v>
      </c>
      <c r="G19" s="288">
        <v>15935.9</v>
      </c>
      <c r="H19" s="289">
        <v>32395.18</v>
      </c>
    </row>
    <row r="20" spans="1:8" ht="18" customHeight="1" x14ac:dyDescent="0.15">
      <c r="A20" s="279"/>
      <c r="B20" s="277" t="s">
        <v>333</v>
      </c>
      <c r="C20" s="278">
        <v>11501</v>
      </c>
      <c r="D20" s="278">
        <v>9554</v>
      </c>
      <c r="E20" s="278">
        <v>1947</v>
      </c>
      <c r="F20" s="278">
        <v>49170.94</v>
      </c>
      <c r="G20" s="278">
        <v>16203.48</v>
      </c>
      <c r="H20" s="278">
        <v>32967.46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6579</v>
      </c>
      <c r="D22" s="278">
        <v>4975</v>
      </c>
      <c r="E22" s="278">
        <v>1604</v>
      </c>
      <c r="F22" s="288">
        <v>28810.7</v>
      </c>
      <c r="G22" s="288">
        <v>9406.9599999999991</v>
      </c>
      <c r="H22" s="289">
        <v>19403.740000000002</v>
      </c>
    </row>
    <row r="23" spans="1:8" ht="18" customHeight="1" x14ac:dyDescent="0.15">
      <c r="A23" s="279"/>
      <c r="B23" s="277">
        <v>2013</v>
      </c>
      <c r="C23" s="278">
        <v>6988</v>
      </c>
      <c r="D23" s="278">
        <v>5332</v>
      </c>
      <c r="E23" s="278">
        <v>1656</v>
      </c>
      <c r="F23" s="288">
        <v>31225.67</v>
      </c>
      <c r="G23" s="288">
        <v>10198.99</v>
      </c>
      <c r="H23" s="289">
        <v>21026.68</v>
      </c>
    </row>
    <row r="24" spans="1:8" ht="18" customHeight="1" x14ac:dyDescent="0.15">
      <c r="A24" s="279"/>
      <c r="B24" s="277" t="s">
        <v>333</v>
      </c>
      <c r="C24" s="278">
        <v>7210</v>
      </c>
      <c r="D24" s="278">
        <v>5624</v>
      </c>
      <c r="E24" s="278">
        <v>1586</v>
      </c>
      <c r="F24" s="278">
        <v>32094.09</v>
      </c>
      <c r="G24" s="278">
        <v>10513.46</v>
      </c>
      <c r="H24" s="278">
        <v>21580.63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17653</v>
      </c>
      <c r="D26" s="278">
        <v>6438</v>
      </c>
      <c r="E26" s="278">
        <v>11215</v>
      </c>
      <c r="F26" s="288">
        <v>49417.98</v>
      </c>
      <c r="G26" s="288">
        <v>15595.18</v>
      </c>
      <c r="H26" s="289">
        <v>33822.81</v>
      </c>
    </row>
    <row r="27" spans="1:8" ht="18" customHeight="1" x14ac:dyDescent="0.15">
      <c r="A27" s="292"/>
      <c r="B27" s="277">
        <v>2013</v>
      </c>
      <c r="C27" s="278">
        <v>17298</v>
      </c>
      <c r="D27" s="278">
        <v>6728</v>
      </c>
      <c r="E27" s="278">
        <v>10570</v>
      </c>
      <c r="F27" s="288">
        <v>50154.16</v>
      </c>
      <c r="G27" s="288">
        <v>15830.3</v>
      </c>
      <c r="H27" s="289">
        <v>34323.85</v>
      </c>
    </row>
    <row r="28" spans="1:8" ht="18" customHeight="1" x14ac:dyDescent="0.15">
      <c r="A28" s="279"/>
      <c r="B28" s="277" t="s">
        <v>333</v>
      </c>
      <c r="C28" s="278">
        <v>17060</v>
      </c>
      <c r="D28" s="278">
        <v>6864</v>
      </c>
      <c r="E28" s="278">
        <v>10196</v>
      </c>
      <c r="F28" s="278">
        <v>51427.47</v>
      </c>
      <c r="G28" s="278">
        <v>16190.29</v>
      </c>
      <c r="H28" s="278">
        <v>35237.18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10136</v>
      </c>
      <c r="D30" s="278">
        <v>2593</v>
      </c>
      <c r="E30" s="278">
        <v>7543</v>
      </c>
      <c r="F30" s="288">
        <v>24948.639999999999</v>
      </c>
      <c r="G30" s="288">
        <v>7831.78</v>
      </c>
      <c r="H30" s="289">
        <v>17116.86</v>
      </c>
    </row>
    <row r="31" spans="1:8" ht="18" customHeight="1" x14ac:dyDescent="0.15">
      <c r="A31" s="292"/>
      <c r="B31" s="277">
        <v>2013</v>
      </c>
      <c r="C31" s="278">
        <v>11273</v>
      </c>
      <c r="D31" s="278">
        <v>2912</v>
      </c>
      <c r="E31" s="278">
        <v>8361</v>
      </c>
      <c r="F31" s="288">
        <v>27268.78</v>
      </c>
      <c r="G31" s="288">
        <v>8549.5499999999993</v>
      </c>
      <c r="H31" s="289">
        <v>18719.23</v>
      </c>
    </row>
    <row r="32" spans="1:8" ht="18" customHeight="1" x14ac:dyDescent="0.15">
      <c r="A32" s="279"/>
      <c r="B32" s="277" t="s">
        <v>333</v>
      </c>
      <c r="C32" s="278">
        <v>12242</v>
      </c>
      <c r="D32" s="278">
        <v>3327</v>
      </c>
      <c r="E32" s="278">
        <v>8915</v>
      </c>
      <c r="F32" s="278">
        <v>29359.59</v>
      </c>
      <c r="G32" s="278">
        <v>9209.7000000000007</v>
      </c>
      <c r="H32" s="278">
        <v>20149.89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712</v>
      </c>
      <c r="D34" s="278">
        <v>5</v>
      </c>
      <c r="E34" s="278">
        <v>707</v>
      </c>
      <c r="F34" s="288">
        <v>995.3</v>
      </c>
      <c r="G34" s="288">
        <v>306.86</v>
      </c>
      <c r="H34" s="289">
        <v>688.44</v>
      </c>
    </row>
    <row r="35" spans="1:8" ht="18" customHeight="1" x14ac:dyDescent="0.15">
      <c r="A35" s="292"/>
      <c r="B35" s="277">
        <v>2013</v>
      </c>
      <c r="C35" s="278">
        <v>722</v>
      </c>
      <c r="D35" s="278">
        <v>12</v>
      </c>
      <c r="E35" s="278">
        <v>710</v>
      </c>
      <c r="F35" s="288">
        <v>980.15</v>
      </c>
      <c r="G35" s="288">
        <v>303.14999999999998</v>
      </c>
      <c r="H35" s="289">
        <v>677.01</v>
      </c>
    </row>
    <row r="36" spans="1:8" ht="18" customHeight="1" x14ac:dyDescent="0.15">
      <c r="A36" s="279"/>
      <c r="B36" s="277" t="s">
        <v>333</v>
      </c>
      <c r="C36" s="278">
        <v>717</v>
      </c>
      <c r="D36" s="278">
        <v>18</v>
      </c>
      <c r="E36" s="278">
        <v>699</v>
      </c>
      <c r="F36" s="278">
        <v>978.13</v>
      </c>
      <c r="G36" s="278">
        <v>303.18</v>
      </c>
      <c r="H36" s="278">
        <v>674.96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3406</v>
      </c>
      <c r="D38" s="278">
        <v>19</v>
      </c>
      <c r="E38" s="278">
        <v>3387</v>
      </c>
      <c r="F38" s="288">
        <v>4461.79</v>
      </c>
      <c r="G38" s="288">
        <v>1370.56</v>
      </c>
      <c r="H38" s="289">
        <v>3091.23</v>
      </c>
    </row>
    <row r="39" spans="1:8" ht="18" customHeight="1" x14ac:dyDescent="0.15">
      <c r="A39" s="292"/>
      <c r="B39" s="277">
        <v>2013</v>
      </c>
      <c r="C39" s="278">
        <v>3339</v>
      </c>
      <c r="D39" s="278">
        <v>25</v>
      </c>
      <c r="E39" s="278">
        <v>3314</v>
      </c>
      <c r="F39" s="288">
        <v>4710.2</v>
      </c>
      <c r="G39" s="288">
        <v>1450.82</v>
      </c>
      <c r="H39" s="289">
        <v>3259.38</v>
      </c>
    </row>
    <row r="40" spans="1:8" ht="18" customHeight="1" x14ac:dyDescent="0.15">
      <c r="A40" s="279"/>
      <c r="B40" s="277" t="s">
        <v>333</v>
      </c>
      <c r="C40" s="278">
        <v>3376</v>
      </c>
      <c r="D40" s="278">
        <v>18</v>
      </c>
      <c r="E40" s="278">
        <v>3358</v>
      </c>
      <c r="F40" s="278">
        <v>4785.47</v>
      </c>
      <c r="G40" s="278">
        <v>1476.4</v>
      </c>
      <c r="H40" s="278">
        <v>3309.07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6</v>
      </c>
      <c r="D42" s="278">
        <v>3</v>
      </c>
      <c r="E42" s="278">
        <v>3</v>
      </c>
      <c r="F42" s="288">
        <v>23.43</v>
      </c>
      <c r="G42" s="288">
        <v>7.41</v>
      </c>
      <c r="H42" s="289">
        <v>16.02</v>
      </c>
    </row>
    <row r="43" spans="1:8" ht="18" customHeight="1" x14ac:dyDescent="0.15">
      <c r="A43" s="279"/>
      <c r="B43" s="277">
        <v>2013</v>
      </c>
      <c r="C43" s="278">
        <v>5</v>
      </c>
      <c r="D43" s="278">
        <v>1</v>
      </c>
      <c r="E43" s="278">
        <v>4</v>
      </c>
      <c r="F43" s="288">
        <v>9.76</v>
      </c>
      <c r="G43" s="288">
        <v>2.7</v>
      </c>
      <c r="H43" s="289">
        <v>7.06</v>
      </c>
    </row>
    <row r="44" spans="1:8" ht="18" customHeight="1" x14ac:dyDescent="0.15">
      <c r="A44" s="279"/>
      <c r="B44" s="277" t="s">
        <v>333</v>
      </c>
      <c r="C44" s="278">
        <v>3</v>
      </c>
      <c r="D44" s="278">
        <v>1</v>
      </c>
      <c r="E44" s="278">
        <v>2</v>
      </c>
      <c r="F44" s="278">
        <v>3.64</v>
      </c>
      <c r="G44" s="278">
        <v>1.1000000000000001</v>
      </c>
      <c r="H44" s="278">
        <v>2.54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24877</v>
      </c>
      <c r="D48" s="278">
        <v>8685</v>
      </c>
      <c r="E48" s="278">
        <v>16192</v>
      </c>
      <c r="F48" s="288">
        <v>64684.800000000003</v>
      </c>
      <c r="G48" s="288">
        <v>20737.22</v>
      </c>
      <c r="H48" s="289">
        <v>43947.58</v>
      </c>
    </row>
    <row r="49" spans="1:8" ht="18" customHeight="1" x14ac:dyDescent="0.15">
      <c r="A49" s="279"/>
      <c r="B49" s="277">
        <v>2013</v>
      </c>
      <c r="C49" s="278">
        <v>25937</v>
      </c>
      <c r="D49" s="278">
        <v>9551</v>
      </c>
      <c r="E49" s="278">
        <v>16386</v>
      </c>
      <c r="F49" s="288">
        <v>69150.009999999995</v>
      </c>
      <c r="G49" s="288">
        <v>22160.89</v>
      </c>
      <c r="H49" s="289">
        <v>46989.120000000003</v>
      </c>
    </row>
    <row r="50" spans="1:8" ht="18" customHeight="1" x14ac:dyDescent="0.15">
      <c r="A50" s="279"/>
      <c r="B50" s="277" t="s">
        <v>333</v>
      </c>
      <c r="C50" s="278">
        <v>26671</v>
      </c>
      <c r="D50" s="278">
        <v>10019</v>
      </c>
      <c r="E50" s="278">
        <v>16652</v>
      </c>
      <c r="F50" s="278">
        <v>71729.38</v>
      </c>
      <c r="G50" s="278">
        <v>22959.19</v>
      </c>
      <c r="H50" s="278">
        <v>48770.19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12340</v>
      </c>
      <c r="D52" s="278">
        <v>7221</v>
      </c>
      <c r="E52" s="278">
        <v>5119</v>
      </c>
      <c r="F52" s="288">
        <v>48453.33</v>
      </c>
      <c r="G52" s="288">
        <v>15358.65</v>
      </c>
      <c r="H52" s="289">
        <v>33094.68</v>
      </c>
    </row>
    <row r="53" spans="1:8" ht="18" customHeight="1" x14ac:dyDescent="0.15">
      <c r="A53" s="292"/>
      <c r="B53" s="277">
        <v>2013</v>
      </c>
      <c r="C53" s="278">
        <v>12236</v>
      </c>
      <c r="D53" s="278">
        <v>7305</v>
      </c>
      <c r="E53" s="278">
        <v>4931</v>
      </c>
      <c r="F53" s="288">
        <v>47602.13</v>
      </c>
      <c r="G53" s="288">
        <v>15092.07</v>
      </c>
      <c r="H53" s="289">
        <v>32510.06</v>
      </c>
    </row>
    <row r="54" spans="1:8" ht="18" customHeight="1" x14ac:dyDescent="0.15">
      <c r="A54" s="279"/>
      <c r="B54" s="277" t="s">
        <v>333</v>
      </c>
      <c r="C54" s="278">
        <v>12042</v>
      </c>
      <c r="D54" s="278">
        <v>7289</v>
      </c>
      <c r="E54" s="278">
        <v>4753</v>
      </c>
      <c r="F54" s="278">
        <v>48999.69</v>
      </c>
      <c r="G54" s="278">
        <v>15518.82</v>
      </c>
      <c r="H54" s="278">
        <v>33480.870000000003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2088</v>
      </c>
      <c r="D56" s="278">
        <v>707</v>
      </c>
      <c r="E56" s="278">
        <v>1381</v>
      </c>
      <c r="F56" s="288">
        <v>5127.9399999999996</v>
      </c>
      <c r="G56" s="288">
        <v>1633.14</v>
      </c>
      <c r="H56" s="289">
        <v>3494.8</v>
      </c>
    </row>
    <row r="57" spans="1:8" s="50" customFormat="1" ht="18" customHeight="1" x14ac:dyDescent="0.15">
      <c r="A57" s="279"/>
      <c r="B57" s="277">
        <v>2013</v>
      </c>
      <c r="C57" s="278">
        <v>2079</v>
      </c>
      <c r="D57" s="278">
        <v>693</v>
      </c>
      <c r="E57" s="278">
        <v>1386</v>
      </c>
      <c r="F57" s="288">
        <v>5629.32</v>
      </c>
      <c r="G57" s="288">
        <v>1791.67</v>
      </c>
      <c r="H57" s="289">
        <v>3837.66</v>
      </c>
    </row>
    <row r="58" spans="1:8" s="50" customFormat="1" ht="18" customHeight="1" x14ac:dyDescent="0.15">
      <c r="A58" s="279"/>
      <c r="B58" s="277" t="s">
        <v>333</v>
      </c>
      <c r="C58" s="278">
        <v>1970</v>
      </c>
      <c r="D58" s="278">
        <v>637</v>
      </c>
      <c r="E58" s="278">
        <v>1333</v>
      </c>
      <c r="F58" s="278">
        <v>5004.12</v>
      </c>
      <c r="G58" s="278">
        <v>1594.64</v>
      </c>
      <c r="H58" s="278">
        <v>3409.49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8902</v>
      </c>
      <c r="D60" s="278">
        <v>5779</v>
      </c>
      <c r="E60" s="278">
        <v>3123</v>
      </c>
      <c r="F60" s="288">
        <v>32758.63</v>
      </c>
      <c r="G60" s="288">
        <v>10739.37</v>
      </c>
      <c r="H60" s="289">
        <v>22019.26</v>
      </c>
    </row>
    <row r="61" spans="1:8" ht="18" customHeight="1" x14ac:dyDescent="0.15">
      <c r="A61" s="279"/>
      <c r="B61" s="277">
        <v>2013</v>
      </c>
      <c r="C61" s="278">
        <v>9549</v>
      </c>
      <c r="D61" s="278">
        <v>6301</v>
      </c>
      <c r="E61" s="278">
        <v>3248</v>
      </c>
      <c r="F61" s="288">
        <v>36056.31</v>
      </c>
      <c r="G61" s="288">
        <v>11836.63</v>
      </c>
      <c r="H61" s="289">
        <v>24219.67</v>
      </c>
    </row>
    <row r="62" spans="1:8" ht="19.5" customHeight="1" x14ac:dyDescent="0.15">
      <c r="A62" s="279"/>
      <c r="B62" s="277" t="s">
        <v>333</v>
      </c>
      <c r="C62" s="278">
        <v>10094</v>
      </c>
      <c r="D62" s="278">
        <v>6777</v>
      </c>
      <c r="E62" s="278">
        <v>3317</v>
      </c>
      <c r="F62" s="278">
        <v>37780.300000000003</v>
      </c>
      <c r="G62" s="278">
        <v>12415.32</v>
      </c>
      <c r="H62" s="278">
        <v>25364.98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378</v>
      </c>
      <c r="D64" s="278">
        <v>333</v>
      </c>
      <c r="E64" s="278">
        <v>45</v>
      </c>
      <c r="F64" s="288">
        <v>1732.25</v>
      </c>
      <c r="G64" s="288">
        <v>581.61</v>
      </c>
      <c r="H64" s="289">
        <v>1150.6300000000001</v>
      </c>
    </row>
    <row r="65" spans="1:8" ht="18" customHeight="1" x14ac:dyDescent="0.15">
      <c r="A65" s="279"/>
      <c r="B65" s="277">
        <v>2013</v>
      </c>
      <c r="C65" s="278">
        <v>355</v>
      </c>
      <c r="D65" s="278">
        <v>311</v>
      </c>
      <c r="E65" s="278">
        <v>44</v>
      </c>
      <c r="F65" s="288">
        <v>1696.77</v>
      </c>
      <c r="G65" s="288">
        <v>560.74</v>
      </c>
      <c r="H65" s="289">
        <v>1136.04</v>
      </c>
    </row>
    <row r="66" spans="1:8" ht="19.5" customHeight="1" x14ac:dyDescent="0.15">
      <c r="A66" s="279"/>
      <c r="B66" s="277" t="s">
        <v>333</v>
      </c>
      <c r="C66" s="278">
        <v>333</v>
      </c>
      <c r="D66" s="278">
        <v>284</v>
      </c>
      <c r="E66" s="278">
        <v>49</v>
      </c>
      <c r="F66" s="278">
        <v>1507.11</v>
      </c>
      <c r="G66" s="278">
        <v>496.48</v>
      </c>
      <c r="H66" s="278">
        <v>1010.63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840</v>
      </c>
      <c r="D68" s="278">
        <v>325</v>
      </c>
      <c r="E68" s="278">
        <v>515</v>
      </c>
      <c r="F68" s="288">
        <v>2535.65</v>
      </c>
      <c r="G68" s="288">
        <v>830.04</v>
      </c>
      <c r="H68" s="289">
        <v>1705.61</v>
      </c>
    </row>
    <row r="69" spans="1:8" ht="18" customHeight="1" x14ac:dyDescent="0.15">
      <c r="A69" s="279"/>
      <c r="B69" s="277">
        <v>2013</v>
      </c>
      <c r="C69" s="278">
        <v>903</v>
      </c>
      <c r="D69" s="278">
        <v>351</v>
      </c>
      <c r="E69" s="278">
        <v>552</v>
      </c>
      <c r="F69" s="288">
        <v>2545.2399999999998</v>
      </c>
      <c r="G69" s="288">
        <v>829.41</v>
      </c>
      <c r="H69" s="289">
        <v>1715.83</v>
      </c>
    </row>
    <row r="70" spans="1:8" ht="19.5" customHeight="1" x14ac:dyDescent="0.15">
      <c r="A70" s="279"/>
      <c r="B70" s="277" t="s">
        <v>333</v>
      </c>
      <c r="C70" s="278">
        <v>999</v>
      </c>
      <c r="D70" s="278">
        <v>400</v>
      </c>
      <c r="E70" s="278">
        <v>599</v>
      </c>
      <c r="F70" s="278">
        <v>2798.73</v>
      </c>
      <c r="G70" s="278">
        <v>913.15</v>
      </c>
      <c r="H70" s="278">
        <v>1885.58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3"/>
  <sheetViews>
    <sheetView showGridLines="0" zoomScaleNormal="100" zoomScaleSheetLayoutView="100" workbookViewId="0">
      <selection sqref="A1:I1"/>
    </sheetView>
  </sheetViews>
  <sheetFormatPr baseColWidth="10" defaultColWidth="11" defaultRowHeight="12.75" x14ac:dyDescent="0.2"/>
  <cols>
    <col min="1" max="1" width="5.75" style="1" customWidth="1"/>
    <col min="2" max="2" width="12.375" style="1" customWidth="1"/>
    <col min="3" max="3" width="18.125" style="1" customWidth="1"/>
    <col min="4" max="16384" width="11" style="1"/>
  </cols>
  <sheetData>
    <row r="1" spans="1:9" x14ac:dyDescent="0.2">
      <c r="A1" s="496" t="s">
        <v>177</v>
      </c>
      <c r="B1" s="496"/>
      <c r="C1" s="496"/>
      <c r="D1" s="496"/>
      <c r="E1" s="496"/>
      <c r="F1" s="496"/>
      <c r="G1" s="496"/>
      <c r="H1" s="496"/>
      <c r="I1" s="496"/>
    </row>
    <row r="2" spans="1:9" x14ac:dyDescent="0.2">
      <c r="A2" s="66" t="s">
        <v>0</v>
      </c>
      <c r="E2" s="63"/>
      <c r="F2" s="63"/>
      <c r="G2" s="67" t="s">
        <v>178</v>
      </c>
      <c r="H2" s="63"/>
      <c r="I2" s="68"/>
    </row>
    <row r="3" spans="1:9" x14ac:dyDescent="0.2">
      <c r="A3" s="69"/>
      <c r="B3" s="65"/>
      <c r="C3" s="65"/>
      <c r="D3" s="65"/>
      <c r="E3" s="65"/>
      <c r="F3" s="65"/>
      <c r="G3" s="65"/>
      <c r="H3" s="65"/>
      <c r="I3" s="65"/>
    </row>
    <row r="4" spans="1:9" ht="15" x14ac:dyDescent="0.2">
      <c r="A4" s="197" t="s">
        <v>159</v>
      </c>
    </row>
    <row r="7" spans="1:9" x14ac:dyDescent="0.2">
      <c r="A7" s="1" t="s">
        <v>195</v>
      </c>
    </row>
    <row r="8" spans="1:9" x14ac:dyDescent="0.2">
      <c r="A8" s="70" t="s">
        <v>179</v>
      </c>
    </row>
    <row r="11" spans="1:9" ht="19.5" customHeight="1" x14ac:dyDescent="0.2">
      <c r="A11" s="198" t="s">
        <v>180</v>
      </c>
      <c r="B11" s="71"/>
      <c r="C11" s="71"/>
      <c r="D11" s="71"/>
      <c r="E11" s="71"/>
      <c r="F11" s="71"/>
      <c r="G11" s="71"/>
    </row>
    <row r="12" spans="1:9" x14ac:dyDescent="0.2">
      <c r="A12" s="194"/>
      <c r="B12" s="71"/>
      <c r="C12" s="71"/>
      <c r="D12" s="71"/>
      <c r="E12" s="71"/>
      <c r="F12" s="71"/>
      <c r="G12" s="71"/>
    </row>
    <row r="13" spans="1:9" x14ac:dyDescent="0.2">
      <c r="A13" s="72">
        <v>0</v>
      </c>
      <c r="B13" s="72" t="s">
        <v>181</v>
      </c>
      <c r="C13" s="71" t="s">
        <v>211</v>
      </c>
    </row>
    <row r="14" spans="1:9" x14ac:dyDescent="0.2">
      <c r="A14" s="72"/>
      <c r="B14" s="72"/>
      <c r="C14" s="71" t="s">
        <v>212</v>
      </c>
    </row>
    <row r="15" spans="1:9" x14ac:dyDescent="0.2">
      <c r="A15" s="195"/>
      <c r="B15" s="72"/>
      <c r="C15" s="71"/>
    </row>
    <row r="16" spans="1:9" x14ac:dyDescent="0.2">
      <c r="A16" s="195">
        <v>0</v>
      </c>
      <c r="B16" s="72" t="s">
        <v>181</v>
      </c>
      <c r="C16" s="71" t="s">
        <v>182</v>
      </c>
    </row>
    <row r="17" spans="1:9" x14ac:dyDescent="0.2">
      <c r="A17" s="72"/>
      <c r="B17" s="72"/>
      <c r="C17" s="125"/>
    </row>
    <row r="18" spans="1:9" x14ac:dyDescent="0.2">
      <c r="A18" s="72" t="s">
        <v>88</v>
      </c>
      <c r="B18" s="72" t="s">
        <v>181</v>
      </c>
      <c r="C18" s="71" t="s">
        <v>183</v>
      </c>
    </row>
    <row r="19" spans="1:9" x14ac:dyDescent="0.2">
      <c r="A19" s="72"/>
      <c r="B19" s="72"/>
      <c r="C19" s="71"/>
      <c r="I19" s="195"/>
    </row>
    <row r="20" spans="1:9" x14ac:dyDescent="0.2">
      <c r="A20" s="199" t="s">
        <v>213</v>
      </c>
      <c r="B20" s="72" t="s">
        <v>181</v>
      </c>
      <c r="C20" s="71" t="s">
        <v>214</v>
      </c>
      <c r="I20" s="195"/>
    </row>
    <row r="23" spans="1:9" s="70" customFormat="1" ht="19.5" customHeight="1" x14ac:dyDescent="0.15">
      <c r="A23" s="196" t="s">
        <v>184</v>
      </c>
    </row>
    <row r="25" spans="1:9" x14ac:dyDescent="0.2">
      <c r="A25" s="497" t="s">
        <v>219</v>
      </c>
      <c r="B25" s="498"/>
      <c r="C25" s="498"/>
      <c r="D25" s="498"/>
      <c r="E25" s="498"/>
      <c r="F25" s="498"/>
      <c r="G25" s="498"/>
      <c r="H25" s="498"/>
    </row>
    <row r="26" spans="1:9" x14ac:dyDescent="0.2">
      <c r="A26" s="1" t="s">
        <v>220</v>
      </c>
    </row>
    <row r="28" spans="1:9" s="70" customFormat="1" ht="19.5" customHeight="1" x14ac:dyDescent="0.15">
      <c r="A28" s="196" t="s">
        <v>185</v>
      </c>
    </row>
    <row r="29" spans="1:9" s="70" customFormat="1" x14ac:dyDescent="0.15">
      <c r="A29" s="196"/>
    </row>
    <row r="30" spans="1:9" ht="12.75" customHeight="1" x14ac:dyDescent="0.2">
      <c r="A30" s="495" t="s">
        <v>231</v>
      </c>
      <c r="B30" s="495"/>
      <c r="C30" s="495"/>
      <c r="D30" s="495"/>
      <c r="E30" s="495"/>
      <c r="F30" s="495"/>
      <c r="G30" s="495"/>
      <c r="H30" s="495"/>
    </row>
    <row r="31" spans="1:9" x14ac:dyDescent="0.2">
      <c r="A31" s="1" t="s">
        <v>221</v>
      </c>
    </row>
    <row r="32" spans="1:9" x14ac:dyDescent="0.2">
      <c r="A32" s="1" t="s">
        <v>222</v>
      </c>
    </row>
    <row r="33" spans="1:1" x14ac:dyDescent="0.2">
      <c r="A33" s="1" t="s">
        <v>232</v>
      </c>
    </row>
    <row r="34" spans="1:1" x14ac:dyDescent="0.2">
      <c r="A34" s="1" t="s">
        <v>233</v>
      </c>
    </row>
    <row r="36" spans="1:1" x14ac:dyDescent="0.2">
      <c r="A36" s="124"/>
    </row>
    <row r="37" spans="1:1" x14ac:dyDescent="0.2">
      <c r="A37" s="124"/>
    </row>
    <row r="43" spans="1:1" x14ac:dyDescent="0.2">
      <c r="A43" s="124"/>
    </row>
  </sheetData>
  <mergeCells count="3">
    <mergeCell ref="A30:H30"/>
    <mergeCell ref="A1:I1"/>
    <mergeCell ref="A25:H25"/>
  </mergeCells>
  <phoneticPr fontId="47" type="noConversion"/>
  <hyperlinks>
    <hyperlink ref="A1" location="Inhalt!A1" display="Inhalt!A1"/>
    <hyperlink ref="A1:I1" location="Inhalt!A5" display="Inhalt!A5"/>
    <hyperlink ref="B3:I3" location="Inhalt!A10" display="Inhalt!A10"/>
    <hyperlink ref="A3" location="Inhalt!A1" display="Inhalt!A1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5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19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2451</v>
      </c>
      <c r="D12" s="278">
        <v>962</v>
      </c>
      <c r="E12" s="278">
        <v>1489</v>
      </c>
      <c r="F12" s="288">
        <v>9147.99</v>
      </c>
      <c r="G12" s="288">
        <v>2918.35</v>
      </c>
      <c r="H12" s="289">
        <v>6229.64</v>
      </c>
    </row>
    <row r="13" spans="1:8" ht="18" customHeight="1" x14ac:dyDescent="0.15">
      <c r="A13" s="279"/>
      <c r="B13" s="277">
        <v>2013</v>
      </c>
      <c r="C13" s="278">
        <v>2416</v>
      </c>
      <c r="D13" s="278">
        <v>927</v>
      </c>
      <c r="E13" s="278">
        <v>1489</v>
      </c>
      <c r="F13" s="288">
        <v>9419.27</v>
      </c>
      <c r="G13" s="288">
        <v>2959.57</v>
      </c>
      <c r="H13" s="289">
        <v>6459.71</v>
      </c>
    </row>
    <row r="14" spans="1:8" ht="18" customHeight="1" x14ac:dyDescent="0.15">
      <c r="A14" s="279"/>
      <c r="B14" s="277" t="s">
        <v>333</v>
      </c>
      <c r="C14" s="278">
        <v>2311</v>
      </c>
      <c r="D14" s="278">
        <v>925</v>
      </c>
      <c r="E14" s="278">
        <v>1386</v>
      </c>
      <c r="F14" s="278">
        <v>8944.4500000000007</v>
      </c>
      <c r="G14" s="278">
        <v>2862.64</v>
      </c>
      <c r="H14" s="278">
        <v>6081.81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1065</v>
      </c>
      <c r="D18" s="278">
        <v>455</v>
      </c>
      <c r="E18" s="278">
        <v>610</v>
      </c>
      <c r="F18" s="288">
        <v>4161.7700000000004</v>
      </c>
      <c r="G18" s="288">
        <v>1334.44</v>
      </c>
      <c r="H18" s="289">
        <v>2827.33</v>
      </c>
    </row>
    <row r="19" spans="1:8" ht="18" customHeight="1" x14ac:dyDescent="0.15">
      <c r="A19" s="279"/>
      <c r="B19" s="277">
        <v>2013</v>
      </c>
      <c r="C19" s="278">
        <v>1143</v>
      </c>
      <c r="D19" s="278">
        <v>524</v>
      </c>
      <c r="E19" s="278">
        <v>619</v>
      </c>
      <c r="F19" s="288">
        <v>4954.66</v>
      </c>
      <c r="G19" s="288">
        <v>1571.55</v>
      </c>
      <c r="H19" s="289">
        <v>3383.11</v>
      </c>
    </row>
    <row r="20" spans="1:8" ht="18" customHeight="1" x14ac:dyDescent="0.15">
      <c r="A20" s="279"/>
      <c r="B20" s="277" t="s">
        <v>333</v>
      </c>
      <c r="C20" s="278">
        <v>1173</v>
      </c>
      <c r="D20" s="278">
        <v>600</v>
      </c>
      <c r="E20" s="278">
        <v>573</v>
      </c>
      <c r="F20" s="278">
        <v>5060.78</v>
      </c>
      <c r="G20" s="278">
        <v>1652.67</v>
      </c>
      <c r="H20" s="278">
        <v>3408.11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3</v>
      </c>
      <c r="D22" s="278">
        <v>0</v>
      </c>
      <c r="E22" s="278">
        <v>3</v>
      </c>
      <c r="F22" s="288">
        <v>8.1</v>
      </c>
      <c r="G22" s="288">
        <v>2.4700000000000002</v>
      </c>
      <c r="H22" s="289">
        <v>5.63</v>
      </c>
    </row>
    <row r="23" spans="1:8" ht="18" customHeight="1" x14ac:dyDescent="0.15">
      <c r="A23" s="279"/>
      <c r="B23" s="277">
        <v>2013</v>
      </c>
      <c r="C23" s="278">
        <v>12</v>
      </c>
      <c r="D23" s="278">
        <v>1</v>
      </c>
      <c r="E23" s="278">
        <v>11</v>
      </c>
      <c r="F23" s="288">
        <v>32.96</v>
      </c>
      <c r="G23" s="288">
        <v>10.050000000000001</v>
      </c>
      <c r="H23" s="289">
        <v>22.91</v>
      </c>
    </row>
    <row r="24" spans="1:8" ht="18" customHeight="1" x14ac:dyDescent="0.15">
      <c r="A24" s="279"/>
      <c r="B24" s="277" t="s">
        <v>333</v>
      </c>
      <c r="C24" s="278">
        <v>6</v>
      </c>
      <c r="D24" s="278">
        <v>0</v>
      </c>
      <c r="E24" s="278">
        <v>6</v>
      </c>
      <c r="F24" s="278">
        <v>9.19</v>
      </c>
      <c r="G24" s="278">
        <v>2.8</v>
      </c>
      <c r="H24" s="278">
        <v>6.39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694</v>
      </c>
      <c r="D26" s="278">
        <v>433</v>
      </c>
      <c r="E26" s="278">
        <v>261</v>
      </c>
      <c r="F26" s="288">
        <v>3433.06</v>
      </c>
      <c r="G26" s="288">
        <v>1105.2</v>
      </c>
      <c r="H26" s="289">
        <v>2327.86</v>
      </c>
    </row>
    <row r="27" spans="1:8" ht="18" customHeight="1" x14ac:dyDescent="0.15">
      <c r="A27" s="292"/>
      <c r="B27" s="277">
        <v>2013</v>
      </c>
      <c r="C27" s="278">
        <v>621</v>
      </c>
      <c r="D27" s="278">
        <v>331</v>
      </c>
      <c r="E27" s="278">
        <v>290</v>
      </c>
      <c r="F27" s="288">
        <v>2914.26</v>
      </c>
      <c r="G27" s="288">
        <v>916.07</v>
      </c>
      <c r="H27" s="289">
        <v>1998.19</v>
      </c>
    </row>
    <row r="28" spans="1:8" ht="18" customHeight="1" x14ac:dyDescent="0.15">
      <c r="A28" s="279"/>
      <c r="B28" s="277" t="s">
        <v>333</v>
      </c>
      <c r="C28" s="278">
        <v>549</v>
      </c>
      <c r="D28" s="278">
        <v>256</v>
      </c>
      <c r="E28" s="278">
        <v>293</v>
      </c>
      <c r="F28" s="278">
        <v>2538.67</v>
      </c>
      <c r="G28" s="278">
        <v>787.71</v>
      </c>
      <c r="H28" s="278">
        <v>1750.96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471</v>
      </c>
      <c r="D30" s="278">
        <v>74</v>
      </c>
      <c r="E30" s="278">
        <v>397</v>
      </c>
      <c r="F30" s="288">
        <v>1222.6300000000001</v>
      </c>
      <c r="G30" s="288">
        <v>377.99</v>
      </c>
      <c r="H30" s="289">
        <v>844.64</v>
      </c>
    </row>
    <row r="31" spans="1:8" ht="18" customHeight="1" x14ac:dyDescent="0.15">
      <c r="A31" s="292"/>
      <c r="B31" s="277">
        <v>2013</v>
      </c>
      <c r="C31" s="278">
        <v>442</v>
      </c>
      <c r="D31" s="278">
        <v>71</v>
      </c>
      <c r="E31" s="278">
        <v>371</v>
      </c>
      <c r="F31" s="288">
        <v>1212.1300000000001</v>
      </c>
      <c r="G31" s="288">
        <v>368.92</v>
      </c>
      <c r="H31" s="289">
        <v>843.21</v>
      </c>
    </row>
    <row r="32" spans="1:8" ht="18" customHeight="1" x14ac:dyDescent="0.15">
      <c r="A32" s="279"/>
      <c r="B32" s="277" t="s">
        <v>333</v>
      </c>
      <c r="C32" s="278">
        <v>406</v>
      </c>
      <c r="D32" s="278">
        <v>69</v>
      </c>
      <c r="E32" s="278">
        <v>337</v>
      </c>
      <c r="F32" s="278">
        <v>1070.57</v>
      </c>
      <c r="G32" s="278">
        <v>333.26</v>
      </c>
      <c r="H32" s="278">
        <v>737.31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115</v>
      </c>
      <c r="D34" s="278">
        <v>0</v>
      </c>
      <c r="E34" s="278">
        <v>115</v>
      </c>
      <c r="F34" s="288">
        <v>169.97</v>
      </c>
      <c r="G34" s="288">
        <v>51.77</v>
      </c>
      <c r="H34" s="289">
        <v>118.21</v>
      </c>
    </row>
    <row r="35" spans="1:8" ht="18" customHeight="1" x14ac:dyDescent="0.15">
      <c r="A35" s="292"/>
      <c r="B35" s="277">
        <v>2013</v>
      </c>
      <c r="C35" s="278">
        <v>106</v>
      </c>
      <c r="D35" s="278">
        <v>0</v>
      </c>
      <c r="E35" s="278">
        <v>106</v>
      </c>
      <c r="F35" s="288">
        <v>146.66999999999999</v>
      </c>
      <c r="G35" s="288">
        <v>44.61</v>
      </c>
      <c r="H35" s="289">
        <v>102.05</v>
      </c>
    </row>
    <row r="36" spans="1:8" ht="18" customHeight="1" x14ac:dyDescent="0.15">
      <c r="A36" s="279"/>
      <c r="B36" s="277" t="s">
        <v>333</v>
      </c>
      <c r="C36" s="278">
        <v>103</v>
      </c>
      <c r="D36" s="278">
        <v>0</v>
      </c>
      <c r="E36" s="278">
        <v>103</v>
      </c>
      <c r="F36" s="278">
        <v>148.85</v>
      </c>
      <c r="G36" s="278">
        <v>48.84</v>
      </c>
      <c r="H36" s="278">
        <v>100.02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103</v>
      </c>
      <c r="D38" s="278">
        <v>0</v>
      </c>
      <c r="E38" s="278">
        <v>103</v>
      </c>
      <c r="F38" s="288">
        <v>152.44999999999999</v>
      </c>
      <c r="G38" s="288">
        <v>46.47</v>
      </c>
      <c r="H38" s="289">
        <v>105.98</v>
      </c>
    </row>
    <row r="39" spans="1:8" ht="18" customHeight="1" x14ac:dyDescent="0.15">
      <c r="A39" s="292"/>
      <c r="B39" s="277">
        <v>2013</v>
      </c>
      <c r="C39" s="278">
        <v>92</v>
      </c>
      <c r="D39" s="278">
        <v>0</v>
      </c>
      <c r="E39" s="278">
        <v>92</v>
      </c>
      <c r="F39" s="288">
        <v>158.6</v>
      </c>
      <c r="G39" s="288">
        <v>48.36</v>
      </c>
      <c r="H39" s="289">
        <v>110.24</v>
      </c>
    </row>
    <row r="40" spans="1:8" ht="18" customHeight="1" x14ac:dyDescent="0.15">
      <c r="A40" s="279"/>
      <c r="B40" s="277" t="s">
        <v>333</v>
      </c>
      <c r="C40" s="278">
        <v>74</v>
      </c>
      <c r="D40" s="278">
        <v>0</v>
      </c>
      <c r="E40" s="278">
        <v>74</v>
      </c>
      <c r="F40" s="278">
        <v>116.39</v>
      </c>
      <c r="G40" s="278">
        <v>37.369999999999997</v>
      </c>
      <c r="H40" s="278">
        <v>79.03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1490</v>
      </c>
      <c r="D48" s="278">
        <v>512</v>
      </c>
      <c r="E48" s="278">
        <v>978</v>
      </c>
      <c r="F48" s="288">
        <v>4622.5600000000004</v>
      </c>
      <c r="G48" s="288">
        <v>1525.91</v>
      </c>
      <c r="H48" s="289">
        <v>3096.65</v>
      </c>
    </row>
    <row r="49" spans="1:8" ht="18" customHeight="1" x14ac:dyDescent="0.15">
      <c r="A49" s="279"/>
      <c r="B49" s="277">
        <v>2013</v>
      </c>
      <c r="C49" s="278">
        <v>1445</v>
      </c>
      <c r="D49" s="278">
        <v>489</v>
      </c>
      <c r="E49" s="278">
        <v>956</v>
      </c>
      <c r="F49" s="288">
        <v>4774.87</v>
      </c>
      <c r="G49" s="288">
        <v>1558.73</v>
      </c>
      <c r="H49" s="289">
        <v>3216.14</v>
      </c>
    </row>
    <row r="50" spans="1:8" ht="18" customHeight="1" x14ac:dyDescent="0.15">
      <c r="A50" s="279"/>
      <c r="B50" s="277" t="s">
        <v>333</v>
      </c>
      <c r="C50" s="278">
        <v>1356</v>
      </c>
      <c r="D50" s="278">
        <v>477</v>
      </c>
      <c r="E50" s="278">
        <v>879</v>
      </c>
      <c r="F50" s="278">
        <v>4331.8599999999997</v>
      </c>
      <c r="G50" s="278">
        <v>1440.34</v>
      </c>
      <c r="H50" s="278">
        <v>2891.52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851</v>
      </c>
      <c r="D52" s="278">
        <v>439</v>
      </c>
      <c r="E52" s="278">
        <v>412</v>
      </c>
      <c r="F52" s="288">
        <v>4220.87</v>
      </c>
      <c r="G52" s="288">
        <v>1295.75</v>
      </c>
      <c r="H52" s="289">
        <v>2925.13</v>
      </c>
    </row>
    <row r="53" spans="1:8" ht="18" customHeight="1" x14ac:dyDescent="0.15">
      <c r="A53" s="292"/>
      <c r="B53" s="277">
        <v>2013</v>
      </c>
      <c r="C53" s="278">
        <v>872</v>
      </c>
      <c r="D53" s="278">
        <v>425</v>
      </c>
      <c r="E53" s="278">
        <v>447</v>
      </c>
      <c r="F53" s="288">
        <v>4390.13</v>
      </c>
      <c r="G53" s="288">
        <v>1322.02</v>
      </c>
      <c r="H53" s="289">
        <v>3068.11</v>
      </c>
    </row>
    <row r="54" spans="1:8" ht="18" customHeight="1" x14ac:dyDescent="0.15">
      <c r="A54" s="279"/>
      <c r="B54" s="277" t="s">
        <v>333</v>
      </c>
      <c r="C54" s="278">
        <v>814</v>
      </c>
      <c r="D54" s="278">
        <v>423</v>
      </c>
      <c r="E54" s="278">
        <v>391</v>
      </c>
      <c r="F54" s="278">
        <v>4138.47</v>
      </c>
      <c r="G54" s="278">
        <v>1268.08</v>
      </c>
      <c r="H54" s="278">
        <v>2870.39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0</v>
      </c>
      <c r="D56" s="278">
        <v>0</v>
      </c>
      <c r="E56" s="278">
        <v>0</v>
      </c>
      <c r="F56" s="288">
        <v>0</v>
      </c>
      <c r="G56" s="288">
        <v>0</v>
      </c>
      <c r="H56" s="289">
        <v>0</v>
      </c>
    </row>
    <row r="57" spans="1:8" s="50" customFormat="1" ht="18" customHeight="1" x14ac:dyDescent="0.15">
      <c r="A57" s="279"/>
      <c r="B57" s="277">
        <v>2013</v>
      </c>
      <c r="C57" s="278">
        <v>11</v>
      </c>
      <c r="D57" s="278">
        <v>3</v>
      </c>
      <c r="E57" s="278">
        <v>8</v>
      </c>
      <c r="F57" s="288">
        <v>31.65</v>
      </c>
      <c r="G57" s="288">
        <v>10.02</v>
      </c>
      <c r="H57" s="289">
        <v>21.63</v>
      </c>
    </row>
    <row r="58" spans="1:8" s="50" customFormat="1" ht="18" customHeight="1" x14ac:dyDescent="0.15">
      <c r="A58" s="279"/>
      <c r="B58" s="277" t="s">
        <v>333</v>
      </c>
      <c r="C58" s="278">
        <v>7</v>
      </c>
      <c r="D58" s="278">
        <v>1</v>
      </c>
      <c r="E58" s="278">
        <v>6</v>
      </c>
      <c r="F58" s="278">
        <v>17.21</v>
      </c>
      <c r="G58" s="278">
        <v>5.43</v>
      </c>
      <c r="H58" s="278">
        <v>11.79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14</v>
      </c>
      <c r="D60" s="278">
        <v>3</v>
      </c>
      <c r="E60" s="278">
        <v>11</v>
      </c>
      <c r="F60" s="288">
        <v>43.01</v>
      </c>
      <c r="G60" s="288">
        <v>14.45</v>
      </c>
      <c r="H60" s="289">
        <v>28.56</v>
      </c>
    </row>
    <row r="61" spans="1:8" ht="18" customHeight="1" x14ac:dyDescent="0.15">
      <c r="A61" s="279"/>
      <c r="B61" s="277">
        <v>2013</v>
      </c>
      <c r="C61" s="278">
        <v>42</v>
      </c>
      <c r="D61" s="278">
        <v>7</v>
      </c>
      <c r="E61" s="278">
        <v>35</v>
      </c>
      <c r="F61" s="288">
        <v>119.17</v>
      </c>
      <c r="G61" s="288">
        <v>37.18</v>
      </c>
      <c r="H61" s="289">
        <v>82</v>
      </c>
    </row>
    <row r="62" spans="1:8" ht="19.5" customHeight="1" x14ac:dyDescent="0.15">
      <c r="A62" s="279"/>
      <c r="B62" s="277" t="s">
        <v>333</v>
      </c>
      <c r="C62" s="278">
        <v>109</v>
      </c>
      <c r="D62" s="278">
        <v>20</v>
      </c>
      <c r="E62" s="278">
        <v>89</v>
      </c>
      <c r="F62" s="278">
        <v>382.45</v>
      </c>
      <c r="G62" s="278">
        <v>124.87</v>
      </c>
      <c r="H62" s="278">
        <v>257.58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2013</v>
      </c>
      <c r="C65" s="278">
        <v>1</v>
      </c>
      <c r="D65" s="278">
        <v>0</v>
      </c>
      <c r="E65" s="278">
        <v>1</v>
      </c>
      <c r="F65" s="288">
        <v>3.96</v>
      </c>
      <c r="G65" s="288">
        <v>1.21</v>
      </c>
      <c r="H65" s="289">
        <v>2.76</v>
      </c>
    </row>
    <row r="66" spans="1:8" ht="19.5" customHeight="1" x14ac:dyDescent="0.15">
      <c r="A66" s="279"/>
      <c r="B66" s="277" t="s">
        <v>333</v>
      </c>
      <c r="C66" s="278">
        <v>2</v>
      </c>
      <c r="D66" s="278">
        <v>0</v>
      </c>
      <c r="E66" s="278">
        <v>2</v>
      </c>
      <c r="F66" s="278">
        <v>5.55</v>
      </c>
      <c r="G66" s="278">
        <v>1.69</v>
      </c>
      <c r="H66" s="278">
        <v>3.86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96</v>
      </c>
      <c r="D68" s="278">
        <v>8</v>
      </c>
      <c r="E68" s="278">
        <v>88</v>
      </c>
      <c r="F68" s="288">
        <v>261.56</v>
      </c>
      <c r="G68" s="288">
        <v>82.24</v>
      </c>
      <c r="H68" s="289">
        <v>179.32</v>
      </c>
    </row>
    <row r="69" spans="1:8" ht="18" customHeight="1" x14ac:dyDescent="0.15">
      <c r="A69" s="279"/>
      <c r="B69" s="277">
        <v>2013</v>
      </c>
      <c r="C69" s="278">
        <v>45</v>
      </c>
      <c r="D69" s="278">
        <v>3</v>
      </c>
      <c r="E69" s="278">
        <v>42</v>
      </c>
      <c r="F69" s="288">
        <v>99.49</v>
      </c>
      <c r="G69" s="288">
        <v>30.42</v>
      </c>
      <c r="H69" s="289">
        <v>69.069999999999993</v>
      </c>
    </row>
    <row r="70" spans="1:8" ht="19.5" customHeight="1" x14ac:dyDescent="0.15">
      <c r="A70" s="279"/>
      <c r="B70" s="277" t="s">
        <v>333</v>
      </c>
      <c r="C70" s="278">
        <v>23</v>
      </c>
      <c r="D70" s="278">
        <v>4</v>
      </c>
      <c r="E70" s="278">
        <v>19</v>
      </c>
      <c r="F70" s="278">
        <v>68.92</v>
      </c>
      <c r="G70" s="278">
        <v>22.24</v>
      </c>
      <c r="H70" s="278">
        <v>46.68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2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3211</v>
      </c>
      <c r="D12" s="278">
        <v>802</v>
      </c>
      <c r="E12" s="278">
        <v>2409</v>
      </c>
      <c r="F12" s="288">
        <v>9123.32</v>
      </c>
      <c r="G12" s="288">
        <v>3005.15</v>
      </c>
      <c r="H12" s="289">
        <v>6118.17</v>
      </c>
    </row>
    <row r="13" spans="1:8" ht="18" customHeight="1" x14ac:dyDescent="0.15">
      <c r="A13" s="279"/>
      <c r="B13" s="277">
        <v>2013</v>
      </c>
      <c r="C13" s="278">
        <v>3158</v>
      </c>
      <c r="D13" s="278">
        <v>878</v>
      </c>
      <c r="E13" s="278">
        <v>2280</v>
      </c>
      <c r="F13" s="288">
        <v>9878.59</v>
      </c>
      <c r="G13" s="288">
        <v>3268.23</v>
      </c>
      <c r="H13" s="289">
        <v>6610.35</v>
      </c>
    </row>
    <row r="14" spans="1:8" ht="18" customHeight="1" x14ac:dyDescent="0.15">
      <c r="A14" s="279"/>
      <c r="B14" s="277" t="s">
        <v>333</v>
      </c>
      <c r="C14" s="278">
        <v>3020</v>
      </c>
      <c r="D14" s="278">
        <v>937</v>
      </c>
      <c r="E14" s="278">
        <v>2083</v>
      </c>
      <c r="F14" s="278">
        <v>9690.2199999999993</v>
      </c>
      <c r="G14" s="278">
        <v>3247.96</v>
      </c>
      <c r="H14" s="278">
        <v>6442.26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1306</v>
      </c>
      <c r="D18" s="278">
        <v>457</v>
      </c>
      <c r="E18" s="278">
        <v>849</v>
      </c>
      <c r="F18" s="288">
        <v>4451.8</v>
      </c>
      <c r="G18" s="288">
        <v>1485.57</v>
      </c>
      <c r="H18" s="289">
        <v>2966.23</v>
      </c>
    </row>
    <row r="19" spans="1:8" ht="18" customHeight="1" x14ac:dyDescent="0.15">
      <c r="A19" s="279"/>
      <c r="B19" s="277">
        <v>2013</v>
      </c>
      <c r="C19" s="278">
        <v>1255</v>
      </c>
      <c r="D19" s="278">
        <v>495</v>
      </c>
      <c r="E19" s="278">
        <v>760</v>
      </c>
      <c r="F19" s="288">
        <v>4538.47</v>
      </c>
      <c r="G19" s="288">
        <v>1515.86</v>
      </c>
      <c r="H19" s="289">
        <v>3022.61</v>
      </c>
    </row>
    <row r="20" spans="1:8" ht="18" customHeight="1" x14ac:dyDescent="0.15">
      <c r="A20" s="279"/>
      <c r="B20" s="277" t="s">
        <v>333</v>
      </c>
      <c r="C20" s="278">
        <v>1178</v>
      </c>
      <c r="D20" s="278">
        <v>539</v>
      </c>
      <c r="E20" s="278">
        <v>639</v>
      </c>
      <c r="F20" s="278">
        <v>4549.2700000000004</v>
      </c>
      <c r="G20" s="278">
        <v>1542.97</v>
      </c>
      <c r="H20" s="278">
        <v>3006.31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311</v>
      </c>
      <c r="D22" s="278">
        <v>83</v>
      </c>
      <c r="E22" s="278">
        <v>228</v>
      </c>
      <c r="F22" s="288">
        <v>927.73</v>
      </c>
      <c r="G22" s="288">
        <v>319.2</v>
      </c>
      <c r="H22" s="289">
        <v>608.53</v>
      </c>
    </row>
    <row r="23" spans="1:8" ht="18" customHeight="1" x14ac:dyDescent="0.15">
      <c r="A23" s="279"/>
      <c r="B23" s="277">
        <v>2013</v>
      </c>
      <c r="C23" s="278">
        <v>330</v>
      </c>
      <c r="D23" s="278">
        <v>92</v>
      </c>
      <c r="E23" s="278">
        <v>238</v>
      </c>
      <c r="F23" s="288">
        <v>1209.18</v>
      </c>
      <c r="G23" s="288">
        <v>430.22</v>
      </c>
      <c r="H23" s="289">
        <v>778.97</v>
      </c>
    </row>
    <row r="24" spans="1:8" ht="18" customHeight="1" x14ac:dyDescent="0.15">
      <c r="A24" s="279"/>
      <c r="B24" s="277" t="s">
        <v>333</v>
      </c>
      <c r="C24" s="278">
        <v>377</v>
      </c>
      <c r="D24" s="278">
        <v>119</v>
      </c>
      <c r="E24" s="278">
        <v>258</v>
      </c>
      <c r="F24" s="278">
        <v>1399.76</v>
      </c>
      <c r="G24" s="278">
        <v>505.47</v>
      </c>
      <c r="H24" s="278">
        <v>894.29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1032</v>
      </c>
      <c r="D26" s="278">
        <v>221</v>
      </c>
      <c r="E26" s="278">
        <v>811</v>
      </c>
      <c r="F26" s="288">
        <v>2792.78</v>
      </c>
      <c r="G26" s="288">
        <v>899.64</v>
      </c>
      <c r="H26" s="289">
        <v>1893.14</v>
      </c>
    </row>
    <row r="27" spans="1:8" ht="18" customHeight="1" x14ac:dyDescent="0.15">
      <c r="A27" s="292"/>
      <c r="B27" s="277">
        <v>2013</v>
      </c>
      <c r="C27" s="278">
        <v>964</v>
      </c>
      <c r="D27" s="278">
        <v>242</v>
      </c>
      <c r="E27" s="278">
        <v>722</v>
      </c>
      <c r="F27" s="288">
        <v>2909.19</v>
      </c>
      <c r="G27" s="288">
        <v>938.56</v>
      </c>
      <c r="H27" s="289">
        <v>1970.63</v>
      </c>
    </row>
    <row r="28" spans="1:8" ht="18" customHeight="1" x14ac:dyDescent="0.15">
      <c r="A28" s="279"/>
      <c r="B28" s="277" t="s">
        <v>333</v>
      </c>
      <c r="C28" s="278">
        <v>837</v>
      </c>
      <c r="D28" s="278">
        <v>228</v>
      </c>
      <c r="E28" s="278">
        <v>609</v>
      </c>
      <c r="F28" s="278">
        <v>2508.42</v>
      </c>
      <c r="G28" s="278">
        <v>810.24</v>
      </c>
      <c r="H28" s="278">
        <v>1698.19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370</v>
      </c>
      <c r="D30" s="278">
        <v>40</v>
      </c>
      <c r="E30" s="278">
        <v>330</v>
      </c>
      <c r="F30" s="288">
        <v>726.01</v>
      </c>
      <c r="G30" s="288">
        <v>230.12</v>
      </c>
      <c r="H30" s="289">
        <v>495.89</v>
      </c>
    </row>
    <row r="31" spans="1:8" ht="18" customHeight="1" x14ac:dyDescent="0.15">
      <c r="A31" s="292"/>
      <c r="B31" s="277">
        <v>2013</v>
      </c>
      <c r="C31" s="278">
        <v>420</v>
      </c>
      <c r="D31" s="278">
        <v>48</v>
      </c>
      <c r="E31" s="278">
        <v>372</v>
      </c>
      <c r="F31" s="288">
        <v>969.44</v>
      </c>
      <c r="G31" s="288">
        <v>306.14</v>
      </c>
      <c r="H31" s="289">
        <v>663.3</v>
      </c>
    </row>
    <row r="32" spans="1:8" ht="18" customHeight="1" x14ac:dyDescent="0.15">
      <c r="A32" s="279"/>
      <c r="B32" s="277" t="s">
        <v>333</v>
      </c>
      <c r="C32" s="278">
        <v>439</v>
      </c>
      <c r="D32" s="278">
        <v>51</v>
      </c>
      <c r="E32" s="278">
        <v>388</v>
      </c>
      <c r="F32" s="278">
        <v>962.41</v>
      </c>
      <c r="G32" s="278">
        <v>306.02</v>
      </c>
      <c r="H32" s="278">
        <v>656.39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42</v>
      </c>
      <c r="D34" s="278">
        <v>1</v>
      </c>
      <c r="E34" s="278">
        <v>41</v>
      </c>
      <c r="F34" s="288">
        <v>52.25</v>
      </c>
      <c r="G34" s="288">
        <v>17.93</v>
      </c>
      <c r="H34" s="289">
        <v>34.32</v>
      </c>
    </row>
    <row r="35" spans="1:8" ht="18" customHeight="1" x14ac:dyDescent="0.15">
      <c r="A35" s="292"/>
      <c r="B35" s="277">
        <v>2013</v>
      </c>
      <c r="C35" s="278">
        <v>35</v>
      </c>
      <c r="D35" s="278">
        <v>1</v>
      </c>
      <c r="E35" s="278">
        <v>34</v>
      </c>
      <c r="F35" s="288">
        <v>60.88</v>
      </c>
      <c r="G35" s="288">
        <v>19.079999999999998</v>
      </c>
      <c r="H35" s="289">
        <v>41.81</v>
      </c>
    </row>
    <row r="36" spans="1:8" ht="18" customHeight="1" x14ac:dyDescent="0.15">
      <c r="A36" s="279"/>
      <c r="B36" s="277" t="s">
        <v>333</v>
      </c>
      <c r="C36" s="278">
        <v>24</v>
      </c>
      <c r="D36" s="278">
        <v>0</v>
      </c>
      <c r="E36" s="278">
        <v>24</v>
      </c>
      <c r="F36" s="278">
        <v>34.44</v>
      </c>
      <c r="G36" s="278">
        <v>10.51</v>
      </c>
      <c r="H36" s="278">
        <v>23.94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150</v>
      </c>
      <c r="D38" s="278">
        <v>0</v>
      </c>
      <c r="E38" s="278">
        <v>150</v>
      </c>
      <c r="F38" s="288">
        <v>172.76</v>
      </c>
      <c r="G38" s="288">
        <v>52.69</v>
      </c>
      <c r="H38" s="289">
        <v>120.06</v>
      </c>
    </row>
    <row r="39" spans="1:8" ht="18" customHeight="1" x14ac:dyDescent="0.15">
      <c r="A39" s="292"/>
      <c r="B39" s="277">
        <v>2013</v>
      </c>
      <c r="C39" s="278">
        <v>154</v>
      </c>
      <c r="D39" s="278">
        <v>0</v>
      </c>
      <c r="E39" s="278">
        <v>154</v>
      </c>
      <c r="F39" s="288">
        <v>191.43</v>
      </c>
      <c r="G39" s="288">
        <v>58.39</v>
      </c>
      <c r="H39" s="289">
        <v>133.04</v>
      </c>
    </row>
    <row r="40" spans="1:8" ht="18" customHeight="1" x14ac:dyDescent="0.15">
      <c r="A40" s="279"/>
      <c r="B40" s="277" t="s">
        <v>333</v>
      </c>
      <c r="C40" s="278">
        <v>165</v>
      </c>
      <c r="D40" s="278">
        <v>0</v>
      </c>
      <c r="E40" s="278">
        <v>165</v>
      </c>
      <c r="F40" s="278">
        <v>235.91</v>
      </c>
      <c r="G40" s="278">
        <v>72.760000000000005</v>
      </c>
      <c r="H40" s="278">
        <v>163.15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1543</v>
      </c>
      <c r="D48" s="278">
        <v>292</v>
      </c>
      <c r="E48" s="278">
        <v>1251</v>
      </c>
      <c r="F48" s="288">
        <v>3728.38</v>
      </c>
      <c r="G48" s="288">
        <v>1234.8599999999999</v>
      </c>
      <c r="H48" s="289">
        <v>2493.52</v>
      </c>
    </row>
    <row r="49" spans="1:8" ht="18" customHeight="1" x14ac:dyDescent="0.15">
      <c r="A49" s="279"/>
      <c r="B49" s="277">
        <v>2013</v>
      </c>
      <c r="C49" s="278">
        <v>1530</v>
      </c>
      <c r="D49" s="278">
        <v>316</v>
      </c>
      <c r="E49" s="278">
        <v>1214</v>
      </c>
      <c r="F49" s="288">
        <v>3856.47</v>
      </c>
      <c r="G49" s="288">
        <v>1292.73</v>
      </c>
      <c r="H49" s="289">
        <v>2563.7399999999998</v>
      </c>
    </row>
    <row r="50" spans="1:8" ht="18" customHeight="1" x14ac:dyDescent="0.15">
      <c r="A50" s="279"/>
      <c r="B50" s="277" t="s">
        <v>333</v>
      </c>
      <c r="C50" s="278">
        <v>1378</v>
      </c>
      <c r="D50" s="278">
        <v>322</v>
      </c>
      <c r="E50" s="278">
        <v>1056</v>
      </c>
      <c r="F50" s="278">
        <v>3645.62</v>
      </c>
      <c r="G50" s="278">
        <v>1252.1199999999999</v>
      </c>
      <c r="H50" s="278">
        <v>2393.5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1386</v>
      </c>
      <c r="D52" s="278">
        <v>443</v>
      </c>
      <c r="E52" s="278">
        <v>943</v>
      </c>
      <c r="F52" s="288">
        <v>4656.22</v>
      </c>
      <c r="G52" s="288">
        <v>1512.56</v>
      </c>
      <c r="H52" s="289">
        <v>3143.66</v>
      </c>
    </row>
    <row r="53" spans="1:8" ht="18" customHeight="1" x14ac:dyDescent="0.15">
      <c r="A53" s="292"/>
      <c r="B53" s="277">
        <v>2013</v>
      </c>
      <c r="C53" s="278">
        <v>1281</v>
      </c>
      <c r="D53" s="278">
        <v>469</v>
      </c>
      <c r="E53" s="278">
        <v>812</v>
      </c>
      <c r="F53" s="288">
        <v>4813.24</v>
      </c>
      <c r="G53" s="288">
        <v>1550.3</v>
      </c>
      <c r="H53" s="289">
        <v>3262.94</v>
      </c>
    </row>
    <row r="54" spans="1:8" ht="18" customHeight="1" x14ac:dyDescent="0.15">
      <c r="A54" s="279"/>
      <c r="B54" s="277" t="s">
        <v>333</v>
      </c>
      <c r="C54" s="278">
        <v>1241</v>
      </c>
      <c r="D54" s="278">
        <v>492</v>
      </c>
      <c r="E54" s="278">
        <v>749</v>
      </c>
      <c r="F54" s="278">
        <v>4713.6400000000003</v>
      </c>
      <c r="G54" s="278">
        <v>1521.19</v>
      </c>
      <c r="H54" s="278">
        <v>3192.45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99</v>
      </c>
      <c r="D56" s="278">
        <v>27</v>
      </c>
      <c r="E56" s="278">
        <v>72</v>
      </c>
      <c r="F56" s="288">
        <v>249.85</v>
      </c>
      <c r="G56" s="288">
        <v>85.52</v>
      </c>
      <c r="H56" s="289">
        <v>164.33</v>
      </c>
    </row>
    <row r="57" spans="1:8" s="50" customFormat="1" ht="18" customHeight="1" x14ac:dyDescent="0.15">
      <c r="A57" s="279"/>
      <c r="B57" s="277">
        <v>2013</v>
      </c>
      <c r="C57" s="278">
        <v>108</v>
      </c>
      <c r="D57" s="278">
        <v>28</v>
      </c>
      <c r="E57" s="278">
        <v>80</v>
      </c>
      <c r="F57" s="288">
        <v>343.42</v>
      </c>
      <c r="G57" s="288">
        <v>113.36</v>
      </c>
      <c r="H57" s="289">
        <v>230.06</v>
      </c>
    </row>
    <row r="58" spans="1:8" s="50" customFormat="1" ht="18" customHeight="1" x14ac:dyDescent="0.15">
      <c r="A58" s="279"/>
      <c r="B58" s="277" t="s">
        <v>333</v>
      </c>
      <c r="C58" s="278">
        <v>118</v>
      </c>
      <c r="D58" s="278">
        <v>34</v>
      </c>
      <c r="E58" s="278">
        <v>84</v>
      </c>
      <c r="F58" s="278">
        <v>315.89</v>
      </c>
      <c r="G58" s="278">
        <v>102.45</v>
      </c>
      <c r="H58" s="278">
        <v>213.44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98</v>
      </c>
      <c r="D60" s="278">
        <v>17</v>
      </c>
      <c r="E60" s="278">
        <v>81</v>
      </c>
      <c r="F60" s="288">
        <v>205.79</v>
      </c>
      <c r="G60" s="288">
        <v>69.25</v>
      </c>
      <c r="H60" s="289">
        <v>136.53</v>
      </c>
    </row>
    <row r="61" spans="1:8" ht="18" customHeight="1" x14ac:dyDescent="0.15">
      <c r="A61" s="279"/>
      <c r="B61" s="277">
        <v>2013</v>
      </c>
      <c r="C61" s="278">
        <v>144</v>
      </c>
      <c r="D61" s="278">
        <v>43</v>
      </c>
      <c r="E61" s="278">
        <v>101</v>
      </c>
      <c r="F61" s="288">
        <v>418.34</v>
      </c>
      <c r="G61" s="288">
        <v>145.74</v>
      </c>
      <c r="H61" s="289">
        <v>272.60000000000002</v>
      </c>
    </row>
    <row r="62" spans="1:8" ht="19.5" customHeight="1" x14ac:dyDescent="0.15">
      <c r="A62" s="279"/>
      <c r="B62" s="277" t="s">
        <v>333</v>
      </c>
      <c r="C62" s="278">
        <v>171</v>
      </c>
      <c r="D62" s="278">
        <v>63</v>
      </c>
      <c r="E62" s="278">
        <v>108</v>
      </c>
      <c r="F62" s="278">
        <v>578.57000000000005</v>
      </c>
      <c r="G62" s="278">
        <v>210.85</v>
      </c>
      <c r="H62" s="278">
        <v>367.72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16</v>
      </c>
      <c r="D64" s="278">
        <v>7</v>
      </c>
      <c r="E64" s="278">
        <v>9</v>
      </c>
      <c r="F64" s="288">
        <v>51.62</v>
      </c>
      <c r="G64" s="288">
        <v>18.38</v>
      </c>
      <c r="H64" s="289">
        <v>33.24</v>
      </c>
    </row>
    <row r="65" spans="1:8" ht="18" customHeight="1" x14ac:dyDescent="0.15">
      <c r="A65" s="279"/>
      <c r="B65" s="277">
        <v>2013</v>
      </c>
      <c r="C65" s="278">
        <v>26</v>
      </c>
      <c r="D65" s="278">
        <v>8</v>
      </c>
      <c r="E65" s="278">
        <v>18</v>
      </c>
      <c r="F65" s="288">
        <v>162.13999999999999</v>
      </c>
      <c r="G65" s="288">
        <v>61.75</v>
      </c>
      <c r="H65" s="289">
        <v>100.38</v>
      </c>
    </row>
    <row r="66" spans="1:8" ht="19.5" customHeight="1" x14ac:dyDescent="0.15">
      <c r="A66" s="279"/>
      <c r="B66" s="277" t="s">
        <v>333</v>
      </c>
      <c r="C66" s="278">
        <v>26</v>
      </c>
      <c r="D66" s="278">
        <v>10</v>
      </c>
      <c r="E66" s="278">
        <v>16</v>
      </c>
      <c r="F66" s="278">
        <v>153.44</v>
      </c>
      <c r="G66" s="278">
        <v>60.77</v>
      </c>
      <c r="H66" s="278">
        <v>92.67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69</v>
      </c>
      <c r="D68" s="278">
        <v>16</v>
      </c>
      <c r="E68" s="278">
        <v>53</v>
      </c>
      <c r="F68" s="288">
        <v>231.46</v>
      </c>
      <c r="G68" s="288">
        <v>84.58</v>
      </c>
      <c r="H68" s="289">
        <v>146.88</v>
      </c>
    </row>
    <row r="69" spans="1:8" ht="18" customHeight="1" x14ac:dyDescent="0.15">
      <c r="A69" s="279"/>
      <c r="B69" s="277">
        <v>2013</v>
      </c>
      <c r="C69" s="278">
        <v>69</v>
      </c>
      <c r="D69" s="278">
        <v>14</v>
      </c>
      <c r="E69" s="278">
        <v>55</v>
      </c>
      <c r="F69" s="288">
        <v>284.99</v>
      </c>
      <c r="G69" s="288">
        <v>104.35</v>
      </c>
      <c r="H69" s="289">
        <v>180.64</v>
      </c>
    </row>
    <row r="70" spans="1:8" ht="19.5" customHeight="1" x14ac:dyDescent="0.15">
      <c r="A70" s="279"/>
      <c r="B70" s="277" t="s">
        <v>333</v>
      </c>
      <c r="C70" s="278">
        <v>86</v>
      </c>
      <c r="D70" s="278">
        <v>16</v>
      </c>
      <c r="E70" s="278">
        <v>70</v>
      </c>
      <c r="F70" s="278">
        <v>283.06</v>
      </c>
      <c r="G70" s="278">
        <v>100.57</v>
      </c>
      <c r="H70" s="278">
        <v>182.48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6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21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1071</v>
      </c>
      <c r="D12" s="278">
        <v>229</v>
      </c>
      <c r="E12" s="278">
        <v>842</v>
      </c>
      <c r="F12" s="288">
        <v>3356.03</v>
      </c>
      <c r="G12" s="288">
        <v>1045.1199999999999</v>
      </c>
      <c r="H12" s="289">
        <v>2310.91</v>
      </c>
    </row>
    <row r="13" spans="1:8" ht="18" customHeight="1" x14ac:dyDescent="0.15">
      <c r="A13" s="279"/>
      <c r="B13" s="277">
        <v>2013</v>
      </c>
      <c r="C13" s="278">
        <v>1018</v>
      </c>
      <c r="D13" s="278">
        <v>223</v>
      </c>
      <c r="E13" s="278">
        <v>795</v>
      </c>
      <c r="F13" s="288">
        <v>3055.96</v>
      </c>
      <c r="G13" s="288">
        <v>945.64</v>
      </c>
      <c r="H13" s="289">
        <v>2110.3200000000002</v>
      </c>
    </row>
    <row r="14" spans="1:8" ht="18" customHeight="1" x14ac:dyDescent="0.15">
      <c r="A14" s="279"/>
      <c r="B14" s="277" t="s">
        <v>333</v>
      </c>
      <c r="C14" s="278">
        <v>972</v>
      </c>
      <c r="D14" s="278">
        <v>251</v>
      </c>
      <c r="E14" s="278">
        <v>721</v>
      </c>
      <c r="F14" s="278">
        <v>3254.84</v>
      </c>
      <c r="G14" s="278">
        <v>1016.9</v>
      </c>
      <c r="H14" s="278">
        <v>2237.94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400</v>
      </c>
      <c r="D18" s="278">
        <v>120</v>
      </c>
      <c r="E18" s="278">
        <v>280</v>
      </c>
      <c r="F18" s="288">
        <v>1182.22</v>
      </c>
      <c r="G18" s="288">
        <v>367.31</v>
      </c>
      <c r="H18" s="289">
        <v>814.91</v>
      </c>
    </row>
    <row r="19" spans="1:8" ht="18" customHeight="1" x14ac:dyDescent="0.15">
      <c r="A19" s="279"/>
      <c r="B19" s="277">
        <v>2013</v>
      </c>
      <c r="C19" s="278">
        <v>177</v>
      </c>
      <c r="D19" s="278">
        <v>59</v>
      </c>
      <c r="E19" s="278">
        <v>118</v>
      </c>
      <c r="F19" s="288">
        <v>441.08</v>
      </c>
      <c r="G19" s="288">
        <v>136.34</v>
      </c>
      <c r="H19" s="289">
        <v>304.73</v>
      </c>
    </row>
    <row r="20" spans="1:8" ht="18" customHeight="1" x14ac:dyDescent="0.15">
      <c r="A20" s="279"/>
      <c r="B20" s="277" t="s">
        <v>333</v>
      </c>
      <c r="C20" s="278">
        <v>60</v>
      </c>
      <c r="D20" s="278">
        <v>44</v>
      </c>
      <c r="E20" s="278">
        <v>16</v>
      </c>
      <c r="F20" s="278">
        <v>285.17</v>
      </c>
      <c r="G20" s="278">
        <v>94.39</v>
      </c>
      <c r="H20" s="278">
        <v>190.78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88</v>
      </c>
      <c r="D22" s="278">
        <v>84</v>
      </c>
      <c r="E22" s="278">
        <v>4</v>
      </c>
      <c r="F22" s="288">
        <v>668.19</v>
      </c>
      <c r="G22" s="288">
        <v>214.81</v>
      </c>
      <c r="H22" s="289">
        <v>453.38</v>
      </c>
    </row>
    <row r="23" spans="1:8" ht="18" customHeight="1" x14ac:dyDescent="0.15">
      <c r="A23" s="279"/>
      <c r="B23" s="277">
        <v>2013</v>
      </c>
      <c r="C23" s="278">
        <v>157</v>
      </c>
      <c r="D23" s="278">
        <v>151</v>
      </c>
      <c r="E23" s="278">
        <v>6</v>
      </c>
      <c r="F23" s="288">
        <v>1122.83</v>
      </c>
      <c r="G23" s="288">
        <v>353.72</v>
      </c>
      <c r="H23" s="289">
        <v>769.11</v>
      </c>
    </row>
    <row r="24" spans="1:8" ht="18" customHeight="1" x14ac:dyDescent="0.15">
      <c r="A24" s="279"/>
      <c r="B24" s="277" t="s">
        <v>333</v>
      </c>
      <c r="C24" s="278">
        <v>202</v>
      </c>
      <c r="D24" s="278">
        <v>197</v>
      </c>
      <c r="E24" s="278">
        <v>5</v>
      </c>
      <c r="F24" s="278">
        <v>1431.78</v>
      </c>
      <c r="G24" s="278">
        <v>452.54</v>
      </c>
      <c r="H24" s="278">
        <v>979.24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21</v>
      </c>
      <c r="D26" s="278">
        <v>3</v>
      </c>
      <c r="E26" s="278">
        <v>18</v>
      </c>
      <c r="F26" s="288">
        <v>55.57</v>
      </c>
      <c r="G26" s="288">
        <v>16.72</v>
      </c>
      <c r="H26" s="289">
        <v>38.85</v>
      </c>
    </row>
    <row r="27" spans="1:8" ht="18" customHeight="1" x14ac:dyDescent="0.15">
      <c r="A27" s="292"/>
      <c r="B27" s="277">
        <v>2013</v>
      </c>
      <c r="C27" s="278">
        <v>15</v>
      </c>
      <c r="D27" s="278">
        <v>2</v>
      </c>
      <c r="E27" s="278">
        <v>13</v>
      </c>
      <c r="F27" s="288">
        <v>19.16</v>
      </c>
      <c r="G27" s="288">
        <v>5.41</v>
      </c>
      <c r="H27" s="289">
        <v>13.75</v>
      </c>
    </row>
    <row r="28" spans="1:8" ht="18" customHeight="1" x14ac:dyDescent="0.15">
      <c r="A28" s="279"/>
      <c r="B28" s="277" t="s">
        <v>333</v>
      </c>
      <c r="C28" s="278">
        <v>10</v>
      </c>
      <c r="D28" s="278">
        <v>0</v>
      </c>
      <c r="E28" s="278">
        <v>10</v>
      </c>
      <c r="F28" s="278">
        <v>12.84</v>
      </c>
      <c r="G28" s="278">
        <v>3.91</v>
      </c>
      <c r="H28" s="278">
        <v>8.93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344</v>
      </c>
      <c r="D30" s="278">
        <v>22</v>
      </c>
      <c r="E30" s="278">
        <v>322</v>
      </c>
      <c r="F30" s="288">
        <v>1120.6099999999999</v>
      </c>
      <c r="G30" s="288">
        <v>345.81</v>
      </c>
      <c r="H30" s="289">
        <v>774.8</v>
      </c>
    </row>
    <row r="31" spans="1:8" ht="18" customHeight="1" x14ac:dyDescent="0.15">
      <c r="A31" s="292"/>
      <c r="B31" s="277">
        <v>2013</v>
      </c>
      <c r="C31" s="278">
        <v>453</v>
      </c>
      <c r="D31" s="278">
        <v>11</v>
      </c>
      <c r="E31" s="278">
        <v>442</v>
      </c>
      <c r="F31" s="288">
        <v>1128.71</v>
      </c>
      <c r="G31" s="288">
        <v>345.23</v>
      </c>
      <c r="H31" s="289">
        <v>783.48</v>
      </c>
    </row>
    <row r="32" spans="1:8" ht="18" customHeight="1" x14ac:dyDescent="0.15">
      <c r="A32" s="279"/>
      <c r="B32" s="277" t="s">
        <v>333</v>
      </c>
      <c r="C32" s="278">
        <v>489</v>
      </c>
      <c r="D32" s="278">
        <v>10</v>
      </c>
      <c r="E32" s="278">
        <v>479</v>
      </c>
      <c r="F32" s="278">
        <v>1148.4000000000001</v>
      </c>
      <c r="G32" s="278">
        <v>350.99</v>
      </c>
      <c r="H32" s="278">
        <v>797.41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102</v>
      </c>
      <c r="D34" s="278">
        <v>0</v>
      </c>
      <c r="E34" s="278">
        <v>102</v>
      </c>
      <c r="F34" s="288">
        <v>132.91</v>
      </c>
      <c r="G34" s="288">
        <v>40.53</v>
      </c>
      <c r="H34" s="289">
        <v>92.38</v>
      </c>
    </row>
    <row r="35" spans="1:8" ht="18" customHeight="1" x14ac:dyDescent="0.15">
      <c r="A35" s="292"/>
      <c r="B35" s="277">
        <v>2013</v>
      </c>
      <c r="C35" s="278">
        <v>52</v>
      </c>
      <c r="D35" s="278">
        <v>0</v>
      </c>
      <c r="E35" s="278">
        <v>52</v>
      </c>
      <c r="F35" s="288">
        <v>63.77</v>
      </c>
      <c r="G35" s="288">
        <v>19.45</v>
      </c>
      <c r="H35" s="289">
        <v>44.33</v>
      </c>
    </row>
    <row r="36" spans="1:8" ht="18" customHeight="1" x14ac:dyDescent="0.15">
      <c r="A36" s="279"/>
      <c r="B36" s="277" t="s">
        <v>333</v>
      </c>
      <c r="C36" s="278">
        <v>22</v>
      </c>
      <c r="D36" s="278">
        <v>0</v>
      </c>
      <c r="E36" s="278">
        <v>22</v>
      </c>
      <c r="F36" s="278">
        <v>18.68</v>
      </c>
      <c r="G36" s="278">
        <v>5.7</v>
      </c>
      <c r="H36" s="278">
        <v>12.98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116</v>
      </c>
      <c r="D38" s="278">
        <v>0</v>
      </c>
      <c r="E38" s="278">
        <v>116</v>
      </c>
      <c r="F38" s="288">
        <v>196.53</v>
      </c>
      <c r="G38" s="288">
        <v>59.94</v>
      </c>
      <c r="H38" s="289">
        <v>136.59</v>
      </c>
    </row>
    <row r="39" spans="1:8" ht="18" customHeight="1" x14ac:dyDescent="0.15">
      <c r="A39" s="292"/>
      <c r="B39" s="277">
        <v>2013</v>
      </c>
      <c r="C39" s="278">
        <v>164</v>
      </c>
      <c r="D39" s="278">
        <v>0</v>
      </c>
      <c r="E39" s="278">
        <v>164</v>
      </c>
      <c r="F39" s="288">
        <v>280.41000000000003</v>
      </c>
      <c r="G39" s="288">
        <v>85.49</v>
      </c>
      <c r="H39" s="289">
        <v>194.92</v>
      </c>
    </row>
    <row r="40" spans="1:8" ht="18" customHeight="1" x14ac:dyDescent="0.15">
      <c r="A40" s="279"/>
      <c r="B40" s="277" t="s">
        <v>333</v>
      </c>
      <c r="C40" s="278">
        <v>189</v>
      </c>
      <c r="D40" s="278">
        <v>0</v>
      </c>
      <c r="E40" s="278">
        <v>189</v>
      </c>
      <c r="F40" s="278">
        <v>357.98</v>
      </c>
      <c r="G40" s="278">
        <v>109.37</v>
      </c>
      <c r="H40" s="278">
        <v>248.62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782</v>
      </c>
      <c r="D48" s="278">
        <v>140</v>
      </c>
      <c r="E48" s="278">
        <v>642</v>
      </c>
      <c r="F48" s="288">
        <v>2314.36</v>
      </c>
      <c r="G48" s="288">
        <v>718.17</v>
      </c>
      <c r="H48" s="289">
        <v>1596.19</v>
      </c>
    </row>
    <row r="49" spans="1:8" ht="18" customHeight="1" x14ac:dyDescent="0.15">
      <c r="A49" s="279"/>
      <c r="B49" s="277">
        <v>2013</v>
      </c>
      <c r="C49" s="278">
        <v>780</v>
      </c>
      <c r="D49" s="278">
        <v>137</v>
      </c>
      <c r="E49" s="278">
        <v>643</v>
      </c>
      <c r="F49" s="288">
        <v>2149.2600000000002</v>
      </c>
      <c r="G49" s="288">
        <v>665.1</v>
      </c>
      <c r="H49" s="289">
        <v>1484.16</v>
      </c>
    </row>
    <row r="50" spans="1:8" ht="18" customHeight="1" x14ac:dyDescent="0.15">
      <c r="A50" s="279"/>
      <c r="B50" s="277" t="s">
        <v>333</v>
      </c>
      <c r="C50" s="278">
        <v>707</v>
      </c>
      <c r="D50" s="278">
        <v>146</v>
      </c>
      <c r="E50" s="278">
        <v>561</v>
      </c>
      <c r="F50" s="278">
        <v>2232.02</v>
      </c>
      <c r="G50" s="278">
        <v>693.22</v>
      </c>
      <c r="H50" s="278">
        <v>1538.8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225</v>
      </c>
      <c r="D52" s="278">
        <v>76</v>
      </c>
      <c r="E52" s="278">
        <v>149</v>
      </c>
      <c r="F52" s="288">
        <v>850.29</v>
      </c>
      <c r="G52" s="288">
        <v>266.67</v>
      </c>
      <c r="H52" s="289">
        <v>583.62</v>
      </c>
    </row>
    <row r="53" spans="1:8" ht="18" customHeight="1" x14ac:dyDescent="0.15">
      <c r="A53" s="292"/>
      <c r="B53" s="277">
        <v>2013</v>
      </c>
      <c r="C53" s="278">
        <v>185</v>
      </c>
      <c r="D53" s="278">
        <v>77</v>
      </c>
      <c r="E53" s="278">
        <v>108</v>
      </c>
      <c r="F53" s="288">
        <v>753.79</v>
      </c>
      <c r="G53" s="288">
        <v>231.68</v>
      </c>
      <c r="H53" s="289">
        <v>522.1</v>
      </c>
    </row>
    <row r="54" spans="1:8" ht="18" customHeight="1" x14ac:dyDescent="0.15">
      <c r="A54" s="279"/>
      <c r="B54" s="277" t="s">
        <v>333</v>
      </c>
      <c r="C54" s="278">
        <v>216</v>
      </c>
      <c r="D54" s="278">
        <v>93</v>
      </c>
      <c r="E54" s="278">
        <v>123</v>
      </c>
      <c r="F54" s="278">
        <v>910.27</v>
      </c>
      <c r="G54" s="278">
        <v>287.33999999999997</v>
      </c>
      <c r="H54" s="278">
        <v>622.92999999999995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</v>
      </c>
      <c r="D56" s="278">
        <v>0</v>
      </c>
      <c r="E56" s="278">
        <v>1</v>
      </c>
      <c r="F56" s="288">
        <v>2.2000000000000002</v>
      </c>
      <c r="G56" s="288">
        <v>0.67</v>
      </c>
      <c r="H56" s="289">
        <v>1.53</v>
      </c>
    </row>
    <row r="57" spans="1:8" s="50" customFormat="1" ht="18" customHeight="1" x14ac:dyDescent="0.15">
      <c r="A57" s="279"/>
      <c r="B57" s="277">
        <v>2013</v>
      </c>
      <c r="C57" s="278">
        <v>1</v>
      </c>
      <c r="D57" s="278">
        <v>1</v>
      </c>
      <c r="E57" s="278">
        <v>0</v>
      </c>
      <c r="F57" s="288">
        <v>9.33</v>
      </c>
      <c r="G57" s="288">
        <v>2.97</v>
      </c>
      <c r="H57" s="289">
        <v>6.36</v>
      </c>
    </row>
    <row r="58" spans="1:8" s="50" customFormat="1" ht="18" customHeight="1" x14ac:dyDescent="0.15">
      <c r="A58" s="279"/>
      <c r="B58" s="277" t="s">
        <v>333</v>
      </c>
      <c r="C58" s="278">
        <v>2</v>
      </c>
      <c r="D58" s="278">
        <v>2</v>
      </c>
      <c r="E58" s="278">
        <v>0</v>
      </c>
      <c r="F58" s="278">
        <v>13.16</v>
      </c>
      <c r="G58" s="278">
        <v>4.2699999999999996</v>
      </c>
      <c r="H58" s="278">
        <v>8.89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1</v>
      </c>
      <c r="D60" s="278">
        <v>0</v>
      </c>
      <c r="E60" s="278">
        <v>1</v>
      </c>
      <c r="F60" s="288">
        <v>3.6</v>
      </c>
      <c r="G60" s="288">
        <v>1.1000000000000001</v>
      </c>
      <c r="H60" s="289">
        <v>2.5</v>
      </c>
    </row>
    <row r="61" spans="1:8" ht="18" customHeight="1" x14ac:dyDescent="0.15">
      <c r="A61" s="279"/>
      <c r="B61" s="277">
        <v>2013</v>
      </c>
      <c r="C61" s="278">
        <v>1</v>
      </c>
      <c r="D61" s="278">
        <v>0</v>
      </c>
      <c r="E61" s="278">
        <v>1</v>
      </c>
      <c r="F61" s="288">
        <v>0</v>
      </c>
      <c r="G61" s="288">
        <v>0</v>
      </c>
      <c r="H61" s="289">
        <v>0</v>
      </c>
    </row>
    <row r="62" spans="1:8" ht="19.5" customHeight="1" x14ac:dyDescent="0.15">
      <c r="A62" s="279"/>
      <c r="B62" s="277" t="s">
        <v>333</v>
      </c>
      <c r="C62" s="278">
        <v>1</v>
      </c>
      <c r="D62" s="278">
        <v>0</v>
      </c>
      <c r="E62" s="278">
        <v>1</v>
      </c>
      <c r="F62" s="278">
        <v>0.83</v>
      </c>
      <c r="G62" s="278">
        <v>0.25</v>
      </c>
      <c r="H62" s="278">
        <v>0.57999999999999996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9</v>
      </c>
      <c r="D64" s="278">
        <v>8</v>
      </c>
      <c r="E64" s="278">
        <v>1</v>
      </c>
      <c r="F64" s="288">
        <v>78.739999999999995</v>
      </c>
      <c r="G64" s="288">
        <v>25.08</v>
      </c>
      <c r="H64" s="289">
        <v>53.67</v>
      </c>
    </row>
    <row r="65" spans="1:8" ht="18" customHeight="1" x14ac:dyDescent="0.15">
      <c r="A65" s="279"/>
      <c r="B65" s="277">
        <v>2013</v>
      </c>
      <c r="C65" s="278">
        <v>3</v>
      </c>
      <c r="D65" s="278">
        <v>3</v>
      </c>
      <c r="E65" s="278">
        <v>0</v>
      </c>
      <c r="F65" s="288">
        <v>22.25</v>
      </c>
      <c r="G65" s="288">
        <v>6.89</v>
      </c>
      <c r="H65" s="289">
        <v>15.37</v>
      </c>
    </row>
    <row r="66" spans="1:8" ht="19.5" customHeight="1" x14ac:dyDescent="0.15">
      <c r="A66" s="279"/>
      <c r="B66" s="277" t="s">
        <v>333</v>
      </c>
      <c r="C66" s="278">
        <v>1</v>
      </c>
      <c r="D66" s="278">
        <v>1</v>
      </c>
      <c r="E66" s="278">
        <v>0</v>
      </c>
      <c r="F66" s="278">
        <v>0.7</v>
      </c>
      <c r="G66" s="278">
        <v>0.24</v>
      </c>
      <c r="H66" s="278">
        <v>0.46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53</v>
      </c>
      <c r="D68" s="278">
        <v>5</v>
      </c>
      <c r="E68" s="278">
        <v>48</v>
      </c>
      <c r="F68" s="288">
        <v>106.83</v>
      </c>
      <c r="G68" s="288">
        <v>33.43</v>
      </c>
      <c r="H68" s="289">
        <v>73.400000000000006</v>
      </c>
    </row>
    <row r="69" spans="1:8" ht="18" customHeight="1" x14ac:dyDescent="0.15">
      <c r="A69" s="279"/>
      <c r="B69" s="277">
        <v>2013</v>
      </c>
      <c r="C69" s="278">
        <v>48</v>
      </c>
      <c r="D69" s="278">
        <v>5</v>
      </c>
      <c r="E69" s="278">
        <v>43</v>
      </c>
      <c r="F69" s="288">
        <v>121.33</v>
      </c>
      <c r="G69" s="288">
        <v>39</v>
      </c>
      <c r="H69" s="289">
        <v>82.33</v>
      </c>
    </row>
    <row r="70" spans="1:8" ht="19.5" customHeight="1" x14ac:dyDescent="0.15">
      <c r="A70" s="279"/>
      <c r="B70" s="277" t="s">
        <v>333</v>
      </c>
      <c r="C70" s="278">
        <v>45</v>
      </c>
      <c r="D70" s="278">
        <v>9</v>
      </c>
      <c r="E70" s="278">
        <v>36</v>
      </c>
      <c r="F70" s="278">
        <v>97.87</v>
      </c>
      <c r="G70" s="278">
        <v>31.58</v>
      </c>
      <c r="H70" s="278">
        <v>66.290000000000006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7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40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2081</v>
      </c>
      <c r="D12" s="278">
        <v>1077</v>
      </c>
      <c r="E12" s="278">
        <v>1004</v>
      </c>
      <c r="F12" s="288">
        <v>9420.89</v>
      </c>
      <c r="G12" s="288">
        <v>3016.12</v>
      </c>
      <c r="H12" s="289">
        <v>6404.76</v>
      </c>
    </row>
    <row r="13" spans="1:8" ht="18" customHeight="1" x14ac:dyDescent="0.15">
      <c r="A13" s="279"/>
      <c r="B13" s="277">
        <v>2013</v>
      </c>
      <c r="C13" s="278">
        <v>2144</v>
      </c>
      <c r="D13" s="278">
        <v>1183</v>
      </c>
      <c r="E13" s="278">
        <v>961</v>
      </c>
      <c r="F13" s="288">
        <v>10040.02</v>
      </c>
      <c r="G13" s="288">
        <v>3234.12</v>
      </c>
      <c r="H13" s="289">
        <v>6805.9</v>
      </c>
    </row>
    <row r="14" spans="1:8" ht="18" customHeight="1" x14ac:dyDescent="0.15">
      <c r="A14" s="279"/>
      <c r="B14" s="277" t="s">
        <v>333</v>
      </c>
      <c r="C14" s="278">
        <v>2087</v>
      </c>
      <c r="D14" s="278">
        <v>1259</v>
      </c>
      <c r="E14" s="278">
        <v>828</v>
      </c>
      <c r="F14" s="278">
        <v>10482.56</v>
      </c>
      <c r="G14" s="278">
        <v>3417.99</v>
      </c>
      <c r="H14" s="278">
        <v>7064.57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638</v>
      </c>
      <c r="D18" s="278">
        <v>636</v>
      </c>
      <c r="E18" s="278">
        <v>2</v>
      </c>
      <c r="F18" s="288">
        <v>3609.1</v>
      </c>
      <c r="G18" s="288">
        <v>1237.49</v>
      </c>
      <c r="H18" s="289">
        <v>2371.61</v>
      </c>
    </row>
    <row r="19" spans="1:8" ht="18" customHeight="1" x14ac:dyDescent="0.15">
      <c r="A19" s="279"/>
      <c r="B19" s="277">
        <v>2013</v>
      </c>
      <c r="C19" s="278">
        <v>701</v>
      </c>
      <c r="D19" s="278">
        <v>698</v>
      </c>
      <c r="E19" s="278">
        <v>3</v>
      </c>
      <c r="F19" s="288">
        <v>4062.95</v>
      </c>
      <c r="G19" s="288">
        <v>1388.09</v>
      </c>
      <c r="H19" s="289">
        <v>2674.87</v>
      </c>
    </row>
    <row r="20" spans="1:8" ht="18" customHeight="1" x14ac:dyDescent="0.15">
      <c r="A20" s="279"/>
      <c r="B20" s="277" t="s">
        <v>333</v>
      </c>
      <c r="C20" s="278">
        <v>781</v>
      </c>
      <c r="D20" s="278">
        <v>780</v>
      </c>
      <c r="E20" s="278">
        <v>1</v>
      </c>
      <c r="F20" s="278">
        <v>4708.8999999999996</v>
      </c>
      <c r="G20" s="278">
        <v>1619.17</v>
      </c>
      <c r="H20" s="278">
        <v>3089.73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61</v>
      </c>
      <c r="D22" s="278">
        <v>60</v>
      </c>
      <c r="E22" s="278">
        <v>1</v>
      </c>
      <c r="F22" s="288">
        <v>420.41</v>
      </c>
      <c r="G22" s="288">
        <v>143.06</v>
      </c>
      <c r="H22" s="289">
        <v>277.35000000000002</v>
      </c>
    </row>
    <row r="23" spans="1:8" ht="18" customHeight="1" x14ac:dyDescent="0.15">
      <c r="A23" s="279"/>
      <c r="B23" s="277">
        <v>2013</v>
      </c>
      <c r="C23" s="278">
        <v>78</v>
      </c>
      <c r="D23" s="278">
        <v>77</v>
      </c>
      <c r="E23" s="278">
        <v>1</v>
      </c>
      <c r="F23" s="288">
        <v>513.98</v>
      </c>
      <c r="G23" s="288">
        <v>170.46</v>
      </c>
      <c r="H23" s="289">
        <v>343.52</v>
      </c>
    </row>
    <row r="24" spans="1:8" ht="18" customHeight="1" x14ac:dyDescent="0.15">
      <c r="A24" s="279"/>
      <c r="B24" s="277" t="s">
        <v>333</v>
      </c>
      <c r="C24" s="278">
        <v>79</v>
      </c>
      <c r="D24" s="278">
        <v>77</v>
      </c>
      <c r="E24" s="278">
        <v>2</v>
      </c>
      <c r="F24" s="278">
        <v>473.66</v>
      </c>
      <c r="G24" s="278">
        <v>154.77000000000001</v>
      </c>
      <c r="H24" s="278">
        <v>318.89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2</v>
      </c>
      <c r="D26" s="278">
        <v>1</v>
      </c>
      <c r="E26" s="278">
        <v>1</v>
      </c>
      <c r="F26" s="288">
        <v>12.23</v>
      </c>
      <c r="G26" s="288">
        <v>3.82</v>
      </c>
      <c r="H26" s="289">
        <v>8.41</v>
      </c>
    </row>
    <row r="27" spans="1:8" ht="18" customHeight="1" x14ac:dyDescent="0.15">
      <c r="A27" s="292"/>
      <c r="B27" s="277">
        <v>2013</v>
      </c>
      <c r="C27" s="278">
        <v>1</v>
      </c>
      <c r="D27" s="278">
        <v>0</v>
      </c>
      <c r="E27" s="278">
        <v>1</v>
      </c>
      <c r="F27" s="288">
        <v>1.2</v>
      </c>
      <c r="G27" s="288">
        <v>0.37</v>
      </c>
      <c r="H27" s="289">
        <v>0.83</v>
      </c>
    </row>
    <row r="28" spans="1:8" ht="18" customHeight="1" x14ac:dyDescent="0.15">
      <c r="A28" s="279"/>
      <c r="B28" s="277" t="s">
        <v>333</v>
      </c>
      <c r="C28" s="278">
        <v>2</v>
      </c>
      <c r="D28" s="278">
        <v>1</v>
      </c>
      <c r="E28" s="278">
        <v>1</v>
      </c>
      <c r="F28" s="278">
        <v>18.59</v>
      </c>
      <c r="G28" s="278">
        <v>5.8</v>
      </c>
      <c r="H28" s="278">
        <v>12.79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1273</v>
      </c>
      <c r="D30" s="278">
        <v>380</v>
      </c>
      <c r="E30" s="278">
        <v>893</v>
      </c>
      <c r="F30" s="288">
        <v>5129.46</v>
      </c>
      <c r="G30" s="288">
        <v>1555.64</v>
      </c>
      <c r="H30" s="289">
        <v>3573.82</v>
      </c>
    </row>
    <row r="31" spans="1:8" ht="18" customHeight="1" x14ac:dyDescent="0.15">
      <c r="A31" s="292"/>
      <c r="B31" s="277">
        <v>2013</v>
      </c>
      <c r="C31" s="278">
        <v>1257</v>
      </c>
      <c r="D31" s="278">
        <v>408</v>
      </c>
      <c r="E31" s="278">
        <v>849</v>
      </c>
      <c r="F31" s="288">
        <v>5168.57</v>
      </c>
      <c r="G31" s="288">
        <v>1585.76</v>
      </c>
      <c r="H31" s="289">
        <v>3582.81</v>
      </c>
    </row>
    <row r="32" spans="1:8" ht="18" customHeight="1" x14ac:dyDescent="0.15">
      <c r="A32" s="279"/>
      <c r="B32" s="277" t="s">
        <v>333</v>
      </c>
      <c r="C32" s="278">
        <v>1123</v>
      </c>
      <c r="D32" s="278">
        <v>401</v>
      </c>
      <c r="E32" s="278">
        <v>722</v>
      </c>
      <c r="F32" s="278">
        <v>4926.9799999999996</v>
      </c>
      <c r="G32" s="278">
        <v>1529.54</v>
      </c>
      <c r="H32" s="278">
        <v>3397.44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0</v>
      </c>
      <c r="D34" s="278">
        <v>0</v>
      </c>
      <c r="E34" s="278">
        <v>0</v>
      </c>
      <c r="F34" s="288">
        <v>0</v>
      </c>
      <c r="G34" s="288">
        <v>0</v>
      </c>
      <c r="H34" s="289">
        <v>0</v>
      </c>
    </row>
    <row r="35" spans="1:8" ht="18" customHeight="1" x14ac:dyDescent="0.15">
      <c r="A35" s="292"/>
      <c r="B35" s="277">
        <v>2013</v>
      </c>
      <c r="C35" s="278">
        <v>0</v>
      </c>
      <c r="D35" s="278">
        <v>0</v>
      </c>
      <c r="E35" s="278">
        <v>0</v>
      </c>
      <c r="F35" s="288">
        <v>0</v>
      </c>
      <c r="G35" s="288">
        <v>0</v>
      </c>
      <c r="H35" s="289">
        <v>0</v>
      </c>
    </row>
    <row r="36" spans="1:8" ht="18" customHeight="1" x14ac:dyDescent="0.15">
      <c r="A36" s="279"/>
      <c r="B36" s="277" t="s">
        <v>333</v>
      </c>
      <c r="C36" s="278">
        <v>1</v>
      </c>
      <c r="D36" s="278">
        <v>0</v>
      </c>
      <c r="E36" s="278">
        <v>1</v>
      </c>
      <c r="F36" s="278">
        <v>2.2000000000000002</v>
      </c>
      <c r="G36" s="278">
        <v>0.67</v>
      </c>
      <c r="H36" s="278">
        <v>1.53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107</v>
      </c>
      <c r="D38" s="278">
        <v>0</v>
      </c>
      <c r="E38" s="278">
        <v>107</v>
      </c>
      <c r="F38" s="288">
        <v>249.68</v>
      </c>
      <c r="G38" s="288">
        <v>76.11</v>
      </c>
      <c r="H38" s="289">
        <v>173.57</v>
      </c>
    </row>
    <row r="39" spans="1:8" ht="18" customHeight="1" x14ac:dyDescent="0.15">
      <c r="A39" s="292"/>
      <c r="B39" s="277">
        <v>2013</v>
      </c>
      <c r="C39" s="278">
        <v>107</v>
      </c>
      <c r="D39" s="278">
        <v>0</v>
      </c>
      <c r="E39" s="278">
        <v>107</v>
      </c>
      <c r="F39" s="288">
        <v>293.32</v>
      </c>
      <c r="G39" s="288">
        <v>89.44</v>
      </c>
      <c r="H39" s="289">
        <v>203.88</v>
      </c>
    </row>
    <row r="40" spans="1:8" ht="18" customHeight="1" x14ac:dyDescent="0.15">
      <c r="A40" s="279"/>
      <c r="B40" s="277" t="s">
        <v>333</v>
      </c>
      <c r="C40" s="278">
        <v>101</v>
      </c>
      <c r="D40" s="278">
        <v>0</v>
      </c>
      <c r="E40" s="278">
        <v>101</v>
      </c>
      <c r="F40" s="278">
        <v>352.23</v>
      </c>
      <c r="G40" s="278">
        <v>108.05</v>
      </c>
      <c r="H40" s="278">
        <v>244.19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743</v>
      </c>
      <c r="D48" s="278">
        <v>80</v>
      </c>
      <c r="E48" s="278">
        <v>663</v>
      </c>
      <c r="F48" s="288">
        <v>2169.4899999999998</v>
      </c>
      <c r="G48" s="288">
        <v>664.91</v>
      </c>
      <c r="H48" s="289">
        <v>1504.58</v>
      </c>
    </row>
    <row r="49" spans="1:8" ht="18" customHeight="1" x14ac:dyDescent="0.15">
      <c r="A49" s="279"/>
      <c r="B49" s="277">
        <v>2013</v>
      </c>
      <c r="C49" s="278">
        <v>739</v>
      </c>
      <c r="D49" s="278">
        <v>105</v>
      </c>
      <c r="E49" s="278">
        <v>634</v>
      </c>
      <c r="F49" s="288">
        <v>2243.92</v>
      </c>
      <c r="G49" s="288">
        <v>691.05</v>
      </c>
      <c r="H49" s="289">
        <v>1552.87</v>
      </c>
    </row>
    <row r="50" spans="1:8" ht="18" customHeight="1" x14ac:dyDescent="0.15">
      <c r="A50" s="279"/>
      <c r="B50" s="277" t="s">
        <v>333</v>
      </c>
      <c r="C50" s="278">
        <v>636</v>
      </c>
      <c r="D50" s="278">
        <v>104</v>
      </c>
      <c r="E50" s="278">
        <v>532</v>
      </c>
      <c r="F50" s="278">
        <v>1968.94</v>
      </c>
      <c r="G50" s="278">
        <v>610.29999999999995</v>
      </c>
      <c r="H50" s="278">
        <v>1358.64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531</v>
      </c>
      <c r="D52" s="278">
        <v>318</v>
      </c>
      <c r="E52" s="278">
        <v>213</v>
      </c>
      <c r="F52" s="288">
        <v>2967.4</v>
      </c>
      <c r="G52" s="288">
        <v>895.44</v>
      </c>
      <c r="H52" s="289">
        <v>2071.96</v>
      </c>
    </row>
    <row r="53" spans="1:8" ht="18" customHeight="1" x14ac:dyDescent="0.15">
      <c r="A53" s="292"/>
      <c r="B53" s="277">
        <v>2013</v>
      </c>
      <c r="C53" s="278">
        <v>531</v>
      </c>
      <c r="D53" s="278">
        <v>326</v>
      </c>
      <c r="E53" s="278">
        <v>205</v>
      </c>
      <c r="F53" s="288">
        <v>3013.83</v>
      </c>
      <c r="G53" s="288">
        <v>915.86</v>
      </c>
      <c r="H53" s="289">
        <v>2097.9699999999998</v>
      </c>
    </row>
    <row r="54" spans="1:8" ht="18" customHeight="1" x14ac:dyDescent="0.15">
      <c r="A54" s="279"/>
      <c r="B54" s="277" t="s">
        <v>333</v>
      </c>
      <c r="C54" s="278">
        <v>504</v>
      </c>
      <c r="D54" s="278">
        <v>309</v>
      </c>
      <c r="E54" s="278">
        <v>195</v>
      </c>
      <c r="F54" s="278">
        <v>3066.77</v>
      </c>
      <c r="G54" s="278">
        <v>952.25</v>
      </c>
      <c r="H54" s="278">
        <v>2114.5300000000002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</v>
      </c>
      <c r="D56" s="278">
        <v>1</v>
      </c>
      <c r="E56" s="278">
        <v>0</v>
      </c>
      <c r="F56" s="288">
        <v>4.88</v>
      </c>
      <c r="G56" s="288">
        <v>1.67</v>
      </c>
      <c r="H56" s="289">
        <v>3.21</v>
      </c>
    </row>
    <row r="57" spans="1:8" s="50" customFormat="1" ht="18" customHeight="1" x14ac:dyDescent="0.15">
      <c r="A57" s="279"/>
      <c r="B57" s="277">
        <v>2013</v>
      </c>
      <c r="C57" s="278">
        <v>0</v>
      </c>
      <c r="D57" s="278">
        <v>0</v>
      </c>
      <c r="E57" s="278">
        <v>0</v>
      </c>
      <c r="F57" s="288">
        <v>0</v>
      </c>
      <c r="G57" s="288">
        <v>0</v>
      </c>
      <c r="H57" s="289">
        <v>0</v>
      </c>
    </row>
    <row r="58" spans="1:8" s="50" customFormat="1" ht="18" customHeight="1" x14ac:dyDescent="0.15">
      <c r="A58" s="279"/>
      <c r="B58" s="277" t="s">
        <v>333</v>
      </c>
      <c r="C58" s="278">
        <v>0</v>
      </c>
      <c r="D58" s="278">
        <v>0</v>
      </c>
      <c r="E58" s="278">
        <v>0</v>
      </c>
      <c r="F58" s="278">
        <v>0</v>
      </c>
      <c r="G58" s="278">
        <v>0</v>
      </c>
      <c r="H58" s="278">
        <v>0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781</v>
      </c>
      <c r="D60" s="278">
        <v>675</v>
      </c>
      <c r="E60" s="278">
        <v>106</v>
      </c>
      <c r="F60" s="288">
        <v>4195.46</v>
      </c>
      <c r="G60" s="288">
        <v>1428.4</v>
      </c>
      <c r="H60" s="289">
        <v>2767.07</v>
      </c>
    </row>
    <row r="61" spans="1:8" ht="18" customHeight="1" x14ac:dyDescent="0.15">
      <c r="A61" s="279"/>
      <c r="B61" s="277">
        <v>2013</v>
      </c>
      <c r="C61" s="278">
        <v>859</v>
      </c>
      <c r="D61" s="278">
        <v>749</v>
      </c>
      <c r="E61" s="278">
        <v>110</v>
      </c>
      <c r="F61" s="288">
        <v>4724.71</v>
      </c>
      <c r="G61" s="288">
        <v>1609.46</v>
      </c>
      <c r="H61" s="289">
        <v>3115.25</v>
      </c>
    </row>
    <row r="62" spans="1:8" ht="19.5" customHeight="1" x14ac:dyDescent="0.15">
      <c r="A62" s="279"/>
      <c r="B62" s="277" t="s">
        <v>333</v>
      </c>
      <c r="C62" s="278">
        <v>942</v>
      </c>
      <c r="D62" s="278">
        <v>845</v>
      </c>
      <c r="E62" s="278">
        <v>97</v>
      </c>
      <c r="F62" s="278">
        <v>5436.39</v>
      </c>
      <c r="G62" s="278">
        <v>1852.03</v>
      </c>
      <c r="H62" s="278">
        <v>3584.36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</v>
      </c>
      <c r="D64" s="278">
        <v>0</v>
      </c>
      <c r="E64" s="278">
        <v>1</v>
      </c>
      <c r="F64" s="288">
        <v>5.33</v>
      </c>
      <c r="G64" s="288">
        <v>1.63</v>
      </c>
      <c r="H64" s="289">
        <v>3.7</v>
      </c>
    </row>
    <row r="65" spans="1:8" ht="18" customHeight="1" x14ac:dyDescent="0.15">
      <c r="A65" s="279"/>
      <c r="B65" s="277">
        <v>2013</v>
      </c>
      <c r="C65" s="278">
        <v>1</v>
      </c>
      <c r="D65" s="278">
        <v>1</v>
      </c>
      <c r="E65" s="278">
        <v>0</v>
      </c>
      <c r="F65" s="288">
        <v>3.35</v>
      </c>
      <c r="G65" s="288">
        <v>1.02</v>
      </c>
      <c r="H65" s="289">
        <v>2.33</v>
      </c>
    </row>
    <row r="66" spans="1:8" ht="19.5" customHeight="1" x14ac:dyDescent="0.15">
      <c r="A66" s="279"/>
      <c r="B66" s="277" t="s">
        <v>333</v>
      </c>
      <c r="C66" s="278">
        <v>0</v>
      </c>
      <c r="D66" s="278">
        <v>0</v>
      </c>
      <c r="E66" s="278">
        <v>0</v>
      </c>
      <c r="F66" s="278">
        <v>0</v>
      </c>
      <c r="G66" s="278">
        <v>0</v>
      </c>
      <c r="H66" s="278">
        <v>0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24</v>
      </c>
      <c r="D68" s="278">
        <v>3</v>
      </c>
      <c r="E68" s="278">
        <v>21</v>
      </c>
      <c r="F68" s="288">
        <v>78.33</v>
      </c>
      <c r="G68" s="288">
        <v>24.09</v>
      </c>
      <c r="H68" s="289">
        <v>54.24</v>
      </c>
    </row>
    <row r="69" spans="1:8" ht="18" customHeight="1" x14ac:dyDescent="0.15">
      <c r="A69" s="279"/>
      <c r="B69" s="277">
        <v>2013</v>
      </c>
      <c r="C69" s="278">
        <v>14</v>
      </c>
      <c r="D69" s="278">
        <v>2</v>
      </c>
      <c r="E69" s="278">
        <v>12</v>
      </c>
      <c r="F69" s="288">
        <v>54.21</v>
      </c>
      <c r="G69" s="288">
        <v>16.73</v>
      </c>
      <c r="H69" s="289">
        <v>37.479999999999997</v>
      </c>
    </row>
    <row r="70" spans="1:8" ht="19.5" customHeight="1" x14ac:dyDescent="0.15">
      <c r="A70" s="279"/>
      <c r="B70" s="277" t="s">
        <v>333</v>
      </c>
      <c r="C70" s="278">
        <v>5</v>
      </c>
      <c r="D70" s="278">
        <v>1</v>
      </c>
      <c r="E70" s="278">
        <v>4</v>
      </c>
      <c r="F70" s="278">
        <v>10.46</v>
      </c>
      <c r="G70" s="278">
        <v>3.42</v>
      </c>
      <c r="H70" s="278">
        <v>7.04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8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23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8226</v>
      </c>
      <c r="D12" s="278">
        <v>3554</v>
      </c>
      <c r="E12" s="278">
        <v>4672</v>
      </c>
      <c r="F12" s="288">
        <v>28174.77</v>
      </c>
      <c r="G12" s="288">
        <v>9092.34</v>
      </c>
      <c r="H12" s="289">
        <v>19082.43</v>
      </c>
    </row>
    <row r="13" spans="1:8" ht="18" customHeight="1" x14ac:dyDescent="0.15">
      <c r="A13" s="279"/>
      <c r="B13" s="277">
        <v>2013</v>
      </c>
      <c r="C13" s="278">
        <v>8129</v>
      </c>
      <c r="D13" s="278">
        <v>3592</v>
      </c>
      <c r="E13" s="278">
        <v>4537</v>
      </c>
      <c r="F13" s="288">
        <v>28733.25</v>
      </c>
      <c r="G13" s="288">
        <v>9254.98</v>
      </c>
      <c r="H13" s="289">
        <v>19478.259999999998</v>
      </c>
    </row>
    <row r="14" spans="1:8" ht="18" customHeight="1" x14ac:dyDescent="0.15">
      <c r="A14" s="279"/>
      <c r="B14" s="277" t="s">
        <v>333</v>
      </c>
      <c r="C14" s="278">
        <v>8912</v>
      </c>
      <c r="D14" s="278">
        <v>4124</v>
      </c>
      <c r="E14" s="278">
        <v>4788</v>
      </c>
      <c r="F14" s="278">
        <v>31684.7</v>
      </c>
      <c r="G14" s="278">
        <v>10205.83</v>
      </c>
      <c r="H14" s="278">
        <v>21478.86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2062</v>
      </c>
      <c r="D18" s="278">
        <v>1939</v>
      </c>
      <c r="E18" s="278">
        <v>123</v>
      </c>
      <c r="F18" s="288">
        <v>10128.629999999999</v>
      </c>
      <c r="G18" s="288">
        <v>3420.11</v>
      </c>
      <c r="H18" s="289">
        <v>6708.52</v>
      </c>
    </row>
    <row r="19" spans="1:8" ht="18" customHeight="1" x14ac:dyDescent="0.15">
      <c r="A19" s="279"/>
      <c r="B19" s="277">
        <v>2013</v>
      </c>
      <c r="C19" s="278">
        <v>2066</v>
      </c>
      <c r="D19" s="278">
        <v>1992</v>
      </c>
      <c r="E19" s="278">
        <v>74</v>
      </c>
      <c r="F19" s="288">
        <v>10651.26</v>
      </c>
      <c r="G19" s="288">
        <v>3609.26</v>
      </c>
      <c r="H19" s="289">
        <v>7042</v>
      </c>
    </row>
    <row r="20" spans="1:8" ht="18" customHeight="1" x14ac:dyDescent="0.15">
      <c r="A20" s="279"/>
      <c r="B20" s="277" t="s">
        <v>333</v>
      </c>
      <c r="C20" s="278">
        <v>2323</v>
      </c>
      <c r="D20" s="278">
        <v>2259</v>
      </c>
      <c r="E20" s="278">
        <v>64</v>
      </c>
      <c r="F20" s="278">
        <v>11581.45</v>
      </c>
      <c r="G20" s="278">
        <v>3927.62</v>
      </c>
      <c r="H20" s="278">
        <v>7653.84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486</v>
      </c>
      <c r="D22" s="278">
        <v>216</v>
      </c>
      <c r="E22" s="278">
        <v>270</v>
      </c>
      <c r="F22" s="288">
        <v>1727.42</v>
      </c>
      <c r="G22" s="288">
        <v>556.88</v>
      </c>
      <c r="H22" s="289">
        <v>1170.54</v>
      </c>
    </row>
    <row r="23" spans="1:8" ht="18" customHeight="1" x14ac:dyDescent="0.15">
      <c r="A23" s="279"/>
      <c r="B23" s="277">
        <v>2013</v>
      </c>
      <c r="C23" s="278">
        <v>473</v>
      </c>
      <c r="D23" s="278">
        <v>196</v>
      </c>
      <c r="E23" s="278">
        <v>277</v>
      </c>
      <c r="F23" s="288">
        <v>1507.91</v>
      </c>
      <c r="G23" s="288">
        <v>481.55</v>
      </c>
      <c r="H23" s="289">
        <v>1026.3599999999999</v>
      </c>
    </row>
    <row r="24" spans="1:8" ht="18" customHeight="1" x14ac:dyDescent="0.15">
      <c r="A24" s="279"/>
      <c r="B24" s="277" t="s">
        <v>333</v>
      </c>
      <c r="C24" s="278">
        <v>623</v>
      </c>
      <c r="D24" s="278">
        <v>254</v>
      </c>
      <c r="E24" s="278">
        <v>369</v>
      </c>
      <c r="F24" s="278">
        <v>2323.6999999999998</v>
      </c>
      <c r="G24" s="278">
        <v>743.49</v>
      </c>
      <c r="H24" s="278">
        <v>1580.21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2037</v>
      </c>
      <c r="D26" s="278">
        <v>671</v>
      </c>
      <c r="E26" s="278">
        <v>1366</v>
      </c>
      <c r="F26" s="288">
        <v>6565.3</v>
      </c>
      <c r="G26" s="288">
        <v>2061.09</v>
      </c>
      <c r="H26" s="289">
        <v>4504.21</v>
      </c>
    </row>
    <row r="27" spans="1:8" ht="18" customHeight="1" x14ac:dyDescent="0.15">
      <c r="A27" s="292"/>
      <c r="B27" s="277">
        <v>2013</v>
      </c>
      <c r="C27" s="278">
        <v>2076</v>
      </c>
      <c r="D27" s="278">
        <v>704</v>
      </c>
      <c r="E27" s="278">
        <v>1372</v>
      </c>
      <c r="F27" s="288">
        <v>7063.05</v>
      </c>
      <c r="G27" s="288">
        <v>2192.42</v>
      </c>
      <c r="H27" s="289">
        <v>4870.62</v>
      </c>
    </row>
    <row r="28" spans="1:8" ht="18" customHeight="1" x14ac:dyDescent="0.15">
      <c r="A28" s="279"/>
      <c r="B28" s="277" t="s">
        <v>333</v>
      </c>
      <c r="C28" s="278">
        <v>2309</v>
      </c>
      <c r="D28" s="278">
        <v>860</v>
      </c>
      <c r="E28" s="278">
        <v>1449</v>
      </c>
      <c r="F28" s="278">
        <v>8249.1200000000008</v>
      </c>
      <c r="G28" s="278">
        <v>2574.89</v>
      </c>
      <c r="H28" s="278">
        <v>5674.24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3025</v>
      </c>
      <c r="D30" s="278">
        <v>726</v>
      </c>
      <c r="E30" s="278">
        <v>2299</v>
      </c>
      <c r="F30" s="288">
        <v>8977.9599999999991</v>
      </c>
      <c r="G30" s="288">
        <v>2812.29</v>
      </c>
      <c r="H30" s="289">
        <v>6165.67</v>
      </c>
    </row>
    <row r="31" spans="1:8" ht="18" customHeight="1" x14ac:dyDescent="0.15">
      <c r="A31" s="292"/>
      <c r="B31" s="277">
        <v>2013</v>
      </c>
      <c r="C31" s="278">
        <v>2968</v>
      </c>
      <c r="D31" s="278">
        <v>697</v>
      </c>
      <c r="E31" s="278">
        <v>2271</v>
      </c>
      <c r="F31" s="288">
        <v>8795.31</v>
      </c>
      <c r="G31" s="288">
        <v>2748.17</v>
      </c>
      <c r="H31" s="289">
        <v>6047.14</v>
      </c>
    </row>
    <row r="32" spans="1:8" ht="18" customHeight="1" x14ac:dyDescent="0.15">
      <c r="A32" s="279"/>
      <c r="B32" s="277" t="s">
        <v>333</v>
      </c>
      <c r="C32" s="278">
        <v>3145</v>
      </c>
      <c r="D32" s="278">
        <v>750</v>
      </c>
      <c r="E32" s="278">
        <v>2395</v>
      </c>
      <c r="F32" s="278">
        <v>8876.2999999999993</v>
      </c>
      <c r="G32" s="278">
        <v>2757.86</v>
      </c>
      <c r="H32" s="278">
        <v>6118.44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56</v>
      </c>
      <c r="D34" s="278">
        <v>2</v>
      </c>
      <c r="E34" s="278">
        <v>54</v>
      </c>
      <c r="F34" s="288">
        <v>79.64</v>
      </c>
      <c r="G34" s="288">
        <v>25.17</v>
      </c>
      <c r="H34" s="289">
        <v>54.47</v>
      </c>
    </row>
    <row r="35" spans="1:8" ht="18" customHeight="1" x14ac:dyDescent="0.15">
      <c r="A35" s="292"/>
      <c r="B35" s="277">
        <v>2013</v>
      </c>
      <c r="C35" s="278">
        <v>65</v>
      </c>
      <c r="D35" s="278">
        <v>2</v>
      </c>
      <c r="E35" s="278">
        <v>63</v>
      </c>
      <c r="F35" s="288">
        <v>116.5</v>
      </c>
      <c r="G35" s="288">
        <v>36.67</v>
      </c>
      <c r="H35" s="289">
        <v>79.83</v>
      </c>
    </row>
    <row r="36" spans="1:8" ht="18" customHeight="1" x14ac:dyDescent="0.15">
      <c r="A36" s="279"/>
      <c r="B36" s="277" t="s">
        <v>333</v>
      </c>
      <c r="C36" s="278">
        <v>56</v>
      </c>
      <c r="D36" s="278">
        <v>1</v>
      </c>
      <c r="E36" s="278">
        <v>55</v>
      </c>
      <c r="F36" s="278">
        <v>70.44</v>
      </c>
      <c r="G36" s="278">
        <v>22.48</v>
      </c>
      <c r="H36" s="278">
        <v>47.96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560</v>
      </c>
      <c r="D38" s="278">
        <v>0</v>
      </c>
      <c r="E38" s="278">
        <v>560</v>
      </c>
      <c r="F38" s="288">
        <v>695.83</v>
      </c>
      <c r="G38" s="288">
        <v>216.81</v>
      </c>
      <c r="H38" s="289">
        <v>479.02</v>
      </c>
    </row>
    <row r="39" spans="1:8" ht="18" customHeight="1" x14ac:dyDescent="0.15">
      <c r="A39" s="292"/>
      <c r="B39" s="277">
        <v>2013</v>
      </c>
      <c r="C39" s="278">
        <v>481</v>
      </c>
      <c r="D39" s="278">
        <v>1</v>
      </c>
      <c r="E39" s="278">
        <v>480</v>
      </c>
      <c r="F39" s="288">
        <v>599.23</v>
      </c>
      <c r="G39" s="288">
        <v>186.92</v>
      </c>
      <c r="H39" s="289">
        <v>412.31</v>
      </c>
    </row>
    <row r="40" spans="1:8" ht="18" customHeight="1" x14ac:dyDescent="0.15">
      <c r="A40" s="279"/>
      <c r="B40" s="277" t="s">
        <v>333</v>
      </c>
      <c r="C40" s="278">
        <v>456</v>
      </c>
      <c r="D40" s="278">
        <v>0</v>
      </c>
      <c r="E40" s="278">
        <v>456</v>
      </c>
      <c r="F40" s="278">
        <v>583.69000000000005</v>
      </c>
      <c r="G40" s="278">
        <v>179.5</v>
      </c>
      <c r="H40" s="278">
        <v>404.19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3252</v>
      </c>
      <c r="D48" s="278">
        <v>203</v>
      </c>
      <c r="E48" s="278">
        <v>3049</v>
      </c>
      <c r="F48" s="288">
        <v>5639.84</v>
      </c>
      <c r="G48" s="288">
        <v>1746.2</v>
      </c>
      <c r="H48" s="289">
        <v>3893.64</v>
      </c>
    </row>
    <row r="49" spans="1:8" ht="18" customHeight="1" x14ac:dyDescent="0.15">
      <c r="A49" s="279"/>
      <c r="B49" s="277">
        <v>2013</v>
      </c>
      <c r="C49" s="278">
        <v>3125</v>
      </c>
      <c r="D49" s="278">
        <v>189</v>
      </c>
      <c r="E49" s="278">
        <v>2936</v>
      </c>
      <c r="F49" s="288">
        <v>5781.38</v>
      </c>
      <c r="G49" s="288">
        <v>1786.28</v>
      </c>
      <c r="H49" s="289">
        <v>3995.11</v>
      </c>
    </row>
    <row r="50" spans="1:8" ht="18" customHeight="1" x14ac:dyDescent="0.15">
      <c r="A50" s="279"/>
      <c r="B50" s="277" t="s">
        <v>333</v>
      </c>
      <c r="C50" s="278">
        <v>3401</v>
      </c>
      <c r="D50" s="278">
        <v>269</v>
      </c>
      <c r="E50" s="278">
        <v>3132</v>
      </c>
      <c r="F50" s="278">
        <v>6224.16</v>
      </c>
      <c r="G50" s="278">
        <v>1915.96</v>
      </c>
      <c r="H50" s="278">
        <v>4308.21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2376</v>
      </c>
      <c r="D52" s="278">
        <v>1343</v>
      </c>
      <c r="E52" s="278">
        <v>1033</v>
      </c>
      <c r="F52" s="288">
        <v>11002.56</v>
      </c>
      <c r="G52" s="288">
        <v>3475.98</v>
      </c>
      <c r="H52" s="289">
        <v>7526.58</v>
      </c>
    </row>
    <row r="53" spans="1:8" ht="18" customHeight="1" x14ac:dyDescent="0.15">
      <c r="A53" s="292"/>
      <c r="B53" s="277">
        <v>2013</v>
      </c>
      <c r="C53" s="278">
        <v>2325</v>
      </c>
      <c r="D53" s="278">
        <v>1291</v>
      </c>
      <c r="E53" s="278">
        <v>1034</v>
      </c>
      <c r="F53" s="288">
        <v>10776.31</v>
      </c>
      <c r="G53" s="288">
        <v>3370.32</v>
      </c>
      <c r="H53" s="289">
        <v>7406</v>
      </c>
    </row>
    <row r="54" spans="1:8" ht="18" customHeight="1" x14ac:dyDescent="0.15">
      <c r="A54" s="279"/>
      <c r="B54" s="277" t="s">
        <v>333</v>
      </c>
      <c r="C54" s="278">
        <v>2444</v>
      </c>
      <c r="D54" s="278">
        <v>1404</v>
      </c>
      <c r="E54" s="278">
        <v>1040</v>
      </c>
      <c r="F54" s="278">
        <v>11718.02</v>
      </c>
      <c r="G54" s="278">
        <v>3670.62</v>
      </c>
      <c r="H54" s="278">
        <v>8047.39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35</v>
      </c>
      <c r="D56" s="278">
        <v>17</v>
      </c>
      <c r="E56" s="278">
        <v>18</v>
      </c>
      <c r="F56" s="288">
        <v>87.52</v>
      </c>
      <c r="G56" s="288">
        <v>27.78</v>
      </c>
      <c r="H56" s="289">
        <v>59.74</v>
      </c>
    </row>
    <row r="57" spans="1:8" s="50" customFormat="1" ht="18" customHeight="1" x14ac:dyDescent="0.15">
      <c r="A57" s="279"/>
      <c r="B57" s="277">
        <v>2013</v>
      </c>
      <c r="C57" s="278">
        <v>16</v>
      </c>
      <c r="D57" s="278">
        <v>11</v>
      </c>
      <c r="E57" s="278">
        <v>5</v>
      </c>
      <c r="F57" s="288">
        <v>79.03</v>
      </c>
      <c r="G57" s="288">
        <v>25.91</v>
      </c>
      <c r="H57" s="289">
        <v>53.12</v>
      </c>
    </row>
    <row r="58" spans="1:8" s="50" customFormat="1" ht="18" customHeight="1" x14ac:dyDescent="0.15">
      <c r="A58" s="279"/>
      <c r="B58" s="277" t="s">
        <v>333</v>
      </c>
      <c r="C58" s="278">
        <v>15</v>
      </c>
      <c r="D58" s="278">
        <v>11</v>
      </c>
      <c r="E58" s="278">
        <v>4</v>
      </c>
      <c r="F58" s="278">
        <v>69.319999999999993</v>
      </c>
      <c r="G58" s="278">
        <v>22.52</v>
      </c>
      <c r="H58" s="278">
        <v>46.8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2435</v>
      </c>
      <c r="D60" s="278">
        <v>1981</v>
      </c>
      <c r="E60" s="278">
        <v>454</v>
      </c>
      <c r="F60" s="288">
        <v>11127.46</v>
      </c>
      <c r="G60" s="288">
        <v>3739.86</v>
      </c>
      <c r="H60" s="289">
        <v>7387.6</v>
      </c>
    </row>
    <row r="61" spans="1:8" ht="18" customHeight="1" x14ac:dyDescent="0.15">
      <c r="A61" s="279"/>
      <c r="B61" s="277">
        <v>2013</v>
      </c>
      <c r="C61" s="278">
        <v>2546</v>
      </c>
      <c r="D61" s="278">
        <v>2091</v>
      </c>
      <c r="E61" s="278">
        <v>455</v>
      </c>
      <c r="F61" s="288">
        <v>11806.65</v>
      </c>
      <c r="G61" s="288">
        <v>3981.75</v>
      </c>
      <c r="H61" s="289">
        <v>7824.9</v>
      </c>
    </row>
    <row r="62" spans="1:8" ht="19.5" customHeight="1" x14ac:dyDescent="0.15">
      <c r="A62" s="279"/>
      <c r="B62" s="277" t="s">
        <v>333</v>
      </c>
      <c r="C62" s="278">
        <v>2919</v>
      </c>
      <c r="D62" s="278">
        <v>2436</v>
      </c>
      <c r="E62" s="278">
        <v>483</v>
      </c>
      <c r="F62" s="278">
        <v>13389.69</v>
      </c>
      <c r="G62" s="278">
        <v>4509.22</v>
      </c>
      <c r="H62" s="278">
        <v>8880.4599999999991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15</v>
      </c>
      <c r="D64" s="278">
        <v>7</v>
      </c>
      <c r="E64" s="278">
        <v>8</v>
      </c>
      <c r="F64" s="288">
        <v>59.45</v>
      </c>
      <c r="G64" s="288">
        <v>19.09</v>
      </c>
      <c r="H64" s="289">
        <v>40.36</v>
      </c>
    </row>
    <row r="65" spans="1:8" ht="18" customHeight="1" x14ac:dyDescent="0.15">
      <c r="A65" s="279"/>
      <c r="B65" s="277">
        <v>2013</v>
      </c>
      <c r="C65" s="278">
        <v>8</v>
      </c>
      <c r="D65" s="278">
        <v>5</v>
      </c>
      <c r="E65" s="278">
        <v>3</v>
      </c>
      <c r="F65" s="288">
        <v>48</v>
      </c>
      <c r="G65" s="288">
        <v>15.88</v>
      </c>
      <c r="H65" s="289">
        <v>32.11</v>
      </c>
    </row>
    <row r="66" spans="1:8" ht="19.5" customHeight="1" x14ac:dyDescent="0.15">
      <c r="A66" s="279"/>
      <c r="B66" s="277" t="s">
        <v>333</v>
      </c>
      <c r="C66" s="278">
        <v>5</v>
      </c>
      <c r="D66" s="278">
        <v>3</v>
      </c>
      <c r="E66" s="278">
        <v>2</v>
      </c>
      <c r="F66" s="278">
        <v>31.97</v>
      </c>
      <c r="G66" s="278">
        <v>10.07</v>
      </c>
      <c r="H66" s="278">
        <v>21.9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113</v>
      </c>
      <c r="D68" s="278">
        <v>3</v>
      </c>
      <c r="E68" s="278">
        <v>110</v>
      </c>
      <c r="F68" s="288">
        <v>257.95</v>
      </c>
      <c r="G68" s="288">
        <v>83.43</v>
      </c>
      <c r="H68" s="289">
        <v>174.52</v>
      </c>
    </row>
    <row r="69" spans="1:8" ht="18" customHeight="1" x14ac:dyDescent="0.15">
      <c r="A69" s="279"/>
      <c r="B69" s="277">
        <v>2013</v>
      </c>
      <c r="C69" s="278">
        <v>109</v>
      </c>
      <c r="D69" s="278">
        <v>5</v>
      </c>
      <c r="E69" s="278">
        <v>104</v>
      </c>
      <c r="F69" s="288">
        <v>241.88</v>
      </c>
      <c r="G69" s="288">
        <v>74.849999999999994</v>
      </c>
      <c r="H69" s="289">
        <v>167.03</v>
      </c>
    </row>
    <row r="70" spans="1:8" ht="19.5" customHeight="1" x14ac:dyDescent="0.15">
      <c r="A70" s="279"/>
      <c r="B70" s="277" t="s">
        <v>333</v>
      </c>
      <c r="C70" s="278">
        <v>128</v>
      </c>
      <c r="D70" s="278">
        <v>1</v>
      </c>
      <c r="E70" s="278">
        <v>127</v>
      </c>
      <c r="F70" s="278">
        <v>251.54</v>
      </c>
      <c r="G70" s="278">
        <v>77.44</v>
      </c>
      <c r="H70" s="278">
        <v>174.11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19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24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2132</v>
      </c>
      <c r="D12" s="278">
        <v>740</v>
      </c>
      <c r="E12" s="278">
        <v>1392</v>
      </c>
      <c r="F12" s="288">
        <v>7094.09</v>
      </c>
      <c r="G12" s="288">
        <v>2293.85</v>
      </c>
      <c r="H12" s="289">
        <v>4800.24</v>
      </c>
    </row>
    <row r="13" spans="1:8" ht="18" customHeight="1" x14ac:dyDescent="0.15">
      <c r="A13" s="279"/>
      <c r="B13" s="277">
        <v>2013</v>
      </c>
      <c r="C13" s="278">
        <v>2187</v>
      </c>
      <c r="D13" s="278">
        <v>815</v>
      </c>
      <c r="E13" s="278">
        <v>1372</v>
      </c>
      <c r="F13" s="288">
        <v>7999.97</v>
      </c>
      <c r="G13" s="288">
        <v>2621.79</v>
      </c>
      <c r="H13" s="289">
        <v>5378.18</v>
      </c>
    </row>
    <row r="14" spans="1:8" ht="18" customHeight="1" x14ac:dyDescent="0.15">
      <c r="A14" s="279"/>
      <c r="B14" s="277" t="s">
        <v>333</v>
      </c>
      <c r="C14" s="278">
        <v>2167</v>
      </c>
      <c r="D14" s="278">
        <v>865</v>
      </c>
      <c r="E14" s="278">
        <v>1302</v>
      </c>
      <c r="F14" s="278">
        <v>7944.65</v>
      </c>
      <c r="G14" s="278">
        <v>2637.43</v>
      </c>
      <c r="H14" s="278">
        <v>5307.23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865</v>
      </c>
      <c r="D18" s="278">
        <v>421</v>
      </c>
      <c r="E18" s="278">
        <v>444</v>
      </c>
      <c r="F18" s="288">
        <v>3286.15</v>
      </c>
      <c r="G18" s="288">
        <v>1087.74</v>
      </c>
      <c r="H18" s="289">
        <v>2198.4</v>
      </c>
    </row>
    <row r="19" spans="1:8" ht="18" customHeight="1" x14ac:dyDescent="0.15">
      <c r="A19" s="279"/>
      <c r="B19" s="277">
        <v>2013</v>
      </c>
      <c r="C19" s="278">
        <v>754</v>
      </c>
      <c r="D19" s="278">
        <v>412</v>
      </c>
      <c r="E19" s="278">
        <v>342</v>
      </c>
      <c r="F19" s="288">
        <v>3078.1</v>
      </c>
      <c r="G19" s="288">
        <v>1032.23</v>
      </c>
      <c r="H19" s="289">
        <v>2045.87</v>
      </c>
    </row>
    <row r="20" spans="1:8" ht="18" customHeight="1" x14ac:dyDescent="0.15">
      <c r="A20" s="279"/>
      <c r="B20" s="277" t="s">
        <v>333</v>
      </c>
      <c r="C20" s="278">
        <v>649</v>
      </c>
      <c r="D20" s="278">
        <v>399</v>
      </c>
      <c r="E20" s="278">
        <v>250</v>
      </c>
      <c r="F20" s="278">
        <v>2767.34</v>
      </c>
      <c r="G20" s="278">
        <v>938.73</v>
      </c>
      <c r="H20" s="278">
        <v>1828.61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171</v>
      </c>
      <c r="D22" s="278">
        <v>113</v>
      </c>
      <c r="E22" s="278">
        <v>58</v>
      </c>
      <c r="F22" s="288">
        <v>1005.04</v>
      </c>
      <c r="G22" s="288">
        <v>336.16</v>
      </c>
      <c r="H22" s="289">
        <v>668.88</v>
      </c>
    </row>
    <row r="23" spans="1:8" ht="18" customHeight="1" x14ac:dyDescent="0.15">
      <c r="A23" s="279"/>
      <c r="B23" s="277">
        <v>2013</v>
      </c>
      <c r="C23" s="278">
        <v>239</v>
      </c>
      <c r="D23" s="278">
        <v>171</v>
      </c>
      <c r="E23" s="278">
        <v>68</v>
      </c>
      <c r="F23" s="288">
        <v>1454.3</v>
      </c>
      <c r="G23" s="288">
        <v>500.87</v>
      </c>
      <c r="H23" s="289">
        <v>953.44</v>
      </c>
    </row>
    <row r="24" spans="1:8" ht="18" customHeight="1" x14ac:dyDescent="0.15">
      <c r="A24" s="279"/>
      <c r="B24" s="277" t="s">
        <v>333</v>
      </c>
      <c r="C24" s="278">
        <v>274</v>
      </c>
      <c r="D24" s="278">
        <v>216</v>
      </c>
      <c r="E24" s="278">
        <v>58</v>
      </c>
      <c r="F24" s="278">
        <v>1779.02</v>
      </c>
      <c r="G24" s="278">
        <v>610.01</v>
      </c>
      <c r="H24" s="278">
        <v>1169.01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625</v>
      </c>
      <c r="D26" s="278">
        <v>131</v>
      </c>
      <c r="E26" s="278">
        <v>494</v>
      </c>
      <c r="F26" s="288">
        <v>1678.23</v>
      </c>
      <c r="G26" s="288">
        <v>519.52</v>
      </c>
      <c r="H26" s="289">
        <v>1158.71</v>
      </c>
    </row>
    <row r="27" spans="1:8" ht="18" customHeight="1" x14ac:dyDescent="0.15">
      <c r="A27" s="292"/>
      <c r="B27" s="277">
        <v>2013</v>
      </c>
      <c r="C27" s="278">
        <v>636</v>
      </c>
      <c r="D27" s="278">
        <v>115</v>
      </c>
      <c r="E27" s="278">
        <v>521</v>
      </c>
      <c r="F27" s="288">
        <v>1887.96</v>
      </c>
      <c r="G27" s="288">
        <v>590.1</v>
      </c>
      <c r="H27" s="289">
        <v>1297.8599999999999</v>
      </c>
    </row>
    <row r="28" spans="1:8" ht="18" customHeight="1" x14ac:dyDescent="0.15">
      <c r="A28" s="279"/>
      <c r="B28" s="277" t="s">
        <v>333</v>
      </c>
      <c r="C28" s="278">
        <v>622</v>
      </c>
      <c r="D28" s="278">
        <v>110</v>
      </c>
      <c r="E28" s="278">
        <v>512</v>
      </c>
      <c r="F28" s="278">
        <v>1676.2</v>
      </c>
      <c r="G28" s="278">
        <v>537.14</v>
      </c>
      <c r="H28" s="278">
        <v>1139.07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385</v>
      </c>
      <c r="D30" s="278">
        <v>75</v>
      </c>
      <c r="E30" s="278">
        <v>310</v>
      </c>
      <c r="F30" s="288">
        <v>997.75</v>
      </c>
      <c r="G30" s="288">
        <v>311.73</v>
      </c>
      <c r="H30" s="289">
        <v>686.02</v>
      </c>
    </row>
    <row r="31" spans="1:8" ht="18" customHeight="1" x14ac:dyDescent="0.15">
      <c r="A31" s="292"/>
      <c r="B31" s="277">
        <v>2013</v>
      </c>
      <c r="C31" s="278">
        <v>471</v>
      </c>
      <c r="D31" s="278">
        <v>117</v>
      </c>
      <c r="E31" s="278">
        <v>354</v>
      </c>
      <c r="F31" s="288">
        <v>1456.62</v>
      </c>
      <c r="G31" s="288">
        <v>461.12</v>
      </c>
      <c r="H31" s="289">
        <v>995.5</v>
      </c>
    </row>
    <row r="32" spans="1:8" ht="18" customHeight="1" x14ac:dyDescent="0.15">
      <c r="A32" s="279"/>
      <c r="B32" s="277" t="s">
        <v>333</v>
      </c>
      <c r="C32" s="278">
        <v>529</v>
      </c>
      <c r="D32" s="278">
        <v>139</v>
      </c>
      <c r="E32" s="278">
        <v>390</v>
      </c>
      <c r="F32" s="278">
        <v>1574.71</v>
      </c>
      <c r="G32" s="278">
        <v>504.72</v>
      </c>
      <c r="H32" s="278">
        <v>1069.99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17</v>
      </c>
      <c r="D34" s="278">
        <v>0</v>
      </c>
      <c r="E34" s="278">
        <v>17</v>
      </c>
      <c r="F34" s="288">
        <v>24.2</v>
      </c>
      <c r="G34" s="288">
        <v>7.37</v>
      </c>
      <c r="H34" s="289">
        <v>16.829999999999998</v>
      </c>
    </row>
    <row r="35" spans="1:8" ht="18" customHeight="1" x14ac:dyDescent="0.15">
      <c r="A35" s="292"/>
      <c r="B35" s="277">
        <v>2013</v>
      </c>
      <c r="C35" s="278">
        <v>17</v>
      </c>
      <c r="D35" s="278">
        <v>0</v>
      </c>
      <c r="E35" s="278">
        <v>17</v>
      </c>
      <c r="F35" s="288">
        <v>23.39</v>
      </c>
      <c r="G35" s="288">
        <v>7.13</v>
      </c>
      <c r="H35" s="289">
        <v>16.27</v>
      </c>
    </row>
    <row r="36" spans="1:8" ht="18" customHeight="1" x14ac:dyDescent="0.15">
      <c r="A36" s="279"/>
      <c r="B36" s="277" t="s">
        <v>333</v>
      </c>
      <c r="C36" s="278">
        <v>19</v>
      </c>
      <c r="D36" s="278">
        <v>0</v>
      </c>
      <c r="E36" s="278">
        <v>19</v>
      </c>
      <c r="F36" s="278">
        <v>30.12</v>
      </c>
      <c r="G36" s="278">
        <v>9.18</v>
      </c>
      <c r="H36" s="278">
        <v>20.94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69</v>
      </c>
      <c r="D38" s="278">
        <v>0</v>
      </c>
      <c r="E38" s="278">
        <v>69</v>
      </c>
      <c r="F38" s="288">
        <v>102.72</v>
      </c>
      <c r="G38" s="288">
        <v>31.31</v>
      </c>
      <c r="H38" s="289">
        <v>71.41</v>
      </c>
    </row>
    <row r="39" spans="1:8" ht="18" customHeight="1" x14ac:dyDescent="0.15">
      <c r="A39" s="292"/>
      <c r="B39" s="277">
        <v>2013</v>
      </c>
      <c r="C39" s="278">
        <v>70</v>
      </c>
      <c r="D39" s="278">
        <v>0</v>
      </c>
      <c r="E39" s="278">
        <v>70</v>
      </c>
      <c r="F39" s="288">
        <v>99.6</v>
      </c>
      <c r="G39" s="288">
        <v>30.36</v>
      </c>
      <c r="H39" s="289">
        <v>69.239999999999995</v>
      </c>
    </row>
    <row r="40" spans="1:8" ht="18" customHeight="1" x14ac:dyDescent="0.15">
      <c r="A40" s="279"/>
      <c r="B40" s="277" t="s">
        <v>333</v>
      </c>
      <c r="C40" s="278">
        <v>74</v>
      </c>
      <c r="D40" s="278">
        <v>1</v>
      </c>
      <c r="E40" s="278">
        <v>73</v>
      </c>
      <c r="F40" s="278">
        <v>117.26</v>
      </c>
      <c r="G40" s="278">
        <v>37.659999999999997</v>
      </c>
      <c r="H40" s="278">
        <v>79.61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759</v>
      </c>
      <c r="D48" s="278">
        <v>307</v>
      </c>
      <c r="E48" s="278">
        <v>452</v>
      </c>
      <c r="F48" s="288">
        <v>2722.7</v>
      </c>
      <c r="G48" s="288">
        <v>899.47</v>
      </c>
      <c r="H48" s="289">
        <v>1823.23</v>
      </c>
    </row>
    <row r="49" spans="1:8" ht="18" customHeight="1" x14ac:dyDescent="0.15">
      <c r="A49" s="279"/>
      <c r="B49" s="277">
        <v>2013</v>
      </c>
      <c r="C49" s="278">
        <v>788</v>
      </c>
      <c r="D49" s="278">
        <v>350</v>
      </c>
      <c r="E49" s="278">
        <v>438</v>
      </c>
      <c r="F49" s="288">
        <v>2961.57</v>
      </c>
      <c r="G49" s="288">
        <v>985.66</v>
      </c>
      <c r="H49" s="289">
        <v>1975.91</v>
      </c>
    </row>
    <row r="50" spans="1:8" ht="18" customHeight="1" x14ac:dyDescent="0.15">
      <c r="A50" s="279"/>
      <c r="B50" s="277" t="s">
        <v>333</v>
      </c>
      <c r="C50" s="278">
        <v>822</v>
      </c>
      <c r="D50" s="278">
        <v>367</v>
      </c>
      <c r="E50" s="278">
        <v>455</v>
      </c>
      <c r="F50" s="278">
        <v>3263.04</v>
      </c>
      <c r="G50" s="278">
        <v>1093.0999999999999</v>
      </c>
      <c r="H50" s="278">
        <v>2169.94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966</v>
      </c>
      <c r="D52" s="278">
        <v>255</v>
      </c>
      <c r="E52" s="278">
        <v>711</v>
      </c>
      <c r="F52" s="288">
        <v>2872.61</v>
      </c>
      <c r="G52" s="288">
        <v>899.88</v>
      </c>
      <c r="H52" s="289">
        <v>1972.73</v>
      </c>
    </row>
    <row r="53" spans="1:8" ht="18" customHeight="1" x14ac:dyDescent="0.15">
      <c r="A53" s="292"/>
      <c r="B53" s="277">
        <v>2013</v>
      </c>
      <c r="C53" s="278">
        <v>910</v>
      </c>
      <c r="D53" s="278">
        <v>245</v>
      </c>
      <c r="E53" s="278">
        <v>665</v>
      </c>
      <c r="F53" s="288">
        <v>3071.55</v>
      </c>
      <c r="G53" s="288">
        <v>974.8</v>
      </c>
      <c r="H53" s="289">
        <v>2096.75</v>
      </c>
    </row>
    <row r="54" spans="1:8" ht="18" customHeight="1" x14ac:dyDescent="0.15">
      <c r="A54" s="279"/>
      <c r="B54" s="277" t="s">
        <v>333</v>
      </c>
      <c r="C54" s="278">
        <v>804</v>
      </c>
      <c r="D54" s="278">
        <v>229</v>
      </c>
      <c r="E54" s="278">
        <v>575</v>
      </c>
      <c r="F54" s="278">
        <v>2540.52</v>
      </c>
      <c r="G54" s="278">
        <v>815.04</v>
      </c>
      <c r="H54" s="278">
        <v>1725.47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101</v>
      </c>
      <c r="D56" s="278">
        <v>21</v>
      </c>
      <c r="E56" s="278">
        <v>80</v>
      </c>
      <c r="F56" s="288">
        <v>223.1</v>
      </c>
      <c r="G56" s="288">
        <v>70.89</v>
      </c>
      <c r="H56" s="289">
        <v>152.21</v>
      </c>
    </row>
    <row r="57" spans="1:8" s="50" customFormat="1" ht="18" customHeight="1" x14ac:dyDescent="0.15">
      <c r="A57" s="279"/>
      <c r="B57" s="277">
        <v>2013</v>
      </c>
      <c r="C57" s="278">
        <v>138</v>
      </c>
      <c r="D57" s="278">
        <v>25</v>
      </c>
      <c r="E57" s="278">
        <v>113</v>
      </c>
      <c r="F57" s="288">
        <v>377.83</v>
      </c>
      <c r="G57" s="288">
        <v>119.43</v>
      </c>
      <c r="H57" s="289">
        <v>258.39999999999998</v>
      </c>
    </row>
    <row r="58" spans="1:8" s="50" customFormat="1" ht="18" customHeight="1" x14ac:dyDescent="0.15">
      <c r="A58" s="279"/>
      <c r="B58" s="277" t="s">
        <v>333</v>
      </c>
      <c r="C58" s="278">
        <v>114</v>
      </c>
      <c r="D58" s="278">
        <v>21</v>
      </c>
      <c r="E58" s="278">
        <v>93</v>
      </c>
      <c r="F58" s="278">
        <v>264.55</v>
      </c>
      <c r="G58" s="278">
        <v>84.01</v>
      </c>
      <c r="H58" s="278">
        <v>180.54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280</v>
      </c>
      <c r="D60" s="278">
        <v>147</v>
      </c>
      <c r="E60" s="278">
        <v>133</v>
      </c>
      <c r="F60" s="288">
        <v>1151.24</v>
      </c>
      <c r="G60" s="288">
        <v>382.57</v>
      </c>
      <c r="H60" s="289">
        <v>768.67</v>
      </c>
    </row>
    <row r="61" spans="1:8" ht="18" customHeight="1" x14ac:dyDescent="0.15">
      <c r="A61" s="279"/>
      <c r="B61" s="277">
        <v>2013</v>
      </c>
      <c r="C61" s="278">
        <v>333</v>
      </c>
      <c r="D61" s="278">
        <v>186</v>
      </c>
      <c r="E61" s="278">
        <v>147</v>
      </c>
      <c r="F61" s="288">
        <v>1511.18</v>
      </c>
      <c r="G61" s="288">
        <v>515.61</v>
      </c>
      <c r="H61" s="289">
        <v>995.57</v>
      </c>
    </row>
    <row r="62" spans="1:8" ht="19.5" customHeight="1" x14ac:dyDescent="0.15">
      <c r="A62" s="279"/>
      <c r="B62" s="277" t="s">
        <v>333</v>
      </c>
      <c r="C62" s="278">
        <v>407</v>
      </c>
      <c r="D62" s="278">
        <v>243</v>
      </c>
      <c r="E62" s="278">
        <v>164</v>
      </c>
      <c r="F62" s="278">
        <v>1811.61</v>
      </c>
      <c r="G62" s="278">
        <v>623.84</v>
      </c>
      <c r="H62" s="278">
        <v>1187.77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12</v>
      </c>
      <c r="D64" s="278">
        <v>8</v>
      </c>
      <c r="E64" s="278">
        <v>4</v>
      </c>
      <c r="F64" s="288">
        <v>93.79</v>
      </c>
      <c r="G64" s="288">
        <v>31.3</v>
      </c>
      <c r="H64" s="289">
        <v>62.49</v>
      </c>
    </row>
    <row r="65" spans="1:8" ht="18" customHeight="1" x14ac:dyDescent="0.15">
      <c r="A65" s="279"/>
      <c r="B65" s="277">
        <v>2013</v>
      </c>
      <c r="C65" s="278">
        <v>9</v>
      </c>
      <c r="D65" s="278">
        <v>7</v>
      </c>
      <c r="E65" s="278">
        <v>2</v>
      </c>
      <c r="F65" s="288">
        <v>62.13</v>
      </c>
      <c r="G65" s="288">
        <v>21.27</v>
      </c>
      <c r="H65" s="289">
        <v>40.86</v>
      </c>
    </row>
    <row r="66" spans="1:8" ht="19.5" customHeight="1" x14ac:dyDescent="0.15">
      <c r="A66" s="279"/>
      <c r="B66" s="277" t="s">
        <v>333</v>
      </c>
      <c r="C66" s="278">
        <v>5</v>
      </c>
      <c r="D66" s="278">
        <v>4</v>
      </c>
      <c r="E66" s="278">
        <v>1</v>
      </c>
      <c r="F66" s="278">
        <v>36.49</v>
      </c>
      <c r="G66" s="278">
        <v>12.45</v>
      </c>
      <c r="H66" s="278">
        <v>24.04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14</v>
      </c>
      <c r="D68" s="278">
        <v>2</v>
      </c>
      <c r="E68" s="278">
        <v>12</v>
      </c>
      <c r="F68" s="288">
        <v>30.65</v>
      </c>
      <c r="G68" s="288">
        <v>9.74</v>
      </c>
      <c r="H68" s="289">
        <v>20.91</v>
      </c>
    </row>
    <row r="69" spans="1:8" ht="18" customHeight="1" x14ac:dyDescent="0.15">
      <c r="A69" s="279"/>
      <c r="B69" s="277">
        <v>2013</v>
      </c>
      <c r="C69" s="278">
        <v>9</v>
      </c>
      <c r="D69" s="278">
        <v>2</v>
      </c>
      <c r="E69" s="278">
        <v>7</v>
      </c>
      <c r="F69" s="288">
        <v>15.71</v>
      </c>
      <c r="G69" s="288">
        <v>5.0199999999999996</v>
      </c>
      <c r="H69" s="289">
        <v>10.7</v>
      </c>
    </row>
    <row r="70" spans="1:8" ht="19.5" customHeight="1" x14ac:dyDescent="0.15">
      <c r="A70" s="279"/>
      <c r="B70" s="277" t="s">
        <v>333</v>
      </c>
      <c r="C70" s="278">
        <v>15</v>
      </c>
      <c r="D70" s="278">
        <v>1</v>
      </c>
      <c r="E70" s="278">
        <v>14</v>
      </c>
      <c r="F70" s="278">
        <v>28.46</v>
      </c>
      <c r="G70" s="278">
        <v>8.99</v>
      </c>
      <c r="H70" s="278">
        <v>19.47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0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25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16110</v>
      </c>
      <c r="D12" s="278">
        <v>6527</v>
      </c>
      <c r="E12" s="278">
        <v>9583</v>
      </c>
      <c r="F12" s="288">
        <v>54150.37</v>
      </c>
      <c r="G12" s="288">
        <v>17334.7</v>
      </c>
      <c r="H12" s="289">
        <v>36815.67</v>
      </c>
    </row>
    <row r="13" spans="1:8" ht="18" customHeight="1" x14ac:dyDescent="0.15">
      <c r="A13" s="279"/>
      <c r="B13" s="277">
        <v>2013</v>
      </c>
      <c r="C13" s="278">
        <v>16786</v>
      </c>
      <c r="D13" s="278">
        <v>6992</v>
      </c>
      <c r="E13" s="278">
        <v>9794</v>
      </c>
      <c r="F13" s="288">
        <v>58007.42</v>
      </c>
      <c r="G13" s="288">
        <v>18527.39</v>
      </c>
      <c r="H13" s="289">
        <v>39480.019999999997</v>
      </c>
    </row>
    <row r="14" spans="1:8" ht="18" customHeight="1" x14ac:dyDescent="0.15">
      <c r="A14" s="279"/>
      <c r="B14" s="277" t="s">
        <v>333</v>
      </c>
      <c r="C14" s="278">
        <v>16980</v>
      </c>
      <c r="D14" s="278">
        <v>7291</v>
      </c>
      <c r="E14" s="278">
        <v>9689</v>
      </c>
      <c r="F14" s="278">
        <v>59980.99</v>
      </c>
      <c r="G14" s="278">
        <v>19191.439999999999</v>
      </c>
      <c r="H14" s="278">
        <v>40789.550000000003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3237</v>
      </c>
      <c r="D18" s="278">
        <v>3064</v>
      </c>
      <c r="E18" s="278">
        <v>173</v>
      </c>
      <c r="F18" s="288">
        <v>15829.51</v>
      </c>
      <c r="G18" s="288">
        <v>5359.1</v>
      </c>
      <c r="H18" s="289">
        <v>10470.41</v>
      </c>
    </row>
    <row r="19" spans="1:8" ht="18" customHeight="1" x14ac:dyDescent="0.15">
      <c r="A19" s="279"/>
      <c r="B19" s="277">
        <v>2013</v>
      </c>
      <c r="C19" s="278">
        <v>3575</v>
      </c>
      <c r="D19" s="278">
        <v>3419</v>
      </c>
      <c r="E19" s="278">
        <v>156</v>
      </c>
      <c r="F19" s="288">
        <v>17468.349999999999</v>
      </c>
      <c r="G19" s="288">
        <v>5886.73</v>
      </c>
      <c r="H19" s="289">
        <v>11581.62</v>
      </c>
    </row>
    <row r="20" spans="1:8" ht="18" customHeight="1" x14ac:dyDescent="0.15">
      <c r="A20" s="279"/>
      <c r="B20" s="277" t="s">
        <v>333</v>
      </c>
      <c r="C20" s="278">
        <v>3743</v>
      </c>
      <c r="D20" s="278">
        <v>3611</v>
      </c>
      <c r="E20" s="278">
        <v>132</v>
      </c>
      <c r="F20" s="278">
        <v>18414.54</v>
      </c>
      <c r="G20" s="278">
        <v>6211.66</v>
      </c>
      <c r="H20" s="278">
        <v>12202.87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1710</v>
      </c>
      <c r="D22" s="278">
        <v>832</v>
      </c>
      <c r="E22" s="278">
        <v>878</v>
      </c>
      <c r="F22" s="288">
        <v>6684.71</v>
      </c>
      <c r="G22" s="288">
        <v>2140.42</v>
      </c>
      <c r="H22" s="289">
        <v>4544.28</v>
      </c>
    </row>
    <row r="23" spans="1:8" ht="18" customHeight="1" x14ac:dyDescent="0.15">
      <c r="A23" s="279"/>
      <c r="B23" s="277">
        <v>2013</v>
      </c>
      <c r="C23" s="278">
        <v>1729</v>
      </c>
      <c r="D23" s="278">
        <v>850</v>
      </c>
      <c r="E23" s="278">
        <v>879</v>
      </c>
      <c r="F23" s="288">
        <v>6795.16</v>
      </c>
      <c r="G23" s="288">
        <v>2142.04</v>
      </c>
      <c r="H23" s="289">
        <v>4653.1099999999997</v>
      </c>
    </row>
    <row r="24" spans="1:8" ht="18" customHeight="1" x14ac:dyDescent="0.15">
      <c r="A24" s="279"/>
      <c r="B24" s="277" t="s">
        <v>333</v>
      </c>
      <c r="C24" s="278">
        <v>1765</v>
      </c>
      <c r="D24" s="278">
        <v>917</v>
      </c>
      <c r="E24" s="278">
        <v>848</v>
      </c>
      <c r="F24" s="278">
        <v>7152.51</v>
      </c>
      <c r="G24" s="278">
        <v>2276.09</v>
      </c>
      <c r="H24" s="278">
        <v>4876.42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2585</v>
      </c>
      <c r="D26" s="278">
        <v>1032</v>
      </c>
      <c r="E26" s="278">
        <v>1553</v>
      </c>
      <c r="F26" s="288">
        <v>9926.15</v>
      </c>
      <c r="G26" s="288">
        <v>3120.91</v>
      </c>
      <c r="H26" s="289">
        <v>6805.24</v>
      </c>
    </row>
    <row r="27" spans="1:8" ht="18" customHeight="1" x14ac:dyDescent="0.15">
      <c r="A27" s="292"/>
      <c r="B27" s="277">
        <v>2013</v>
      </c>
      <c r="C27" s="278">
        <v>2765</v>
      </c>
      <c r="D27" s="278">
        <v>1105</v>
      </c>
      <c r="E27" s="278">
        <v>1660</v>
      </c>
      <c r="F27" s="288">
        <v>10751.76</v>
      </c>
      <c r="G27" s="288">
        <v>3360.78</v>
      </c>
      <c r="H27" s="289">
        <v>7390.98</v>
      </c>
    </row>
    <row r="28" spans="1:8" ht="18" customHeight="1" x14ac:dyDescent="0.15">
      <c r="A28" s="279"/>
      <c r="B28" s="277" t="s">
        <v>333</v>
      </c>
      <c r="C28" s="278">
        <v>2705</v>
      </c>
      <c r="D28" s="278">
        <v>1084</v>
      </c>
      <c r="E28" s="278">
        <v>1621</v>
      </c>
      <c r="F28" s="278">
        <v>10879.55</v>
      </c>
      <c r="G28" s="278">
        <v>3406.82</v>
      </c>
      <c r="H28" s="278">
        <v>7472.73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7404</v>
      </c>
      <c r="D30" s="278">
        <v>1593</v>
      </c>
      <c r="E30" s="278">
        <v>5811</v>
      </c>
      <c r="F30" s="288">
        <v>20041.96</v>
      </c>
      <c r="G30" s="288">
        <v>6205.13</v>
      </c>
      <c r="H30" s="289">
        <v>13836.84</v>
      </c>
    </row>
    <row r="31" spans="1:8" ht="18" customHeight="1" x14ac:dyDescent="0.15">
      <c r="A31" s="292"/>
      <c r="B31" s="277">
        <v>2013</v>
      </c>
      <c r="C31" s="278">
        <v>7435</v>
      </c>
      <c r="D31" s="278">
        <v>1611</v>
      </c>
      <c r="E31" s="278">
        <v>5824</v>
      </c>
      <c r="F31" s="288">
        <v>21020.46</v>
      </c>
      <c r="G31" s="288">
        <v>6536.04</v>
      </c>
      <c r="H31" s="289">
        <v>14484.42</v>
      </c>
    </row>
    <row r="32" spans="1:8" ht="18" customHeight="1" x14ac:dyDescent="0.15">
      <c r="A32" s="279"/>
      <c r="B32" s="277" t="s">
        <v>333</v>
      </c>
      <c r="C32" s="278">
        <v>7452</v>
      </c>
      <c r="D32" s="278">
        <v>1673</v>
      </c>
      <c r="E32" s="278">
        <v>5779</v>
      </c>
      <c r="F32" s="278">
        <v>21505.87</v>
      </c>
      <c r="G32" s="278">
        <v>6674.34</v>
      </c>
      <c r="H32" s="278">
        <v>14831.53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31</v>
      </c>
      <c r="D34" s="278">
        <v>3</v>
      </c>
      <c r="E34" s="278">
        <v>28</v>
      </c>
      <c r="F34" s="288">
        <v>50.99</v>
      </c>
      <c r="G34" s="288">
        <v>15.8</v>
      </c>
      <c r="H34" s="289">
        <v>35.19</v>
      </c>
    </row>
    <row r="35" spans="1:8" ht="18" customHeight="1" x14ac:dyDescent="0.15">
      <c r="A35" s="292"/>
      <c r="B35" s="277">
        <v>2013</v>
      </c>
      <c r="C35" s="278">
        <v>29</v>
      </c>
      <c r="D35" s="278">
        <v>3</v>
      </c>
      <c r="E35" s="278">
        <v>26</v>
      </c>
      <c r="F35" s="288">
        <v>74.459999999999994</v>
      </c>
      <c r="G35" s="288">
        <v>23.22</v>
      </c>
      <c r="H35" s="289">
        <v>51.24</v>
      </c>
    </row>
    <row r="36" spans="1:8" ht="18" customHeight="1" x14ac:dyDescent="0.15">
      <c r="A36" s="279"/>
      <c r="B36" s="277" t="s">
        <v>333</v>
      </c>
      <c r="C36" s="278">
        <v>32</v>
      </c>
      <c r="D36" s="278">
        <v>4</v>
      </c>
      <c r="E36" s="278">
        <v>28</v>
      </c>
      <c r="F36" s="278">
        <v>63.1</v>
      </c>
      <c r="G36" s="278">
        <v>20.22</v>
      </c>
      <c r="H36" s="278">
        <v>42.88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1143</v>
      </c>
      <c r="D38" s="278">
        <v>3</v>
      </c>
      <c r="E38" s="278">
        <v>1140</v>
      </c>
      <c r="F38" s="288">
        <v>1617.04</v>
      </c>
      <c r="G38" s="288">
        <v>493.33</v>
      </c>
      <c r="H38" s="289">
        <v>1123.71</v>
      </c>
    </row>
    <row r="39" spans="1:8" ht="18" customHeight="1" x14ac:dyDescent="0.15">
      <c r="A39" s="292"/>
      <c r="B39" s="277">
        <v>2013</v>
      </c>
      <c r="C39" s="278">
        <v>1253</v>
      </c>
      <c r="D39" s="278">
        <v>4</v>
      </c>
      <c r="E39" s="278">
        <v>1249</v>
      </c>
      <c r="F39" s="288">
        <v>1897.23</v>
      </c>
      <c r="G39" s="288">
        <v>578.58000000000004</v>
      </c>
      <c r="H39" s="289">
        <v>1318.65</v>
      </c>
    </row>
    <row r="40" spans="1:8" ht="18" customHeight="1" x14ac:dyDescent="0.15">
      <c r="A40" s="279"/>
      <c r="B40" s="277" t="s">
        <v>333</v>
      </c>
      <c r="C40" s="278">
        <v>1282</v>
      </c>
      <c r="D40" s="278">
        <v>2</v>
      </c>
      <c r="E40" s="278">
        <v>1280</v>
      </c>
      <c r="F40" s="278">
        <v>1964.59</v>
      </c>
      <c r="G40" s="278">
        <v>602.04999999999995</v>
      </c>
      <c r="H40" s="278">
        <v>1362.54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1</v>
      </c>
      <c r="D44" s="278">
        <v>0</v>
      </c>
      <c r="E44" s="278">
        <v>1</v>
      </c>
      <c r="F44" s="278">
        <v>0.83</v>
      </c>
      <c r="G44" s="278">
        <v>0.25</v>
      </c>
      <c r="H44" s="278">
        <v>0.57999999999999996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8991</v>
      </c>
      <c r="D48" s="278">
        <v>2256</v>
      </c>
      <c r="E48" s="278">
        <v>6735</v>
      </c>
      <c r="F48" s="288">
        <v>23414.06</v>
      </c>
      <c r="G48" s="288">
        <v>7430.07</v>
      </c>
      <c r="H48" s="289">
        <v>15983.99</v>
      </c>
    </row>
    <row r="49" spans="1:8" ht="18" customHeight="1" x14ac:dyDescent="0.15">
      <c r="A49" s="279"/>
      <c r="B49" s="277">
        <v>2013</v>
      </c>
      <c r="C49" s="278">
        <v>9327</v>
      </c>
      <c r="D49" s="278">
        <v>2445</v>
      </c>
      <c r="E49" s="278">
        <v>6882</v>
      </c>
      <c r="F49" s="288">
        <v>24423.87</v>
      </c>
      <c r="G49" s="288">
        <v>7710.33</v>
      </c>
      <c r="H49" s="289">
        <v>16713.54</v>
      </c>
    </row>
    <row r="50" spans="1:8" ht="18" customHeight="1" x14ac:dyDescent="0.15">
      <c r="A50" s="279"/>
      <c r="B50" s="277" t="s">
        <v>333</v>
      </c>
      <c r="C50" s="278">
        <v>9241</v>
      </c>
      <c r="D50" s="278">
        <v>2512</v>
      </c>
      <c r="E50" s="278">
        <v>6729</v>
      </c>
      <c r="F50" s="278">
        <v>25182.21</v>
      </c>
      <c r="G50" s="278">
        <v>7955.84</v>
      </c>
      <c r="H50" s="278">
        <v>17226.37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3594</v>
      </c>
      <c r="D52" s="278">
        <v>2001</v>
      </c>
      <c r="E52" s="278">
        <v>1593</v>
      </c>
      <c r="F52" s="288">
        <v>17198.18</v>
      </c>
      <c r="G52" s="288">
        <v>5399.92</v>
      </c>
      <c r="H52" s="289">
        <v>11798.26</v>
      </c>
    </row>
    <row r="53" spans="1:8" ht="18" customHeight="1" x14ac:dyDescent="0.15">
      <c r="A53" s="292"/>
      <c r="B53" s="277">
        <v>2013</v>
      </c>
      <c r="C53" s="278">
        <v>3627</v>
      </c>
      <c r="D53" s="278">
        <v>2029</v>
      </c>
      <c r="E53" s="278">
        <v>1598</v>
      </c>
      <c r="F53" s="288">
        <v>17919.740000000002</v>
      </c>
      <c r="G53" s="288">
        <v>5612.91</v>
      </c>
      <c r="H53" s="289">
        <v>12306.84</v>
      </c>
    </row>
    <row r="54" spans="1:8" ht="18" customHeight="1" x14ac:dyDescent="0.15">
      <c r="A54" s="279"/>
      <c r="B54" s="277" t="s">
        <v>333</v>
      </c>
      <c r="C54" s="278">
        <v>3683</v>
      </c>
      <c r="D54" s="278">
        <v>2012</v>
      </c>
      <c r="E54" s="278">
        <v>1671</v>
      </c>
      <c r="F54" s="278">
        <v>18275.939999999999</v>
      </c>
      <c r="G54" s="278">
        <v>5730.11</v>
      </c>
      <c r="H54" s="278">
        <v>12545.84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22</v>
      </c>
      <c r="D56" s="278">
        <v>11</v>
      </c>
      <c r="E56" s="278">
        <v>11</v>
      </c>
      <c r="F56" s="288">
        <v>77.87</v>
      </c>
      <c r="G56" s="288">
        <v>22.58</v>
      </c>
      <c r="H56" s="289">
        <v>55.29</v>
      </c>
    </row>
    <row r="57" spans="1:8" s="50" customFormat="1" ht="18" customHeight="1" x14ac:dyDescent="0.15">
      <c r="A57" s="279"/>
      <c r="B57" s="277">
        <v>2013</v>
      </c>
      <c r="C57" s="278">
        <v>21</v>
      </c>
      <c r="D57" s="278">
        <v>12</v>
      </c>
      <c r="E57" s="278">
        <v>9</v>
      </c>
      <c r="F57" s="288">
        <v>102.99</v>
      </c>
      <c r="G57" s="288">
        <v>32.68</v>
      </c>
      <c r="H57" s="289">
        <v>70.31</v>
      </c>
    </row>
    <row r="58" spans="1:8" s="50" customFormat="1" ht="18" customHeight="1" x14ac:dyDescent="0.15">
      <c r="A58" s="279"/>
      <c r="B58" s="277" t="s">
        <v>333</v>
      </c>
      <c r="C58" s="278">
        <v>20</v>
      </c>
      <c r="D58" s="278">
        <v>7</v>
      </c>
      <c r="E58" s="278">
        <v>13</v>
      </c>
      <c r="F58" s="278">
        <v>49.43</v>
      </c>
      <c r="G58" s="278">
        <v>15.35</v>
      </c>
      <c r="H58" s="278">
        <v>34.08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2493</v>
      </c>
      <c r="D60" s="278">
        <v>1787</v>
      </c>
      <c r="E60" s="278">
        <v>706</v>
      </c>
      <c r="F60" s="288">
        <v>10074.59</v>
      </c>
      <c r="G60" s="288">
        <v>3367.5</v>
      </c>
      <c r="H60" s="289">
        <v>6707.1</v>
      </c>
    </row>
    <row r="61" spans="1:8" ht="18" customHeight="1" x14ac:dyDescent="0.15">
      <c r="A61" s="279"/>
      <c r="B61" s="277">
        <v>2013</v>
      </c>
      <c r="C61" s="278">
        <v>2751</v>
      </c>
      <c r="D61" s="278">
        <v>1963</v>
      </c>
      <c r="E61" s="278">
        <v>788</v>
      </c>
      <c r="F61" s="288">
        <v>11717.62</v>
      </c>
      <c r="G61" s="288">
        <v>3905.34</v>
      </c>
      <c r="H61" s="289">
        <v>7812.28</v>
      </c>
    </row>
    <row r="62" spans="1:8" ht="19.5" customHeight="1" x14ac:dyDescent="0.15">
      <c r="A62" s="279"/>
      <c r="B62" s="277" t="s">
        <v>333</v>
      </c>
      <c r="C62" s="278">
        <v>2913</v>
      </c>
      <c r="D62" s="278">
        <v>2135</v>
      </c>
      <c r="E62" s="278">
        <v>778</v>
      </c>
      <c r="F62" s="278">
        <v>12286.28</v>
      </c>
      <c r="G62" s="278">
        <v>4108.66</v>
      </c>
      <c r="H62" s="278">
        <v>8177.63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531</v>
      </c>
      <c r="D64" s="278">
        <v>418</v>
      </c>
      <c r="E64" s="278">
        <v>113</v>
      </c>
      <c r="F64" s="288">
        <v>2327.9499999999998</v>
      </c>
      <c r="G64" s="288">
        <v>785.55</v>
      </c>
      <c r="H64" s="289">
        <v>1542.4</v>
      </c>
    </row>
    <row r="65" spans="1:8" ht="18" customHeight="1" x14ac:dyDescent="0.15">
      <c r="A65" s="279"/>
      <c r="B65" s="277">
        <v>2013</v>
      </c>
      <c r="C65" s="278">
        <v>601</v>
      </c>
      <c r="D65" s="278">
        <v>489</v>
      </c>
      <c r="E65" s="278">
        <v>112</v>
      </c>
      <c r="F65" s="288">
        <v>2820.12</v>
      </c>
      <c r="G65" s="288">
        <v>946.64</v>
      </c>
      <c r="H65" s="289">
        <v>1873.47</v>
      </c>
    </row>
    <row r="66" spans="1:8" ht="19.5" customHeight="1" x14ac:dyDescent="0.15">
      <c r="A66" s="279"/>
      <c r="B66" s="277" t="s">
        <v>333</v>
      </c>
      <c r="C66" s="278">
        <v>687</v>
      </c>
      <c r="D66" s="278">
        <v>548</v>
      </c>
      <c r="E66" s="278">
        <v>139</v>
      </c>
      <c r="F66" s="278">
        <v>3171.51</v>
      </c>
      <c r="G66" s="278">
        <v>1055.8900000000001</v>
      </c>
      <c r="H66" s="278">
        <v>2115.62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479</v>
      </c>
      <c r="D68" s="278">
        <v>54</v>
      </c>
      <c r="E68" s="278">
        <v>425</v>
      </c>
      <c r="F68" s="288">
        <v>1057.72</v>
      </c>
      <c r="G68" s="288">
        <v>329.09</v>
      </c>
      <c r="H68" s="289">
        <v>728.63</v>
      </c>
    </row>
    <row r="69" spans="1:8" ht="18" customHeight="1" x14ac:dyDescent="0.15">
      <c r="A69" s="279"/>
      <c r="B69" s="277">
        <v>2013</v>
      </c>
      <c r="C69" s="278">
        <v>459</v>
      </c>
      <c r="D69" s="278">
        <v>54</v>
      </c>
      <c r="E69" s="278">
        <v>405</v>
      </c>
      <c r="F69" s="288">
        <v>1023.08</v>
      </c>
      <c r="G69" s="288">
        <v>319.5</v>
      </c>
      <c r="H69" s="289">
        <v>703.58</v>
      </c>
    </row>
    <row r="70" spans="1:8" ht="19.5" customHeight="1" x14ac:dyDescent="0.15">
      <c r="A70" s="279"/>
      <c r="B70" s="277" t="s">
        <v>333</v>
      </c>
      <c r="C70" s="278">
        <v>436</v>
      </c>
      <c r="D70" s="278">
        <v>77</v>
      </c>
      <c r="E70" s="278">
        <v>359</v>
      </c>
      <c r="F70" s="278">
        <v>1015.62</v>
      </c>
      <c r="G70" s="278">
        <v>325.61</v>
      </c>
      <c r="H70" s="278">
        <v>690.01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1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26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26521</v>
      </c>
      <c r="D12" s="278">
        <v>10039</v>
      </c>
      <c r="E12" s="278">
        <v>16482</v>
      </c>
      <c r="F12" s="288">
        <v>83646.789999999994</v>
      </c>
      <c r="G12" s="288">
        <v>26647.46</v>
      </c>
      <c r="H12" s="289">
        <v>56999.32</v>
      </c>
    </row>
    <row r="13" spans="1:8" ht="18" customHeight="1" x14ac:dyDescent="0.15">
      <c r="A13" s="279"/>
      <c r="B13" s="277">
        <v>2013</v>
      </c>
      <c r="C13" s="278">
        <v>27056</v>
      </c>
      <c r="D13" s="278">
        <v>10247</v>
      </c>
      <c r="E13" s="278">
        <v>16809</v>
      </c>
      <c r="F13" s="288">
        <v>90042.2</v>
      </c>
      <c r="G13" s="288">
        <v>28506.560000000001</v>
      </c>
      <c r="H13" s="289">
        <v>61535.64</v>
      </c>
    </row>
    <row r="14" spans="1:8" ht="18" customHeight="1" x14ac:dyDescent="0.15">
      <c r="A14" s="279"/>
      <c r="B14" s="277" t="s">
        <v>333</v>
      </c>
      <c r="C14" s="278">
        <v>26682</v>
      </c>
      <c r="D14" s="278">
        <v>10295</v>
      </c>
      <c r="E14" s="278">
        <v>16387</v>
      </c>
      <c r="F14" s="278">
        <v>88882.02</v>
      </c>
      <c r="G14" s="278">
        <v>28260.74</v>
      </c>
      <c r="H14" s="278">
        <v>60621.279999999999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4680</v>
      </c>
      <c r="D18" s="278">
        <v>3617</v>
      </c>
      <c r="E18" s="278">
        <v>1063</v>
      </c>
      <c r="F18" s="288">
        <v>19911.759999999998</v>
      </c>
      <c r="G18" s="288">
        <v>6629.87</v>
      </c>
      <c r="H18" s="289">
        <v>13281.89</v>
      </c>
    </row>
    <row r="19" spans="1:8" ht="18" customHeight="1" x14ac:dyDescent="0.15">
      <c r="A19" s="279"/>
      <c r="B19" s="277">
        <v>2013</v>
      </c>
      <c r="C19" s="278">
        <v>4308</v>
      </c>
      <c r="D19" s="278">
        <v>3687</v>
      </c>
      <c r="E19" s="278">
        <v>621</v>
      </c>
      <c r="F19" s="288">
        <v>18507.439999999999</v>
      </c>
      <c r="G19" s="288">
        <v>6205.29</v>
      </c>
      <c r="H19" s="289">
        <v>12302.15</v>
      </c>
    </row>
    <row r="20" spans="1:8" ht="18" customHeight="1" x14ac:dyDescent="0.15">
      <c r="A20" s="279"/>
      <c r="B20" s="277" t="s">
        <v>333</v>
      </c>
      <c r="C20" s="278">
        <v>4250</v>
      </c>
      <c r="D20" s="278">
        <v>3922</v>
      </c>
      <c r="E20" s="278">
        <v>328</v>
      </c>
      <c r="F20" s="278">
        <v>20251.439999999999</v>
      </c>
      <c r="G20" s="278">
        <v>6810.86</v>
      </c>
      <c r="H20" s="278">
        <v>13440.58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922</v>
      </c>
      <c r="D22" s="278">
        <v>374</v>
      </c>
      <c r="E22" s="278">
        <v>548</v>
      </c>
      <c r="F22" s="288">
        <v>2790.74</v>
      </c>
      <c r="G22" s="288">
        <v>905.78</v>
      </c>
      <c r="H22" s="289">
        <v>1884.96</v>
      </c>
    </row>
    <row r="23" spans="1:8" ht="18" customHeight="1" x14ac:dyDescent="0.15">
      <c r="A23" s="279"/>
      <c r="B23" s="277">
        <v>2013</v>
      </c>
      <c r="C23" s="278">
        <v>908</v>
      </c>
      <c r="D23" s="278">
        <v>378</v>
      </c>
      <c r="E23" s="278">
        <v>530</v>
      </c>
      <c r="F23" s="288">
        <v>3230.29</v>
      </c>
      <c r="G23" s="288">
        <v>1033.72</v>
      </c>
      <c r="H23" s="289">
        <v>2196.5700000000002</v>
      </c>
    </row>
    <row r="24" spans="1:8" ht="18" customHeight="1" x14ac:dyDescent="0.15">
      <c r="A24" s="279"/>
      <c r="B24" s="277" t="s">
        <v>333</v>
      </c>
      <c r="C24" s="278">
        <v>842</v>
      </c>
      <c r="D24" s="278">
        <v>341</v>
      </c>
      <c r="E24" s="278">
        <v>501</v>
      </c>
      <c r="F24" s="278">
        <v>2668.66</v>
      </c>
      <c r="G24" s="278">
        <v>852.74</v>
      </c>
      <c r="H24" s="278">
        <v>1815.92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14040</v>
      </c>
      <c r="D26" s="278">
        <v>4923</v>
      </c>
      <c r="E26" s="278">
        <v>9117</v>
      </c>
      <c r="F26" s="288">
        <v>45791.69</v>
      </c>
      <c r="G26" s="288">
        <v>14402.3</v>
      </c>
      <c r="H26" s="289">
        <v>31389.39</v>
      </c>
    </row>
    <row r="27" spans="1:8" ht="18" customHeight="1" x14ac:dyDescent="0.15">
      <c r="A27" s="292"/>
      <c r="B27" s="277">
        <v>2013</v>
      </c>
      <c r="C27" s="278">
        <v>14301</v>
      </c>
      <c r="D27" s="278">
        <v>5061</v>
      </c>
      <c r="E27" s="278">
        <v>9240</v>
      </c>
      <c r="F27" s="288">
        <v>51191.03</v>
      </c>
      <c r="G27" s="288">
        <v>15994.94</v>
      </c>
      <c r="H27" s="289">
        <v>35196.089999999997</v>
      </c>
    </row>
    <row r="28" spans="1:8" ht="18" customHeight="1" x14ac:dyDescent="0.15">
      <c r="A28" s="279"/>
      <c r="B28" s="277" t="s">
        <v>333</v>
      </c>
      <c r="C28" s="278">
        <v>13889</v>
      </c>
      <c r="D28" s="278">
        <v>4937</v>
      </c>
      <c r="E28" s="278">
        <v>8952</v>
      </c>
      <c r="F28" s="278">
        <v>49851.43</v>
      </c>
      <c r="G28" s="278">
        <v>15612.86</v>
      </c>
      <c r="H28" s="278">
        <v>34238.57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5615</v>
      </c>
      <c r="D30" s="278">
        <v>1114</v>
      </c>
      <c r="E30" s="278">
        <v>4501</v>
      </c>
      <c r="F30" s="288">
        <v>13689.89</v>
      </c>
      <c r="G30" s="288">
        <v>4252.5</v>
      </c>
      <c r="H30" s="289">
        <v>9437.4</v>
      </c>
    </row>
    <row r="31" spans="1:8" ht="18" customHeight="1" x14ac:dyDescent="0.15">
      <c r="A31" s="292"/>
      <c r="B31" s="277">
        <v>2013</v>
      </c>
      <c r="C31" s="278">
        <v>6290</v>
      </c>
      <c r="D31" s="278">
        <v>1109</v>
      </c>
      <c r="E31" s="278">
        <v>5181</v>
      </c>
      <c r="F31" s="288">
        <v>15510.83</v>
      </c>
      <c r="G31" s="288">
        <v>4774.91</v>
      </c>
      <c r="H31" s="289">
        <v>10735.92</v>
      </c>
    </row>
    <row r="32" spans="1:8" ht="18" customHeight="1" x14ac:dyDescent="0.15">
      <c r="A32" s="279"/>
      <c r="B32" s="277" t="s">
        <v>333</v>
      </c>
      <c r="C32" s="278">
        <v>6500</v>
      </c>
      <c r="D32" s="278">
        <v>1086</v>
      </c>
      <c r="E32" s="278">
        <v>5414</v>
      </c>
      <c r="F32" s="278">
        <v>14745.53</v>
      </c>
      <c r="G32" s="278">
        <v>4560.2</v>
      </c>
      <c r="H32" s="278">
        <v>10185.33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326</v>
      </c>
      <c r="D34" s="278">
        <v>7</v>
      </c>
      <c r="E34" s="278">
        <v>319</v>
      </c>
      <c r="F34" s="288">
        <v>348.91</v>
      </c>
      <c r="G34" s="288">
        <v>107.74</v>
      </c>
      <c r="H34" s="289">
        <v>241.18</v>
      </c>
    </row>
    <row r="35" spans="1:8" ht="18" customHeight="1" x14ac:dyDescent="0.15">
      <c r="A35" s="292"/>
      <c r="B35" s="277">
        <v>2013</v>
      </c>
      <c r="C35" s="278">
        <v>346</v>
      </c>
      <c r="D35" s="278">
        <v>10</v>
      </c>
      <c r="E35" s="278">
        <v>336</v>
      </c>
      <c r="F35" s="288">
        <v>508.72</v>
      </c>
      <c r="G35" s="288">
        <v>154.99</v>
      </c>
      <c r="H35" s="289">
        <v>353.73</v>
      </c>
    </row>
    <row r="36" spans="1:8" ht="18" customHeight="1" x14ac:dyDescent="0.15">
      <c r="A36" s="279"/>
      <c r="B36" s="277" t="s">
        <v>333</v>
      </c>
      <c r="C36" s="278">
        <v>341</v>
      </c>
      <c r="D36" s="278">
        <v>5</v>
      </c>
      <c r="E36" s="278">
        <v>336</v>
      </c>
      <c r="F36" s="278">
        <v>428.25</v>
      </c>
      <c r="G36" s="278">
        <v>129.91</v>
      </c>
      <c r="H36" s="278">
        <v>298.35000000000002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938</v>
      </c>
      <c r="D38" s="278">
        <v>4</v>
      </c>
      <c r="E38" s="278">
        <v>934</v>
      </c>
      <c r="F38" s="288">
        <v>1113.79</v>
      </c>
      <c r="G38" s="288">
        <v>349.28</v>
      </c>
      <c r="H38" s="289">
        <v>764.51</v>
      </c>
    </row>
    <row r="39" spans="1:8" ht="18" customHeight="1" x14ac:dyDescent="0.15">
      <c r="A39" s="292"/>
      <c r="B39" s="277">
        <v>2013</v>
      </c>
      <c r="C39" s="278">
        <v>903</v>
      </c>
      <c r="D39" s="278">
        <v>2</v>
      </c>
      <c r="E39" s="278">
        <v>901</v>
      </c>
      <c r="F39" s="288">
        <v>1093.8900000000001</v>
      </c>
      <c r="G39" s="288">
        <v>342.71</v>
      </c>
      <c r="H39" s="289">
        <v>751.18</v>
      </c>
    </row>
    <row r="40" spans="1:8" ht="18" customHeight="1" x14ac:dyDescent="0.15">
      <c r="A40" s="279"/>
      <c r="B40" s="277" t="s">
        <v>333</v>
      </c>
      <c r="C40" s="278">
        <v>860</v>
      </c>
      <c r="D40" s="278">
        <v>4</v>
      </c>
      <c r="E40" s="278">
        <v>856</v>
      </c>
      <c r="F40" s="278">
        <v>936.71</v>
      </c>
      <c r="G40" s="278">
        <v>294.18</v>
      </c>
      <c r="H40" s="278">
        <v>642.53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12617</v>
      </c>
      <c r="D48" s="278">
        <v>2575</v>
      </c>
      <c r="E48" s="278">
        <v>10042</v>
      </c>
      <c r="F48" s="288">
        <v>26981.37</v>
      </c>
      <c r="G48" s="288">
        <v>8629.48</v>
      </c>
      <c r="H48" s="289">
        <v>18351.89</v>
      </c>
    </row>
    <row r="49" spans="1:8" ht="18" customHeight="1" x14ac:dyDescent="0.15">
      <c r="A49" s="279"/>
      <c r="B49" s="277">
        <v>2013</v>
      </c>
      <c r="C49" s="278">
        <v>12504</v>
      </c>
      <c r="D49" s="278">
        <v>2326</v>
      </c>
      <c r="E49" s="278">
        <v>10178</v>
      </c>
      <c r="F49" s="288">
        <v>26313.61</v>
      </c>
      <c r="G49" s="288">
        <v>8329.99</v>
      </c>
      <c r="H49" s="289">
        <v>17983.62</v>
      </c>
    </row>
    <row r="50" spans="1:8" ht="18" customHeight="1" x14ac:dyDescent="0.15">
      <c r="A50" s="279"/>
      <c r="B50" s="277" t="s">
        <v>333</v>
      </c>
      <c r="C50" s="278">
        <v>12141</v>
      </c>
      <c r="D50" s="278">
        <v>2208</v>
      </c>
      <c r="E50" s="278">
        <v>9933</v>
      </c>
      <c r="F50" s="278">
        <v>24958.94</v>
      </c>
      <c r="G50" s="278">
        <v>7908.24</v>
      </c>
      <c r="H50" s="278">
        <v>17050.7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10860</v>
      </c>
      <c r="D52" s="278">
        <v>5290</v>
      </c>
      <c r="E52" s="278">
        <v>5570</v>
      </c>
      <c r="F52" s="288">
        <v>45181.86</v>
      </c>
      <c r="G52" s="288">
        <v>14198.49</v>
      </c>
      <c r="H52" s="289">
        <v>30983.37</v>
      </c>
    </row>
    <row r="53" spans="1:8" ht="18" customHeight="1" x14ac:dyDescent="0.15">
      <c r="A53" s="292"/>
      <c r="B53" s="277">
        <v>2013</v>
      </c>
      <c r="C53" s="278">
        <v>11104</v>
      </c>
      <c r="D53" s="278">
        <v>5413</v>
      </c>
      <c r="E53" s="278">
        <v>5691</v>
      </c>
      <c r="F53" s="288">
        <v>49671.27</v>
      </c>
      <c r="G53" s="288">
        <v>15495.93</v>
      </c>
      <c r="H53" s="289">
        <v>34175.339999999997</v>
      </c>
    </row>
    <row r="54" spans="1:8" ht="18" customHeight="1" x14ac:dyDescent="0.15">
      <c r="A54" s="279"/>
      <c r="B54" s="277" t="s">
        <v>333</v>
      </c>
      <c r="C54" s="278">
        <v>10895</v>
      </c>
      <c r="D54" s="278">
        <v>5365</v>
      </c>
      <c r="E54" s="278">
        <v>5530</v>
      </c>
      <c r="F54" s="278">
        <v>48829.82</v>
      </c>
      <c r="G54" s="278">
        <v>15301.87</v>
      </c>
      <c r="H54" s="278">
        <v>33527.949999999997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119</v>
      </c>
      <c r="D56" s="278">
        <v>62</v>
      </c>
      <c r="E56" s="278">
        <v>57</v>
      </c>
      <c r="F56" s="288">
        <v>496.8</v>
      </c>
      <c r="G56" s="288">
        <v>159.06</v>
      </c>
      <c r="H56" s="289">
        <v>337.74</v>
      </c>
    </row>
    <row r="57" spans="1:8" s="50" customFormat="1" ht="18" customHeight="1" x14ac:dyDescent="0.15">
      <c r="A57" s="279"/>
      <c r="B57" s="277">
        <v>2013</v>
      </c>
      <c r="C57" s="278">
        <v>94</v>
      </c>
      <c r="D57" s="278">
        <v>44</v>
      </c>
      <c r="E57" s="278">
        <v>50</v>
      </c>
      <c r="F57" s="288">
        <v>302.79000000000002</v>
      </c>
      <c r="G57" s="288">
        <v>94.34</v>
      </c>
      <c r="H57" s="289">
        <v>208.46</v>
      </c>
    </row>
    <row r="58" spans="1:8" s="50" customFormat="1" ht="18" customHeight="1" x14ac:dyDescent="0.15">
      <c r="A58" s="279"/>
      <c r="B58" s="277" t="s">
        <v>333</v>
      </c>
      <c r="C58" s="278">
        <v>93</v>
      </c>
      <c r="D58" s="278">
        <v>45</v>
      </c>
      <c r="E58" s="278">
        <v>48</v>
      </c>
      <c r="F58" s="278">
        <v>314.83999999999997</v>
      </c>
      <c r="G58" s="278">
        <v>98.98</v>
      </c>
      <c r="H58" s="278">
        <v>215.87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2925</v>
      </c>
      <c r="D60" s="278">
        <v>2112</v>
      </c>
      <c r="E60" s="278">
        <v>813</v>
      </c>
      <c r="F60" s="288">
        <v>10986.75</v>
      </c>
      <c r="G60" s="288">
        <v>3660.43</v>
      </c>
      <c r="H60" s="289">
        <v>7326.32</v>
      </c>
    </row>
    <row r="61" spans="1:8" ht="18" customHeight="1" x14ac:dyDescent="0.15">
      <c r="A61" s="279"/>
      <c r="B61" s="277">
        <v>2013</v>
      </c>
      <c r="C61" s="278">
        <v>3256</v>
      </c>
      <c r="D61" s="278">
        <v>2444</v>
      </c>
      <c r="E61" s="278">
        <v>812</v>
      </c>
      <c r="F61" s="288">
        <v>13490.03</v>
      </c>
      <c r="G61" s="288">
        <v>4499.43</v>
      </c>
      <c r="H61" s="289">
        <v>8990.6</v>
      </c>
    </row>
    <row r="62" spans="1:8" ht="19.5" customHeight="1" x14ac:dyDescent="0.15">
      <c r="A62" s="279"/>
      <c r="B62" s="277" t="s">
        <v>333</v>
      </c>
      <c r="C62" s="278">
        <v>3356</v>
      </c>
      <c r="D62" s="278">
        <v>2617</v>
      </c>
      <c r="E62" s="278">
        <v>739</v>
      </c>
      <c r="F62" s="278">
        <v>14207.23</v>
      </c>
      <c r="G62" s="278">
        <v>4764.16</v>
      </c>
      <c r="H62" s="278">
        <v>9443.07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2013</v>
      </c>
      <c r="C65" s="278">
        <v>15</v>
      </c>
      <c r="D65" s="278">
        <v>12</v>
      </c>
      <c r="E65" s="278">
        <v>3</v>
      </c>
      <c r="F65" s="288">
        <v>45.73</v>
      </c>
      <c r="G65" s="288">
        <v>15.09</v>
      </c>
      <c r="H65" s="289">
        <v>30.64</v>
      </c>
    </row>
    <row r="66" spans="1:8" ht="19.5" customHeight="1" x14ac:dyDescent="0.15">
      <c r="A66" s="279"/>
      <c r="B66" s="277" t="s">
        <v>333</v>
      </c>
      <c r="C66" s="278">
        <v>52</v>
      </c>
      <c r="D66" s="278">
        <v>41</v>
      </c>
      <c r="E66" s="278">
        <v>11</v>
      </c>
      <c r="F66" s="278">
        <v>240.53</v>
      </c>
      <c r="G66" s="278">
        <v>80.97</v>
      </c>
      <c r="H66" s="278">
        <v>159.56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0</v>
      </c>
      <c r="D68" s="278">
        <v>0</v>
      </c>
      <c r="E68" s="278">
        <v>0</v>
      </c>
      <c r="F68" s="288">
        <v>0</v>
      </c>
      <c r="G68" s="288">
        <v>0</v>
      </c>
      <c r="H68" s="289">
        <v>0</v>
      </c>
    </row>
    <row r="69" spans="1:8" ht="18" customHeight="1" x14ac:dyDescent="0.15">
      <c r="A69" s="279"/>
      <c r="B69" s="277">
        <v>2013</v>
      </c>
      <c r="C69" s="278">
        <v>83</v>
      </c>
      <c r="D69" s="278">
        <v>8</v>
      </c>
      <c r="E69" s="278">
        <v>75</v>
      </c>
      <c r="F69" s="288">
        <v>218.77</v>
      </c>
      <c r="G69" s="288">
        <v>71.78</v>
      </c>
      <c r="H69" s="289">
        <v>146.97999999999999</v>
      </c>
    </row>
    <row r="70" spans="1:8" ht="19.5" customHeight="1" x14ac:dyDescent="0.15">
      <c r="A70" s="279"/>
      <c r="B70" s="277" t="s">
        <v>333</v>
      </c>
      <c r="C70" s="278">
        <v>145</v>
      </c>
      <c r="D70" s="278">
        <v>19</v>
      </c>
      <c r="E70" s="278">
        <v>126</v>
      </c>
      <c r="F70" s="278">
        <v>330.66</v>
      </c>
      <c r="G70" s="278">
        <v>106.53</v>
      </c>
      <c r="H70" s="278">
        <v>224.13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2"/>
  <dimension ref="A1:H73"/>
  <sheetViews>
    <sheetView showGridLines="0" zoomScaleNormal="100" workbookViewId="0">
      <pane ySplit="8" topLeftCell="A54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27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6799</v>
      </c>
      <c r="D12" s="278">
        <v>2709</v>
      </c>
      <c r="E12" s="278">
        <v>4090</v>
      </c>
      <c r="F12" s="288">
        <v>22304.51</v>
      </c>
      <c r="G12" s="288">
        <v>7080.89</v>
      </c>
      <c r="H12" s="289">
        <v>15223.61</v>
      </c>
    </row>
    <row r="13" spans="1:8" ht="18" customHeight="1" x14ac:dyDescent="0.15">
      <c r="A13" s="279"/>
      <c r="B13" s="277">
        <v>2013</v>
      </c>
      <c r="C13" s="278">
        <v>6961</v>
      </c>
      <c r="D13" s="278">
        <v>2862</v>
      </c>
      <c r="E13" s="278">
        <v>4099</v>
      </c>
      <c r="F13" s="288">
        <v>23932.29</v>
      </c>
      <c r="G13" s="288">
        <v>7572.43</v>
      </c>
      <c r="H13" s="289">
        <v>16359.86</v>
      </c>
    </row>
    <row r="14" spans="1:8" ht="18" customHeight="1" x14ac:dyDescent="0.15">
      <c r="A14" s="279"/>
      <c r="B14" s="277" t="s">
        <v>333</v>
      </c>
      <c r="C14" s="278">
        <v>6983</v>
      </c>
      <c r="D14" s="278">
        <v>3005</v>
      </c>
      <c r="E14" s="278">
        <v>3978</v>
      </c>
      <c r="F14" s="278">
        <v>23965.68</v>
      </c>
      <c r="G14" s="278">
        <v>7622.01</v>
      </c>
      <c r="H14" s="278">
        <v>16343.68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2037</v>
      </c>
      <c r="D18" s="278">
        <v>1553</v>
      </c>
      <c r="E18" s="278">
        <v>484</v>
      </c>
      <c r="F18" s="288">
        <v>8511.16</v>
      </c>
      <c r="G18" s="288">
        <v>2794.36</v>
      </c>
      <c r="H18" s="289">
        <v>5716.79</v>
      </c>
    </row>
    <row r="19" spans="1:8" ht="18" customHeight="1" x14ac:dyDescent="0.15">
      <c r="A19" s="279"/>
      <c r="B19" s="277">
        <v>2013</v>
      </c>
      <c r="C19" s="278">
        <v>2159</v>
      </c>
      <c r="D19" s="278">
        <v>1690</v>
      </c>
      <c r="E19" s="278">
        <v>469</v>
      </c>
      <c r="F19" s="288">
        <v>9514.0400000000009</v>
      </c>
      <c r="G19" s="288">
        <v>3118.54</v>
      </c>
      <c r="H19" s="289">
        <v>6395.5</v>
      </c>
    </row>
    <row r="20" spans="1:8" ht="18" customHeight="1" x14ac:dyDescent="0.15">
      <c r="A20" s="279"/>
      <c r="B20" s="277" t="s">
        <v>333</v>
      </c>
      <c r="C20" s="278">
        <v>2329</v>
      </c>
      <c r="D20" s="278">
        <v>1845</v>
      </c>
      <c r="E20" s="278">
        <v>484</v>
      </c>
      <c r="F20" s="278">
        <v>10036.65</v>
      </c>
      <c r="G20" s="278">
        <v>3291.93</v>
      </c>
      <c r="H20" s="278">
        <v>6744.72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415</v>
      </c>
      <c r="D22" s="278">
        <v>142</v>
      </c>
      <c r="E22" s="278">
        <v>273</v>
      </c>
      <c r="F22" s="288">
        <v>1345.87</v>
      </c>
      <c r="G22" s="288">
        <v>423.97</v>
      </c>
      <c r="H22" s="289">
        <v>921.9</v>
      </c>
    </row>
    <row r="23" spans="1:8" ht="18" customHeight="1" x14ac:dyDescent="0.15">
      <c r="A23" s="279"/>
      <c r="B23" s="277">
        <v>2013</v>
      </c>
      <c r="C23" s="278">
        <v>495</v>
      </c>
      <c r="D23" s="278">
        <v>196</v>
      </c>
      <c r="E23" s="278">
        <v>299</v>
      </c>
      <c r="F23" s="288">
        <v>1730.19</v>
      </c>
      <c r="G23" s="288">
        <v>548.96</v>
      </c>
      <c r="H23" s="289">
        <v>1181.23</v>
      </c>
    </row>
    <row r="24" spans="1:8" ht="18" customHeight="1" x14ac:dyDescent="0.15">
      <c r="A24" s="279"/>
      <c r="B24" s="277" t="s">
        <v>333</v>
      </c>
      <c r="C24" s="278">
        <v>549</v>
      </c>
      <c r="D24" s="278">
        <v>212</v>
      </c>
      <c r="E24" s="278">
        <v>337</v>
      </c>
      <c r="F24" s="278">
        <v>2026.24</v>
      </c>
      <c r="G24" s="278">
        <v>639.9</v>
      </c>
      <c r="H24" s="278">
        <v>1386.34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3052</v>
      </c>
      <c r="D26" s="278">
        <v>810</v>
      </c>
      <c r="E26" s="278">
        <v>2242</v>
      </c>
      <c r="F26" s="288">
        <v>9148.32</v>
      </c>
      <c r="G26" s="288">
        <v>2837.78</v>
      </c>
      <c r="H26" s="289">
        <v>6310.54</v>
      </c>
    </row>
    <row r="27" spans="1:8" ht="18" customHeight="1" x14ac:dyDescent="0.15">
      <c r="A27" s="292"/>
      <c r="B27" s="277">
        <v>2013</v>
      </c>
      <c r="C27" s="278">
        <v>2967</v>
      </c>
      <c r="D27" s="278">
        <v>738</v>
      </c>
      <c r="E27" s="278">
        <v>2229</v>
      </c>
      <c r="F27" s="288">
        <v>9072.4599999999991</v>
      </c>
      <c r="G27" s="288">
        <v>2791.55</v>
      </c>
      <c r="H27" s="289">
        <v>6280.92</v>
      </c>
    </row>
    <row r="28" spans="1:8" ht="18" customHeight="1" x14ac:dyDescent="0.15">
      <c r="A28" s="279"/>
      <c r="B28" s="277" t="s">
        <v>333</v>
      </c>
      <c r="C28" s="278">
        <v>2899</v>
      </c>
      <c r="D28" s="278">
        <v>747</v>
      </c>
      <c r="E28" s="278">
        <v>2152</v>
      </c>
      <c r="F28" s="278">
        <v>8731.2000000000007</v>
      </c>
      <c r="G28" s="278">
        <v>2704.46</v>
      </c>
      <c r="H28" s="278">
        <v>6026.74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1047</v>
      </c>
      <c r="D30" s="278">
        <v>202</v>
      </c>
      <c r="E30" s="278">
        <v>845</v>
      </c>
      <c r="F30" s="288">
        <v>2892.31</v>
      </c>
      <c r="G30" s="288">
        <v>900.62</v>
      </c>
      <c r="H30" s="289">
        <v>1991.68</v>
      </c>
    </row>
    <row r="31" spans="1:8" ht="18" customHeight="1" x14ac:dyDescent="0.15">
      <c r="A31" s="292"/>
      <c r="B31" s="277">
        <v>2013</v>
      </c>
      <c r="C31" s="278">
        <v>1105</v>
      </c>
      <c r="D31" s="278">
        <v>236</v>
      </c>
      <c r="E31" s="278">
        <v>869</v>
      </c>
      <c r="F31" s="288">
        <v>3234.12</v>
      </c>
      <c r="G31" s="288">
        <v>997.02</v>
      </c>
      <c r="H31" s="289">
        <v>2237.1</v>
      </c>
    </row>
    <row r="32" spans="1:8" ht="18" customHeight="1" x14ac:dyDescent="0.15">
      <c r="A32" s="279"/>
      <c r="B32" s="277" t="s">
        <v>333</v>
      </c>
      <c r="C32" s="278">
        <v>990</v>
      </c>
      <c r="D32" s="278">
        <v>199</v>
      </c>
      <c r="E32" s="278">
        <v>791</v>
      </c>
      <c r="F32" s="278">
        <v>2857.81</v>
      </c>
      <c r="G32" s="278">
        <v>885.57</v>
      </c>
      <c r="H32" s="278">
        <v>1972.25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68</v>
      </c>
      <c r="D34" s="278">
        <v>2</v>
      </c>
      <c r="E34" s="278">
        <v>66</v>
      </c>
      <c r="F34" s="288">
        <v>105.11</v>
      </c>
      <c r="G34" s="288">
        <v>32.19</v>
      </c>
      <c r="H34" s="289">
        <v>72.92</v>
      </c>
    </row>
    <row r="35" spans="1:8" ht="18" customHeight="1" x14ac:dyDescent="0.15">
      <c r="A35" s="292"/>
      <c r="B35" s="277">
        <v>2013</v>
      </c>
      <c r="C35" s="278">
        <v>71</v>
      </c>
      <c r="D35" s="278">
        <v>2</v>
      </c>
      <c r="E35" s="278">
        <v>69</v>
      </c>
      <c r="F35" s="288">
        <v>116.92</v>
      </c>
      <c r="G35" s="288">
        <v>35.74</v>
      </c>
      <c r="H35" s="289">
        <v>81.19</v>
      </c>
    </row>
    <row r="36" spans="1:8" ht="18" customHeight="1" x14ac:dyDescent="0.15">
      <c r="A36" s="279"/>
      <c r="B36" s="277" t="s">
        <v>333</v>
      </c>
      <c r="C36" s="278">
        <v>63</v>
      </c>
      <c r="D36" s="278">
        <v>1</v>
      </c>
      <c r="E36" s="278">
        <v>62</v>
      </c>
      <c r="F36" s="278">
        <v>91.37</v>
      </c>
      <c r="G36" s="278">
        <v>29.44</v>
      </c>
      <c r="H36" s="278">
        <v>61.93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180</v>
      </c>
      <c r="D38" s="278">
        <v>0</v>
      </c>
      <c r="E38" s="278">
        <v>180</v>
      </c>
      <c r="F38" s="288">
        <v>301.75</v>
      </c>
      <c r="G38" s="288">
        <v>91.97</v>
      </c>
      <c r="H38" s="289">
        <v>209.78</v>
      </c>
    </row>
    <row r="39" spans="1:8" ht="18" customHeight="1" x14ac:dyDescent="0.15">
      <c r="A39" s="292"/>
      <c r="B39" s="277">
        <v>2013</v>
      </c>
      <c r="C39" s="278">
        <v>164</v>
      </c>
      <c r="D39" s="278">
        <v>0</v>
      </c>
      <c r="E39" s="278">
        <v>164</v>
      </c>
      <c r="F39" s="288">
        <v>264.55</v>
      </c>
      <c r="G39" s="288">
        <v>80.63</v>
      </c>
      <c r="H39" s="289">
        <v>183.92</v>
      </c>
    </row>
    <row r="40" spans="1:8" ht="18" customHeight="1" x14ac:dyDescent="0.15">
      <c r="A40" s="279"/>
      <c r="B40" s="277" t="s">
        <v>333</v>
      </c>
      <c r="C40" s="278">
        <v>152</v>
      </c>
      <c r="D40" s="278">
        <v>1</v>
      </c>
      <c r="E40" s="278">
        <v>151</v>
      </c>
      <c r="F40" s="278">
        <v>220.62</v>
      </c>
      <c r="G40" s="278">
        <v>70.17</v>
      </c>
      <c r="H40" s="278">
        <v>150.44999999999999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1</v>
      </c>
      <c r="D44" s="278">
        <v>0</v>
      </c>
      <c r="E44" s="278">
        <v>1</v>
      </c>
      <c r="F44" s="278">
        <v>1.8</v>
      </c>
      <c r="G44" s="278">
        <v>0.55000000000000004</v>
      </c>
      <c r="H44" s="278">
        <v>1.25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2781</v>
      </c>
      <c r="D48" s="278">
        <v>921</v>
      </c>
      <c r="E48" s="278">
        <v>1860</v>
      </c>
      <c r="F48" s="288">
        <v>7804.49</v>
      </c>
      <c r="G48" s="288">
        <v>2500.7600000000002</v>
      </c>
      <c r="H48" s="289">
        <v>5303.72</v>
      </c>
    </row>
    <row r="49" spans="1:8" ht="18" customHeight="1" x14ac:dyDescent="0.15">
      <c r="A49" s="279"/>
      <c r="B49" s="277">
        <v>2013</v>
      </c>
      <c r="C49" s="278">
        <v>2958</v>
      </c>
      <c r="D49" s="278">
        <v>975</v>
      </c>
      <c r="E49" s="278">
        <v>1983</v>
      </c>
      <c r="F49" s="288">
        <v>8575</v>
      </c>
      <c r="G49" s="288">
        <v>2735.31</v>
      </c>
      <c r="H49" s="289">
        <v>5839.69</v>
      </c>
    </row>
    <row r="50" spans="1:8" ht="18" customHeight="1" x14ac:dyDescent="0.15">
      <c r="A50" s="279"/>
      <c r="B50" s="277" t="s">
        <v>333</v>
      </c>
      <c r="C50" s="278">
        <v>2850</v>
      </c>
      <c r="D50" s="278">
        <v>991</v>
      </c>
      <c r="E50" s="278">
        <v>1859</v>
      </c>
      <c r="F50" s="278">
        <v>8074.66</v>
      </c>
      <c r="G50" s="278">
        <v>2587.31</v>
      </c>
      <c r="H50" s="278">
        <v>5487.34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2922</v>
      </c>
      <c r="D52" s="278">
        <v>1337</v>
      </c>
      <c r="E52" s="278">
        <v>1585</v>
      </c>
      <c r="F52" s="288">
        <v>11352.13</v>
      </c>
      <c r="G52" s="288">
        <v>3558.3</v>
      </c>
      <c r="H52" s="289">
        <v>7793.83</v>
      </c>
    </row>
    <row r="53" spans="1:8" ht="18" customHeight="1" x14ac:dyDescent="0.15">
      <c r="A53" s="292"/>
      <c r="B53" s="277">
        <v>2013</v>
      </c>
      <c r="C53" s="278">
        <v>2804</v>
      </c>
      <c r="D53" s="278">
        <v>1324</v>
      </c>
      <c r="E53" s="278">
        <v>1480</v>
      </c>
      <c r="F53" s="288">
        <v>11427.46</v>
      </c>
      <c r="G53" s="288">
        <v>3561.05</v>
      </c>
      <c r="H53" s="289">
        <v>7866.41</v>
      </c>
    </row>
    <row r="54" spans="1:8" ht="18" customHeight="1" x14ac:dyDescent="0.15">
      <c r="A54" s="279"/>
      <c r="B54" s="277" t="s">
        <v>333</v>
      </c>
      <c r="C54" s="278">
        <v>2887</v>
      </c>
      <c r="D54" s="278">
        <v>1413</v>
      </c>
      <c r="E54" s="278">
        <v>1474</v>
      </c>
      <c r="F54" s="278">
        <v>11723.93</v>
      </c>
      <c r="G54" s="278">
        <v>3674.59</v>
      </c>
      <c r="H54" s="278">
        <v>8049.34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307</v>
      </c>
      <c r="D56" s="278">
        <v>80</v>
      </c>
      <c r="E56" s="278">
        <v>227</v>
      </c>
      <c r="F56" s="288">
        <v>753.75</v>
      </c>
      <c r="G56" s="288">
        <v>241.87</v>
      </c>
      <c r="H56" s="289">
        <v>511.88</v>
      </c>
    </row>
    <row r="57" spans="1:8" s="50" customFormat="1" ht="18" customHeight="1" x14ac:dyDescent="0.15">
      <c r="A57" s="279"/>
      <c r="B57" s="277">
        <v>2013</v>
      </c>
      <c r="C57" s="278">
        <v>360</v>
      </c>
      <c r="D57" s="278">
        <v>135</v>
      </c>
      <c r="E57" s="278">
        <v>225</v>
      </c>
      <c r="F57" s="288">
        <v>1086.8</v>
      </c>
      <c r="G57" s="288">
        <v>353.92</v>
      </c>
      <c r="H57" s="289">
        <v>732.88</v>
      </c>
    </row>
    <row r="58" spans="1:8" s="50" customFormat="1" ht="18" customHeight="1" x14ac:dyDescent="0.15">
      <c r="A58" s="279"/>
      <c r="B58" s="277" t="s">
        <v>333</v>
      </c>
      <c r="C58" s="278">
        <v>367</v>
      </c>
      <c r="D58" s="278">
        <v>152</v>
      </c>
      <c r="E58" s="278">
        <v>215</v>
      </c>
      <c r="F58" s="278">
        <v>1167.98</v>
      </c>
      <c r="G58" s="278">
        <v>377.51</v>
      </c>
      <c r="H58" s="278">
        <v>790.47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710</v>
      </c>
      <c r="D60" s="278">
        <v>362</v>
      </c>
      <c r="E60" s="278">
        <v>348</v>
      </c>
      <c r="F60" s="288">
        <v>2232.27</v>
      </c>
      <c r="G60" s="288">
        <v>722.91</v>
      </c>
      <c r="H60" s="289">
        <v>1509.35</v>
      </c>
    </row>
    <row r="61" spans="1:8" ht="18" customHeight="1" x14ac:dyDescent="0.15">
      <c r="A61" s="279"/>
      <c r="B61" s="277">
        <v>2013</v>
      </c>
      <c r="C61" s="278">
        <v>777</v>
      </c>
      <c r="D61" s="278">
        <v>417</v>
      </c>
      <c r="E61" s="278">
        <v>360</v>
      </c>
      <c r="F61" s="288">
        <v>2715.58</v>
      </c>
      <c r="G61" s="288">
        <v>881.59</v>
      </c>
      <c r="H61" s="289">
        <v>1833.99</v>
      </c>
    </row>
    <row r="62" spans="1:8" ht="19.5" customHeight="1" x14ac:dyDescent="0.15">
      <c r="A62" s="279"/>
      <c r="B62" s="277" t="s">
        <v>333</v>
      </c>
      <c r="C62" s="278">
        <v>819</v>
      </c>
      <c r="D62" s="278">
        <v>440</v>
      </c>
      <c r="E62" s="278">
        <v>379</v>
      </c>
      <c r="F62" s="278">
        <v>2852</v>
      </c>
      <c r="G62" s="278">
        <v>936.49</v>
      </c>
      <c r="H62" s="278">
        <v>1915.5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40</v>
      </c>
      <c r="D64" s="278">
        <v>6</v>
      </c>
      <c r="E64" s="278">
        <v>34</v>
      </c>
      <c r="F64" s="288">
        <v>65.3</v>
      </c>
      <c r="G64" s="288">
        <v>20.56</v>
      </c>
      <c r="H64" s="289">
        <v>44.75</v>
      </c>
    </row>
    <row r="65" spans="1:8" ht="18" customHeight="1" x14ac:dyDescent="0.15">
      <c r="A65" s="279"/>
      <c r="B65" s="277">
        <v>2013</v>
      </c>
      <c r="C65" s="278">
        <v>38</v>
      </c>
      <c r="D65" s="278">
        <v>9</v>
      </c>
      <c r="E65" s="278">
        <v>29</v>
      </c>
      <c r="F65" s="288">
        <v>86.79</v>
      </c>
      <c r="G65" s="288">
        <v>27.96</v>
      </c>
      <c r="H65" s="289">
        <v>58.84</v>
      </c>
    </row>
    <row r="66" spans="1:8" ht="19.5" customHeight="1" x14ac:dyDescent="0.15">
      <c r="A66" s="279"/>
      <c r="B66" s="277" t="s">
        <v>333</v>
      </c>
      <c r="C66" s="278">
        <v>39</v>
      </c>
      <c r="D66" s="278">
        <v>8</v>
      </c>
      <c r="E66" s="278">
        <v>31</v>
      </c>
      <c r="F66" s="278">
        <v>103.1</v>
      </c>
      <c r="G66" s="278">
        <v>32.31</v>
      </c>
      <c r="H66" s="278">
        <v>70.790000000000006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39</v>
      </c>
      <c r="D68" s="278">
        <v>3</v>
      </c>
      <c r="E68" s="278">
        <v>36</v>
      </c>
      <c r="F68" s="288">
        <v>96.57</v>
      </c>
      <c r="G68" s="288">
        <v>36.49</v>
      </c>
      <c r="H68" s="289">
        <v>60.09</v>
      </c>
    </row>
    <row r="69" spans="1:8" ht="18" customHeight="1" x14ac:dyDescent="0.15">
      <c r="A69" s="279"/>
      <c r="B69" s="277">
        <v>2013</v>
      </c>
      <c r="C69" s="278">
        <v>24</v>
      </c>
      <c r="D69" s="278">
        <v>2</v>
      </c>
      <c r="E69" s="278">
        <v>22</v>
      </c>
      <c r="F69" s="288">
        <v>40.659999999999997</v>
      </c>
      <c r="G69" s="288">
        <v>12.6</v>
      </c>
      <c r="H69" s="289">
        <v>28.05</v>
      </c>
    </row>
    <row r="70" spans="1:8" ht="19.5" customHeight="1" x14ac:dyDescent="0.15">
      <c r="A70" s="279"/>
      <c r="B70" s="277" t="s">
        <v>333</v>
      </c>
      <c r="C70" s="278">
        <v>21</v>
      </c>
      <c r="D70" s="278">
        <v>1</v>
      </c>
      <c r="E70" s="278">
        <v>20</v>
      </c>
      <c r="F70" s="278">
        <v>44.02</v>
      </c>
      <c r="G70" s="278">
        <v>13.79</v>
      </c>
      <c r="H70" s="278">
        <v>30.23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3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28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2622</v>
      </c>
      <c r="D12" s="278">
        <v>350</v>
      </c>
      <c r="E12" s="278">
        <v>2272</v>
      </c>
      <c r="F12" s="288">
        <v>5250.4</v>
      </c>
      <c r="G12" s="288">
        <v>1634.27</v>
      </c>
      <c r="H12" s="289">
        <v>3616.13</v>
      </c>
    </row>
    <row r="13" spans="1:8" ht="18" customHeight="1" x14ac:dyDescent="0.15">
      <c r="A13" s="279"/>
      <c r="B13" s="277">
        <v>2013</v>
      </c>
      <c r="C13" s="278">
        <v>2508</v>
      </c>
      <c r="D13" s="278">
        <v>314</v>
      </c>
      <c r="E13" s="278">
        <v>2194</v>
      </c>
      <c r="F13" s="288">
        <v>4981.6499999999996</v>
      </c>
      <c r="G13" s="288">
        <v>1541.99</v>
      </c>
      <c r="H13" s="289">
        <v>3439.66</v>
      </c>
    </row>
    <row r="14" spans="1:8" ht="18" customHeight="1" x14ac:dyDescent="0.15">
      <c r="A14" s="279"/>
      <c r="B14" s="277" t="s">
        <v>333</v>
      </c>
      <c r="C14" s="278">
        <v>2449</v>
      </c>
      <c r="D14" s="278">
        <v>310</v>
      </c>
      <c r="E14" s="278">
        <v>2139</v>
      </c>
      <c r="F14" s="278">
        <v>4697.49</v>
      </c>
      <c r="G14" s="278">
        <v>1460.06</v>
      </c>
      <c r="H14" s="278">
        <v>3237.42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414</v>
      </c>
      <c r="D18" s="278">
        <v>171</v>
      </c>
      <c r="E18" s="278">
        <v>243</v>
      </c>
      <c r="F18" s="288">
        <v>1191.79</v>
      </c>
      <c r="G18" s="288">
        <v>379.77</v>
      </c>
      <c r="H18" s="289">
        <v>812.01</v>
      </c>
    </row>
    <row r="19" spans="1:8" ht="18" customHeight="1" x14ac:dyDescent="0.15">
      <c r="A19" s="279"/>
      <c r="B19" s="277">
        <v>2013</v>
      </c>
      <c r="C19" s="278">
        <v>362</v>
      </c>
      <c r="D19" s="278">
        <v>150</v>
      </c>
      <c r="E19" s="278">
        <v>212</v>
      </c>
      <c r="F19" s="288">
        <v>1107.3900000000001</v>
      </c>
      <c r="G19" s="288">
        <v>349.79</v>
      </c>
      <c r="H19" s="289">
        <v>757.6</v>
      </c>
    </row>
    <row r="20" spans="1:8" ht="18" customHeight="1" x14ac:dyDescent="0.15">
      <c r="A20" s="279"/>
      <c r="B20" s="277" t="s">
        <v>333</v>
      </c>
      <c r="C20" s="278">
        <v>316</v>
      </c>
      <c r="D20" s="278">
        <v>156</v>
      </c>
      <c r="E20" s="278">
        <v>160</v>
      </c>
      <c r="F20" s="278">
        <v>1041.1600000000001</v>
      </c>
      <c r="G20" s="278">
        <v>331.93</v>
      </c>
      <c r="H20" s="278">
        <v>709.23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454</v>
      </c>
      <c r="D22" s="278">
        <v>69</v>
      </c>
      <c r="E22" s="278">
        <v>385</v>
      </c>
      <c r="F22" s="288">
        <v>851.27</v>
      </c>
      <c r="G22" s="288">
        <v>266.19</v>
      </c>
      <c r="H22" s="289">
        <v>585.08000000000004</v>
      </c>
    </row>
    <row r="23" spans="1:8" ht="18" customHeight="1" x14ac:dyDescent="0.15">
      <c r="A23" s="279"/>
      <c r="B23" s="277">
        <v>2013</v>
      </c>
      <c r="C23" s="278">
        <v>337</v>
      </c>
      <c r="D23" s="278">
        <v>53</v>
      </c>
      <c r="E23" s="278">
        <v>284</v>
      </c>
      <c r="F23" s="288">
        <v>717.01</v>
      </c>
      <c r="G23" s="288">
        <v>222.96</v>
      </c>
      <c r="H23" s="289">
        <v>494.05</v>
      </c>
    </row>
    <row r="24" spans="1:8" ht="18" customHeight="1" x14ac:dyDescent="0.15">
      <c r="A24" s="279"/>
      <c r="B24" s="277" t="s">
        <v>333</v>
      </c>
      <c r="C24" s="278">
        <v>304</v>
      </c>
      <c r="D24" s="278">
        <v>41</v>
      </c>
      <c r="E24" s="278">
        <v>263</v>
      </c>
      <c r="F24" s="278">
        <v>599.22</v>
      </c>
      <c r="G24" s="278">
        <v>189.03</v>
      </c>
      <c r="H24" s="278">
        <v>410.19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480</v>
      </c>
      <c r="D26" s="278">
        <v>60</v>
      </c>
      <c r="E26" s="278">
        <v>420</v>
      </c>
      <c r="F26" s="288">
        <v>907.63</v>
      </c>
      <c r="G26" s="288">
        <v>282.74</v>
      </c>
      <c r="H26" s="289">
        <v>624.89</v>
      </c>
    </row>
    <row r="27" spans="1:8" ht="18" customHeight="1" x14ac:dyDescent="0.15">
      <c r="A27" s="292"/>
      <c r="B27" s="277">
        <v>2013</v>
      </c>
      <c r="C27" s="278">
        <v>555</v>
      </c>
      <c r="D27" s="278">
        <v>67</v>
      </c>
      <c r="E27" s="278">
        <v>488</v>
      </c>
      <c r="F27" s="288">
        <v>1073.81</v>
      </c>
      <c r="G27" s="288">
        <v>331.19</v>
      </c>
      <c r="H27" s="289">
        <v>742.63</v>
      </c>
    </row>
    <row r="28" spans="1:8" ht="18" customHeight="1" x14ac:dyDescent="0.15">
      <c r="A28" s="279"/>
      <c r="B28" s="277" t="s">
        <v>333</v>
      </c>
      <c r="C28" s="278">
        <v>578</v>
      </c>
      <c r="D28" s="278">
        <v>76</v>
      </c>
      <c r="E28" s="278">
        <v>502</v>
      </c>
      <c r="F28" s="278">
        <v>1067.26</v>
      </c>
      <c r="G28" s="278">
        <v>326.82</v>
      </c>
      <c r="H28" s="278">
        <v>740.44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1206</v>
      </c>
      <c r="D30" s="278">
        <v>50</v>
      </c>
      <c r="E30" s="278">
        <v>1156</v>
      </c>
      <c r="F30" s="288">
        <v>2212.5500000000002</v>
      </c>
      <c r="G30" s="288">
        <v>679</v>
      </c>
      <c r="H30" s="289">
        <v>1533.55</v>
      </c>
    </row>
    <row r="31" spans="1:8" ht="18" customHeight="1" x14ac:dyDescent="0.15">
      <c r="A31" s="292"/>
      <c r="B31" s="277">
        <v>2013</v>
      </c>
      <c r="C31" s="278">
        <v>1191</v>
      </c>
      <c r="D31" s="278">
        <v>44</v>
      </c>
      <c r="E31" s="278">
        <v>1147</v>
      </c>
      <c r="F31" s="288">
        <v>1993.31</v>
      </c>
      <c r="G31" s="288">
        <v>610.58000000000004</v>
      </c>
      <c r="H31" s="289">
        <v>1382.73</v>
      </c>
    </row>
    <row r="32" spans="1:8" ht="18" customHeight="1" x14ac:dyDescent="0.15">
      <c r="A32" s="279"/>
      <c r="B32" s="277" t="s">
        <v>333</v>
      </c>
      <c r="C32" s="278">
        <v>1190</v>
      </c>
      <c r="D32" s="278">
        <v>37</v>
      </c>
      <c r="E32" s="278">
        <v>1153</v>
      </c>
      <c r="F32" s="278">
        <v>1903.31</v>
      </c>
      <c r="G32" s="278">
        <v>585.42999999999995</v>
      </c>
      <c r="H32" s="278">
        <v>1317.88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14</v>
      </c>
      <c r="D34" s="278">
        <v>0</v>
      </c>
      <c r="E34" s="278">
        <v>14</v>
      </c>
      <c r="F34" s="288">
        <v>16.86</v>
      </c>
      <c r="G34" s="288">
        <v>5.14</v>
      </c>
      <c r="H34" s="289">
        <v>11.72</v>
      </c>
    </row>
    <row r="35" spans="1:8" ht="18" customHeight="1" x14ac:dyDescent="0.15">
      <c r="A35" s="292"/>
      <c r="B35" s="277">
        <v>2013</v>
      </c>
      <c r="C35" s="278">
        <v>18</v>
      </c>
      <c r="D35" s="278">
        <v>0</v>
      </c>
      <c r="E35" s="278">
        <v>18</v>
      </c>
      <c r="F35" s="288">
        <v>25.56</v>
      </c>
      <c r="G35" s="288">
        <v>7.79</v>
      </c>
      <c r="H35" s="289">
        <v>17.77</v>
      </c>
    </row>
    <row r="36" spans="1:8" ht="18" customHeight="1" x14ac:dyDescent="0.15">
      <c r="A36" s="279"/>
      <c r="B36" s="277" t="s">
        <v>333</v>
      </c>
      <c r="C36" s="278">
        <v>17</v>
      </c>
      <c r="D36" s="278">
        <v>0</v>
      </c>
      <c r="E36" s="278">
        <v>17</v>
      </c>
      <c r="F36" s="278">
        <v>24.74</v>
      </c>
      <c r="G36" s="278">
        <v>7.54</v>
      </c>
      <c r="H36" s="278">
        <v>17.2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54</v>
      </c>
      <c r="D38" s="278">
        <v>0</v>
      </c>
      <c r="E38" s="278">
        <v>54</v>
      </c>
      <c r="F38" s="288">
        <v>70.3</v>
      </c>
      <c r="G38" s="288">
        <v>21.43</v>
      </c>
      <c r="H38" s="289">
        <v>48.87</v>
      </c>
    </row>
    <row r="39" spans="1:8" ht="18" customHeight="1" x14ac:dyDescent="0.15">
      <c r="A39" s="292"/>
      <c r="B39" s="277">
        <v>2013</v>
      </c>
      <c r="C39" s="278">
        <v>45</v>
      </c>
      <c r="D39" s="278">
        <v>0</v>
      </c>
      <c r="E39" s="278">
        <v>45</v>
      </c>
      <c r="F39" s="288">
        <v>64.569999999999993</v>
      </c>
      <c r="G39" s="288">
        <v>19.68</v>
      </c>
      <c r="H39" s="289">
        <v>44.89</v>
      </c>
    </row>
    <row r="40" spans="1:8" ht="18" customHeight="1" x14ac:dyDescent="0.15">
      <c r="A40" s="279"/>
      <c r="B40" s="277" t="s">
        <v>333</v>
      </c>
      <c r="C40" s="278">
        <v>44</v>
      </c>
      <c r="D40" s="278">
        <v>0</v>
      </c>
      <c r="E40" s="278">
        <v>44</v>
      </c>
      <c r="F40" s="278">
        <v>61.8</v>
      </c>
      <c r="G40" s="278">
        <v>19.309999999999999</v>
      </c>
      <c r="H40" s="278">
        <v>42.49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1487</v>
      </c>
      <c r="D48" s="278">
        <v>103</v>
      </c>
      <c r="E48" s="278">
        <v>1384</v>
      </c>
      <c r="F48" s="288">
        <v>2638.33</v>
      </c>
      <c r="G48" s="288">
        <v>815.56</v>
      </c>
      <c r="H48" s="289">
        <v>1822.77</v>
      </c>
    </row>
    <row r="49" spans="1:8" ht="18" customHeight="1" x14ac:dyDescent="0.15">
      <c r="A49" s="279"/>
      <c r="B49" s="277">
        <v>2013</v>
      </c>
      <c r="C49" s="278">
        <v>1441</v>
      </c>
      <c r="D49" s="278">
        <v>89</v>
      </c>
      <c r="E49" s="278">
        <v>1352</v>
      </c>
      <c r="F49" s="288">
        <v>2532.85</v>
      </c>
      <c r="G49" s="288">
        <v>780.42</v>
      </c>
      <c r="H49" s="289">
        <v>1752.42</v>
      </c>
    </row>
    <row r="50" spans="1:8" ht="18" customHeight="1" x14ac:dyDescent="0.15">
      <c r="A50" s="279"/>
      <c r="B50" s="277" t="s">
        <v>333</v>
      </c>
      <c r="C50" s="278">
        <v>1422</v>
      </c>
      <c r="D50" s="278">
        <v>84</v>
      </c>
      <c r="E50" s="278">
        <v>1338</v>
      </c>
      <c r="F50" s="278">
        <v>2362.09</v>
      </c>
      <c r="G50" s="278">
        <v>732.97</v>
      </c>
      <c r="H50" s="278">
        <v>1629.12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501</v>
      </c>
      <c r="D52" s="278">
        <v>189</v>
      </c>
      <c r="E52" s="278">
        <v>312</v>
      </c>
      <c r="F52" s="288">
        <v>1481.64</v>
      </c>
      <c r="G52" s="288">
        <v>467.86</v>
      </c>
      <c r="H52" s="289">
        <v>1013.78</v>
      </c>
    </row>
    <row r="53" spans="1:8" ht="18" customHeight="1" x14ac:dyDescent="0.15">
      <c r="A53" s="292"/>
      <c r="B53" s="277">
        <v>2013</v>
      </c>
      <c r="C53" s="278">
        <v>478</v>
      </c>
      <c r="D53" s="278">
        <v>176</v>
      </c>
      <c r="E53" s="278">
        <v>302</v>
      </c>
      <c r="F53" s="288">
        <v>1368.74</v>
      </c>
      <c r="G53" s="288">
        <v>426.29</v>
      </c>
      <c r="H53" s="289">
        <v>942.44</v>
      </c>
    </row>
    <row r="54" spans="1:8" ht="18" customHeight="1" x14ac:dyDescent="0.15">
      <c r="A54" s="279"/>
      <c r="B54" s="277" t="s">
        <v>333</v>
      </c>
      <c r="C54" s="278">
        <v>462</v>
      </c>
      <c r="D54" s="278">
        <v>173</v>
      </c>
      <c r="E54" s="278">
        <v>289</v>
      </c>
      <c r="F54" s="278">
        <v>1321.88</v>
      </c>
      <c r="G54" s="278">
        <v>410.57</v>
      </c>
      <c r="H54" s="278">
        <v>911.31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48</v>
      </c>
      <c r="D56" s="278">
        <v>2</v>
      </c>
      <c r="E56" s="278">
        <v>46</v>
      </c>
      <c r="F56" s="288">
        <v>98.34</v>
      </c>
      <c r="G56" s="288">
        <v>30.08</v>
      </c>
      <c r="H56" s="289">
        <v>68.260000000000005</v>
      </c>
    </row>
    <row r="57" spans="1:8" s="50" customFormat="1" ht="18" customHeight="1" x14ac:dyDescent="0.15">
      <c r="A57" s="279"/>
      <c r="B57" s="277">
        <v>2013</v>
      </c>
      <c r="C57" s="278">
        <v>56</v>
      </c>
      <c r="D57" s="278">
        <v>4</v>
      </c>
      <c r="E57" s="278">
        <v>52</v>
      </c>
      <c r="F57" s="288">
        <v>99.5</v>
      </c>
      <c r="G57" s="288">
        <v>31.06</v>
      </c>
      <c r="H57" s="289">
        <v>68.44</v>
      </c>
    </row>
    <row r="58" spans="1:8" s="50" customFormat="1" ht="18" customHeight="1" x14ac:dyDescent="0.15">
      <c r="A58" s="279"/>
      <c r="B58" s="277" t="s">
        <v>333</v>
      </c>
      <c r="C58" s="278">
        <v>42</v>
      </c>
      <c r="D58" s="278">
        <v>3</v>
      </c>
      <c r="E58" s="278">
        <v>39</v>
      </c>
      <c r="F58" s="278">
        <v>76.88</v>
      </c>
      <c r="G58" s="278">
        <v>23.82</v>
      </c>
      <c r="H58" s="278">
        <v>53.06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497</v>
      </c>
      <c r="D60" s="278">
        <v>49</v>
      </c>
      <c r="E60" s="278">
        <v>448</v>
      </c>
      <c r="F60" s="288">
        <v>868.25</v>
      </c>
      <c r="G60" s="288">
        <v>270.10000000000002</v>
      </c>
      <c r="H60" s="289">
        <v>598.15</v>
      </c>
    </row>
    <row r="61" spans="1:8" ht="18" customHeight="1" x14ac:dyDescent="0.15">
      <c r="A61" s="279"/>
      <c r="B61" s="277">
        <v>2013</v>
      </c>
      <c r="C61" s="278">
        <v>459</v>
      </c>
      <c r="D61" s="278">
        <v>43</v>
      </c>
      <c r="E61" s="278">
        <v>416</v>
      </c>
      <c r="F61" s="288">
        <v>860.49</v>
      </c>
      <c r="G61" s="288">
        <v>267.43</v>
      </c>
      <c r="H61" s="289">
        <v>593.05999999999995</v>
      </c>
    </row>
    <row r="62" spans="1:8" ht="19.5" customHeight="1" x14ac:dyDescent="0.15">
      <c r="A62" s="279"/>
      <c r="B62" s="277" t="s">
        <v>333</v>
      </c>
      <c r="C62" s="278">
        <v>453</v>
      </c>
      <c r="D62" s="278">
        <v>48</v>
      </c>
      <c r="E62" s="278">
        <v>405</v>
      </c>
      <c r="F62" s="278">
        <v>830.88</v>
      </c>
      <c r="G62" s="278">
        <v>259.27</v>
      </c>
      <c r="H62" s="278">
        <v>571.61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51</v>
      </c>
      <c r="D64" s="278">
        <v>4</v>
      </c>
      <c r="E64" s="278">
        <v>47</v>
      </c>
      <c r="F64" s="288">
        <v>86.97</v>
      </c>
      <c r="G64" s="288">
        <v>26.95</v>
      </c>
      <c r="H64" s="289">
        <v>60.02</v>
      </c>
    </row>
    <row r="65" spans="1:8" ht="18" customHeight="1" x14ac:dyDescent="0.15">
      <c r="A65" s="279"/>
      <c r="B65" s="277">
        <v>2013</v>
      </c>
      <c r="C65" s="278">
        <v>43</v>
      </c>
      <c r="D65" s="278">
        <v>2</v>
      </c>
      <c r="E65" s="278">
        <v>41</v>
      </c>
      <c r="F65" s="288">
        <v>71.7</v>
      </c>
      <c r="G65" s="288">
        <v>22.04</v>
      </c>
      <c r="H65" s="289">
        <v>49.67</v>
      </c>
    </row>
    <row r="66" spans="1:8" ht="19.5" customHeight="1" x14ac:dyDescent="0.15">
      <c r="A66" s="279"/>
      <c r="B66" s="277" t="s">
        <v>333</v>
      </c>
      <c r="C66" s="278">
        <v>44</v>
      </c>
      <c r="D66" s="278">
        <v>2</v>
      </c>
      <c r="E66" s="278">
        <v>42</v>
      </c>
      <c r="F66" s="278">
        <v>63.14</v>
      </c>
      <c r="G66" s="278">
        <v>19.5</v>
      </c>
      <c r="H66" s="278">
        <v>43.64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38</v>
      </c>
      <c r="D68" s="278">
        <v>3</v>
      </c>
      <c r="E68" s="278">
        <v>35</v>
      </c>
      <c r="F68" s="288">
        <v>76.88</v>
      </c>
      <c r="G68" s="288">
        <v>23.74</v>
      </c>
      <c r="H68" s="289">
        <v>53.14</v>
      </c>
    </row>
    <row r="69" spans="1:8" ht="18" customHeight="1" x14ac:dyDescent="0.15">
      <c r="A69" s="279"/>
      <c r="B69" s="277">
        <v>2013</v>
      </c>
      <c r="C69" s="278">
        <v>31</v>
      </c>
      <c r="D69" s="278">
        <v>0</v>
      </c>
      <c r="E69" s="278">
        <v>31</v>
      </c>
      <c r="F69" s="288">
        <v>48.38</v>
      </c>
      <c r="G69" s="288">
        <v>14.75</v>
      </c>
      <c r="H69" s="289">
        <v>33.619999999999997</v>
      </c>
    </row>
    <row r="70" spans="1:8" ht="19.5" customHeight="1" x14ac:dyDescent="0.15">
      <c r="A70" s="279"/>
      <c r="B70" s="277" t="s">
        <v>333</v>
      </c>
      <c r="C70" s="278">
        <v>26</v>
      </c>
      <c r="D70" s="278">
        <v>0</v>
      </c>
      <c r="E70" s="278">
        <v>26</v>
      </c>
      <c r="F70" s="278">
        <v>42.62</v>
      </c>
      <c r="G70" s="278">
        <v>13.94</v>
      </c>
      <c r="H70" s="278">
        <v>28.68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showGridLines="0" zoomScaleNormal="100" workbookViewId="0"/>
  </sheetViews>
  <sheetFormatPr baseColWidth="10" defaultRowHeight="12" x14ac:dyDescent="0.15"/>
  <cols>
    <col min="7" max="7" width="19.125" customWidth="1"/>
  </cols>
  <sheetData>
    <row r="1" spans="1:7" x14ac:dyDescent="0.15">
      <c r="A1" s="66" t="s">
        <v>0</v>
      </c>
      <c r="G1" s="67" t="s">
        <v>178</v>
      </c>
    </row>
    <row r="3" spans="1:7" ht="15" x14ac:dyDescent="0.2">
      <c r="A3" s="259" t="s">
        <v>207</v>
      </c>
    </row>
  </sheetData>
  <phoneticPr fontId="47" type="noConversion"/>
  <pageMargins left="0.78740157480314965" right="0.78740157480314965" top="0.98425196850393704" bottom="0.98425196850393704" header="0.51181102362204722" footer="0.51181102362204722"/>
  <pageSetup paperSize="9" scale="94" orientation="portrait" horizontalDpi="1200" verticalDpi="12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4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29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8773</v>
      </c>
      <c r="D12" s="278">
        <v>3839</v>
      </c>
      <c r="E12" s="278">
        <v>4934</v>
      </c>
      <c r="F12" s="288">
        <v>37984.15</v>
      </c>
      <c r="G12" s="288">
        <v>13214.93</v>
      </c>
      <c r="H12" s="289">
        <v>24769.22</v>
      </c>
    </row>
    <row r="13" spans="1:8" ht="18" customHeight="1" x14ac:dyDescent="0.15">
      <c r="A13" s="279"/>
      <c r="B13" s="277">
        <v>2013</v>
      </c>
      <c r="C13" s="278">
        <v>8785</v>
      </c>
      <c r="D13" s="278">
        <v>4056</v>
      </c>
      <c r="E13" s="278">
        <v>4729</v>
      </c>
      <c r="F13" s="288">
        <v>40638.75</v>
      </c>
      <c r="G13" s="288">
        <v>14191.82</v>
      </c>
      <c r="H13" s="289">
        <v>26446.94</v>
      </c>
    </row>
    <row r="14" spans="1:8" ht="18" customHeight="1" x14ac:dyDescent="0.15">
      <c r="A14" s="279"/>
      <c r="B14" s="277" t="s">
        <v>333</v>
      </c>
      <c r="C14" s="278">
        <v>8354</v>
      </c>
      <c r="D14" s="278">
        <v>4116</v>
      </c>
      <c r="E14" s="278">
        <v>4238</v>
      </c>
      <c r="F14" s="278">
        <v>40240.11</v>
      </c>
      <c r="G14" s="278">
        <v>14128.61</v>
      </c>
      <c r="H14" s="278">
        <v>26111.5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1573</v>
      </c>
      <c r="D18" s="278">
        <v>1355</v>
      </c>
      <c r="E18" s="278">
        <v>218</v>
      </c>
      <c r="F18" s="288">
        <v>9317.32</v>
      </c>
      <c r="G18" s="288">
        <v>3317.82</v>
      </c>
      <c r="H18" s="289">
        <v>5999.49</v>
      </c>
    </row>
    <row r="19" spans="1:8" ht="18" customHeight="1" x14ac:dyDescent="0.15">
      <c r="A19" s="279"/>
      <c r="B19" s="277">
        <v>2013</v>
      </c>
      <c r="C19" s="278">
        <v>1267</v>
      </c>
      <c r="D19" s="278">
        <v>1208</v>
      </c>
      <c r="E19" s="278">
        <v>59</v>
      </c>
      <c r="F19" s="288">
        <v>8382.85</v>
      </c>
      <c r="G19" s="288">
        <v>3017.96</v>
      </c>
      <c r="H19" s="289">
        <v>5364.9</v>
      </c>
    </row>
    <row r="20" spans="1:8" ht="18" customHeight="1" x14ac:dyDescent="0.15">
      <c r="A20" s="279"/>
      <c r="B20" s="277" t="s">
        <v>333</v>
      </c>
      <c r="C20" s="278">
        <v>1194</v>
      </c>
      <c r="D20" s="278">
        <v>1177</v>
      </c>
      <c r="E20" s="278">
        <v>17</v>
      </c>
      <c r="F20" s="278">
        <v>7690.73</v>
      </c>
      <c r="G20" s="278">
        <v>2755.04</v>
      </c>
      <c r="H20" s="278">
        <v>4935.6899999999996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2047</v>
      </c>
      <c r="D22" s="278">
        <v>1582</v>
      </c>
      <c r="E22" s="278">
        <v>465</v>
      </c>
      <c r="F22" s="288">
        <v>15834.88</v>
      </c>
      <c r="G22" s="288">
        <v>5885.93</v>
      </c>
      <c r="H22" s="289">
        <v>9948.9599999999991</v>
      </c>
    </row>
    <row r="23" spans="1:8" ht="18" customHeight="1" x14ac:dyDescent="0.15">
      <c r="A23" s="279"/>
      <c r="B23" s="277">
        <v>2013</v>
      </c>
      <c r="C23" s="278">
        <v>2104</v>
      </c>
      <c r="D23" s="278">
        <v>1745</v>
      </c>
      <c r="E23" s="278">
        <v>359</v>
      </c>
      <c r="F23" s="288">
        <v>18008.45</v>
      </c>
      <c r="G23" s="288">
        <v>6707.91</v>
      </c>
      <c r="H23" s="289">
        <v>11300.54</v>
      </c>
    </row>
    <row r="24" spans="1:8" ht="18" customHeight="1" x14ac:dyDescent="0.15">
      <c r="A24" s="279"/>
      <c r="B24" s="277" t="s">
        <v>333</v>
      </c>
      <c r="C24" s="278">
        <v>2111</v>
      </c>
      <c r="D24" s="278">
        <v>1866</v>
      </c>
      <c r="E24" s="278">
        <v>245</v>
      </c>
      <c r="F24" s="278">
        <v>19078.580000000002</v>
      </c>
      <c r="G24" s="278">
        <v>7132.76</v>
      </c>
      <c r="H24" s="278">
        <v>11945.82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1427</v>
      </c>
      <c r="D26" s="278">
        <v>582</v>
      </c>
      <c r="E26" s="278">
        <v>845</v>
      </c>
      <c r="F26" s="288">
        <v>5874.1</v>
      </c>
      <c r="G26" s="288">
        <v>1859.12</v>
      </c>
      <c r="H26" s="289">
        <v>4014.98</v>
      </c>
    </row>
    <row r="27" spans="1:8" ht="18" customHeight="1" x14ac:dyDescent="0.15">
      <c r="A27" s="292"/>
      <c r="B27" s="277">
        <v>2013</v>
      </c>
      <c r="C27" s="278">
        <v>1603</v>
      </c>
      <c r="D27" s="278">
        <v>696</v>
      </c>
      <c r="E27" s="278">
        <v>907</v>
      </c>
      <c r="F27" s="288">
        <v>6534.55</v>
      </c>
      <c r="G27" s="288">
        <v>2066.46</v>
      </c>
      <c r="H27" s="289">
        <v>4468.09</v>
      </c>
    </row>
    <row r="28" spans="1:8" ht="18" customHeight="1" x14ac:dyDescent="0.15">
      <c r="A28" s="279"/>
      <c r="B28" s="277" t="s">
        <v>333</v>
      </c>
      <c r="C28" s="278">
        <v>1531</v>
      </c>
      <c r="D28" s="278">
        <v>651</v>
      </c>
      <c r="E28" s="278">
        <v>880</v>
      </c>
      <c r="F28" s="278">
        <v>6104.54</v>
      </c>
      <c r="G28" s="278">
        <v>1926.79</v>
      </c>
      <c r="H28" s="278">
        <v>4177.75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3302</v>
      </c>
      <c r="D30" s="278">
        <v>320</v>
      </c>
      <c r="E30" s="278">
        <v>2982</v>
      </c>
      <c r="F30" s="288">
        <v>6414.54</v>
      </c>
      <c r="G30" s="288">
        <v>1986.47</v>
      </c>
      <c r="H30" s="289">
        <v>4428.07</v>
      </c>
    </row>
    <row r="31" spans="1:8" ht="18" customHeight="1" x14ac:dyDescent="0.15">
      <c r="A31" s="292"/>
      <c r="B31" s="277">
        <v>2013</v>
      </c>
      <c r="C31" s="278">
        <v>3419</v>
      </c>
      <c r="D31" s="278">
        <v>406</v>
      </c>
      <c r="E31" s="278">
        <v>3013</v>
      </c>
      <c r="F31" s="288">
        <v>7163.91</v>
      </c>
      <c r="G31" s="288">
        <v>2231.63</v>
      </c>
      <c r="H31" s="289">
        <v>4932.28</v>
      </c>
    </row>
    <row r="32" spans="1:8" ht="18" customHeight="1" x14ac:dyDescent="0.15">
      <c r="A32" s="279"/>
      <c r="B32" s="277" t="s">
        <v>333</v>
      </c>
      <c r="C32" s="278">
        <v>3138</v>
      </c>
      <c r="D32" s="278">
        <v>421</v>
      </c>
      <c r="E32" s="278">
        <v>2717</v>
      </c>
      <c r="F32" s="278">
        <v>6841.17</v>
      </c>
      <c r="G32" s="278">
        <v>2148.36</v>
      </c>
      <c r="H32" s="278">
        <v>4692.8100000000004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11</v>
      </c>
      <c r="D34" s="278">
        <v>0</v>
      </c>
      <c r="E34" s="278">
        <v>11</v>
      </c>
      <c r="F34" s="288">
        <v>13.82</v>
      </c>
      <c r="G34" s="288">
        <v>4.21</v>
      </c>
      <c r="H34" s="289">
        <v>9.61</v>
      </c>
    </row>
    <row r="35" spans="1:8" ht="18" customHeight="1" x14ac:dyDescent="0.15">
      <c r="A35" s="292"/>
      <c r="B35" s="277">
        <v>2013</v>
      </c>
      <c r="C35" s="278">
        <v>9</v>
      </c>
      <c r="D35" s="278">
        <v>0</v>
      </c>
      <c r="E35" s="278">
        <v>9</v>
      </c>
      <c r="F35" s="288">
        <v>12.31</v>
      </c>
      <c r="G35" s="288">
        <v>3.75</v>
      </c>
      <c r="H35" s="289">
        <v>8.56</v>
      </c>
    </row>
    <row r="36" spans="1:8" ht="18" customHeight="1" x14ac:dyDescent="0.15">
      <c r="A36" s="279"/>
      <c r="B36" s="277" t="s">
        <v>333</v>
      </c>
      <c r="C36" s="278">
        <v>6</v>
      </c>
      <c r="D36" s="278">
        <v>0</v>
      </c>
      <c r="E36" s="278">
        <v>6</v>
      </c>
      <c r="F36" s="278">
        <v>13.93</v>
      </c>
      <c r="G36" s="278">
        <v>4.25</v>
      </c>
      <c r="H36" s="278">
        <v>9.69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413</v>
      </c>
      <c r="D38" s="278">
        <v>0</v>
      </c>
      <c r="E38" s="278">
        <v>413</v>
      </c>
      <c r="F38" s="288">
        <v>529.49</v>
      </c>
      <c r="G38" s="288">
        <v>161.38</v>
      </c>
      <c r="H38" s="289">
        <v>368.11</v>
      </c>
    </row>
    <row r="39" spans="1:8" ht="18" customHeight="1" x14ac:dyDescent="0.15">
      <c r="A39" s="292"/>
      <c r="B39" s="277">
        <v>2013</v>
      </c>
      <c r="C39" s="278">
        <v>383</v>
      </c>
      <c r="D39" s="278">
        <v>1</v>
      </c>
      <c r="E39" s="278">
        <v>382</v>
      </c>
      <c r="F39" s="288">
        <v>536.67999999999995</v>
      </c>
      <c r="G39" s="288">
        <v>164.11</v>
      </c>
      <c r="H39" s="289">
        <v>372.57</v>
      </c>
    </row>
    <row r="40" spans="1:8" ht="18" customHeight="1" x14ac:dyDescent="0.15">
      <c r="A40" s="279"/>
      <c r="B40" s="277" t="s">
        <v>333</v>
      </c>
      <c r="C40" s="278">
        <v>374</v>
      </c>
      <c r="D40" s="278">
        <v>1</v>
      </c>
      <c r="E40" s="278">
        <v>373</v>
      </c>
      <c r="F40" s="278">
        <v>511.15</v>
      </c>
      <c r="G40" s="278">
        <v>161.41</v>
      </c>
      <c r="H40" s="278">
        <v>349.74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3045</v>
      </c>
      <c r="D48" s="278">
        <v>212</v>
      </c>
      <c r="E48" s="278">
        <v>2833</v>
      </c>
      <c r="F48" s="288">
        <v>5428.98</v>
      </c>
      <c r="G48" s="288">
        <v>1683.98</v>
      </c>
      <c r="H48" s="289">
        <v>3745.01</v>
      </c>
    </row>
    <row r="49" spans="1:8" ht="18" customHeight="1" x14ac:dyDescent="0.15">
      <c r="A49" s="279"/>
      <c r="B49" s="277">
        <v>2013</v>
      </c>
      <c r="C49" s="278">
        <v>3044</v>
      </c>
      <c r="D49" s="278">
        <v>269</v>
      </c>
      <c r="E49" s="278">
        <v>2775</v>
      </c>
      <c r="F49" s="288">
        <v>5821.95</v>
      </c>
      <c r="G49" s="288">
        <v>1807.76</v>
      </c>
      <c r="H49" s="289">
        <v>4014.19</v>
      </c>
    </row>
    <row r="50" spans="1:8" ht="18" customHeight="1" x14ac:dyDescent="0.15">
      <c r="A50" s="279"/>
      <c r="B50" s="277" t="s">
        <v>333</v>
      </c>
      <c r="C50" s="278">
        <v>2765</v>
      </c>
      <c r="D50" s="278">
        <v>248</v>
      </c>
      <c r="E50" s="278">
        <v>2517</v>
      </c>
      <c r="F50" s="278">
        <v>5274.89</v>
      </c>
      <c r="G50" s="278">
        <v>1650.34</v>
      </c>
      <c r="H50" s="278">
        <v>3624.55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2021</v>
      </c>
      <c r="D52" s="278">
        <v>931</v>
      </c>
      <c r="E52" s="278">
        <v>1090</v>
      </c>
      <c r="F52" s="288">
        <v>8464.59</v>
      </c>
      <c r="G52" s="288">
        <v>2701.22</v>
      </c>
      <c r="H52" s="289">
        <v>5763.37</v>
      </c>
    </row>
    <row r="53" spans="1:8" ht="18" customHeight="1" x14ac:dyDescent="0.15">
      <c r="A53" s="292"/>
      <c r="B53" s="277">
        <v>2013</v>
      </c>
      <c r="C53" s="278">
        <v>1874</v>
      </c>
      <c r="D53" s="278">
        <v>879</v>
      </c>
      <c r="E53" s="278">
        <v>995</v>
      </c>
      <c r="F53" s="288">
        <v>8026.36</v>
      </c>
      <c r="G53" s="288">
        <v>2552.2600000000002</v>
      </c>
      <c r="H53" s="289">
        <v>5474.1</v>
      </c>
    </row>
    <row r="54" spans="1:8" ht="18" customHeight="1" x14ac:dyDescent="0.15">
      <c r="A54" s="279"/>
      <c r="B54" s="277" t="s">
        <v>333</v>
      </c>
      <c r="C54" s="278">
        <v>1768</v>
      </c>
      <c r="D54" s="278">
        <v>851</v>
      </c>
      <c r="E54" s="278">
        <v>917</v>
      </c>
      <c r="F54" s="278">
        <v>7609.72</v>
      </c>
      <c r="G54" s="278">
        <v>2405.33</v>
      </c>
      <c r="H54" s="278">
        <v>5204.3900000000003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29</v>
      </c>
      <c r="D56" s="278">
        <v>25</v>
      </c>
      <c r="E56" s="278">
        <v>4</v>
      </c>
      <c r="F56" s="288">
        <v>234.43</v>
      </c>
      <c r="G56" s="288">
        <v>87.43</v>
      </c>
      <c r="H56" s="289">
        <v>147</v>
      </c>
    </row>
    <row r="57" spans="1:8" s="50" customFormat="1" ht="18" customHeight="1" x14ac:dyDescent="0.15">
      <c r="A57" s="279"/>
      <c r="B57" s="277">
        <v>2013</v>
      </c>
      <c r="C57" s="278">
        <v>19</v>
      </c>
      <c r="D57" s="278">
        <v>17</v>
      </c>
      <c r="E57" s="278">
        <v>2</v>
      </c>
      <c r="F57" s="288">
        <v>179.94</v>
      </c>
      <c r="G57" s="288">
        <v>66.069999999999993</v>
      </c>
      <c r="H57" s="289">
        <v>113.88</v>
      </c>
    </row>
    <row r="58" spans="1:8" s="50" customFormat="1" ht="18" customHeight="1" x14ac:dyDescent="0.15">
      <c r="A58" s="279"/>
      <c r="B58" s="277" t="s">
        <v>333</v>
      </c>
      <c r="C58" s="278">
        <v>12</v>
      </c>
      <c r="D58" s="278">
        <v>12</v>
      </c>
      <c r="E58" s="278">
        <v>0</v>
      </c>
      <c r="F58" s="278">
        <v>113.73</v>
      </c>
      <c r="G58" s="278">
        <v>42.03</v>
      </c>
      <c r="H58" s="278">
        <v>71.7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3668</v>
      </c>
      <c r="D60" s="278">
        <v>2668</v>
      </c>
      <c r="E60" s="278">
        <v>1000</v>
      </c>
      <c r="F60" s="288">
        <v>23828.17</v>
      </c>
      <c r="G60" s="288">
        <v>8730.65</v>
      </c>
      <c r="H60" s="289">
        <v>15097.52</v>
      </c>
    </row>
    <row r="61" spans="1:8" ht="18" customHeight="1" x14ac:dyDescent="0.15">
      <c r="A61" s="279"/>
      <c r="B61" s="277">
        <v>2013</v>
      </c>
      <c r="C61" s="278">
        <v>3827</v>
      </c>
      <c r="D61" s="278">
        <v>2889</v>
      </c>
      <c r="E61" s="278">
        <v>938</v>
      </c>
      <c r="F61" s="288">
        <v>26555.49</v>
      </c>
      <c r="G61" s="288">
        <v>9744.49</v>
      </c>
      <c r="H61" s="289">
        <v>16811</v>
      </c>
    </row>
    <row r="62" spans="1:8" ht="19.5" customHeight="1" x14ac:dyDescent="0.15">
      <c r="A62" s="279"/>
      <c r="B62" s="277" t="s">
        <v>333</v>
      </c>
      <c r="C62" s="278">
        <v>3775</v>
      </c>
      <c r="D62" s="278">
        <v>3003</v>
      </c>
      <c r="E62" s="278">
        <v>772</v>
      </c>
      <c r="F62" s="278">
        <v>27147.01</v>
      </c>
      <c r="G62" s="278">
        <v>9997.99</v>
      </c>
      <c r="H62" s="278">
        <v>17149.02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4</v>
      </c>
      <c r="D64" s="278">
        <v>3</v>
      </c>
      <c r="E64" s="278">
        <v>1</v>
      </c>
      <c r="F64" s="288">
        <v>22.59</v>
      </c>
      <c r="G64" s="288">
        <v>10.01</v>
      </c>
      <c r="H64" s="289">
        <v>12.58</v>
      </c>
    </row>
    <row r="65" spans="1:8" ht="18" customHeight="1" x14ac:dyDescent="0.15">
      <c r="A65" s="279"/>
      <c r="B65" s="277">
        <v>2013</v>
      </c>
      <c r="C65" s="278">
        <v>2</v>
      </c>
      <c r="D65" s="278">
        <v>2</v>
      </c>
      <c r="E65" s="278">
        <v>0</v>
      </c>
      <c r="F65" s="288">
        <v>26.19</v>
      </c>
      <c r="G65" s="288">
        <v>12.46</v>
      </c>
      <c r="H65" s="289">
        <v>13.74</v>
      </c>
    </row>
    <row r="66" spans="1:8" ht="19.5" customHeight="1" x14ac:dyDescent="0.15">
      <c r="A66" s="279"/>
      <c r="B66" s="277" t="s">
        <v>333</v>
      </c>
      <c r="C66" s="278">
        <v>2</v>
      </c>
      <c r="D66" s="278">
        <v>2</v>
      </c>
      <c r="E66" s="278">
        <v>0</v>
      </c>
      <c r="F66" s="278">
        <v>27.13</v>
      </c>
      <c r="G66" s="278">
        <v>11.37</v>
      </c>
      <c r="H66" s="278">
        <v>15.76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6</v>
      </c>
      <c r="D68" s="278">
        <v>0</v>
      </c>
      <c r="E68" s="278">
        <v>6</v>
      </c>
      <c r="F68" s="288">
        <v>5.38</v>
      </c>
      <c r="G68" s="288">
        <v>1.64</v>
      </c>
      <c r="H68" s="289">
        <v>3.74</v>
      </c>
    </row>
    <row r="69" spans="1:8" ht="18" customHeight="1" x14ac:dyDescent="0.15">
      <c r="A69" s="279"/>
      <c r="B69" s="277">
        <v>2013</v>
      </c>
      <c r="C69" s="278">
        <v>19</v>
      </c>
      <c r="D69" s="278">
        <v>0</v>
      </c>
      <c r="E69" s="278">
        <v>19</v>
      </c>
      <c r="F69" s="288">
        <v>28.81</v>
      </c>
      <c r="G69" s="288">
        <v>8.7799999999999994</v>
      </c>
      <c r="H69" s="289">
        <v>20.03</v>
      </c>
    </row>
    <row r="70" spans="1:8" ht="19.5" customHeight="1" x14ac:dyDescent="0.15">
      <c r="A70" s="279"/>
      <c r="B70" s="277" t="s">
        <v>333</v>
      </c>
      <c r="C70" s="278">
        <v>32</v>
      </c>
      <c r="D70" s="278">
        <v>0</v>
      </c>
      <c r="E70" s="278">
        <v>32</v>
      </c>
      <c r="F70" s="278">
        <v>67.63</v>
      </c>
      <c r="G70" s="278">
        <v>21.56</v>
      </c>
      <c r="H70" s="278">
        <v>46.07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5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30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3054</v>
      </c>
      <c r="D12" s="278">
        <v>1211</v>
      </c>
      <c r="E12" s="278">
        <v>1843</v>
      </c>
      <c r="F12" s="288">
        <v>11083.12</v>
      </c>
      <c r="G12" s="288">
        <v>3647.74</v>
      </c>
      <c r="H12" s="289">
        <v>7435.38</v>
      </c>
    </row>
    <row r="13" spans="1:8" ht="18" customHeight="1" x14ac:dyDescent="0.15">
      <c r="A13" s="279"/>
      <c r="B13" s="277">
        <v>2013</v>
      </c>
      <c r="C13" s="278">
        <v>2895</v>
      </c>
      <c r="D13" s="278">
        <v>1232</v>
      </c>
      <c r="E13" s="278">
        <v>1663</v>
      </c>
      <c r="F13" s="288">
        <v>11306.06</v>
      </c>
      <c r="G13" s="288">
        <v>3758.83</v>
      </c>
      <c r="H13" s="289">
        <v>7547.24</v>
      </c>
    </row>
    <row r="14" spans="1:8" ht="18" customHeight="1" x14ac:dyDescent="0.15">
      <c r="A14" s="279"/>
      <c r="B14" s="277" t="s">
        <v>333</v>
      </c>
      <c r="C14" s="278">
        <v>2799</v>
      </c>
      <c r="D14" s="278">
        <v>1225</v>
      </c>
      <c r="E14" s="278">
        <v>1574</v>
      </c>
      <c r="F14" s="278">
        <v>10982.16</v>
      </c>
      <c r="G14" s="278">
        <v>3675.04</v>
      </c>
      <c r="H14" s="278">
        <v>7307.11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861</v>
      </c>
      <c r="D18" s="278">
        <v>536</v>
      </c>
      <c r="E18" s="278">
        <v>325</v>
      </c>
      <c r="F18" s="288">
        <v>3653.06</v>
      </c>
      <c r="G18" s="288">
        <v>1233.24</v>
      </c>
      <c r="H18" s="289">
        <v>2419.8200000000002</v>
      </c>
    </row>
    <row r="19" spans="1:8" ht="18" customHeight="1" x14ac:dyDescent="0.15">
      <c r="A19" s="279"/>
      <c r="B19" s="277">
        <v>2013</v>
      </c>
      <c r="C19" s="278">
        <v>868</v>
      </c>
      <c r="D19" s="278">
        <v>566</v>
      </c>
      <c r="E19" s="278">
        <v>302</v>
      </c>
      <c r="F19" s="288">
        <v>3931.82</v>
      </c>
      <c r="G19" s="288">
        <v>1330.06</v>
      </c>
      <c r="H19" s="289">
        <v>2601.77</v>
      </c>
    </row>
    <row r="20" spans="1:8" ht="18" customHeight="1" x14ac:dyDescent="0.15">
      <c r="A20" s="279"/>
      <c r="B20" s="277" t="s">
        <v>333</v>
      </c>
      <c r="C20" s="278">
        <v>860</v>
      </c>
      <c r="D20" s="278">
        <v>583</v>
      </c>
      <c r="E20" s="278">
        <v>277</v>
      </c>
      <c r="F20" s="278">
        <v>3982.58</v>
      </c>
      <c r="G20" s="278">
        <v>1350.75</v>
      </c>
      <c r="H20" s="278">
        <v>2631.83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670</v>
      </c>
      <c r="D22" s="278">
        <v>310</v>
      </c>
      <c r="E22" s="278">
        <v>360</v>
      </c>
      <c r="F22" s="288">
        <v>2745.28</v>
      </c>
      <c r="G22" s="288">
        <v>954.02</v>
      </c>
      <c r="H22" s="289">
        <v>1791.26</v>
      </c>
    </row>
    <row r="23" spans="1:8" ht="18" customHeight="1" x14ac:dyDescent="0.15">
      <c r="A23" s="279"/>
      <c r="B23" s="277">
        <v>2013</v>
      </c>
      <c r="C23" s="278">
        <v>670</v>
      </c>
      <c r="D23" s="278">
        <v>343</v>
      </c>
      <c r="E23" s="278">
        <v>327</v>
      </c>
      <c r="F23" s="288">
        <v>3150.12</v>
      </c>
      <c r="G23" s="288">
        <v>1102.25</v>
      </c>
      <c r="H23" s="289">
        <v>2047.88</v>
      </c>
    </row>
    <row r="24" spans="1:8" ht="18" customHeight="1" x14ac:dyDescent="0.15">
      <c r="A24" s="279"/>
      <c r="B24" s="277" t="s">
        <v>333</v>
      </c>
      <c r="C24" s="278">
        <v>684</v>
      </c>
      <c r="D24" s="278">
        <v>369</v>
      </c>
      <c r="E24" s="278">
        <v>315</v>
      </c>
      <c r="F24" s="278">
        <v>3346.69</v>
      </c>
      <c r="G24" s="278">
        <v>1171.17</v>
      </c>
      <c r="H24" s="278">
        <v>2175.52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713</v>
      </c>
      <c r="D26" s="278">
        <v>227</v>
      </c>
      <c r="E26" s="278">
        <v>486</v>
      </c>
      <c r="F26" s="288">
        <v>2459.2600000000002</v>
      </c>
      <c r="G26" s="288">
        <v>770.04</v>
      </c>
      <c r="H26" s="289">
        <v>1689.22</v>
      </c>
    </row>
    <row r="27" spans="1:8" ht="18" customHeight="1" x14ac:dyDescent="0.15">
      <c r="A27" s="292"/>
      <c r="B27" s="277">
        <v>2013</v>
      </c>
      <c r="C27" s="278">
        <v>648</v>
      </c>
      <c r="D27" s="278">
        <v>220</v>
      </c>
      <c r="E27" s="278">
        <v>428</v>
      </c>
      <c r="F27" s="288">
        <v>2477.2399999999998</v>
      </c>
      <c r="G27" s="288">
        <v>779.18</v>
      </c>
      <c r="H27" s="289">
        <v>1698.05</v>
      </c>
    </row>
    <row r="28" spans="1:8" ht="18" customHeight="1" x14ac:dyDescent="0.15">
      <c r="A28" s="279"/>
      <c r="B28" s="277" t="s">
        <v>333</v>
      </c>
      <c r="C28" s="278">
        <v>575</v>
      </c>
      <c r="D28" s="278">
        <v>182</v>
      </c>
      <c r="E28" s="278">
        <v>393</v>
      </c>
      <c r="F28" s="278">
        <v>1970.19</v>
      </c>
      <c r="G28" s="278">
        <v>626.6</v>
      </c>
      <c r="H28" s="278">
        <v>1343.59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616</v>
      </c>
      <c r="D30" s="278">
        <v>138</v>
      </c>
      <c r="E30" s="278">
        <v>478</v>
      </c>
      <c r="F30" s="288">
        <v>1937.2</v>
      </c>
      <c r="G30" s="288">
        <v>602.54</v>
      </c>
      <c r="H30" s="289">
        <v>1334.65</v>
      </c>
    </row>
    <row r="31" spans="1:8" ht="18" customHeight="1" x14ac:dyDescent="0.15">
      <c r="A31" s="292"/>
      <c r="B31" s="277">
        <v>2013</v>
      </c>
      <c r="C31" s="278">
        <v>537</v>
      </c>
      <c r="D31" s="278">
        <v>102</v>
      </c>
      <c r="E31" s="278">
        <v>435</v>
      </c>
      <c r="F31" s="288">
        <v>1495.59</v>
      </c>
      <c r="G31" s="288">
        <v>470.69</v>
      </c>
      <c r="H31" s="289">
        <v>1024.9000000000001</v>
      </c>
    </row>
    <row r="32" spans="1:8" ht="18" customHeight="1" x14ac:dyDescent="0.15">
      <c r="A32" s="279"/>
      <c r="B32" s="277" t="s">
        <v>333</v>
      </c>
      <c r="C32" s="278">
        <v>511</v>
      </c>
      <c r="D32" s="278">
        <v>90</v>
      </c>
      <c r="E32" s="278">
        <v>421</v>
      </c>
      <c r="F32" s="278">
        <v>1387.92</v>
      </c>
      <c r="G32" s="278">
        <v>433.97</v>
      </c>
      <c r="H32" s="278">
        <v>953.95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41</v>
      </c>
      <c r="D34" s="278">
        <v>0</v>
      </c>
      <c r="E34" s="278">
        <v>41</v>
      </c>
      <c r="F34" s="288">
        <v>69.58</v>
      </c>
      <c r="G34" s="288">
        <v>21.21</v>
      </c>
      <c r="H34" s="289">
        <v>48.36</v>
      </c>
    </row>
    <row r="35" spans="1:8" ht="18" customHeight="1" x14ac:dyDescent="0.15">
      <c r="A35" s="292"/>
      <c r="B35" s="277">
        <v>2013</v>
      </c>
      <c r="C35" s="278">
        <v>30</v>
      </c>
      <c r="D35" s="278">
        <v>0</v>
      </c>
      <c r="E35" s="278">
        <v>30</v>
      </c>
      <c r="F35" s="288">
        <v>46.54</v>
      </c>
      <c r="G35" s="288">
        <v>14.19</v>
      </c>
      <c r="H35" s="289">
        <v>32.35</v>
      </c>
    </row>
    <row r="36" spans="1:8" ht="18" customHeight="1" x14ac:dyDescent="0.15">
      <c r="A36" s="279"/>
      <c r="B36" s="277" t="s">
        <v>333</v>
      </c>
      <c r="C36" s="278">
        <v>29</v>
      </c>
      <c r="D36" s="278">
        <v>0</v>
      </c>
      <c r="E36" s="278">
        <v>29</v>
      </c>
      <c r="F36" s="278">
        <v>63.98</v>
      </c>
      <c r="G36" s="278">
        <v>20.45</v>
      </c>
      <c r="H36" s="278">
        <v>43.53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153</v>
      </c>
      <c r="D38" s="278">
        <v>0</v>
      </c>
      <c r="E38" s="278">
        <v>153</v>
      </c>
      <c r="F38" s="288">
        <v>218.76</v>
      </c>
      <c r="G38" s="288">
        <v>66.680000000000007</v>
      </c>
      <c r="H38" s="289">
        <v>152.07</v>
      </c>
    </row>
    <row r="39" spans="1:8" ht="18" customHeight="1" x14ac:dyDescent="0.15">
      <c r="A39" s="292"/>
      <c r="B39" s="277">
        <v>2013</v>
      </c>
      <c r="C39" s="278">
        <v>142</v>
      </c>
      <c r="D39" s="278">
        <v>1</v>
      </c>
      <c r="E39" s="278">
        <v>141</v>
      </c>
      <c r="F39" s="288">
        <v>204.75</v>
      </c>
      <c r="G39" s="288">
        <v>62.46</v>
      </c>
      <c r="H39" s="289">
        <v>142.29</v>
      </c>
    </row>
    <row r="40" spans="1:8" ht="18" customHeight="1" x14ac:dyDescent="0.15">
      <c r="A40" s="279"/>
      <c r="B40" s="277" t="s">
        <v>333</v>
      </c>
      <c r="C40" s="278">
        <v>140</v>
      </c>
      <c r="D40" s="278">
        <v>1</v>
      </c>
      <c r="E40" s="278">
        <v>139</v>
      </c>
      <c r="F40" s="278">
        <v>230.8</v>
      </c>
      <c r="G40" s="278">
        <v>72.11</v>
      </c>
      <c r="H40" s="278">
        <v>158.69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1474</v>
      </c>
      <c r="D48" s="278">
        <v>620</v>
      </c>
      <c r="E48" s="278">
        <v>854</v>
      </c>
      <c r="F48" s="288">
        <v>5133.25</v>
      </c>
      <c r="G48" s="288">
        <v>1731.88</v>
      </c>
      <c r="H48" s="289">
        <v>3401.37</v>
      </c>
    </row>
    <row r="49" spans="1:8" ht="18" customHeight="1" x14ac:dyDescent="0.15">
      <c r="A49" s="279"/>
      <c r="B49" s="277">
        <v>2013</v>
      </c>
      <c r="C49" s="278">
        <v>1438</v>
      </c>
      <c r="D49" s="278">
        <v>639</v>
      </c>
      <c r="E49" s="278">
        <v>799</v>
      </c>
      <c r="F49" s="288">
        <v>5454.91</v>
      </c>
      <c r="G49" s="288">
        <v>1863.72</v>
      </c>
      <c r="H49" s="289">
        <v>3591.19</v>
      </c>
    </row>
    <row r="50" spans="1:8" ht="18" customHeight="1" x14ac:dyDescent="0.15">
      <c r="A50" s="279"/>
      <c r="B50" s="277" t="s">
        <v>333</v>
      </c>
      <c r="C50" s="278">
        <v>1434</v>
      </c>
      <c r="D50" s="278">
        <v>665</v>
      </c>
      <c r="E50" s="278">
        <v>769</v>
      </c>
      <c r="F50" s="278">
        <v>5718.96</v>
      </c>
      <c r="G50" s="278">
        <v>1953.5</v>
      </c>
      <c r="H50" s="278">
        <v>3765.46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1083</v>
      </c>
      <c r="D52" s="278">
        <v>422</v>
      </c>
      <c r="E52" s="278">
        <v>661</v>
      </c>
      <c r="F52" s="288">
        <v>4224.2</v>
      </c>
      <c r="G52" s="288">
        <v>1326.11</v>
      </c>
      <c r="H52" s="289">
        <v>2898.09</v>
      </c>
    </row>
    <row r="53" spans="1:8" ht="18" customHeight="1" x14ac:dyDescent="0.15">
      <c r="A53" s="292"/>
      <c r="B53" s="277">
        <v>2013</v>
      </c>
      <c r="C53" s="278">
        <v>988</v>
      </c>
      <c r="D53" s="278">
        <v>409</v>
      </c>
      <c r="E53" s="278">
        <v>579</v>
      </c>
      <c r="F53" s="288">
        <v>4106.6000000000004</v>
      </c>
      <c r="G53" s="288">
        <v>1298.93</v>
      </c>
      <c r="H53" s="289">
        <v>2807.66</v>
      </c>
    </row>
    <row r="54" spans="1:8" ht="18" customHeight="1" x14ac:dyDescent="0.15">
      <c r="A54" s="279"/>
      <c r="B54" s="277" t="s">
        <v>333</v>
      </c>
      <c r="C54" s="278">
        <v>855</v>
      </c>
      <c r="D54" s="278">
        <v>344</v>
      </c>
      <c r="E54" s="278">
        <v>511</v>
      </c>
      <c r="F54" s="278">
        <v>3341.11</v>
      </c>
      <c r="G54" s="278">
        <v>1062.94</v>
      </c>
      <c r="H54" s="278">
        <v>2278.17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172</v>
      </c>
      <c r="D56" s="278">
        <v>33</v>
      </c>
      <c r="E56" s="278">
        <v>139</v>
      </c>
      <c r="F56" s="288">
        <v>483.49</v>
      </c>
      <c r="G56" s="288">
        <v>154.11000000000001</v>
      </c>
      <c r="H56" s="289">
        <v>329.38</v>
      </c>
    </row>
    <row r="57" spans="1:8" s="50" customFormat="1" ht="18" customHeight="1" x14ac:dyDescent="0.15">
      <c r="A57" s="279"/>
      <c r="B57" s="277">
        <v>2013</v>
      </c>
      <c r="C57" s="278">
        <v>148</v>
      </c>
      <c r="D57" s="278">
        <v>27</v>
      </c>
      <c r="E57" s="278">
        <v>121</v>
      </c>
      <c r="F57" s="288">
        <v>391.97</v>
      </c>
      <c r="G57" s="288">
        <v>125.84</v>
      </c>
      <c r="H57" s="289">
        <v>266.12</v>
      </c>
    </row>
    <row r="58" spans="1:8" s="50" customFormat="1" ht="18" customHeight="1" x14ac:dyDescent="0.15">
      <c r="A58" s="279"/>
      <c r="B58" s="277" t="s">
        <v>333</v>
      </c>
      <c r="C58" s="278">
        <v>171</v>
      </c>
      <c r="D58" s="278">
        <v>30</v>
      </c>
      <c r="E58" s="278">
        <v>141</v>
      </c>
      <c r="F58" s="278">
        <v>480.77</v>
      </c>
      <c r="G58" s="278">
        <v>151.07</v>
      </c>
      <c r="H58" s="278">
        <v>329.7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206</v>
      </c>
      <c r="D60" s="278">
        <v>92</v>
      </c>
      <c r="E60" s="278">
        <v>114</v>
      </c>
      <c r="F60" s="288">
        <v>756.47</v>
      </c>
      <c r="G60" s="288">
        <v>260</v>
      </c>
      <c r="H60" s="289">
        <v>496.47</v>
      </c>
    </row>
    <row r="61" spans="1:8" ht="18" customHeight="1" x14ac:dyDescent="0.15">
      <c r="A61" s="279"/>
      <c r="B61" s="277">
        <v>2013</v>
      </c>
      <c r="C61" s="278">
        <v>207</v>
      </c>
      <c r="D61" s="278">
        <v>106</v>
      </c>
      <c r="E61" s="278">
        <v>101</v>
      </c>
      <c r="F61" s="288">
        <v>849.94</v>
      </c>
      <c r="G61" s="288">
        <v>292.51</v>
      </c>
      <c r="H61" s="289">
        <v>557.42999999999995</v>
      </c>
    </row>
    <row r="62" spans="1:8" ht="19.5" customHeight="1" x14ac:dyDescent="0.15">
      <c r="A62" s="279"/>
      <c r="B62" s="277" t="s">
        <v>333</v>
      </c>
      <c r="C62" s="278">
        <v>228</v>
      </c>
      <c r="D62" s="278">
        <v>129</v>
      </c>
      <c r="E62" s="278">
        <v>99</v>
      </c>
      <c r="F62" s="278">
        <v>943.09</v>
      </c>
      <c r="G62" s="278">
        <v>330.44</v>
      </c>
      <c r="H62" s="278">
        <v>612.65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30</v>
      </c>
      <c r="D64" s="278">
        <v>12</v>
      </c>
      <c r="E64" s="278">
        <v>18</v>
      </c>
      <c r="F64" s="288">
        <v>132.46</v>
      </c>
      <c r="G64" s="288">
        <v>51.33</v>
      </c>
      <c r="H64" s="289">
        <v>81.13</v>
      </c>
    </row>
    <row r="65" spans="1:8" ht="18" customHeight="1" x14ac:dyDescent="0.15">
      <c r="A65" s="279"/>
      <c r="B65" s="277">
        <v>2013</v>
      </c>
      <c r="C65" s="278">
        <v>48</v>
      </c>
      <c r="D65" s="278">
        <v>28</v>
      </c>
      <c r="E65" s="278">
        <v>20</v>
      </c>
      <c r="F65" s="288">
        <v>252.06</v>
      </c>
      <c r="G65" s="288">
        <v>92.12</v>
      </c>
      <c r="H65" s="289">
        <v>159.94</v>
      </c>
    </row>
    <row r="66" spans="1:8" ht="19.5" customHeight="1" x14ac:dyDescent="0.15">
      <c r="A66" s="279"/>
      <c r="B66" s="277" t="s">
        <v>333</v>
      </c>
      <c r="C66" s="278">
        <v>67</v>
      </c>
      <c r="D66" s="278">
        <v>42</v>
      </c>
      <c r="E66" s="278">
        <v>25</v>
      </c>
      <c r="F66" s="278">
        <v>344.47</v>
      </c>
      <c r="G66" s="278">
        <v>122.85</v>
      </c>
      <c r="H66" s="278">
        <v>221.63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89</v>
      </c>
      <c r="D68" s="278">
        <v>32</v>
      </c>
      <c r="E68" s="278">
        <v>57</v>
      </c>
      <c r="F68" s="288">
        <v>353.26</v>
      </c>
      <c r="G68" s="288">
        <v>124.31</v>
      </c>
      <c r="H68" s="289">
        <v>228.95</v>
      </c>
    </row>
    <row r="69" spans="1:8" ht="18" customHeight="1" x14ac:dyDescent="0.15">
      <c r="A69" s="279"/>
      <c r="B69" s="277">
        <v>2013</v>
      </c>
      <c r="C69" s="278">
        <v>66</v>
      </c>
      <c r="D69" s="278">
        <v>23</v>
      </c>
      <c r="E69" s="278">
        <v>43</v>
      </c>
      <c r="F69" s="288">
        <v>250.59</v>
      </c>
      <c r="G69" s="288">
        <v>85.7</v>
      </c>
      <c r="H69" s="289">
        <v>164.89</v>
      </c>
    </row>
    <row r="70" spans="1:8" ht="19.5" customHeight="1" x14ac:dyDescent="0.15">
      <c r="A70" s="279"/>
      <c r="B70" s="277" t="s">
        <v>333</v>
      </c>
      <c r="C70" s="278">
        <v>44</v>
      </c>
      <c r="D70" s="278">
        <v>15</v>
      </c>
      <c r="E70" s="278">
        <v>29</v>
      </c>
      <c r="F70" s="278">
        <v>153.76</v>
      </c>
      <c r="G70" s="278">
        <v>54.25</v>
      </c>
      <c r="H70" s="278">
        <v>99.51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6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31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4374</v>
      </c>
      <c r="D12" s="278">
        <v>1903</v>
      </c>
      <c r="E12" s="278">
        <v>2471</v>
      </c>
      <c r="F12" s="288">
        <v>15669.61</v>
      </c>
      <c r="G12" s="288">
        <v>5089.1899999999996</v>
      </c>
      <c r="H12" s="289">
        <v>10580.43</v>
      </c>
    </row>
    <row r="13" spans="1:8" ht="18" customHeight="1" x14ac:dyDescent="0.15">
      <c r="A13" s="279"/>
      <c r="B13" s="277">
        <v>2013</v>
      </c>
      <c r="C13" s="278">
        <v>4224</v>
      </c>
      <c r="D13" s="278">
        <v>1934</v>
      </c>
      <c r="E13" s="278">
        <v>2290</v>
      </c>
      <c r="F13" s="288">
        <v>16551.38</v>
      </c>
      <c r="G13" s="288">
        <v>5356.93</v>
      </c>
      <c r="H13" s="289">
        <v>11194.45</v>
      </c>
    </row>
    <row r="14" spans="1:8" ht="18" customHeight="1" x14ac:dyDescent="0.15">
      <c r="A14" s="279"/>
      <c r="B14" s="277" t="s">
        <v>333</v>
      </c>
      <c r="C14" s="278">
        <v>4580</v>
      </c>
      <c r="D14" s="278">
        <v>2147</v>
      </c>
      <c r="E14" s="278">
        <v>2433</v>
      </c>
      <c r="F14" s="278">
        <v>18005.490000000002</v>
      </c>
      <c r="G14" s="278">
        <v>5831.68</v>
      </c>
      <c r="H14" s="278">
        <v>12173.81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694</v>
      </c>
      <c r="D18" s="278">
        <v>691</v>
      </c>
      <c r="E18" s="278">
        <v>3</v>
      </c>
      <c r="F18" s="288">
        <v>3724.02</v>
      </c>
      <c r="G18" s="288">
        <v>1302.93</v>
      </c>
      <c r="H18" s="289">
        <v>2421.09</v>
      </c>
    </row>
    <row r="19" spans="1:8" ht="18" customHeight="1" x14ac:dyDescent="0.15">
      <c r="A19" s="279"/>
      <c r="B19" s="277">
        <v>2013</v>
      </c>
      <c r="C19" s="278">
        <v>693</v>
      </c>
      <c r="D19" s="278">
        <v>693</v>
      </c>
      <c r="E19" s="278">
        <v>0</v>
      </c>
      <c r="F19" s="288">
        <v>3957.21</v>
      </c>
      <c r="G19" s="288">
        <v>1373.59</v>
      </c>
      <c r="H19" s="289">
        <v>2583.62</v>
      </c>
    </row>
    <row r="20" spans="1:8" ht="18" customHeight="1" x14ac:dyDescent="0.15">
      <c r="A20" s="279"/>
      <c r="B20" s="277" t="s">
        <v>333</v>
      </c>
      <c r="C20" s="278">
        <v>859</v>
      </c>
      <c r="D20" s="278">
        <v>850</v>
      </c>
      <c r="E20" s="278">
        <v>9</v>
      </c>
      <c r="F20" s="278">
        <v>4861.33</v>
      </c>
      <c r="G20" s="278">
        <v>1687.25</v>
      </c>
      <c r="H20" s="278">
        <v>3174.09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3</v>
      </c>
      <c r="D22" s="278">
        <v>1</v>
      </c>
      <c r="E22" s="278">
        <v>2</v>
      </c>
      <c r="F22" s="288">
        <v>9.4700000000000006</v>
      </c>
      <c r="G22" s="288">
        <v>3.03</v>
      </c>
      <c r="H22" s="289">
        <v>6.44</v>
      </c>
    </row>
    <row r="23" spans="1:8" ht="18" customHeight="1" x14ac:dyDescent="0.15">
      <c r="A23" s="279"/>
      <c r="B23" s="277">
        <v>2013</v>
      </c>
      <c r="C23" s="278">
        <v>4</v>
      </c>
      <c r="D23" s="278">
        <v>1</v>
      </c>
      <c r="E23" s="278">
        <v>3</v>
      </c>
      <c r="F23" s="288">
        <v>12.93</v>
      </c>
      <c r="G23" s="288">
        <v>4.13</v>
      </c>
      <c r="H23" s="289">
        <v>8.8000000000000007</v>
      </c>
    </row>
    <row r="24" spans="1:8" ht="18" customHeight="1" x14ac:dyDescent="0.15">
      <c r="A24" s="279"/>
      <c r="B24" s="277" t="s">
        <v>333</v>
      </c>
      <c r="C24" s="278">
        <v>2</v>
      </c>
      <c r="D24" s="278">
        <v>2</v>
      </c>
      <c r="E24" s="278">
        <v>0</v>
      </c>
      <c r="F24" s="278">
        <v>6.72</v>
      </c>
      <c r="G24" s="278">
        <v>1.54</v>
      </c>
      <c r="H24" s="278">
        <v>5.18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2</v>
      </c>
      <c r="D26" s="278">
        <v>1</v>
      </c>
      <c r="E26" s="278">
        <v>1</v>
      </c>
      <c r="F26" s="288">
        <v>4.09</v>
      </c>
      <c r="G26" s="288">
        <v>1.39</v>
      </c>
      <c r="H26" s="289">
        <v>2.7</v>
      </c>
    </row>
    <row r="27" spans="1:8" ht="18" customHeight="1" x14ac:dyDescent="0.15">
      <c r="A27" s="292"/>
      <c r="B27" s="277">
        <v>2013</v>
      </c>
      <c r="C27" s="278">
        <v>5</v>
      </c>
      <c r="D27" s="278">
        <v>3</v>
      </c>
      <c r="E27" s="278">
        <v>2</v>
      </c>
      <c r="F27" s="288">
        <v>22.89</v>
      </c>
      <c r="G27" s="288">
        <v>7.59</v>
      </c>
      <c r="H27" s="289">
        <v>15.3</v>
      </c>
    </row>
    <row r="28" spans="1:8" ht="18" customHeight="1" x14ac:dyDescent="0.15">
      <c r="A28" s="279"/>
      <c r="B28" s="277" t="s">
        <v>333</v>
      </c>
      <c r="C28" s="278">
        <v>26</v>
      </c>
      <c r="D28" s="278">
        <v>10</v>
      </c>
      <c r="E28" s="278">
        <v>16</v>
      </c>
      <c r="F28" s="278">
        <v>107.23</v>
      </c>
      <c r="G28" s="278">
        <v>33.700000000000003</v>
      </c>
      <c r="H28" s="278">
        <v>73.52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3271</v>
      </c>
      <c r="D30" s="278">
        <v>1207</v>
      </c>
      <c r="E30" s="278">
        <v>2064</v>
      </c>
      <c r="F30" s="288">
        <v>11371.95</v>
      </c>
      <c r="G30" s="288">
        <v>3602.65</v>
      </c>
      <c r="H30" s="289">
        <v>7769.3</v>
      </c>
    </row>
    <row r="31" spans="1:8" ht="18" customHeight="1" x14ac:dyDescent="0.15">
      <c r="A31" s="292"/>
      <c r="B31" s="277">
        <v>2013</v>
      </c>
      <c r="C31" s="278">
        <v>3176</v>
      </c>
      <c r="D31" s="278">
        <v>1233</v>
      </c>
      <c r="E31" s="278">
        <v>1943</v>
      </c>
      <c r="F31" s="288">
        <v>12074.94</v>
      </c>
      <c r="G31" s="288">
        <v>3819.46</v>
      </c>
      <c r="H31" s="289">
        <v>8255.48</v>
      </c>
    </row>
    <row r="32" spans="1:8" ht="18" customHeight="1" x14ac:dyDescent="0.15">
      <c r="A32" s="279"/>
      <c r="B32" s="277" t="s">
        <v>333</v>
      </c>
      <c r="C32" s="278">
        <v>3316</v>
      </c>
      <c r="D32" s="278">
        <v>1282</v>
      </c>
      <c r="E32" s="278">
        <v>2034</v>
      </c>
      <c r="F32" s="278">
        <v>12443.92</v>
      </c>
      <c r="G32" s="278">
        <v>3928.14</v>
      </c>
      <c r="H32" s="278">
        <v>8515.7900000000009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0</v>
      </c>
      <c r="D34" s="278">
        <v>0</v>
      </c>
      <c r="E34" s="278">
        <v>0</v>
      </c>
      <c r="F34" s="288">
        <v>0</v>
      </c>
      <c r="G34" s="288">
        <v>0</v>
      </c>
      <c r="H34" s="289">
        <v>0</v>
      </c>
    </row>
    <row r="35" spans="1:8" ht="18" customHeight="1" x14ac:dyDescent="0.15">
      <c r="A35" s="292"/>
      <c r="B35" s="277">
        <v>2013</v>
      </c>
      <c r="C35" s="278">
        <v>0</v>
      </c>
      <c r="D35" s="278">
        <v>0</v>
      </c>
      <c r="E35" s="278">
        <v>0</v>
      </c>
      <c r="F35" s="288">
        <v>0</v>
      </c>
      <c r="G35" s="288">
        <v>0</v>
      </c>
      <c r="H35" s="289">
        <v>0</v>
      </c>
    </row>
    <row r="36" spans="1:8" ht="18" customHeight="1" x14ac:dyDescent="0.15">
      <c r="A36" s="279"/>
      <c r="B36" s="277" t="s">
        <v>333</v>
      </c>
      <c r="C36" s="278">
        <v>1</v>
      </c>
      <c r="D36" s="278">
        <v>0</v>
      </c>
      <c r="E36" s="278">
        <v>1</v>
      </c>
      <c r="F36" s="278">
        <v>0.7</v>
      </c>
      <c r="G36" s="278">
        <v>0.21</v>
      </c>
      <c r="H36" s="278">
        <v>0.49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404</v>
      </c>
      <c r="D38" s="278">
        <v>3</v>
      </c>
      <c r="E38" s="278">
        <v>401</v>
      </c>
      <c r="F38" s="288">
        <v>560.08000000000004</v>
      </c>
      <c r="G38" s="288">
        <v>179.19</v>
      </c>
      <c r="H38" s="289">
        <v>380.9</v>
      </c>
    </row>
    <row r="39" spans="1:8" ht="18" customHeight="1" x14ac:dyDescent="0.15">
      <c r="A39" s="292"/>
      <c r="B39" s="277">
        <v>2013</v>
      </c>
      <c r="C39" s="278">
        <v>346</v>
      </c>
      <c r="D39" s="278">
        <v>4</v>
      </c>
      <c r="E39" s="278">
        <v>342</v>
      </c>
      <c r="F39" s="288">
        <v>483.4</v>
      </c>
      <c r="G39" s="288">
        <v>152.15</v>
      </c>
      <c r="H39" s="289">
        <v>331.26</v>
      </c>
    </row>
    <row r="40" spans="1:8" ht="18" customHeight="1" x14ac:dyDescent="0.15">
      <c r="A40" s="279"/>
      <c r="B40" s="277" t="s">
        <v>333</v>
      </c>
      <c r="C40" s="278">
        <v>376</v>
      </c>
      <c r="D40" s="278">
        <v>3</v>
      </c>
      <c r="E40" s="278">
        <v>373</v>
      </c>
      <c r="F40" s="278">
        <v>585.59</v>
      </c>
      <c r="G40" s="278">
        <v>180.84</v>
      </c>
      <c r="H40" s="278">
        <v>404.75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1700</v>
      </c>
      <c r="D48" s="278">
        <v>177</v>
      </c>
      <c r="E48" s="278">
        <v>1523</v>
      </c>
      <c r="F48" s="288">
        <v>2993.59</v>
      </c>
      <c r="G48" s="288">
        <v>931.66</v>
      </c>
      <c r="H48" s="289">
        <v>2061.9299999999998</v>
      </c>
    </row>
    <row r="49" spans="1:8" ht="18" customHeight="1" x14ac:dyDescent="0.15">
      <c r="A49" s="279"/>
      <c r="B49" s="277">
        <v>2013</v>
      </c>
      <c r="C49" s="278">
        <v>1519</v>
      </c>
      <c r="D49" s="278">
        <v>170</v>
      </c>
      <c r="E49" s="278">
        <v>1349</v>
      </c>
      <c r="F49" s="288">
        <v>2953.02</v>
      </c>
      <c r="G49" s="288">
        <v>923</v>
      </c>
      <c r="H49" s="289">
        <v>2030.01</v>
      </c>
    </row>
    <row r="50" spans="1:8" ht="18" customHeight="1" x14ac:dyDescent="0.15">
      <c r="A50" s="279"/>
      <c r="B50" s="277" t="s">
        <v>333</v>
      </c>
      <c r="C50" s="278">
        <v>1608</v>
      </c>
      <c r="D50" s="278">
        <v>173</v>
      </c>
      <c r="E50" s="278">
        <v>1435</v>
      </c>
      <c r="F50" s="278">
        <v>3219.95</v>
      </c>
      <c r="G50" s="278">
        <v>999.74</v>
      </c>
      <c r="H50" s="278">
        <v>2220.21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1255</v>
      </c>
      <c r="D52" s="278">
        <v>765</v>
      </c>
      <c r="E52" s="278">
        <v>490</v>
      </c>
      <c r="F52" s="288">
        <v>6160.72</v>
      </c>
      <c r="G52" s="288">
        <v>1941.73</v>
      </c>
      <c r="H52" s="289">
        <v>4218.99</v>
      </c>
    </row>
    <row r="53" spans="1:8" ht="18" customHeight="1" x14ac:dyDescent="0.15">
      <c r="A53" s="292"/>
      <c r="B53" s="277">
        <v>2013</v>
      </c>
      <c r="C53" s="278">
        <v>1282</v>
      </c>
      <c r="D53" s="278">
        <v>765</v>
      </c>
      <c r="E53" s="278">
        <v>517</v>
      </c>
      <c r="F53" s="288">
        <v>6625</v>
      </c>
      <c r="G53" s="288">
        <v>2069.5700000000002</v>
      </c>
      <c r="H53" s="289">
        <v>4555.43</v>
      </c>
    </row>
    <row r="54" spans="1:8" ht="18" customHeight="1" x14ac:dyDescent="0.15">
      <c r="A54" s="279"/>
      <c r="B54" s="277" t="s">
        <v>333</v>
      </c>
      <c r="C54" s="278">
        <v>1354</v>
      </c>
      <c r="D54" s="278">
        <v>799</v>
      </c>
      <c r="E54" s="278">
        <v>555</v>
      </c>
      <c r="F54" s="278">
        <v>6726.36</v>
      </c>
      <c r="G54" s="278">
        <v>2094.08</v>
      </c>
      <c r="H54" s="278">
        <v>4632.29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17</v>
      </c>
      <c r="D56" s="278">
        <v>16</v>
      </c>
      <c r="E56" s="278">
        <v>1</v>
      </c>
      <c r="F56" s="288">
        <v>126.68</v>
      </c>
      <c r="G56" s="288">
        <v>38.74</v>
      </c>
      <c r="H56" s="289">
        <v>87.94</v>
      </c>
    </row>
    <row r="57" spans="1:8" s="50" customFormat="1" ht="18" customHeight="1" x14ac:dyDescent="0.15">
      <c r="A57" s="279"/>
      <c r="B57" s="277">
        <v>2013</v>
      </c>
      <c r="C57" s="278">
        <v>17</v>
      </c>
      <c r="D57" s="278">
        <v>14</v>
      </c>
      <c r="E57" s="278">
        <v>3</v>
      </c>
      <c r="F57" s="288">
        <v>87.21</v>
      </c>
      <c r="G57" s="288">
        <v>27.23</v>
      </c>
      <c r="H57" s="289">
        <v>59.98</v>
      </c>
    </row>
    <row r="58" spans="1:8" s="50" customFormat="1" ht="18" customHeight="1" x14ac:dyDescent="0.15">
      <c r="A58" s="279"/>
      <c r="B58" s="277" t="s">
        <v>333</v>
      </c>
      <c r="C58" s="278">
        <v>8</v>
      </c>
      <c r="D58" s="278">
        <v>8</v>
      </c>
      <c r="E58" s="278">
        <v>0</v>
      </c>
      <c r="F58" s="278">
        <v>62.79</v>
      </c>
      <c r="G58" s="278">
        <v>21.02</v>
      </c>
      <c r="H58" s="278">
        <v>41.77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1398</v>
      </c>
      <c r="D60" s="278">
        <v>944</v>
      </c>
      <c r="E60" s="278">
        <v>454</v>
      </c>
      <c r="F60" s="288">
        <v>6381.81</v>
      </c>
      <c r="G60" s="288">
        <v>2174.89</v>
      </c>
      <c r="H60" s="289">
        <v>4206.92</v>
      </c>
    </row>
    <row r="61" spans="1:8" ht="18" customHeight="1" x14ac:dyDescent="0.15">
      <c r="A61" s="279"/>
      <c r="B61" s="277">
        <v>2013</v>
      </c>
      <c r="C61" s="278">
        <v>1401</v>
      </c>
      <c r="D61" s="278">
        <v>984</v>
      </c>
      <c r="E61" s="278">
        <v>417</v>
      </c>
      <c r="F61" s="288">
        <v>6867.92</v>
      </c>
      <c r="G61" s="288">
        <v>2331.39</v>
      </c>
      <c r="H61" s="289">
        <v>4536.53</v>
      </c>
    </row>
    <row r="62" spans="1:8" ht="19.5" customHeight="1" x14ac:dyDescent="0.15">
      <c r="A62" s="279"/>
      <c r="B62" s="277" t="s">
        <v>333</v>
      </c>
      <c r="C62" s="278">
        <v>1603</v>
      </c>
      <c r="D62" s="278">
        <v>1167</v>
      </c>
      <c r="E62" s="278">
        <v>436</v>
      </c>
      <c r="F62" s="278">
        <v>7989.14</v>
      </c>
      <c r="G62" s="278">
        <v>2714.63</v>
      </c>
      <c r="H62" s="278">
        <v>5274.51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1</v>
      </c>
      <c r="D64" s="278">
        <v>1</v>
      </c>
      <c r="E64" s="278">
        <v>0</v>
      </c>
      <c r="F64" s="288">
        <v>3.19</v>
      </c>
      <c r="G64" s="288">
        <v>1.06</v>
      </c>
      <c r="H64" s="289">
        <v>2.13</v>
      </c>
    </row>
    <row r="65" spans="1:8" ht="18" customHeight="1" x14ac:dyDescent="0.15">
      <c r="A65" s="279"/>
      <c r="B65" s="277">
        <v>2013</v>
      </c>
      <c r="C65" s="278">
        <v>1</v>
      </c>
      <c r="D65" s="278">
        <v>1</v>
      </c>
      <c r="E65" s="278">
        <v>0</v>
      </c>
      <c r="F65" s="288">
        <v>4.88</v>
      </c>
      <c r="G65" s="288">
        <v>1.67</v>
      </c>
      <c r="H65" s="289">
        <v>3.21</v>
      </c>
    </row>
    <row r="66" spans="1:8" ht="19.5" customHeight="1" x14ac:dyDescent="0.15">
      <c r="A66" s="279"/>
      <c r="B66" s="277" t="s">
        <v>333</v>
      </c>
      <c r="C66" s="278">
        <v>0</v>
      </c>
      <c r="D66" s="278">
        <v>0</v>
      </c>
      <c r="E66" s="278">
        <v>0</v>
      </c>
      <c r="F66" s="278">
        <v>0</v>
      </c>
      <c r="G66" s="278">
        <v>0</v>
      </c>
      <c r="H66" s="278">
        <v>0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3</v>
      </c>
      <c r="D68" s="278">
        <v>0</v>
      </c>
      <c r="E68" s="278">
        <v>3</v>
      </c>
      <c r="F68" s="288">
        <v>3.63</v>
      </c>
      <c r="G68" s="288">
        <v>1.1100000000000001</v>
      </c>
      <c r="H68" s="289">
        <v>2.5299999999999998</v>
      </c>
    </row>
    <row r="69" spans="1:8" ht="18" customHeight="1" x14ac:dyDescent="0.15">
      <c r="A69" s="279"/>
      <c r="B69" s="277">
        <v>2013</v>
      </c>
      <c r="C69" s="278">
        <v>4</v>
      </c>
      <c r="D69" s="278">
        <v>0</v>
      </c>
      <c r="E69" s="278">
        <v>4</v>
      </c>
      <c r="F69" s="288">
        <v>13.35</v>
      </c>
      <c r="G69" s="288">
        <v>4.07</v>
      </c>
      <c r="H69" s="289">
        <v>9.2799999999999994</v>
      </c>
    </row>
    <row r="70" spans="1:8" ht="19.5" customHeight="1" x14ac:dyDescent="0.15">
      <c r="A70" s="279"/>
      <c r="B70" s="277" t="s">
        <v>333</v>
      </c>
      <c r="C70" s="278">
        <v>7</v>
      </c>
      <c r="D70" s="278">
        <v>0</v>
      </c>
      <c r="E70" s="278">
        <v>7</v>
      </c>
      <c r="F70" s="278">
        <v>7.25</v>
      </c>
      <c r="G70" s="278">
        <v>2.21</v>
      </c>
      <c r="H70" s="278">
        <v>5.04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27"/>
  <dimension ref="A1:H73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2.75" customHeight="1" x14ac:dyDescent="0.15"/>
  <cols>
    <col min="1" max="1" width="42.625" style="3" customWidth="1"/>
    <col min="2" max="7" width="12.75" style="3" customWidth="1"/>
    <col min="8" max="8" width="12.75" style="52" customWidth="1"/>
    <col min="9" max="16384" width="11" style="3"/>
  </cols>
  <sheetData>
    <row r="1" spans="1:8" s="127" customFormat="1" ht="12.75" customHeight="1" x14ac:dyDescent="0.2">
      <c r="A1" s="126" t="s">
        <v>177</v>
      </c>
      <c r="F1" s="128"/>
    </row>
    <row r="2" spans="1:8" s="1" customFormat="1" ht="12.75" customHeight="1" x14ac:dyDescent="0.2">
      <c r="A2" s="73" t="s">
        <v>0</v>
      </c>
      <c r="B2" s="127"/>
      <c r="C2" s="63"/>
      <c r="F2" s="62"/>
      <c r="G2" s="62"/>
      <c r="H2" s="67" t="s">
        <v>178</v>
      </c>
    </row>
    <row r="3" spans="1:8" s="1" customFormat="1" x14ac:dyDescent="0.2">
      <c r="A3" s="73"/>
      <c r="B3" s="63"/>
      <c r="C3" s="63"/>
      <c r="F3" s="62"/>
      <c r="G3" s="62"/>
      <c r="H3" s="67"/>
    </row>
    <row r="4" spans="1:8" ht="18" customHeight="1" x14ac:dyDescent="0.15">
      <c r="A4" s="261" t="s">
        <v>413</v>
      </c>
      <c r="B4" s="104"/>
      <c r="C4" s="104"/>
      <c r="D4" s="104"/>
      <c r="E4" s="104"/>
      <c r="F4" s="104"/>
      <c r="G4" s="104"/>
      <c r="H4" s="104"/>
    </row>
    <row r="5" spans="1:8" ht="15.75" customHeight="1" x14ac:dyDescent="0.15"/>
    <row r="6" spans="1:8" ht="27.95" customHeight="1" x14ac:dyDescent="0.15">
      <c r="A6" s="512" t="s">
        <v>146</v>
      </c>
      <c r="B6" s="509" t="s">
        <v>301</v>
      </c>
      <c r="C6" s="262" t="s">
        <v>6</v>
      </c>
      <c r="D6" s="263"/>
      <c r="E6" s="264"/>
      <c r="F6" s="262" t="s">
        <v>7</v>
      </c>
      <c r="G6" s="263"/>
      <c r="H6" s="263"/>
    </row>
    <row r="7" spans="1:8" ht="27.95" customHeight="1" x14ac:dyDescent="0.15">
      <c r="A7" s="513"/>
      <c r="B7" s="510"/>
      <c r="C7" s="265" t="s">
        <v>8</v>
      </c>
      <c r="D7" s="265" t="s">
        <v>9</v>
      </c>
      <c r="E7" s="265" t="s">
        <v>10</v>
      </c>
      <c r="F7" s="265" t="s">
        <v>11</v>
      </c>
      <c r="G7" s="265" t="s">
        <v>12</v>
      </c>
      <c r="H7" s="266" t="s">
        <v>13</v>
      </c>
    </row>
    <row r="8" spans="1:8" ht="27.95" customHeight="1" x14ac:dyDescent="0.15">
      <c r="A8" s="514"/>
      <c r="B8" s="511"/>
      <c r="C8" s="262" t="s">
        <v>14</v>
      </c>
      <c r="D8" s="263"/>
      <c r="E8" s="264"/>
      <c r="F8" s="262" t="s">
        <v>15</v>
      </c>
      <c r="G8" s="263"/>
      <c r="H8" s="263"/>
    </row>
    <row r="9" spans="1:8" ht="16.5" x14ac:dyDescent="0.15">
      <c r="A9" s="267"/>
      <c r="B9" s="267"/>
      <c r="C9" s="268"/>
      <c r="D9" s="269"/>
      <c r="E9" s="269"/>
      <c r="F9" s="269"/>
      <c r="G9" s="269"/>
      <c r="H9" s="268"/>
    </row>
    <row r="10" spans="1:8" ht="18" customHeight="1" x14ac:dyDescent="0.15">
      <c r="A10" s="47"/>
      <c r="B10" s="270" t="s">
        <v>32</v>
      </c>
      <c r="C10" s="271"/>
      <c r="D10" s="271"/>
      <c r="E10" s="271"/>
      <c r="F10" s="271"/>
      <c r="G10" s="271"/>
      <c r="H10" s="271"/>
    </row>
    <row r="11" spans="1:8" ht="16.5" x14ac:dyDescent="0.15">
      <c r="A11" s="272"/>
      <c r="B11" s="273"/>
      <c r="C11" s="274"/>
      <c r="D11" s="272"/>
      <c r="E11" s="275"/>
      <c r="F11" s="275"/>
      <c r="G11" s="275"/>
      <c r="H11" s="274"/>
    </row>
    <row r="12" spans="1:8" ht="18" customHeight="1" x14ac:dyDescent="0.15">
      <c r="A12" s="276" t="s">
        <v>65</v>
      </c>
      <c r="B12" s="277">
        <v>2012</v>
      </c>
      <c r="C12" s="278">
        <v>3882</v>
      </c>
      <c r="D12" s="278">
        <v>1631</v>
      </c>
      <c r="E12" s="278">
        <v>2251</v>
      </c>
      <c r="F12" s="288">
        <v>13683.09</v>
      </c>
      <c r="G12" s="288">
        <v>4622.83</v>
      </c>
      <c r="H12" s="289">
        <v>9060.25</v>
      </c>
    </row>
    <row r="13" spans="1:8" ht="18" customHeight="1" x14ac:dyDescent="0.15">
      <c r="A13" s="279"/>
      <c r="B13" s="277">
        <v>2013</v>
      </c>
      <c r="C13" s="278">
        <v>3931</v>
      </c>
      <c r="D13" s="278">
        <v>1773</v>
      </c>
      <c r="E13" s="278">
        <v>2158</v>
      </c>
      <c r="F13" s="288">
        <v>15141.34</v>
      </c>
      <c r="G13" s="288">
        <v>5145.45</v>
      </c>
      <c r="H13" s="289">
        <v>9995.9</v>
      </c>
    </row>
    <row r="14" spans="1:8" ht="18" customHeight="1" x14ac:dyDescent="0.15">
      <c r="A14" s="279"/>
      <c r="B14" s="277" t="s">
        <v>333</v>
      </c>
      <c r="C14" s="278">
        <v>3900</v>
      </c>
      <c r="D14" s="278">
        <v>1838</v>
      </c>
      <c r="E14" s="278">
        <v>2062</v>
      </c>
      <c r="F14" s="278">
        <v>15524.64</v>
      </c>
      <c r="G14" s="278">
        <v>5335.04</v>
      </c>
      <c r="H14" s="278">
        <v>10189.6</v>
      </c>
    </row>
    <row r="15" spans="1:8" ht="16.5" x14ac:dyDescent="0.15">
      <c r="A15" s="280"/>
      <c r="B15" s="281"/>
      <c r="C15" s="282"/>
      <c r="D15" s="283"/>
      <c r="E15" s="283"/>
      <c r="F15" s="283"/>
      <c r="G15" s="283"/>
      <c r="H15" s="282"/>
    </row>
    <row r="16" spans="1:8" ht="18" customHeight="1" x14ac:dyDescent="0.15">
      <c r="A16" s="47"/>
      <c r="B16" s="284" t="s">
        <v>145</v>
      </c>
      <c r="C16" s="282"/>
      <c r="D16" s="282"/>
      <c r="E16" s="282"/>
      <c r="F16" s="282"/>
      <c r="G16" s="282"/>
      <c r="H16" s="282"/>
    </row>
    <row r="17" spans="1:8" ht="16.5" x14ac:dyDescent="0.15">
      <c r="A17" s="280"/>
      <c r="B17" s="281"/>
      <c r="C17" s="285"/>
      <c r="D17" s="285"/>
      <c r="E17" s="285"/>
      <c r="F17" s="285"/>
      <c r="G17" s="285"/>
      <c r="H17" s="286"/>
    </row>
    <row r="18" spans="1:8" ht="18" customHeight="1" x14ac:dyDescent="0.15">
      <c r="A18" s="287" t="s">
        <v>34</v>
      </c>
      <c r="B18" s="277">
        <v>2012</v>
      </c>
      <c r="C18" s="278">
        <v>1367</v>
      </c>
      <c r="D18" s="278">
        <v>941</v>
      </c>
      <c r="E18" s="278">
        <v>426</v>
      </c>
      <c r="F18" s="288">
        <v>6484.85</v>
      </c>
      <c r="G18" s="288">
        <v>2296.6</v>
      </c>
      <c r="H18" s="289">
        <v>4188.25</v>
      </c>
    </row>
    <row r="19" spans="1:8" ht="18" customHeight="1" x14ac:dyDescent="0.15">
      <c r="A19" s="279"/>
      <c r="B19" s="277">
        <v>2013</v>
      </c>
      <c r="C19" s="278">
        <v>1504</v>
      </c>
      <c r="D19" s="278">
        <v>1047</v>
      </c>
      <c r="E19" s="278">
        <v>457</v>
      </c>
      <c r="F19" s="288">
        <v>7423.01</v>
      </c>
      <c r="G19" s="288">
        <v>2614.06</v>
      </c>
      <c r="H19" s="289">
        <v>4808.95</v>
      </c>
    </row>
    <row r="20" spans="1:8" ht="18" customHeight="1" x14ac:dyDescent="0.15">
      <c r="A20" s="279"/>
      <c r="B20" s="277" t="s">
        <v>333</v>
      </c>
      <c r="C20" s="278">
        <v>1519</v>
      </c>
      <c r="D20" s="278">
        <v>1070</v>
      </c>
      <c r="E20" s="278">
        <v>449</v>
      </c>
      <c r="F20" s="278">
        <v>7443.73</v>
      </c>
      <c r="G20" s="278">
        <v>2632.34</v>
      </c>
      <c r="H20" s="278">
        <v>4811.3900000000003</v>
      </c>
    </row>
    <row r="21" spans="1:8" ht="12" customHeight="1" x14ac:dyDescent="0.15">
      <c r="A21" s="290"/>
      <c r="B21" s="277"/>
      <c r="C21" s="278"/>
      <c r="D21" s="278"/>
      <c r="E21" s="278"/>
      <c r="F21" s="278"/>
      <c r="G21" s="278"/>
      <c r="H21" s="291"/>
    </row>
    <row r="22" spans="1:8" ht="18" customHeight="1" x14ac:dyDescent="0.15">
      <c r="A22" s="287" t="s">
        <v>51</v>
      </c>
      <c r="B22" s="277">
        <v>2012</v>
      </c>
      <c r="C22" s="278">
        <v>521</v>
      </c>
      <c r="D22" s="278">
        <v>351</v>
      </c>
      <c r="E22" s="278">
        <v>170</v>
      </c>
      <c r="F22" s="288">
        <v>2680.31</v>
      </c>
      <c r="G22" s="288">
        <v>909.29</v>
      </c>
      <c r="H22" s="289">
        <v>1771.02</v>
      </c>
    </row>
    <row r="23" spans="1:8" ht="18" customHeight="1" x14ac:dyDescent="0.15">
      <c r="A23" s="279"/>
      <c r="B23" s="277">
        <v>2013</v>
      </c>
      <c r="C23" s="278">
        <v>602</v>
      </c>
      <c r="D23" s="278">
        <v>406</v>
      </c>
      <c r="E23" s="278">
        <v>196</v>
      </c>
      <c r="F23" s="288">
        <v>3466.77</v>
      </c>
      <c r="G23" s="288">
        <v>1199.6400000000001</v>
      </c>
      <c r="H23" s="289">
        <v>2267.13</v>
      </c>
    </row>
    <row r="24" spans="1:8" ht="18" customHeight="1" x14ac:dyDescent="0.15">
      <c r="A24" s="279"/>
      <c r="B24" s="277" t="s">
        <v>333</v>
      </c>
      <c r="C24" s="278">
        <v>670</v>
      </c>
      <c r="D24" s="278">
        <v>470</v>
      </c>
      <c r="E24" s="278">
        <v>200</v>
      </c>
      <c r="F24" s="278">
        <v>3980.09</v>
      </c>
      <c r="G24" s="278">
        <v>1412.01</v>
      </c>
      <c r="H24" s="278">
        <v>2568.08</v>
      </c>
    </row>
    <row r="25" spans="1:8" ht="12" customHeight="1" x14ac:dyDescent="0.15">
      <c r="A25" s="292"/>
      <c r="B25" s="277"/>
      <c r="C25" s="285"/>
      <c r="D25" s="285"/>
      <c r="E25" s="285"/>
      <c r="F25" s="285"/>
      <c r="G25" s="285"/>
      <c r="H25" s="286"/>
    </row>
    <row r="26" spans="1:8" ht="18" customHeight="1" x14ac:dyDescent="0.15">
      <c r="A26" s="287" t="s">
        <v>52</v>
      </c>
      <c r="B26" s="277">
        <v>2012</v>
      </c>
      <c r="C26" s="278">
        <v>1503</v>
      </c>
      <c r="D26" s="278">
        <v>311</v>
      </c>
      <c r="E26" s="278">
        <v>1192</v>
      </c>
      <c r="F26" s="288">
        <v>3659.6</v>
      </c>
      <c r="G26" s="288">
        <v>1151.3499999999999</v>
      </c>
      <c r="H26" s="289">
        <v>2508.25</v>
      </c>
    </row>
    <row r="27" spans="1:8" ht="18" customHeight="1" x14ac:dyDescent="0.15">
      <c r="A27" s="292"/>
      <c r="B27" s="277">
        <v>2013</v>
      </c>
      <c r="C27" s="278">
        <v>1387</v>
      </c>
      <c r="D27" s="278">
        <v>281</v>
      </c>
      <c r="E27" s="278">
        <v>1106</v>
      </c>
      <c r="F27" s="288">
        <v>3439.62</v>
      </c>
      <c r="G27" s="288">
        <v>1080.97</v>
      </c>
      <c r="H27" s="289">
        <v>2358.65</v>
      </c>
    </row>
    <row r="28" spans="1:8" ht="18" customHeight="1" x14ac:dyDescent="0.15">
      <c r="A28" s="279"/>
      <c r="B28" s="277" t="s">
        <v>333</v>
      </c>
      <c r="C28" s="278">
        <v>1288</v>
      </c>
      <c r="D28" s="278">
        <v>249</v>
      </c>
      <c r="E28" s="278">
        <v>1039</v>
      </c>
      <c r="F28" s="278">
        <v>3214.54</v>
      </c>
      <c r="G28" s="278">
        <v>1010.18</v>
      </c>
      <c r="H28" s="278">
        <v>2204.35</v>
      </c>
    </row>
    <row r="29" spans="1:8" ht="12" customHeight="1" x14ac:dyDescent="0.15">
      <c r="A29" s="292"/>
      <c r="B29" s="277"/>
      <c r="C29" s="285"/>
      <c r="D29" s="285"/>
      <c r="E29" s="285"/>
      <c r="F29" s="285"/>
      <c r="G29" s="285"/>
      <c r="H29" s="286"/>
    </row>
    <row r="30" spans="1:8" ht="18" customHeight="1" x14ac:dyDescent="0.15">
      <c r="A30" s="287" t="s">
        <v>53</v>
      </c>
      <c r="B30" s="277">
        <v>2012</v>
      </c>
      <c r="C30" s="278">
        <v>229</v>
      </c>
      <c r="D30" s="278">
        <v>27</v>
      </c>
      <c r="E30" s="278">
        <v>202</v>
      </c>
      <c r="F30" s="288">
        <v>518.98</v>
      </c>
      <c r="G30" s="288">
        <v>162.19999999999999</v>
      </c>
      <c r="H30" s="289">
        <v>356.78</v>
      </c>
    </row>
    <row r="31" spans="1:8" ht="18" customHeight="1" x14ac:dyDescent="0.15">
      <c r="A31" s="292"/>
      <c r="B31" s="277">
        <v>2013</v>
      </c>
      <c r="C31" s="278">
        <v>226</v>
      </c>
      <c r="D31" s="278">
        <v>38</v>
      </c>
      <c r="E31" s="278">
        <v>188</v>
      </c>
      <c r="F31" s="288">
        <v>526.53</v>
      </c>
      <c r="G31" s="288">
        <v>163.80000000000001</v>
      </c>
      <c r="H31" s="289">
        <v>362.73</v>
      </c>
    </row>
    <row r="32" spans="1:8" ht="18" customHeight="1" x14ac:dyDescent="0.15">
      <c r="A32" s="279"/>
      <c r="B32" s="277" t="s">
        <v>333</v>
      </c>
      <c r="C32" s="278">
        <v>226</v>
      </c>
      <c r="D32" s="278">
        <v>49</v>
      </c>
      <c r="E32" s="278">
        <v>177</v>
      </c>
      <c r="F32" s="278">
        <v>610.99</v>
      </c>
      <c r="G32" s="278">
        <v>195.5</v>
      </c>
      <c r="H32" s="278">
        <v>415.49</v>
      </c>
    </row>
    <row r="33" spans="1:8" ht="12" customHeight="1" x14ac:dyDescent="0.15">
      <c r="A33" s="292"/>
      <c r="B33" s="277"/>
      <c r="C33" s="285"/>
      <c r="D33" s="285"/>
      <c r="E33" s="285"/>
      <c r="F33" s="285"/>
      <c r="G33" s="285"/>
      <c r="H33" s="286"/>
    </row>
    <row r="34" spans="1:8" ht="18" customHeight="1" x14ac:dyDescent="0.15">
      <c r="A34" s="287" t="s">
        <v>54</v>
      </c>
      <c r="B34" s="277">
        <v>2012</v>
      </c>
      <c r="C34" s="278">
        <v>101</v>
      </c>
      <c r="D34" s="278">
        <v>0</v>
      </c>
      <c r="E34" s="278">
        <v>101</v>
      </c>
      <c r="F34" s="288">
        <v>135.9</v>
      </c>
      <c r="G34" s="288">
        <v>41.42</v>
      </c>
      <c r="H34" s="289">
        <v>94.49</v>
      </c>
    </row>
    <row r="35" spans="1:8" ht="18" customHeight="1" x14ac:dyDescent="0.15">
      <c r="A35" s="292"/>
      <c r="B35" s="277">
        <v>2013</v>
      </c>
      <c r="C35" s="278">
        <v>82</v>
      </c>
      <c r="D35" s="278">
        <v>0</v>
      </c>
      <c r="E35" s="278">
        <v>82</v>
      </c>
      <c r="F35" s="288">
        <v>104.78</v>
      </c>
      <c r="G35" s="288">
        <v>31.93</v>
      </c>
      <c r="H35" s="289">
        <v>72.849999999999994</v>
      </c>
    </row>
    <row r="36" spans="1:8" ht="18" customHeight="1" x14ac:dyDescent="0.15">
      <c r="A36" s="279"/>
      <c r="B36" s="277" t="s">
        <v>333</v>
      </c>
      <c r="C36" s="278">
        <v>70</v>
      </c>
      <c r="D36" s="278">
        <v>0</v>
      </c>
      <c r="E36" s="278">
        <v>70</v>
      </c>
      <c r="F36" s="278">
        <v>95.77</v>
      </c>
      <c r="G36" s="278">
        <v>29.19</v>
      </c>
      <c r="H36" s="278">
        <v>66.58</v>
      </c>
    </row>
    <row r="37" spans="1:8" ht="12" customHeight="1" x14ac:dyDescent="0.15">
      <c r="A37" s="292"/>
      <c r="B37" s="277"/>
      <c r="C37" s="285"/>
      <c r="D37" s="285"/>
      <c r="E37" s="285"/>
      <c r="F37" s="285"/>
      <c r="G37" s="285"/>
      <c r="H37" s="286"/>
    </row>
    <row r="38" spans="1:8" ht="18" customHeight="1" x14ac:dyDescent="0.15">
      <c r="A38" s="287" t="s">
        <v>55</v>
      </c>
      <c r="B38" s="277">
        <v>2012</v>
      </c>
      <c r="C38" s="278">
        <v>161</v>
      </c>
      <c r="D38" s="278">
        <v>1</v>
      </c>
      <c r="E38" s="278">
        <v>160</v>
      </c>
      <c r="F38" s="288">
        <v>203.44</v>
      </c>
      <c r="G38" s="288">
        <v>61.98</v>
      </c>
      <c r="H38" s="289">
        <v>141.46</v>
      </c>
    </row>
    <row r="39" spans="1:8" ht="18" customHeight="1" x14ac:dyDescent="0.15">
      <c r="A39" s="292"/>
      <c r="B39" s="277">
        <v>2013</v>
      </c>
      <c r="C39" s="278">
        <v>130</v>
      </c>
      <c r="D39" s="278">
        <v>1</v>
      </c>
      <c r="E39" s="278">
        <v>129</v>
      </c>
      <c r="F39" s="288">
        <v>180.64</v>
      </c>
      <c r="G39" s="288">
        <v>55.05</v>
      </c>
      <c r="H39" s="289">
        <v>125.59</v>
      </c>
    </row>
    <row r="40" spans="1:8" ht="18" customHeight="1" x14ac:dyDescent="0.15">
      <c r="A40" s="279"/>
      <c r="B40" s="277" t="s">
        <v>333</v>
      </c>
      <c r="C40" s="278">
        <v>127</v>
      </c>
      <c r="D40" s="278">
        <v>0</v>
      </c>
      <c r="E40" s="278">
        <v>127</v>
      </c>
      <c r="F40" s="278">
        <v>179.52</v>
      </c>
      <c r="G40" s="278">
        <v>55.81</v>
      </c>
      <c r="H40" s="278">
        <v>123.71</v>
      </c>
    </row>
    <row r="41" spans="1:8" ht="12" customHeight="1" x14ac:dyDescent="0.15">
      <c r="A41" s="292"/>
      <c r="B41" s="277"/>
      <c r="C41" s="285"/>
      <c r="D41" s="285"/>
      <c r="E41" s="285"/>
      <c r="F41" s="285"/>
      <c r="G41" s="285"/>
      <c r="H41" s="286"/>
    </row>
    <row r="42" spans="1:8" ht="18" customHeight="1" x14ac:dyDescent="0.15">
      <c r="A42" s="287" t="s">
        <v>56</v>
      </c>
      <c r="B42" s="277">
        <v>2012</v>
      </c>
      <c r="C42" s="278">
        <v>0</v>
      </c>
      <c r="D42" s="278">
        <v>0</v>
      </c>
      <c r="E42" s="278">
        <v>0</v>
      </c>
      <c r="F42" s="288">
        <v>0</v>
      </c>
      <c r="G42" s="288">
        <v>0</v>
      </c>
      <c r="H42" s="289">
        <v>0</v>
      </c>
    </row>
    <row r="43" spans="1:8" ht="18" customHeight="1" x14ac:dyDescent="0.15">
      <c r="A43" s="279"/>
      <c r="B43" s="277">
        <v>2013</v>
      </c>
      <c r="C43" s="278">
        <v>0</v>
      </c>
      <c r="D43" s="278">
        <v>0</v>
      </c>
      <c r="E43" s="278">
        <v>0</v>
      </c>
      <c r="F43" s="288">
        <v>0</v>
      </c>
      <c r="G43" s="288">
        <v>0</v>
      </c>
      <c r="H43" s="289">
        <v>0</v>
      </c>
    </row>
    <row r="44" spans="1:8" ht="18" customHeight="1" x14ac:dyDescent="0.15">
      <c r="A44" s="279"/>
      <c r="B44" s="277" t="s">
        <v>333</v>
      </c>
      <c r="C44" s="278">
        <v>0</v>
      </c>
      <c r="D44" s="278">
        <v>0</v>
      </c>
      <c r="E44" s="278">
        <v>0</v>
      </c>
      <c r="F44" s="278">
        <v>0</v>
      </c>
      <c r="G44" s="278">
        <v>0</v>
      </c>
      <c r="H44" s="278">
        <v>0</v>
      </c>
    </row>
    <row r="45" spans="1:8" ht="16.5" x14ac:dyDescent="0.15">
      <c r="A45" s="293"/>
      <c r="B45" s="272"/>
      <c r="C45" s="272"/>
      <c r="D45" s="272"/>
      <c r="E45" s="272"/>
      <c r="F45" s="272"/>
      <c r="G45" s="272"/>
      <c r="H45" s="280"/>
    </row>
    <row r="46" spans="1:8" ht="16.5" x14ac:dyDescent="0.15">
      <c r="A46" s="47"/>
      <c r="B46" s="294" t="s">
        <v>148</v>
      </c>
      <c r="C46" s="273"/>
      <c r="D46" s="273"/>
      <c r="E46" s="273"/>
      <c r="F46" s="273"/>
      <c r="G46" s="273"/>
      <c r="H46" s="273"/>
    </row>
    <row r="47" spans="1:8" ht="18" customHeight="1" x14ac:dyDescent="0.15">
      <c r="A47" s="293"/>
      <c r="B47" s="281"/>
      <c r="C47" s="272"/>
      <c r="D47" s="272"/>
      <c r="E47" s="272"/>
      <c r="F47" s="272"/>
      <c r="G47" s="272"/>
      <c r="H47" s="280"/>
    </row>
    <row r="48" spans="1:8" ht="18" customHeight="1" x14ac:dyDescent="0.15">
      <c r="A48" s="287" t="s">
        <v>58</v>
      </c>
      <c r="B48" s="277">
        <v>2012</v>
      </c>
      <c r="C48" s="278">
        <v>1767</v>
      </c>
      <c r="D48" s="278">
        <v>780</v>
      </c>
      <c r="E48" s="278">
        <v>987</v>
      </c>
      <c r="F48" s="288">
        <v>6989.02</v>
      </c>
      <c r="G48" s="288">
        <v>2435.4499999999998</v>
      </c>
      <c r="H48" s="289">
        <v>4553.57</v>
      </c>
    </row>
    <row r="49" spans="1:8" ht="18" customHeight="1" x14ac:dyDescent="0.15">
      <c r="A49" s="279"/>
      <c r="B49" s="277">
        <v>2013</v>
      </c>
      <c r="C49" s="278">
        <v>1171</v>
      </c>
      <c r="D49" s="278">
        <v>443</v>
      </c>
      <c r="E49" s="278">
        <v>728</v>
      </c>
      <c r="F49" s="288">
        <v>3960.88</v>
      </c>
      <c r="G49" s="288">
        <v>1377.51</v>
      </c>
      <c r="H49" s="289">
        <v>2583.37</v>
      </c>
    </row>
    <row r="50" spans="1:8" ht="18" customHeight="1" x14ac:dyDescent="0.15">
      <c r="A50" s="279"/>
      <c r="B50" s="277" t="s">
        <v>333</v>
      </c>
      <c r="C50" s="278">
        <v>738</v>
      </c>
      <c r="D50" s="278">
        <v>199</v>
      </c>
      <c r="E50" s="278">
        <v>539</v>
      </c>
      <c r="F50" s="278">
        <v>1669.67</v>
      </c>
      <c r="G50" s="278">
        <v>554.23</v>
      </c>
      <c r="H50" s="278">
        <v>1115.44</v>
      </c>
    </row>
    <row r="51" spans="1:8" ht="12" customHeight="1" x14ac:dyDescent="0.15">
      <c r="A51" s="292"/>
      <c r="B51" s="277"/>
      <c r="C51" s="285"/>
      <c r="D51" s="285"/>
      <c r="E51" s="285"/>
      <c r="F51" s="285"/>
      <c r="G51" s="285"/>
      <c r="H51" s="286"/>
    </row>
    <row r="52" spans="1:8" ht="18" customHeight="1" x14ac:dyDescent="0.15">
      <c r="A52" s="287" t="s">
        <v>59</v>
      </c>
      <c r="B52" s="277">
        <v>2012</v>
      </c>
      <c r="C52" s="278">
        <v>1261</v>
      </c>
      <c r="D52" s="278">
        <v>362</v>
      </c>
      <c r="E52" s="278">
        <v>899</v>
      </c>
      <c r="F52" s="288">
        <v>3640.13</v>
      </c>
      <c r="G52" s="288">
        <v>1147.72</v>
      </c>
      <c r="H52" s="289">
        <v>2492.41</v>
      </c>
    </row>
    <row r="53" spans="1:8" ht="18" customHeight="1" x14ac:dyDescent="0.15">
      <c r="A53" s="292"/>
      <c r="B53" s="277">
        <v>2013</v>
      </c>
      <c r="C53" s="278">
        <v>1231</v>
      </c>
      <c r="D53" s="278">
        <v>378</v>
      </c>
      <c r="E53" s="278">
        <v>853</v>
      </c>
      <c r="F53" s="288">
        <v>3962.88</v>
      </c>
      <c r="G53" s="288">
        <v>1255.25</v>
      </c>
      <c r="H53" s="289">
        <v>2707.62</v>
      </c>
    </row>
    <row r="54" spans="1:8" ht="18" customHeight="1" x14ac:dyDescent="0.15">
      <c r="A54" s="279"/>
      <c r="B54" s="277" t="s">
        <v>333</v>
      </c>
      <c r="C54" s="278">
        <v>1144</v>
      </c>
      <c r="D54" s="278">
        <v>322</v>
      </c>
      <c r="E54" s="278">
        <v>822</v>
      </c>
      <c r="F54" s="278">
        <v>3594.97</v>
      </c>
      <c r="G54" s="278">
        <v>1142.3800000000001</v>
      </c>
      <c r="H54" s="278">
        <v>2452.58</v>
      </c>
    </row>
    <row r="55" spans="1:8" ht="12" customHeight="1" x14ac:dyDescent="0.15">
      <c r="A55" s="292"/>
      <c r="B55" s="277"/>
      <c r="C55" s="285"/>
      <c r="D55" s="285"/>
      <c r="E55" s="285"/>
      <c r="F55" s="285"/>
      <c r="G55" s="285"/>
      <c r="H55" s="286"/>
    </row>
    <row r="56" spans="1:8" ht="18" customHeight="1" x14ac:dyDescent="0.15">
      <c r="A56" s="287" t="s">
        <v>60</v>
      </c>
      <c r="B56" s="277">
        <v>2012</v>
      </c>
      <c r="C56" s="278">
        <v>278</v>
      </c>
      <c r="D56" s="278">
        <v>111</v>
      </c>
      <c r="E56" s="278">
        <v>167</v>
      </c>
      <c r="F56" s="288">
        <v>685.87</v>
      </c>
      <c r="G56" s="288">
        <v>227.73</v>
      </c>
      <c r="H56" s="289">
        <v>458.13</v>
      </c>
    </row>
    <row r="57" spans="1:8" s="50" customFormat="1" ht="18" customHeight="1" x14ac:dyDescent="0.15">
      <c r="A57" s="279"/>
      <c r="B57" s="277">
        <v>2013</v>
      </c>
      <c r="C57" s="278">
        <v>494</v>
      </c>
      <c r="D57" s="278">
        <v>216</v>
      </c>
      <c r="E57" s="278">
        <v>278</v>
      </c>
      <c r="F57" s="288">
        <v>1743.54</v>
      </c>
      <c r="G57" s="288">
        <v>590.72</v>
      </c>
      <c r="H57" s="289">
        <v>1152.81</v>
      </c>
    </row>
    <row r="58" spans="1:8" s="50" customFormat="1" ht="18" customHeight="1" x14ac:dyDescent="0.15">
      <c r="A58" s="279"/>
      <c r="B58" s="277" t="s">
        <v>333</v>
      </c>
      <c r="C58" s="278">
        <v>585</v>
      </c>
      <c r="D58" s="278">
        <v>264</v>
      </c>
      <c r="E58" s="278">
        <v>321</v>
      </c>
      <c r="F58" s="278">
        <v>2159.0700000000002</v>
      </c>
      <c r="G58" s="278">
        <v>729.5</v>
      </c>
      <c r="H58" s="278">
        <v>1429.57</v>
      </c>
    </row>
    <row r="59" spans="1:8" s="50" customFormat="1" ht="12" customHeight="1" x14ac:dyDescent="0.15">
      <c r="A59" s="292"/>
      <c r="B59" s="277"/>
      <c r="C59" s="285"/>
      <c r="D59" s="285"/>
      <c r="E59" s="285"/>
      <c r="F59" s="285"/>
      <c r="G59" s="285"/>
      <c r="H59" s="286"/>
    </row>
    <row r="60" spans="1:8" s="50" customFormat="1" ht="18" customHeight="1" x14ac:dyDescent="0.15">
      <c r="A60" s="287" t="s">
        <v>61</v>
      </c>
      <c r="B60" s="277">
        <v>2012</v>
      </c>
      <c r="C60" s="278">
        <v>563</v>
      </c>
      <c r="D60" s="278">
        <v>378</v>
      </c>
      <c r="E60" s="278">
        <v>185</v>
      </c>
      <c r="F60" s="288">
        <v>2349.09</v>
      </c>
      <c r="G60" s="288">
        <v>806.14</v>
      </c>
      <c r="H60" s="289">
        <v>1542.95</v>
      </c>
    </row>
    <row r="61" spans="1:8" ht="18" customHeight="1" x14ac:dyDescent="0.15">
      <c r="A61" s="279"/>
      <c r="B61" s="277">
        <v>2013</v>
      </c>
      <c r="C61" s="278">
        <v>1013</v>
      </c>
      <c r="D61" s="278">
        <v>735</v>
      </c>
      <c r="E61" s="278">
        <v>278</v>
      </c>
      <c r="F61" s="288">
        <v>5444.44</v>
      </c>
      <c r="G61" s="288">
        <v>1912.87</v>
      </c>
      <c r="H61" s="289">
        <v>3531.58</v>
      </c>
    </row>
    <row r="62" spans="1:8" ht="19.5" customHeight="1" x14ac:dyDescent="0.15">
      <c r="A62" s="279"/>
      <c r="B62" s="277" t="s">
        <v>333</v>
      </c>
      <c r="C62" s="278">
        <v>1399</v>
      </c>
      <c r="D62" s="278">
        <v>1050</v>
      </c>
      <c r="E62" s="278">
        <v>349</v>
      </c>
      <c r="F62" s="278">
        <v>8024.42</v>
      </c>
      <c r="G62" s="278">
        <v>2883.24</v>
      </c>
      <c r="H62" s="278">
        <v>5141.18</v>
      </c>
    </row>
    <row r="63" spans="1:8" ht="12" customHeight="1" x14ac:dyDescent="0.15">
      <c r="A63" s="295"/>
      <c r="B63" s="277"/>
      <c r="C63" s="278"/>
      <c r="D63" s="278"/>
      <c r="E63" s="278"/>
      <c r="F63" s="278"/>
      <c r="G63" s="278"/>
      <c r="H63" s="291"/>
    </row>
    <row r="64" spans="1:8" s="50" customFormat="1" ht="18" customHeight="1" x14ac:dyDescent="0.15">
      <c r="A64" s="287" t="s">
        <v>62</v>
      </c>
      <c r="B64" s="277">
        <v>2012</v>
      </c>
      <c r="C64" s="278">
        <v>0</v>
      </c>
      <c r="D64" s="278">
        <v>0</v>
      </c>
      <c r="E64" s="278">
        <v>0</v>
      </c>
      <c r="F64" s="288">
        <v>0</v>
      </c>
      <c r="G64" s="288">
        <v>0</v>
      </c>
      <c r="H64" s="289">
        <v>0</v>
      </c>
    </row>
    <row r="65" spans="1:8" ht="18" customHeight="1" x14ac:dyDescent="0.15">
      <c r="A65" s="279"/>
      <c r="B65" s="277">
        <v>2013</v>
      </c>
      <c r="C65" s="278">
        <v>0</v>
      </c>
      <c r="D65" s="278">
        <v>0</v>
      </c>
      <c r="E65" s="278">
        <v>0</v>
      </c>
      <c r="F65" s="288">
        <v>0</v>
      </c>
      <c r="G65" s="288">
        <v>0</v>
      </c>
      <c r="H65" s="289">
        <v>0</v>
      </c>
    </row>
    <row r="66" spans="1:8" ht="19.5" customHeight="1" x14ac:dyDescent="0.15">
      <c r="A66" s="279"/>
      <c r="B66" s="277" t="s">
        <v>333</v>
      </c>
      <c r="C66" s="278">
        <v>0</v>
      </c>
      <c r="D66" s="278">
        <v>0</v>
      </c>
      <c r="E66" s="278">
        <v>0</v>
      </c>
      <c r="F66" s="278">
        <v>0</v>
      </c>
      <c r="G66" s="278">
        <v>0</v>
      </c>
      <c r="H66" s="278">
        <v>0</v>
      </c>
    </row>
    <row r="67" spans="1:8" ht="12" customHeight="1" x14ac:dyDescent="0.15">
      <c r="A67" s="296"/>
      <c r="B67" s="277"/>
      <c r="C67" s="278"/>
      <c r="D67" s="278"/>
      <c r="E67" s="278"/>
      <c r="F67" s="278"/>
      <c r="G67" s="278"/>
      <c r="H67" s="291"/>
    </row>
    <row r="68" spans="1:8" s="50" customFormat="1" ht="18" customHeight="1" x14ac:dyDescent="0.15">
      <c r="A68" s="287" t="s">
        <v>188</v>
      </c>
      <c r="B68" s="277">
        <v>2012</v>
      </c>
      <c r="C68" s="278">
        <v>13</v>
      </c>
      <c r="D68" s="278">
        <v>0</v>
      </c>
      <c r="E68" s="278">
        <v>13</v>
      </c>
      <c r="F68" s="288">
        <v>18.98</v>
      </c>
      <c r="G68" s="288">
        <v>5.79</v>
      </c>
      <c r="H68" s="289">
        <v>13.19</v>
      </c>
    </row>
    <row r="69" spans="1:8" ht="18" customHeight="1" x14ac:dyDescent="0.15">
      <c r="A69" s="279"/>
      <c r="B69" s="277">
        <v>2013</v>
      </c>
      <c r="C69" s="278">
        <v>22</v>
      </c>
      <c r="D69" s="278">
        <v>1</v>
      </c>
      <c r="E69" s="278">
        <v>21</v>
      </c>
      <c r="F69" s="288">
        <v>29.61</v>
      </c>
      <c r="G69" s="288">
        <v>9.09</v>
      </c>
      <c r="H69" s="289">
        <v>20.52</v>
      </c>
    </row>
    <row r="70" spans="1:8" ht="19.5" customHeight="1" x14ac:dyDescent="0.15">
      <c r="A70" s="279"/>
      <c r="B70" s="277" t="s">
        <v>333</v>
      </c>
      <c r="C70" s="278">
        <v>34</v>
      </c>
      <c r="D70" s="278">
        <v>3</v>
      </c>
      <c r="E70" s="278">
        <v>31</v>
      </c>
      <c r="F70" s="278">
        <v>76.52</v>
      </c>
      <c r="G70" s="278">
        <v>25.69</v>
      </c>
      <c r="H70" s="278">
        <v>50.83</v>
      </c>
    </row>
    <row r="71" spans="1:8" ht="12.75" customHeight="1" x14ac:dyDescent="0.15">
      <c r="B71" s="51"/>
    </row>
    <row r="72" spans="1:8" ht="12.75" customHeight="1" x14ac:dyDescent="0.15">
      <c r="B72" s="51"/>
    </row>
    <row r="73" spans="1:8" ht="12.75" customHeight="1" x14ac:dyDescent="0.15">
      <c r="B73" s="51"/>
    </row>
  </sheetData>
  <mergeCells count="2">
    <mergeCell ref="B6:B8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5" orientation="portrait" blackAndWhite="1" horizontalDpi="4294967292" verticalDpi="300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indexed="11"/>
  </sheetPr>
  <dimension ref="A1:J79"/>
  <sheetViews>
    <sheetView showGridLines="0" zoomScaleNormal="100" workbookViewId="0">
      <selection activeCell="A74" sqref="A74:XFD74"/>
    </sheetView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7" customFormat="1" ht="12.75" x14ac:dyDescent="0.2">
      <c r="A1" s="126" t="s">
        <v>177</v>
      </c>
      <c r="F1" s="128"/>
    </row>
    <row r="2" spans="1:10" s="1" customFormat="1" ht="12.75" x14ac:dyDescent="0.2">
      <c r="A2" s="508" t="s">
        <v>0</v>
      </c>
      <c r="B2" s="498"/>
      <c r="C2" s="63"/>
      <c r="F2" s="62"/>
      <c r="G2" s="62"/>
      <c r="J2" s="67" t="s">
        <v>178</v>
      </c>
    </row>
    <row r="3" spans="1:10" s="1" customFormat="1" ht="12.75" x14ac:dyDescent="0.2">
      <c r="A3" s="73"/>
      <c r="B3" s="63"/>
      <c r="C3" s="63"/>
      <c r="F3" s="62"/>
      <c r="G3" s="62"/>
      <c r="H3" s="67"/>
    </row>
    <row r="4" spans="1:10" x14ac:dyDescent="0.25">
      <c r="A4" s="208" t="s">
        <v>412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ht="15" customHeight="1" x14ac:dyDescent="0.25">
      <c r="A5" s="144"/>
      <c r="B5" s="144"/>
      <c r="C5" s="144"/>
      <c r="D5" s="144"/>
      <c r="E5" s="144"/>
      <c r="F5" s="144"/>
      <c r="G5" s="144"/>
      <c r="H5" s="144"/>
      <c r="I5" s="144"/>
    </row>
    <row r="6" spans="1:10" s="19" customFormat="1" ht="20.100000000000001" customHeight="1" x14ac:dyDescent="0.15">
      <c r="A6" s="162"/>
      <c r="B6" s="163" t="s">
        <v>6</v>
      </c>
      <c r="C6" s="163"/>
      <c r="D6" s="163"/>
      <c r="E6" s="163" t="s">
        <v>128</v>
      </c>
      <c r="F6" s="163"/>
      <c r="G6" s="163"/>
      <c r="H6" s="163" t="s">
        <v>142</v>
      </c>
      <c r="I6" s="164"/>
      <c r="J6" s="165"/>
    </row>
    <row r="7" spans="1:10" s="19" customFormat="1" ht="20.100000000000001" customHeight="1" x14ac:dyDescent="0.15">
      <c r="A7" s="166" t="s">
        <v>5</v>
      </c>
      <c r="B7" s="163" t="s">
        <v>8</v>
      </c>
      <c r="C7" s="163" t="s">
        <v>143</v>
      </c>
      <c r="D7" s="163"/>
      <c r="E7" s="167" t="s">
        <v>8</v>
      </c>
      <c r="F7" s="163" t="s">
        <v>143</v>
      </c>
      <c r="G7" s="163"/>
      <c r="H7" s="167" t="s">
        <v>8</v>
      </c>
      <c r="I7" s="164" t="s">
        <v>143</v>
      </c>
      <c r="J7" s="165"/>
    </row>
    <row r="8" spans="1:10" s="19" customFormat="1" ht="20.100000000000001" customHeight="1" x14ac:dyDescent="0.15">
      <c r="A8" s="168"/>
      <c r="B8" s="163" t="s">
        <v>14</v>
      </c>
      <c r="C8" s="163" t="s">
        <v>14</v>
      </c>
      <c r="D8" s="167" t="s">
        <v>144</v>
      </c>
      <c r="E8" s="163" t="s">
        <v>14</v>
      </c>
      <c r="F8" s="167" t="s">
        <v>14</v>
      </c>
      <c r="G8" s="167" t="s">
        <v>144</v>
      </c>
      <c r="H8" s="163" t="s">
        <v>14</v>
      </c>
      <c r="I8" s="167" t="s">
        <v>14</v>
      </c>
      <c r="J8" s="169" t="s">
        <v>144</v>
      </c>
    </row>
    <row r="9" spans="1:10" ht="7.5" customHeight="1" x14ac:dyDescent="0.25">
      <c r="A9" s="171"/>
      <c r="B9" s="172"/>
      <c r="C9" s="172"/>
      <c r="D9" s="173"/>
      <c r="E9" s="172"/>
      <c r="F9" s="173"/>
      <c r="G9" s="173"/>
      <c r="H9" s="172"/>
      <c r="I9" s="173"/>
      <c r="J9" s="173"/>
    </row>
    <row r="10" spans="1:10" ht="7.5" customHeight="1" x14ac:dyDescent="0.25">
      <c r="A10" s="171"/>
      <c r="B10" s="172"/>
      <c r="C10" s="172"/>
      <c r="D10" s="173"/>
      <c r="E10" s="172"/>
      <c r="F10" s="173"/>
      <c r="G10" s="173"/>
      <c r="H10" s="172"/>
      <c r="I10" s="173"/>
      <c r="J10" s="173"/>
    </row>
    <row r="11" spans="1:10" x14ac:dyDescent="0.25">
      <c r="B11" s="209" t="s">
        <v>16</v>
      </c>
      <c r="C11" s="209"/>
      <c r="D11" s="209"/>
      <c r="E11" s="209"/>
      <c r="F11" s="209"/>
      <c r="G11" s="209"/>
      <c r="H11" s="209"/>
      <c r="I11" s="209"/>
      <c r="J11" s="209"/>
    </row>
    <row r="12" spans="1:10" x14ac:dyDescent="0.25">
      <c r="A12" s="174"/>
      <c r="B12" s="175"/>
      <c r="C12" s="174"/>
      <c r="D12" s="174"/>
      <c r="E12" s="174"/>
      <c r="F12" s="174"/>
      <c r="G12" s="217"/>
      <c r="H12" s="174"/>
      <c r="I12" s="174"/>
      <c r="J12" s="174"/>
    </row>
    <row r="13" spans="1:10" ht="12.95" customHeight="1" x14ac:dyDescent="0.25">
      <c r="A13" s="159" t="s">
        <v>35</v>
      </c>
      <c r="B13" s="210">
        <v>27510</v>
      </c>
      <c r="C13" s="210">
        <v>7670</v>
      </c>
      <c r="D13" s="217">
        <v>27.880770628862233</v>
      </c>
      <c r="E13" s="210">
        <v>11063</v>
      </c>
      <c r="F13" s="210">
        <v>1901</v>
      </c>
      <c r="G13" s="217">
        <v>17.18340413992588</v>
      </c>
      <c r="H13" s="210">
        <v>16447</v>
      </c>
      <c r="I13" s="210">
        <v>5769</v>
      </c>
      <c r="J13" s="217">
        <v>35.076305709247883</v>
      </c>
    </row>
    <row r="14" spans="1:10" ht="12.95" customHeight="1" x14ac:dyDescent="0.25">
      <c r="A14" s="159" t="s">
        <v>36</v>
      </c>
      <c r="B14" s="210">
        <v>52109</v>
      </c>
      <c r="C14" s="210">
        <v>18991</v>
      </c>
      <c r="D14" s="217">
        <v>36.444760022261029</v>
      </c>
      <c r="E14" s="210">
        <v>25406</v>
      </c>
      <c r="F14" s="210">
        <v>8941</v>
      </c>
      <c r="G14" s="217">
        <v>35.192474218688496</v>
      </c>
      <c r="H14" s="210">
        <v>26703</v>
      </c>
      <c r="I14" s="210">
        <v>10050</v>
      </c>
      <c r="J14" s="217">
        <v>37.636220649365235</v>
      </c>
    </row>
    <row r="15" spans="1:10" ht="12.95" customHeight="1" x14ac:dyDescent="0.25">
      <c r="A15" s="159" t="s">
        <v>37</v>
      </c>
      <c r="B15" s="210">
        <v>2311</v>
      </c>
      <c r="C15" s="210">
        <v>858</v>
      </c>
      <c r="D15" s="217">
        <v>37.126784941583729</v>
      </c>
      <c r="E15" s="210">
        <v>925</v>
      </c>
      <c r="F15" s="210">
        <v>205</v>
      </c>
      <c r="G15" s="217">
        <v>22.162162162162165</v>
      </c>
      <c r="H15" s="210">
        <v>1386</v>
      </c>
      <c r="I15" s="210">
        <v>653</v>
      </c>
      <c r="J15" s="217">
        <v>47.113997113997115</v>
      </c>
    </row>
    <row r="16" spans="1:10" ht="12.95" customHeight="1" x14ac:dyDescent="0.25">
      <c r="A16" s="159" t="s">
        <v>38</v>
      </c>
      <c r="B16" s="210">
        <v>3020</v>
      </c>
      <c r="C16" s="210">
        <v>1067</v>
      </c>
      <c r="D16" s="217">
        <v>35.331125827814567</v>
      </c>
      <c r="E16" s="210">
        <v>937</v>
      </c>
      <c r="F16" s="210">
        <v>242</v>
      </c>
      <c r="G16" s="217">
        <v>25.827107790821774</v>
      </c>
      <c r="H16" s="210">
        <v>2083</v>
      </c>
      <c r="I16" s="210">
        <v>825</v>
      </c>
      <c r="J16" s="217">
        <v>39.606337013922229</v>
      </c>
    </row>
    <row r="17" spans="1:10" ht="12.95" customHeight="1" x14ac:dyDescent="0.25">
      <c r="A17" s="159" t="s">
        <v>39</v>
      </c>
      <c r="B17" s="210">
        <v>972</v>
      </c>
      <c r="C17" s="210">
        <v>276</v>
      </c>
      <c r="D17" s="217">
        <v>28.39506172839506</v>
      </c>
      <c r="E17" s="210">
        <v>251</v>
      </c>
      <c r="F17" s="210">
        <v>68</v>
      </c>
      <c r="G17" s="217">
        <v>27.091633466135455</v>
      </c>
      <c r="H17" s="210">
        <v>721</v>
      </c>
      <c r="I17" s="210">
        <v>208</v>
      </c>
      <c r="J17" s="217">
        <v>28.848821081830788</v>
      </c>
    </row>
    <row r="18" spans="1:10" ht="12.95" customHeight="1" x14ac:dyDescent="0.25">
      <c r="A18" s="159" t="s">
        <v>40</v>
      </c>
      <c r="B18" s="210">
        <v>2087</v>
      </c>
      <c r="C18" s="210">
        <v>830</v>
      </c>
      <c r="D18" s="217">
        <v>39.770004791566841</v>
      </c>
      <c r="E18" s="210">
        <v>1259</v>
      </c>
      <c r="F18" s="210">
        <v>494</v>
      </c>
      <c r="G18" s="217">
        <v>39.237490071485304</v>
      </c>
      <c r="H18" s="210">
        <v>828</v>
      </c>
      <c r="I18" s="210">
        <v>336</v>
      </c>
      <c r="J18" s="217">
        <v>40.579710144927539</v>
      </c>
    </row>
    <row r="19" spans="1:10" ht="12.95" customHeight="1" x14ac:dyDescent="0.25">
      <c r="A19" s="159" t="s">
        <v>41</v>
      </c>
      <c r="B19" s="210">
        <v>8912</v>
      </c>
      <c r="C19" s="210">
        <v>2654</v>
      </c>
      <c r="D19" s="217">
        <v>29.78007181328546</v>
      </c>
      <c r="E19" s="210">
        <v>4124</v>
      </c>
      <c r="F19" s="210">
        <v>1083</v>
      </c>
      <c r="G19" s="217">
        <v>26.260911736178468</v>
      </c>
      <c r="H19" s="210">
        <v>4788</v>
      </c>
      <c r="I19" s="210">
        <v>1571</v>
      </c>
      <c r="J19" s="217">
        <v>32.811194653299921</v>
      </c>
    </row>
    <row r="20" spans="1:10" ht="12.95" customHeight="1" x14ac:dyDescent="0.25">
      <c r="A20" s="159" t="s">
        <v>42</v>
      </c>
      <c r="B20" s="210">
        <v>2167</v>
      </c>
      <c r="C20" s="210">
        <v>727</v>
      </c>
      <c r="D20" s="217">
        <v>33.548684817720357</v>
      </c>
      <c r="E20" s="210">
        <v>865</v>
      </c>
      <c r="F20" s="210">
        <v>342</v>
      </c>
      <c r="G20" s="217">
        <v>39.537572254335259</v>
      </c>
      <c r="H20" s="210">
        <v>1302</v>
      </c>
      <c r="I20" s="210">
        <v>385</v>
      </c>
      <c r="J20" s="217">
        <v>29.56989247311828</v>
      </c>
    </row>
    <row r="21" spans="1:10" ht="12.95" customHeight="1" x14ac:dyDescent="0.25">
      <c r="A21" s="159" t="s">
        <v>43</v>
      </c>
      <c r="B21" s="210">
        <v>16980</v>
      </c>
      <c r="C21" s="210">
        <v>5621</v>
      </c>
      <c r="D21" s="217">
        <v>33.103651354534747</v>
      </c>
      <c r="E21" s="210">
        <v>7291</v>
      </c>
      <c r="F21" s="210">
        <v>2328</v>
      </c>
      <c r="G21" s="217">
        <v>31.929776436702785</v>
      </c>
      <c r="H21" s="210">
        <v>9689</v>
      </c>
      <c r="I21" s="210">
        <v>3293</v>
      </c>
      <c r="J21" s="217">
        <v>33.986995561977501</v>
      </c>
    </row>
    <row r="22" spans="1:10" ht="12.95" customHeight="1" x14ac:dyDescent="0.25">
      <c r="A22" s="159" t="s">
        <v>44</v>
      </c>
      <c r="B22" s="210">
        <v>26682</v>
      </c>
      <c r="C22" s="210">
        <v>6172</v>
      </c>
      <c r="D22" s="217">
        <v>23.13169927291807</v>
      </c>
      <c r="E22" s="210">
        <v>10295</v>
      </c>
      <c r="F22" s="210">
        <v>1621</v>
      </c>
      <c r="G22" s="217">
        <v>15.745507527926177</v>
      </c>
      <c r="H22" s="210">
        <v>16387</v>
      </c>
      <c r="I22" s="210">
        <v>4551</v>
      </c>
      <c r="J22" s="217">
        <v>27.772014401659849</v>
      </c>
    </row>
    <row r="23" spans="1:10" ht="12.95" customHeight="1" x14ac:dyDescent="0.25">
      <c r="A23" s="159" t="s">
        <v>45</v>
      </c>
      <c r="B23" s="210">
        <v>6983</v>
      </c>
      <c r="C23" s="210">
        <v>1671</v>
      </c>
      <c r="D23" s="217">
        <v>23.929543176285264</v>
      </c>
      <c r="E23" s="210">
        <v>3005</v>
      </c>
      <c r="F23" s="210">
        <v>513</v>
      </c>
      <c r="G23" s="217">
        <v>17.071547420965057</v>
      </c>
      <c r="H23" s="210">
        <v>3978</v>
      </c>
      <c r="I23" s="210">
        <v>1158</v>
      </c>
      <c r="J23" s="217">
        <v>29.110105580693819</v>
      </c>
    </row>
    <row r="24" spans="1:10" ht="12.95" customHeight="1" x14ac:dyDescent="0.25">
      <c r="A24" s="159" t="s">
        <v>46</v>
      </c>
      <c r="B24" s="210">
        <v>2449</v>
      </c>
      <c r="C24" s="210">
        <v>558</v>
      </c>
      <c r="D24" s="217">
        <v>22.784810126582279</v>
      </c>
      <c r="E24" s="210">
        <v>310</v>
      </c>
      <c r="F24" s="210">
        <v>60</v>
      </c>
      <c r="G24" s="217">
        <v>19.35483870967742</v>
      </c>
      <c r="H24" s="210">
        <v>2139</v>
      </c>
      <c r="I24" s="210">
        <v>498</v>
      </c>
      <c r="J24" s="217">
        <v>23.281907433380084</v>
      </c>
    </row>
    <row r="25" spans="1:10" ht="12.95" customHeight="1" x14ac:dyDescent="0.25">
      <c r="A25" s="159" t="s">
        <v>47</v>
      </c>
      <c r="B25" s="210">
        <v>8354</v>
      </c>
      <c r="C25" s="210">
        <v>3499</v>
      </c>
      <c r="D25" s="217">
        <v>41.884127364136944</v>
      </c>
      <c r="E25" s="210">
        <v>4116</v>
      </c>
      <c r="F25" s="210">
        <v>1881</v>
      </c>
      <c r="G25" s="217">
        <v>45.699708454810498</v>
      </c>
      <c r="H25" s="210">
        <v>4238</v>
      </c>
      <c r="I25" s="210">
        <v>1618</v>
      </c>
      <c r="J25" s="217">
        <v>38.178386031146765</v>
      </c>
    </row>
    <row r="26" spans="1:10" ht="12.95" customHeight="1" x14ac:dyDescent="0.25">
      <c r="A26" s="159" t="s">
        <v>48</v>
      </c>
      <c r="B26" s="210">
        <v>2799</v>
      </c>
      <c r="C26" s="210">
        <v>1045</v>
      </c>
      <c r="D26" s="217">
        <v>37.334762415148262</v>
      </c>
      <c r="E26" s="210">
        <v>1225</v>
      </c>
      <c r="F26" s="210">
        <v>536</v>
      </c>
      <c r="G26" s="217">
        <v>43.755102040816325</v>
      </c>
      <c r="H26" s="210">
        <v>1574</v>
      </c>
      <c r="I26" s="210">
        <v>509</v>
      </c>
      <c r="J26" s="217">
        <v>32.337992376111821</v>
      </c>
    </row>
    <row r="27" spans="1:10" ht="12.95" customHeight="1" x14ac:dyDescent="0.25">
      <c r="A27" s="159" t="s">
        <v>49</v>
      </c>
      <c r="B27" s="210">
        <v>4580</v>
      </c>
      <c r="C27" s="210">
        <v>1440</v>
      </c>
      <c r="D27" s="217">
        <v>31.4410480349345</v>
      </c>
      <c r="E27" s="210">
        <v>2147</v>
      </c>
      <c r="F27" s="210">
        <v>529</v>
      </c>
      <c r="G27" s="217">
        <v>24.639031206334419</v>
      </c>
      <c r="H27" s="210">
        <v>2433</v>
      </c>
      <c r="I27" s="210">
        <v>911</v>
      </c>
      <c r="J27" s="217">
        <v>37.443485408960129</v>
      </c>
    </row>
    <row r="28" spans="1:10" ht="12.95" customHeight="1" x14ac:dyDescent="0.25">
      <c r="A28" s="159" t="s">
        <v>50</v>
      </c>
      <c r="B28" s="210">
        <v>3900</v>
      </c>
      <c r="C28" s="210">
        <v>1606</v>
      </c>
      <c r="D28" s="217">
        <v>41.179487179487175</v>
      </c>
      <c r="E28" s="210">
        <v>1838</v>
      </c>
      <c r="F28" s="210">
        <v>776</v>
      </c>
      <c r="G28" s="217">
        <v>42.219804134929277</v>
      </c>
      <c r="H28" s="210">
        <v>2062</v>
      </c>
      <c r="I28" s="210">
        <v>830</v>
      </c>
      <c r="J28" s="217">
        <v>40.252182347235696</v>
      </c>
    </row>
    <row r="29" spans="1:10" ht="6" customHeight="1" x14ac:dyDescent="0.25">
      <c r="A29" s="159"/>
      <c r="B29" s="211"/>
      <c r="C29" s="211"/>
      <c r="D29" s="218"/>
      <c r="E29" s="211"/>
      <c r="F29" s="211"/>
      <c r="G29" s="218"/>
      <c r="H29" s="211"/>
      <c r="I29" s="211"/>
      <c r="J29" s="218"/>
    </row>
    <row r="30" spans="1:10" x14ac:dyDescent="0.25">
      <c r="A30" s="160" t="s">
        <v>126</v>
      </c>
      <c r="B30" s="211">
        <v>171815</v>
      </c>
      <c r="C30" s="211">
        <v>54685</v>
      </c>
      <c r="D30" s="218">
        <v>31.827838081657596</v>
      </c>
      <c r="E30" s="211">
        <v>75057</v>
      </c>
      <c r="F30" s="211">
        <v>21520</v>
      </c>
      <c r="G30" s="218">
        <v>28.671542960683215</v>
      </c>
      <c r="H30" s="211">
        <v>96758</v>
      </c>
      <c r="I30" s="211">
        <v>33165</v>
      </c>
      <c r="J30" s="218">
        <v>34.276235556749832</v>
      </c>
    </row>
    <row r="31" spans="1:10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219"/>
    </row>
    <row r="32" spans="1:10" x14ac:dyDescent="0.25">
      <c r="A32" s="41"/>
      <c r="B32" s="212"/>
      <c r="C32" s="212"/>
      <c r="D32" s="219"/>
      <c r="E32" s="212"/>
      <c r="F32" s="212"/>
      <c r="G32" s="219"/>
      <c r="H32" s="212"/>
      <c r="I32" s="212"/>
      <c r="J32" s="219"/>
    </row>
    <row r="33" spans="1:10" x14ac:dyDescent="0.25">
      <c r="B33" s="213" t="s">
        <v>145</v>
      </c>
      <c r="C33" s="214"/>
      <c r="D33" s="220"/>
      <c r="E33" s="214"/>
      <c r="F33" s="214"/>
      <c r="G33" s="220"/>
      <c r="H33" s="214"/>
      <c r="I33" s="214"/>
      <c r="J33" s="220"/>
    </row>
    <row r="34" spans="1:10" x14ac:dyDescent="0.25">
      <c r="A34" s="174"/>
      <c r="B34" s="215"/>
      <c r="C34" s="215"/>
      <c r="D34" s="221"/>
      <c r="E34" s="215"/>
      <c r="F34" s="215"/>
      <c r="G34" s="221"/>
      <c r="H34" s="215"/>
      <c r="I34" s="215"/>
      <c r="J34" s="221"/>
    </row>
    <row r="35" spans="1:10" x14ac:dyDescent="0.25">
      <c r="B35" s="213" t="s">
        <v>34</v>
      </c>
      <c r="C35" s="214"/>
      <c r="D35" s="220"/>
      <c r="E35" s="214"/>
      <c r="F35" s="214"/>
      <c r="G35" s="220"/>
      <c r="H35" s="214"/>
      <c r="I35" s="214"/>
      <c r="J35" s="220"/>
    </row>
    <row r="36" spans="1:10" x14ac:dyDescent="0.25">
      <c r="A36" s="49"/>
      <c r="B36" s="216"/>
      <c r="C36" s="216"/>
      <c r="D36" s="222"/>
      <c r="E36" s="216"/>
      <c r="F36" s="216"/>
      <c r="G36" s="222"/>
      <c r="H36" s="216"/>
      <c r="I36" s="216"/>
      <c r="J36" s="222"/>
    </row>
    <row r="37" spans="1:10" x14ac:dyDescent="0.25">
      <c r="A37" s="159" t="s">
        <v>35</v>
      </c>
      <c r="B37" s="210">
        <v>8537</v>
      </c>
      <c r="C37" s="210">
        <v>1258</v>
      </c>
      <c r="D37" s="217">
        <v>14.735855687009488</v>
      </c>
      <c r="E37" s="210">
        <v>7334</v>
      </c>
      <c r="F37" s="210">
        <v>908</v>
      </c>
      <c r="G37" s="217">
        <v>12.380692664303245</v>
      </c>
      <c r="H37" s="210">
        <v>1203</v>
      </c>
      <c r="I37" s="210">
        <v>350</v>
      </c>
      <c r="J37" s="217">
        <v>29.093931837073981</v>
      </c>
    </row>
    <row r="38" spans="1:10" ht="12.95" customHeight="1" x14ac:dyDescent="0.25">
      <c r="A38" s="159" t="s">
        <v>36</v>
      </c>
      <c r="B38" s="210">
        <v>11501</v>
      </c>
      <c r="C38" s="210">
        <v>3986</v>
      </c>
      <c r="D38" s="217">
        <v>34.65785583862273</v>
      </c>
      <c r="E38" s="210">
        <v>9554</v>
      </c>
      <c r="F38" s="210">
        <v>3266</v>
      </c>
      <c r="G38" s="217">
        <v>34.184634707975718</v>
      </c>
      <c r="H38" s="210">
        <v>1947</v>
      </c>
      <c r="I38" s="210">
        <v>720</v>
      </c>
      <c r="J38" s="217">
        <v>36.97996918335901</v>
      </c>
    </row>
    <row r="39" spans="1:10" ht="12.95" customHeight="1" x14ac:dyDescent="0.25">
      <c r="A39" s="159" t="s">
        <v>37</v>
      </c>
      <c r="B39" s="210">
        <v>1173</v>
      </c>
      <c r="C39" s="210">
        <v>364</v>
      </c>
      <c r="D39" s="217">
        <v>31.031543052003407</v>
      </c>
      <c r="E39" s="210">
        <v>600</v>
      </c>
      <c r="F39" s="210">
        <v>121</v>
      </c>
      <c r="G39" s="217">
        <v>20.166666666666664</v>
      </c>
      <c r="H39" s="210">
        <v>573</v>
      </c>
      <c r="I39" s="210">
        <v>243</v>
      </c>
      <c r="J39" s="217">
        <v>42.408376963350783</v>
      </c>
    </row>
    <row r="40" spans="1:10" ht="12.95" customHeight="1" x14ac:dyDescent="0.25">
      <c r="A40" s="159" t="s">
        <v>38</v>
      </c>
      <c r="B40" s="210">
        <v>1178</v>
      </c>
      <c r="C40" s="210">
        <v>319</v>
      </c>
      <c r="D40" s="217">
        <v>27.079796264855688</v>
      </c>
      <c r="E40" s="210">
        <v>539</v>
      </c>
      <c r="F40" s="210">
        <v>120</v>
      </c>
      <c r="G40" s="217">
        <v>22.263450834879407</v>
      </c>
      <c r="H40" s="210">
        <v>639</v>
      </c>
      <c r="I40" s="210">
        <v>199</v>
      </c>
      <c r="J40" s="217">
        <v>31.142410015649453</v>
      </c>
    </row>
    <row r="41" spans="1:10" ht="12.95" customHeight="1" x14ac:dyDescent="0.25">
      <c r="A41" s="159" t="s">
        <v>39</v>
      </c>
      <c r="B41" s="210">
        <v>60</v>
      </c>
      <c r="C41" s="210">
        <v>12</v>
      </c>
      <c r="D41" s="217">
        <v>20</v>
      </c>
      <c r="E41" s="210">
        <v>44</v>
      </c>
      <c r="F41" s="210">
        <v>9</v>
      </c>
      <c r="G41" s="217">
        <v>20.454545454545457</v>
      </c>
      <c r="H41" s="210">
        <v>16</v>
      </c>
      <c r="I41" s="210">
        <v>3</v>
      </c>
      <c r="J41" s="217">
        <v>18.75</v>
      </c>
    </row>
    <row r="42" spans="1:10" ht="12.95" customHeight="1" x14ac:dyDescent="0.25">
      <c r="A42" s="159" t="s">
        <v>40</v>
      </c>
      <c r="B42" s="210">
        <v>781</v>
      </c>
      <c r="C42" s="210">
        <v>363</v>
      </c>
      <c r="D42" s="217">
        <v>46.478873239436616</v>
      </c>
      <c r="E42" s="210">
        <v>780</v>
      </c>
      <c r="F42" s="210">
        <v>362</v>
      </c>
      <c r="G42" s="217">
        <v>46.410256410256409</v>
      </c>
      <c r="H42" s="210">
        <v>1</v>
      </c>
      <c r="I42" s="210">
        <v>1</v>
      </c>
      <c r="J42" s="225">
        <v>100</v>
      </c>
    </row>
    <row r="43" spans="1:10" ht="12.95" customHeight="1" x14ac:dyDescent="0.25">
      <c r="A43" s="159" t="s">
        <v>41</v>
      </c>
      <c r="B43" s="210">
        <v>2323</v>
      </c>
      <c r="C43" s="210">
        <v>712</v>
      </c>
      <c r="D43" s="217">
        <v>30.650021523891517</v>
      </c>
      <c r="E43" s="210">
        <v>2259</v>
      </c>
      <c r="F43" s="210">
        <v>689</v>
      </c>
      <c r="G43" s="217">
        <v>30.500221336874723</v>
      </c>
      <c r="H43" s="210">
        <v>64</v>
      </c>
      <c r="I43" s="210">
        <v>23</v>
      </c>
      <c r="J43" s="217">
        <v>35.9375</v>
      </c>
    </row>
    <row r="44" spans="1:10" ht="12.95" customHeight="1" x14ac:dyDescent="0.25">
      <c r="A44" s="159" t="s">
        <v>42</v>
      </c>
      <c r="B44" s="210">
        <v>649</v>
      </c>
      <c r="C44" s="210">
        <v>177</v>
      </c>
      <c r="D44" s="217">
        <v>27.27272727272727</v>
      </c>
      <c r="E44" s="210">
        <v>399</v>
      </c>
      <c r="F44" s="210">
        <v>123</v>
      </c>
      <c r="G44" s="217">
        <v>30.82706766917293</v>
      </c>
      <c r="H44" s="210">
        <v>250</v>
      </c>
      <c r="I44" s="210">
        <v>54</v>
      </c>
      <c r="J44" s="217">
        <v>21.6</v>
      </c>
    </row>
    <row r="45" spans="1:10" ht="12.95" customHeight="1" x14ac:dyDescent="0.25">
      <c r="A45" s="159" t="s">
        <v>43</v>
      </c>
      <c r="B45" s="210">
        <v>3743</v>
      </c>
      <c r="C45" s="210">
        <v>1590</v>
      </c>
      <c r="D45" s="217">
        <v>42.47929468340903</v>
      </c>
      <c r="E45" s="210">
        <v>3611</v>
      </c>
      <c r="F45" s="210">
        <v>1526</v>
      </c>
      <c r="G45" s="217">
        <v>42.25976183882581</v>
      </c>
      <c r="H45" s="210">
        <v>132</v>
      </c>
      <c r="I45" s="210">
        <v>64</v>
      </c>
      <c r="J45" s="217">
        <v>48.484848484848484</v>
      </c>
    </row>
    <row r="46" spans="1:10" ht="12.95" customHeight="1" x14ac:dyDescent="0.25">
      <c r="A46" s="159" t="s">
        <v>44</v>
      </c>
      <c r="B46" s="210">
        <v>4250</v>
      </c>
      <c r="C46" s="210">
        <v>635</v>
      </c>
      <c r="D46" s="217">
        <v>14.941176470588236</v>
      </c>
      <c r="E46" s="210">
        <v>3922</v>
      </c>
      <c r="F46" s="210">
        <v>521</v>
      </c>
      <c r="G46" s="217">
        <v>13.284038755736868</v>
      </c>
      <c r="H46" s="210">
        <v>328</v>
      </c>
      <c r="I46" s="210">
        <v>114</v>
      </c>
      <c r="J46" s="217">
        <v>34.756097560975604</v>
      </c>
    </row>
    <row r="47" spans="1:10" ht="12.95" customHeight="1" x14ac:dyDescent="0.25">
      <c r="A47" s="159" t="s">
        <v>45</v>
      </c>
      <c r="B47" s="210">
        <v>2329</v>
      </c>
      <c r="C47" s="210">
        <v>424</v>
      </c>
      <c r="D47" s="217">
        <v>18.205238299699442</v>
      </c>
      <c r="E47" s="210">
        <v>1845</v>
      </c>
      <c r="F47" s="210">
        <v>299</v>
      </c>
      <c r="G47" s="217">
        <v>16.205962059620596</v>
      </c>
      <c r="H47" s="210">
        <v>484</v>
      </c>
      <c r="I47" s="210">
        <v>125</v>
      </c>
      <c r="J47" s="217">
        <v>25.826446280991732</v>
      </c>
    </row>
    <row r="48" spans="1:10" ht="12.95" customHeight="1" x14ac:dyDescent="0.25">
      <c r="A48" s="159" t="s">
        <v>46</v>
      </c>
      <c r="B48" s="210">
        <v>316</v>
      </c>
      <c r="C48" s="210">
        <v>58</v>
      </c>
      <c r="D48" s="217">
        <v>18.354430379746837</v>
      </c>
      <c r="E48" s="210">
        <v>156</v>
      </c>
      <c r="F48" s="210">
        <v>19</v>
      </c>
      <c r="G48" s="217">
        <v>12.179487179487179</v>
      </c>
      <c r="H48" s="210">
        <v>160</v>
      </c>
      <c r="I48" s="210">
        <v>39</v>
      </c>
      <c r="J48" s="217">
        <v>24.375</v>
      </c>
    </row>
    <row r="49" spans="1:10" ht="12.95" customHeight="1" x14ac:dyDescent="0.25">
      <c r="A49" s="159" t="s">
        <v>47</v>
      </c>
      <c r="B49" s="210">
        <v>1194</v>
      </c>
      <c r="C49" s="210">
        <v>400</v>
      </c>
      <c r="D49" s="217">
        <v>33.500837520938028</v>
      </c>
      <c r="E49" s="210">
        <v>1177</v>
      </c>
      <c r="F49" s="210">
        <v>392</v>
      </c>
      <c r="G49" s="217">
        <v>33.305012744265085</v>
      </c>
      <c r="H49" s="210">
        <v>17</v>
      </c>
      <c r="I49" s="210">
        <v>8</v>
      </c>
      <c r="J49" s="217">
        <v>47.058823529411761</v>
      </c>
    </row>
    <row r="50" spans="1:10" ht="12.95" customHeight="1" x14ac:dyDescent="0.25">
      <c r="A50" s="159" t="s">
        <v>48</v>
      </c>
      <c r="B50" s="210">
        <v>860</v>
      </c>
      <c r="C50" s="210">
        <v>320</v>
      </c>
      <c r="D50" s="217">
        <v>37.209302325581397</v>
      </c>
      <c r="E50" s="210">
        <v>583</v>
      </c>
      <c r="F50" s="210">
        <v>240</v>
      </c>
      <c r="G50" s="217">
        <v>41.166380789022298</v>
      </c>
      <c r="H50" s="210">
        <v>277</v>
      </c>
      <c r="I50" s="210">
        <v>80</v>
      </c>
      <c r="J50" s="217">
        <v>28.880866425992778</v>
      </c>
    </row>
    <row r="51" spans="1:10" ht="12.95" customHeight="1" x14ac:dyDescent="0.25">
      <c r="A51" s="159" t="s">
        <v>49</v>
      </c>
      <c r="B51" s="210">
        <v>859</v>
      </c>
      <c r="C51" s="210">
        <v>294</v>
      </c>
      <c r="D51" s="217">
        <v>34.225844004656572</v>
      </c>
      <c r="E51" s="210">
        <v>850</v>
      </c>
      <c r="F51" s="210">
        <v>293</v>
      </c>
      <c r="G51" s="217">
        <v>34.470588235294116</v>
      </c>
      <c r="H51" s="210">
        <v>9</v>
      </c>
      <c r="I51" s="210">
        <v>1</v>
      </c>
      <c r="J51" s="217">
        <v>11.111111111111111</v>
      </c>
    </row>
    <row r="52" spans="1:10" ht="12.95" customHeight="1" x14ac:dyDescent="0.25">
      <c r="A52" s="159" t="s">
        <v>50</v>
      </c>
      <c r="B52" s="210">
        <v>1519</v>
      </c>
      <c r="C52" s="210">
        <v>691</v>
      </c>
      <c r="D52" s="217">
        <v>45.490454246214611</v>
      </c>
      <c r="E52" s="210">
        <v>1070</v>
      </c>
      <c r="F52" s="210">
        <v>470</v>
      </c>
      <c r="G52" s="217">
        <v>43.925233644859816</v>
      </c>
      <c r="H52" s="210">
        <v>449</v>
      </c>
      <c r="I52" s="210">
        <v>221</v>
      </c>
      <c r="J52" s="217">
        <v>49.220489977728285</v>
      </c>
    </row>
    <row r="53" spans="1:10" ht="6" customHeight="1" x14ac:dyDescent="0.25">
      <c r="A53" s="159"/>
      <c r="B53" s="211"/>
      <c r="C53" s="211"/>
      <c r="D53" s="218"/>
      <c r="E53" s="211"/>
      <c r="F53" s="211"/>
      <c r="G53" s="218"/>
      <c r="H53" s="211"/>
      <c r="I53" s="211"/>
      <c r="J53" s="218"/>
    </row>
    <row r="54" spans="1:10" x14ac:dyDescent="0.25">
      <c r="A54" s="160" t="s">
        <v>126</v>
      </c>
      <c r="B54" s="211">
        <v>41272</v>
      </c>
      <c r="C54" s="211">
        <v>11603</v>
      </c>
      <c r="D54" s="218">
        <v>28.113490986625315</v>
      </c>
      <c r="E54" s="211">
        <v>34723</v>
      </c>
      <c r="F54" s="211">
        <v>9358</v>
      </c>
      <c r="G54" s="218">
        <v>26.95043631022665</v>
      </c>
      <c r="H54" s="211">
        <v>6549</v>
      </c>
      <c r="I54" s="211">
        <v>2245</v>
      </c>
      <c r="J54" s="218">
        <v>34.280042754619025</v>
      </c>
    </row>
    <row r="55" spans="1:10" x14ac:dyDescent="0.25">
      <c r="A55" s="49"/>
      <c r="B55" s="49"/>
      <c r="C55" s="49"/>
      <c r="D55" s="49"/>
      <c r="E55" s="49"/>
      <c r="F55" s="49"/>
      <c r="G55" s="49"/>
      <c r="H55" s="49"/>
      <c r="I55" s="49"/>
      <c r="J55" s="49"/>
    </row>
    <row r="56" spans="1:10" x14ac:dyDescent="0.25">
      <c r="B56" s="213" t="s">
        <v>51</v>
      </c>
      <c r="C56" s="213"/>
      <c r="D56" s="223"/>
      <c r="E56" s="213"/>
      <c r="F56" s="213"/>
      <c r="G56" s="223"/>
      <c r="H56" s="213"/>
      <c r="I56" s="213"/>
      <c r="J56" s="223"/>
    </row>
    <row r="57" spans="1:10" x14ac:dyDescent="0.25">
      <c r="A57" s="49"/>
      <c r="B57" s="216"/>
      <c r="C57" s="216"/>
      <c r="D57" s="222"/>
      <c r="E57" s="216"/>
      <c r="F57" s="216"/>
      <c r="G57" s="222"/>
      <c r="H57" s="216"/>
      <c r="I57" s="216"/>
      <c r="J57" s="222"/>
    </row>
    <row r="58" spans="1:10" x14ac:dyDescent="0.25">
      <c r="A58" s="159" t="s">
        <v>35</v>
      </c>
      <c r="B58" s="210">
        <v>1061</v>
      </c>
      <c r="C58" s="210">
        <v>462</v>
      </c>
      <c r="D58" s="217">
        <v>43.543826578699338</v>
      </c>
      <c r="E58" s="210">
        <v>519</v>
      </c>
      <c r="F58" s="210">
        <v>178</v>
      </c>
      <c r="G58" s="217">
        <v>34.296724470134876</v>
      </c>
      <c r="H58" s="210">
        <v>542</v>
      </c>
      <c r="I58" s="210">
        <v>284</v>
      </c>
      <c r="J58" s="217">
        <v>52.398523985239855</v>
      </c>
    </row>
    <row r="59" spans="1:10" ht="12.95" customHeight="1" x14ac:dyDescent="0.25">
      <c r="A59" s="159" t="s">
        <v>36</v>
      </c>
      <c r="B59" s="210">
        <v>7210</v>
      </c>
      <c r="C59" s="210">
        <v>3616</v>
      </c>
      <c r="D59" s="217">
        <v>50.15256588072122</v>
      </c>
      <c r="E59" s="210">
        <v>5624</v>
      </c>
      <c r="F59" s="210">
        <v>2958</v>
      </c>
      <c r="G59" s="217">
        <v>52.596017069701283</v>
      </c>
      <c r="H59" s="210">
        <v>1586</v>
      </c>
      <c r="I59" s="210">
        <v>658</v>
      </c>
      <c r="J59" s="217">
        <v>41.488020176544765</v>
      </c>
    </row>
    <row r="60" spans="1:10" ht="12.95" customHeight="1" x14ac:dyDescent="0.25">
      <c r="A60" s="159" t="s">
        <v>37</v>
      </c>
      <c r="B60" s="210">
        <v>6</v>
      </c>
      <c r="C60" s="210">
        <v>4</v>
      </c>
      <c r="D60" s="217">
        <v>66.666666666666657</v>
      </c>
      <c r="E60" s="210">
        <v>0</v>
      </c>
      <c r="F60" s="210">
        <v>0</v>
      </c>
      <c r="G60" s="217">
        <v>0</v>
      </c>
      <c r="H60" s="210">
        <v>6</v>
      </c>
      <c r="I60" s="210">
        <v>4</v>
      </c>
      <c r="J60" s="217">
        <v>66.666666666666657</v>
      </c>
    </row>
    <row r="61" spans="1:10" ht="12.95" customHeight="1" x14ac:dyDescent="0.25">
      <c r="A61" s="159" t="s">
        <v>38</v>
      </c>
      <c r="B61" s="210">
        <v>377</v>
      </c>
      <c r="C61" s="210">
        <v>193</v>
      </c>
      <c r="D61" s="217">
        <v>51.193633952254643</v>
      </c>
      <c r="E61" s="210">
        <v>119</v>
      </c>
      <c r="F61" s="210">
        <v>64</v>
      </c>
      <c r="G61" s="217">
        <v>53.781512605042018</v>
      </c>
      <c r="H61" s="210">
        <v>258</v>
      </c>
      <c r="I61" s="210">
        <v>129</v>
      </c>
      <c r="J61" s="217">
        <v>50</v>
      </c>
    </row>
    <row r="62" spans="1:10" ht="12.95" customHeight="1" x14ac:dyDescent="0.25">
      <c r="A62" s="159" t="s">
        <v>39</v>
      </c>
      <c r="B62" s="210">
        <v>202</v>
      </c>
      <c r="C62" s="210">
        <v>57</v>
      </c>
      <c r="D62" s="217">
        <v>28.217821782178216</v>
      </c>
      <c r="E62" s="210">
        <v>197</v>
      </c>
      <c r="F62" s="210">
        <v>56</v>
      </c>
      <c r="G62" s="217">
        <v>28.426395939086298</v>
      </c>
      <c r="H62" s="210">
        <v>5</v>
      </c>
      <c r="I62" s="210">
        <v>1</v>
      </c>
      <c r="J62" s="217">
        <v>20</v>
      </c>
    </row>
    <row r="63" spans="1:10" ht="12.95" customHeight="1" x14ac:dyDescent="0.25">
      <c r="A63" s="159" t="s">
        <v>40</v>
      </c>
      <c r="B63" s="210">
        <v>79</v>
      </c>
      <c r="C63" s="210">
        <v>16</v>
      </c>
      <c r="D63" s="217">
        <v>20.253164556962027</v>
      </c>
      <c r="E63" s="210">
        <v>77</v>
      </c>
      <c r="F63" s="210">
        <v>16</v>
      </c>
      <c r="G63" s="217">
        <v>20.779220779220779</v>
      </c>
      <c r="H63" s="210">
        <v>2</v>
      </c>
      <c r="I63" s="210">
        <v>0</v>
      </c>
      <c r="J63" s="217">
        <v>0</v>
      </c>
    </row>
    <row r="64" spans="1:10" ht="12.95" customHeight="1" x14ac:dyDescent="0.25">
      <c r="A64" s="159" t="s">
        <v>41</v>
      </c>
      <c r="B64" s="210">
        <v>623</v>
      </c>
      <c r="C64" s="210">
        <v>244</v>
      </c>
      <c r="D64" s="217">
        <v>39.165329052969497</v>
      </c>
      <c r="E64" s="210">
        <v>254</v>
      </c>
      <c r="F64" s="210">
        <v>109</v>
      </c>
      <c r="G64" s="217">
        <v>42.913385826771652</v>
      </c>
      <c r="H64" s="210">
        <v>369</v>
      </c>
      <c r="I64" s="210">
        <v>135</v>
      </c>
      <c r="J64" s="217">
        <v>36.585365853658537</v>
      </c>
    </row>
    <row r="65" spans="1:10" ht="12.95" customHeight="1" x14ac:dyDescent="0.25">
      <c r="A65" s="159" t="s">
        <v>42</v>
      </c>
      <c r="B65" s="210">
        <v>274</v>
      </c>
      <c r="C65" s="210">
        <v>162</v>
      </c>
      <c r="D65" s="217">
        <v>59.12408759124088</v>
      </c>
      <c r="E65" s="210">
        <v>216</v>
      </c>
      <c r="F65" s="210">
        <v>148</v>
      </c>
      <c r="G65" s="217">
        <v>68.518518518518519</v>
      </c>
      <c r="H65" s="210">
        <v>58</v>
      </c>
      <c r="I65" s="210">
        <v>14</v>
      </c>
      <c r="J65" s="217">
        <v>24.137931034482758</v>
      </c>
    </row>
    <row r="66" spans="1:10" ht="12.95" customHeight="1" x14ac:dyDescent="0.25">
      <c r="A66" s="159" t="s">
        <v>43</v>
      </c>
      <c r="B66" s="210">
        <v>1765</v>
      </c>
      <c r="C66" s="210">
        <v>611</v>
      </c>
      <c r="D66" s="217">
        <v>34.61756373937677</v>
      </c>
      <c r="E66" s="210">
        <v>917</v>
      </c>
      <c r="F66" s="210">
        <v>271</v>
      </c>
      <c r="G66" s="217">
        <v>29.552889858233371</v>
      </c>
      <c r="H66" s="210">
        <v>848</v>
      </c>
      <c r="I66" s="210">
        <v>340</v>
      </c>
      <c r="J66" s="217">
        <v>40.094339622641513</v>
      </c>
    </row>
    <row r="67" spans="1:10" ht="12.95" customHeight="1" x14ac:dyDescent="0.25">
      <c r="A67" s="159" t="s">
        <v>44</v>
      </c>
      <c r="B67" s="210">
        <v>842</v>
      </c>
      <c r="C67" s="210">
        <v>316</v>
      </c>
      <c r="D67" s="217">
        <v>37.529691211401421</v>
      </c>
      <c r="E67" s="210">
        <v>341</v>
      </c>
      <c r="F67" s="210">
        <v>88</v>
      </c>
      <c r="G67" s="217">
        <v>25.806451612903224</v>
      </c>
      <c r="H67" s="210">
        <v>501</v>
      </c>
      <c r="I67" s="210">
        <v>228</v>
      </c>
      <c r="J67" s="217">
        <v>45.508982035928142</v>
      </c>
    </row>
    <row r="68" spans="1:10" ht="12.95" customHeight="1" x14ac:dyDescent="0.25">
      <c r="A68" s="159" t="s">
        <v>45</v>
      </c>
      <c r="B68" s="210">
        <v>549</v>
      </c>
      <c r="C68" s="210">
        <v>179</v>
      </c>
      <c r="D68" s="217">
        <v>32.604735883424411</v>
      </c>
      <c r="E68" s="210">
        <v>212</v>
      </c>
      <c r="F68" s="210">
        <v>62</v>
      </c>
      <c r="G68" s="217">
        <v>29.245283018867923</v>
      </c>
      <c r="H68" s="210">
        <v>337</v>
      </c>
      <c r="I68" s="210">
        <v>117</v>
      </c>
      <c r="J68" s="217">
        <v>34.718100890207715</v>
      </c>
    </row>
    <row r="69" spans="1:10" ht="12.95" customHeight="1" x14ac:dyDescent="0.25">
      <c r="A69" s="159" t="s">
        <v>46</v>
      </c>
      <c r="B69" s="210">
        <v>304</v>
      </c>
      <c r="C69" s="210">
        <v>64</v>
      </c>
      <c r="D69" s="217">
        <v>21.052631578947366</v>
      </c>
      <c r="E69" s="210">
        <v>41</v>
      </c>
      <c r="F69" s="210">
        <v>11</v>
      </c>
      <c r="G69" s="217">
        <v>26.829268292682929</v>
      </c>
      <c r="H69" s="210">
        <v>263</v>
      </c>
      <c r="I69" s="210">
        <v>53</v>
      </c>
      <c r="J69" s="217">
        <v>20.15209125475285</v>
      </c>
    </row>
    <row r="70" spans="1:10" ht="12.95" customHeight="1" x14ac:dyDescent="0.25">
      <c r="A70" s="159" t="s">
        <v>47</v>
      </c>
      <c r="B70" s="210">
        <v>2111</v>
      </c>
      <c r="C70" s="210">
        <v>1434</v>
      </c>
      <c r="D70" s="217">
        <v>67.929891046897211</v>
      </c>
      <c r="E70" s="210">
        <v>1866</v>
      </c>
      <c r="F70" s="210">
        <v>1290</v>
      </c>
      <c r="G70" s="217">
        <v>69.131832797427649</v>
      </c>
      <c r="H70" s="210">
        <v>245</v>
      </c>
      <c r="I70" s="210">
        <v>144</v>
      </c>
      <c r="J70" s="217">
        <v>58.775510204081641</v>
      </c>
    </row>
    <row r="71" spans="1:10" ht="12.95" customHeight="1" x14ac:dyDescent="0.25">
      <c r="A71" s="159" t="s">
        <v>48</v>
      </c>
      <c r="B71" s="210">
        <v>684</v>
      </c>
      <c r="C71" s="210">
        <v>372</v>
      </c>
      <c r="D71" s="217">
        <v>54.385964912280706</v>
      </c>
      <c r="E71" s="210">
        <v>369</v>
      </c>
      <c r="F71" s="210">
        <v>237</v>
      </c>
      <c r="G71" s="217">
        <v>64.22764227642277</v>
      </c>
      <c r="H71" s="210">
        <v>315</v>
      </c>
      <c r="I71" s="210">
        <v>135</v>
      </c>
      <c r="J71" s="217">
        <v>42.857142857142854</v>
      </c>
    </row>
    <row r="72" spans="1:10" ht="12.95" customHeight="1" x14ac:dyDescent="0.25">
      <c r="A72" s="159" t="s">
        <v>49</v>
      </c>
      <c r="B72" s="210">
        <v>2</v>
      </c>
      <c r="C72" s="210">
        <v>0</v>
      </c>
      <c r="D72" s="217">
        <v>0</v>
      </c>
      <c r="E72" s="210">
        <v>2</v>
      </c>
      <c r="F72" s="210">
        <v>0</v>
      </c>
      <c r="G72" s="217">
        <v>0</v>
      </c>
      <c r="H72" s="210">
        <v>0</v>
      </c>
      <c r="I72" s="210">
        <v>0</v>
      </c>
      <c r="J72" s="217">
        <v>0</v>
      </c>
    </row>
    <row r="73" spans="1:10" ht="12.95" customHeight="1" x14ac:dyDescent="0.25">
      <c r="A73" s="159" t="s">
        <v>50</v>
      </c>
      <c r="B73" s="210">
        <v>670</v>
      </c>
      <c r="C73" s="210">
        <v>325</v>
      </c>
      <c r="D73" s="217">
        <v>48.507462686567166</v>
      </c>
      <c r="E73" s="210">
        <v>470</v>
      </c>
      <c r="F73" s="210">
        <v>256</v>
      </c>
      <c r="G73" s="217">
        <v>54.468085106382979</v>
      </c>
      <c r="H73" s="210">
        <v>200</v>
      </c>
      <c r="I73" s="210">
        <v>69</v>
      </c>
      <c r="J73" s="217">
        <v>34.5</v>
      </c>
    </row>
    <row r="74" spans="1:10" ht="6" customHeight="1" x14ac:dyDescent="0.25">
      <c r="A74" s="159"/>
      <c r="B74" s="211"/>
      <c r="C74" s="211"/>
      <c r="D74" s="218"/>
      <c r="E74" s="211"/>
      <c r="F74" s="211"/>
      <c r="G74" s="218"/>
      <c r="H74" s="211"/>
      <c r="I74" s="211"/>
      <c r="J74" s="218"/>
    </row>
    <row r="75" spans="1:10" x14ac:dyDescent="0.25">
      <c r="A75" s="160" t="s">
        <v>126</v>
      </c>
      <c r="B75" s="211">
        <v>16759</v>
      </c>
      <c r="C75" s="211">
        <v>8055</v>
      </c>
      <c r="D75" s="218">
        <v>48.063726952682138</v>
      </c>
      <c r="E75" s="211">
        <v>11224</v>
      </c>
      <c r="F75" s="211">
        <v>5744</v>
      </c>
      <c r="G75" s="218">
        <v>51.176051318602987</v>
      </c>
      <c r="H75" s="211">
        <v>5535</v>
      </c>
      <c r="I75" s="211">
        <v>2311</v>
      </c>
      <c r="J75" s="218">
        <v>41.752484191508579</v>
      </c>
    </row>
    <row r="76" spans="1:10" x14ac:dyDescent="0.25">
      <c r="A76" s="176"/>
      <c r="B76" s="39"/>
      <c r="C76" s="39"/>
      <c r="D76" s="48"/>
      <c r="E76" s="39"/>
      <c r="F76" s="39"/>
      <c r="G76" s="48"/>
      <c r="H76" s="39"/>
      <c r="I76" s="39"/>
      <c r="J76" s="48"/>
    </row>
    <row r="77" spans="1:10" x14ac:dyDescent="0.25">
      <c r="A77" s="177"/>
      <c r="B77" s="39"/>
      <c r="C77" s="39"/>
      <c r="D77" s="48"/>
      <c r="E77" s="39"/>
      <c r="F77" s="39"/>
      <c r="G77" s="48"/>
      <c r="H77" s="39"/>
      <c r="I77" s="39"/>
      <c r="J77" s="48"/>
    </row>
    <row r="78" spans="1:10" ht="30" customHeight="1" x14ac:dyDescent="0.25">
      <c r="A78" s="515"/>
      <c r="B78" s="515"/>
      <c r="C78" s="515"/>
      <c r="D78" s="515"/>
      <c r="E78" s="515"/>
      <c r="F78" s="515"/>
      <c r="G78" s="515"/>
      <c r="H78" s="515"/>
      <c r="I78" s="515"/>
      <c r="J78" s="515"/>
    </row>
    <row r="79" spans="1:10" ht="20.100000000000001" customHeight="1" x14ac:dyDescent="0.25">
      <c r="A79" s="38"/>
      <c r="B79" s="39"/>
      <c r="C79" s="39"/>
      <c r="D79" s="48"/>
      <c r="E79" s="39"/>
      <c r="F79" s="39"/>
      <c r="G79" s="48"/>
      <c r="H79" s="39"/>
      <c r="I79" s="39"/>
      <c r="J79" s="48"/>
    </row>
  </sheetData>
  <mergeCells count="2">
    <mergeCell ref="A78:J78"/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" enableFormatConditionsCalculation="0">
    <tabColor indexed="11"/>
  </sheetPr>
  <dimension ref="A1:J76"/>
  <sheetViews>
    <sheetView showGridLines="0" zoomScaleNormal="100" workbookViewId="0">
      <pane ySplit="8" topLeftCell="A48" activePane="bottomLeft" state="frozen"/>
      <selection pane="bottomLeft" activeCell="A71" sqref="A71"/>
    </sheetView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7" customFormat="1" ht="12.75" x14ac:dyDescent="0.2">
      <c r="A1" s="126" t="s">
        <v>177</v>
      </c>
      <c r="F1" s="128"/>
    </row>
    <row r="2" spans="1:10" s="1" customFormat="1" ht="12.75" x14ac:dyDescent="0.2">
      <c r="A2" s="508" t="s">
        <v>0</v>
      </c>
      <c r="B2" s="498"/>
      <c r="C2" s="63"/>
      <c r="F2" s="62"/>
      <c r="G2" s="62"/>
      <c r="J2" s="67" t="s">
        <v>178</v>
      </c>
    </row>
    <row r="3" spans="1:10" s="1" customFormat="1" ht="12.75" x14ac:dyDescent="0.2">
      <c r="A3" s="73"/>
      <c r="B3" s="63"/>
      <c r="C3" s="63"/>
      <c r="F3" s="62"/>
      <c r="G3" s="62"/>
      <c r="H3" s="67"/>
    </row>
    <row r="4" spans="1:10" x14ac:dyDescent="0.25">
      <c r="A4" s="208" t="s">
        <v>412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ht="15" customHeight="1" x14ac:dyDescent="0.25">
      <c r="A5" s="144"/>
      <c r="B5" s="144"/>
      <c r="C5" s="144"/>
      <c r="D5" s="144"/>
      <c r="E5" s="144"/>
      <c r="F5" s="144"/>
      <c r="G5" s="144"/>
      <c r="H5" s="144"/>
      <c r="I5" s="144"/>
    </row>
    <row r="6" spans="1:10" s="19" customFormat="1" ht="20.100000000000001" customHeight="1" x14ac:dyDescent="0.15">
      <c r="A6" s="162"/>
      <c r="B6" s="163" t="s">
        <v>6</v>
      </c>
      <c r="C6" s="163"/>
      <c r="D6" s="163"/>
      <c r="E6" s="163" t="s">
        <v>128</v>
      </c>
      <c r="F6" s="163"/>
      <c r="G6" s="163"/>
      <c r="H6" s="163" t="s">
        <v>142</v>
      </c>
      <c r="I6" s="164"/>
      <c r="J6" s="165"/>
    </row>
    <row r="7" spans="1:10" s="19" customFormat="1" ht="20.100000000000001" customHeight="1" x14ac:dyDescent="0.15">
      <c r="A7" s="166" t="s">
        <v>5</v>
      </c>
      <c r="B7" s="163" t="s">
        <v>8</v>
      </c>
      <c r="C7" s="163" t="s">
        <v>143</v>
      </c>
      <c r="D7" s="163"/>
      <c r="E7" s="167" t="s">
        <v>8</v>
      </c>
      <c r="F7" s="163" t="s">
        <v>143</v>
      </c>
      <c r="G7" s="163"/>
      <c r="H7" s="167" t="s">
        <v>8</v>
      </c>
      <c r="I7" s="164" t="s">
        <v>143</v>
      </c>
      <c r="J7" s="165"/>
    </row>
    <row r="8" spans="1:10" s="19" customFormat="1" ht="20.100000000000001" customHeight="1" x14ac:dyDescent="0.15">
      <c r="A8" s="168"/>
      <c r="B8" s="163" t="s">
        <v>14</v>
      </c>
      <c r="C8" s="163" t="s">
        <v>14</v>
      </c>
      <c r="D8" s="167" t="s">
        <v>144</v>
      </c>
      <c r="E8" s="163" t="s">
        <v>14</v>
      </c>
      <c r="F8" s="167" t="s">
        <v>14</v>
      </c>
      <c r="G8" s="167" t="s">
        <v>144</v>
      </c>
      <c r="H8" s="163" t="s">
        <v>14</v>
      </c>
      <c r="I8" s="167" t="s">
        <v>14</v>
      </c>
      <c r="J8" s="169" t="s">
        <v>144</v>
      </c>
    </row>
    <row r="9" spans="1:10" x14ac:dyDescent="0.25">
      <c r="A9" s="49"/>
      <c r="B9" s="42"/>
      <c r="C9" s="42"/>
      <c r="D9" s="42"/>
      <c r="E9" s="42"/>
      <c r="F9" s="42"/>
      <c r="G9" s="42"/>
      <c r="H9" s="42"/>
      <c r="I9" s="42"/>
      <c r="J9" s="46"/>
    </row>
    <row r="10" spans="1:10" x14ac:dyDescent="0.25">
      <c r="B10" s="209" t="s">
        <v>52</v>
      </c>
      <c r="C10" s="209"/>
      <c r="D10" s="209"/>
      <c r="E10" s="209"/>
      <c r="F10" s="209"/>
      <c r="G10" s="209"/>
      <c r="H10" s="209"/>
      <c r="I10" s="209"/>
      <c r="J10" s="209"/>
    </row>
    <row r="11" spans="1:10" x14ac:dyDescent="0.25">
      <c r="A11" s="49"/>
      <c r="B11" s="170"/>
      <c r="C11" s="170"/>
      <c r="D11" s="170"/>
      <c r="E11" s="170"/>
      <c r="F11" s="170"/>
      <c r="G11" s="170"/>
      <c r="H11" s="170"/>
      <c r="I11" s="170"/>
      <c r="J11" s="170"/>
    </row>
    <row r="12" spans="1:10" ht="12.95" customHeight="1" x14ac:dyDescent="0.25">
      <c r="A12" s="159" t="s">
        <v>35</v>
      </c>
      <c r="B12" s="210">
        <v>8574</v>
      </c>
      <c r="C12" s="210">
        <v>2785</v>
      </c>
      <c r="D12" s="217">
        <v>32.481922090039653</v>
      </c>
      <c r="E12" s="210">
        <v>1809</v>
      </c>
      <c r="F12" s="210">
        <v>376</v>
      </c>
      <c r="G12" s="217">
        <v>20.784964068546159</v>
      </c>
      <c r="H12" s="210">
        <v>6765</v>
      </c>
      <c r="I12" s="210">
        <v>2409</v>
      </c>
      <c r="J12" s="217">
        <v>35.609756097560975</v>
      </c>
    </row>
    <row r="13" spans="1:10" ht="12.95" customHeight="1" x14ac:dyDescent="0.25">
      <c r="A13" s="159" t="s">
        <v>36</v>
      </c>
      <c r="B13" s="210">
        <v>17060</v>
      </c>
      <c r="C13" s="210">
        <v>5178</v>
      </c>
      <c r="D13" s="217">
        <v>30.351699882766709</v>
      </c>
      <c r="E13" s="210">
        <v>6864</v>
      </c>
      <c r="F13" s="210">
        <v>1477</v>
      </c>
      <c r="G13" s="217">
        <v>21.518065268065268</v>
      </c>
      <c r="H13" s="210">
        <v>10196</v>
      </c>
      <c r="I13" s="210">
        <v>3701</v>
      </c>
      <c r="J13" s="217">
        <v>36.298548450372699</v>
      </c>
    </row>
    <row r="14" spans="1:10" ht="12.95" customHeight="1" x14ac:dyDescent="0.25">
      <c r="A14" s="159" t="s">
        <v>37</v>
      </c>
      <c r="B14" s="210">
        <v>549</v>
      </c>
      <c r="C14" s="210">
        <v>200</v>
      </c>
      <c r="D14" s="217">
        <v>36.429872495446261</v>
      </c>
      <c r="E14" s="210">
        <v>256</v>
      </c>
      <c r="F14" s="210">
        <v>62</v>
      </c>
      <c r="G14" s="217">
        <v>24.21875</v>
      </c>
      <c r="H14" s="210">
        <v>293</v>
      </c>
      <c r="I14" s="210">
        <v>138</v>
      </c>
      <c r="J14" s="217">
        <v>47.098976109215016</v>
      </c>
    </row>
    <row r="15" spans="1:10" ht="12.95" customHeight="1" x14ac:dyDescent="0.25">
      <c r="A15" s="159" t="s">
        <v>38</v>
      </c>
      <c r="B15" s="210">
        <v>837</v>
      </c>
      <c r="C15" s="210">
        <v>267</v>
      </c>
      <c r="D15" s="217">
        <v>31.899641577060933</v>
      </c>
      <c r="E15" s="210">
        <v>228</v>
      </c>
      <c r="F15" s="210">
        <v>45</v>
      </c>
      <c r="G15" s="217">
        <v>19.736842105263158</v>
      </c>
      <c r="H15" s="210">
        <v>609</v>
      </c>
      <c r="I15" s="210">
        <v>222</v>
      </c>
      <c r="J15" s="217">
        <v>36.453201970443352</v>
      </c>
    </row>
    <row r="16" spans="1:10" ht="12.95" customHeight="1" x14ac:dyDescent="0.25">
      <c r="A16" s="159" t="s">
        <v>39</v>
      </c>
      <c r="B16" s="210">
        <v>10</v>
      </c>
      <c r="C16" s="210">
        <v>7</v>
      </c>
      <c r="D16" s="217">
        <v>70</v>
      </c>
      <c r="E16" s="210">
        <v>0</v>
      </c>
      <c r="F16" s="210">
        <v>0</v>
      </c>
      <c r="G16" s="217">
        <v>0</v>
      </c>
      <c r="H16" s="210">
        <v>10</v>
      </c>
      <c r="I16" s="210">
        <v>7</v>
      </c>
      <c r="J16" s="217">
        <v>70</v>
      </c>
    </row>
    <row r="17" spans="1:10" ht="12.95" customHeight="1" x14ac:dyDescent="0.25">
      <c r="A17" s="159" t="s">
        <v>40</v>
      </c>
      <c r="B17" s="210">
        <v>2</v>
      </c>
      <c r="C17" s="210">
        <v>0</v>
      </c>
      <c r="D17" s="217">
        <v>0</v>
      </c>
      <c r="E17" s="210">
        <v>1</v>
      </c>
      <c r="F17" s="210">
        <v>0</v>
      </c>
      <c r="G17" s="217">
        <v>0</v>
      </c>
      <c r="H17" s="210">
        <v>1</v>
      </c>
      <c r="I17" s="210">
        <v>0</v>
      </c>
      <c r="J17" s="217">
        <v>0</v>
      </c>
    </row>
    <row r="18" spans="1:10" ht="12.95" customHeight="1" x14ac:dyDescent="0.25">
      <c r="A18" s="159" t="s">
        <v>41</v>
      </c>
      <c r="B18" s="210">
        <v>2309</v>
      </c>
      <c r="C18" s="210">
        <v>495</v>
      </c>
      <c r="D18" s="217">
        <v>21.437851883932439</v>
      </c>
      <c r="E18" s="210">
        <v>860</v>
      </c>
      <c r="F18" s="210">
        <v>116</v>
      </c>
      <c r="G18" s="217">
        <v>13.488372093023257</v>
      </c>
      <c r="H18" s="210">
        <v>1449</v>
      </c>
      <c r="I18" s="210">
        <v>379</v>
      </c>
      <c r="J18" s="217">
        <v>26.155969634230502</v>
      </c>
    </row>
    <row r="19" spans="1:10" ht="12.95" customHeight="1" x14ac:dyDescent="0.25">
      <c r="A19" s="159" t="s">
        <v>42</v>
      </c>
      <c r="B19" s="210">
        <v>622</v>
      </c>
      <c r="C19" s="210">
        <v>167</v>
      </c>
      <c r="D19" s="217">
        <v>26.848874598070736</v>
      </c>
      <c r="E19" s="210">
        <v>110</v>
      </c>
      <c r="F19" s="210">
        <v>23</v>
      </c>
      <c r="G19" s="217">
        <v>20.909090909090907</v>
      </c>
      <c r="H19" s="210">
        <v>512</v>
      </c>
      <c r="I19" s="210">
        <v>144</v>
      </c>
      <c r="J19" s="217">
        <v>28.125</v>
      </c>
    </row>
    <row r="20" spans="1:10" ht="12.95" customHeight="1" x14ac:dyDescent="0.25">
      <c r="A20" s="159" t="s">
        <v>43</v>
      </c>
      <c r="B20" s="210">
        <v>2705</v>
      </c>
      <c r="C20" s="210">
        <v>581</v>
      </c>
      <c r="D20" s="217">
        <v>21.478743068391868</v>
      </c>
      <c r="E20" s="210">
        <v>1084</v>
      </c>
      <c r="F20" s="210">
        <v>191</v>
      </c>
      <c r="G20" s="217">
        <v>17.619926199261993</v>
      </c>
      <c r="H20" s="210">
        <v>1621</v>
      </c>
      <c r="I20" s="210">
        <v>390</v>
      </c>
      <c r="J20" s="217">
        <v>24.059222702035779</v>
      </c>
    </row>
    <row r="21" spans="1:10" ht="12.95" customHeight="1" x14ac:dyDescent="0.25">
      <c r="A21" s="159" t="s">
        <v>44</v>
      </c>
      <c r="B21" s="210">
        <v>13889</v>
      </c>
      <c r="C21" s="210">
        <v>2664</v>
      </c>
      <c r="D21" s="217">
        <v>19.180646554827561</v>
      </c>
      <c r="E21" s="210">
        <v>4937</v>
      </c>
      <c r="F21" s="210">
        <v>707</v>
      </c>
      <c r="G21" s="217">
        <v>14.32043751265951</v>
      </c>
      <c r="H21" s="210">
        <v>8952</v>
      </c>
      <c r="I21" s="210">
        <v>1957</v>
      </c>
      <c r="J21" s="217">
        <v>21.861036639857016</v>
      </c>
    </row>
    <row r="22" spans="1:10" ht="12.95" customHeight="1" x14ac:dyDescent="0.25">
      <c r="A22" s="159" t="s">
        <v>45</v>
      </c>
      <c r="B22" s="210">
        <v>2899</v>
      </c>
      <c r="C22" s="210">
        <v>625</v>
      </c>
      <c r="D22" s="217">
        <v>21.559158330458779</v>
      </c>
      <c r="E22" s="210">
        <v>747</v>
      </c>
      <c r="F22" s="210">
        <v>100</v>
      </c>
      <c r="G22" s="217">
        <v>13.386880856760374</v>
      </c>
      <c r="H22" s="210">
        <v>2152</v>
      </c>
      <c r="I22" s="210">
        <v>525</v>
      </c>
      <c r="J22" s="217">
        <v>24.395910780669144</v>
      </c>
    </row>
    <row r="23" spans="1:10" ht="12.95" customHeight="1" x14ac:dyDescent="0.25">
      <c r="A23" s="159" t="s">
        <v>46</v>
      </c>
      <c r="B23" s="210">
        <v>578</v>
      </c>
      <c r="C23" s="210">
        <v>133</v>
      </c>
      <c r="D23" s="217">
        <v>23.010380622837371</v>
      </c>
      <c r="E23" s="210">
        <v>76</v>
      </c>
      <c r="F23" s="210">
        <v>18</v>
      </c>
      <c r="G23" s="217">
        <v>23.684210526315788</v>
      </c>
      <c r="H23" s="210">
        <v>502</v>
      </c>
      <c r="I23" s="210">
        <v>115</v>
      </c>
      <c r="J23" s="217">
        <v>22.908366533864541</v>
      </c>
    </row>
    <row r="24" spans="1:10" ht="12.95" customHeight="1" x14ac:dyDescent="0.25">
      <c r="A24" s="159" t="s">
        <v>47</v>
      </c>
      <c r="B24" s="210">
        <v>1531</v>
      </c>
      <c r="C24" s="210">
        <v>313</v>
      </c>
      <c r="D24" s="217">
        <v>20.444154147615937</v>
      </c>
      <c r="E24" s="210">
        <v>651</v>
      </c>
      <c r="F24" s="210">
        <v>90</v>
      </c>
      <c r="G24" s="217">
        <v>13.82488479262673</v>
      </c>
      <c r="H24" s="210">
        <v>880</v>
      </c>
      <c r="I24" s="210">
        <v>223</v>
      </c>
      <c r="J24" s="217">
        <v>25.340909090909093</v>
      </c>
    </row>
    <row r="25" spans="1:10" ht="12.95" customHeight="1" x14ac:dyDescent="0.25">
      <c r="A25" s="159" t="s">
        <v>48</v>
      </c>
      <c r="B25" s="210">
        <v>575</v>
      </c>
      <c r="C25" s="210">
        <v>147</v>
      </c>
      <c r="D25" s="217">
        <v>25.565217391304344</v>
      </c>
      <c r="E25" s="210">
        <v>182</v>
      </c>
      <c r="F25" s="210">
        <v>33</v>
      </c>
      <c r="G25" s="217">
        <v>18.131868131868131</v>
      </c>
      <c r="H25" s="210">
        <v>393</v>
      </c>
      <c r="I25" s="210">
        <v>114</v>
      </c>
      <c r="J25" s="217">
        <v>29.007633587786259</v>
      </c>
    </row>
    <row r="26" spans="1:10" ht="12.95" customHeight="1" x14ac:dyDescent="0.25">
      <c r="A26" s="159" t="s">
        <v>49</v>
      </c>
      <c r="B26" s="210">
        <v>26</v>
      </c>
      <c r="C26" s="210">
        <v>8</v>
      </c>
      <c r="D26" s="217">
        <v>30.76923076923077</v>
      </c>
      <c r="E26" s="210">
        <v>10</v>
      </c>
      <c r="F26" s="210">
        <v>3</v>
      </c>
      <c r="G26" s="217">
        <v>30</v>
      </c>
      <c r="H26" s="210">
        <v>16</v>
      </c>
      <c r="I26" s="210">
        <v>5</v>
      </c>
      <c r="J26" s="217">
        <v>31.25</v>
      </c>
    </row>
    <row r="27" spans="1:10" ht="12.95" customHeight="1" x14ac:dyDescent="0.25">
      <c r="A27" s="159" t="s">
        <v>50</v>
      </c>
      <c r="B27" s="210">
        <v>1288</v>
      </c>
      <c r="C27" s="210">
        <v>446</v>
      </c>
      <c r="D27" s="217">
        <v>34.627329192546583</v>
      </c>
      <c r="E27" s="210">
        <v>249</v>
      </c>
      <c r="F27" s="210">
        <v>34</v>
      </c>
      <c r="G27" s="217">
        <v>13.654618473895583</v>
      </c>
      <c r="H27" s="210">
        <v>1039</v>
      </c>
      <c r="I27" s="210">
        <v>412</v>
      </c>
      <c r="J27" s="217">
        <v>39.653512993262751</v>
      </c>
    </row>
    <row r="28" spans="1:10" ht="6" customHeight="1" x14ac:dyDescent="0.25">
      <c r="A28" s="159"/>
      <c r="B28" s="211"/>
      <c r="C28" s="211"/>
      <c r="D28" s="218"/>
      <c r="E28" s="211"/>
      <c r="F28" s="211"/>
      <c r="G28" s="218"/>
      <c r="H28" s="211"/>
      <c r="I28" s="211"/>
      <c r="J28" s="218"/>
    </row>
    <row r="29" spans="1:10" x14ac:dyDescent="0.25">
      <c r="A29" s="160" t="s">
        <v>126</v>
      </c>
      <c r="B29" s="211">
        <v>53454</v>
      </c>
      <c r="C29" s="211">
        <v>14016</v>
      </c>
      <c r="D29" s="218">
        <v>26.220675721180832</v>
      </c>
      <c r="E29" s="211">
        <v>18064</v>
      </c>
      <c r="F29" s="211">
        <v>3275</v>
      </c>
      <c r="G29" s="218">
        <v>18.12998228520815</v>
      </c>
      <c r="H29" s="211">
        <v>35390</v>
      </c>
      <c r="I29" s="211">
        <v>10741</v>
      </c>
      <c r="J29" s="218">
        <v>30.350381463690308</v>
      </c>
    </row>
    <row r="30" spans="1:10" x14ac:dyDescent="0.25">
      <c r="A30" s="49"/>
      <c r="B30" s="216"/>
      <c r="C30" s="216"/>
      <c r="D30" s="222"/>
      <c r="E30" s="216"/>
      <c r="F30" s="216"/>
      <c r="G30" s="222"/>
      <c r="H30" s="216"/>
      <c r="I30" s="216"/>
      <c r="J30" s="222"/>
    </row>
    <row r="31" spans="1:10" x14ac:dyDescent="0.25">
      <c r="B31" s="213" t="s">
        <v>53</v>
      </c>
      <c r="C31" s="213"/>
      <c r="D31" s="223"/>
      <c r="E31" s="213"/>
      <c r="F31" s="213"/>
      <c r="G31" s="223"/>
      <c r="H31" s="213"/>
      <c r="I31" s="213"/>
      <c r="J31" s="223"/>
    </row>
    <row r="32" spans="1:10" x14ac:dyDescent="0.25">
      <c r="A32" s="49"/>
      <c r="B32" s="216"/>
      <c r="C32" s="216"/>
      <c r="D32" s="222"/>
      <c r="E32" s="216"/>
      <c r="F32" s="216"/>
      <c r="G32" s="222"/>
      <c r="H32" s="216"/>
      <c r="I32" s="216"/>
      <c r="J32" s="222"/>
    </row>
    <row r="33" spans="1:10" ht="12.95" customHeight="1" x14ac:dyDescent="0.25">
      <c r="A33" s="159" t="s">
        <v>35</v>
      </c>
      <c r="B33" s="210">
        <v>8080</v>
      </c>
      <c r="C33" s="210">
        <v>2921</v>
      </c>
      <c r="D33" s="217">
        <v>36.150990099009903</v>
      </c>
      <c r="E33" s="210">
        <v>1398</v>
      </c>
      <c r="F33" s="210">
        <v>438</v>
      </c>
      <c r="G33" s="217">
        <v>31.330472103004293</v>
      </c>
      <c r="H33" s="210">
        <v>6682</v>
      </c>
      <c r="I33" s="210">
        <v>2483</v>
      </c>
      <c r="J33" s="217">
        <v>37.159533073929964</v>
      </c>
    </row>
    <row r="34" spans="1:10" ht="12.95" customHeight="1" x14ac:dyDescent="0.25">
      <c r="A34" s="159" t="s">
        <v>36</v>
      </c>
      <c r="B34" s="210">
        <v>12242</v>
      </c>
      <c r="C34" s="210">
        <v>5280</v>
      </c>
      <c r="D34" s="217">
        <v>43.130207482437513</v>
      </c>
      <c r="E34" s="210">
        <v>3327</v>
      </c>
      <c r="F34" s="210">
        <v>1232</v>
      </c>
      <c r="G34" s="217">
        <v>37.030357679591226</v>
      </c>
      <c r="H34" s="210">
        <v>8915</v>
      </c>
      <c r="I34" s="210">
        <v>4048</v>
      </c>
      <c r="J34" s="217">
        <v>45.406618059450366</v>
      </c>
    </row>
    <row r="35" spans="1:10" ht="12.95" customHeight="1" x14ac:dyDescent="0.25">
      <c r="A35" s="159" t="s">
        <v>37</v>
      </c>
      <c r="B35" s="210">
        <v>406</v>
      </c>
      <c r="C35" s="210">
        <v>191</v>
      </c>
      <c r="D35" s="217">
        <v>47.044334975369459</v>
      </c>
      <c r="E35" s="210">
        <v>69</v>
      </c>
      <c r="F35" s="210">
        <v>22</v>
      </c>
      <c r="G35" s="217">
        <v>31.884057971014489</v>
      </c>
      <c r="H35" s="210">
        <v>337</v>
      </c>
      <c r="I35" s="210">
        <v>169</v>
      </c>
      <c r="J35" s="217">
        <v>50.148367952522257</v>
      </c>
    </row>
    <row r="36" spans="1:10" ht="12.95" customHeight="1" x14ac:dyDescent="0.25">
      <c r="A36" s="159" t="s">
        <v>38</v>
      </c>
      <c r="B36" s="210">
        <v>439</v>
      </c>
      <c r="C36" s="210">
        <v>198</v>
      </c>
      <c r="D36" s="217">
        <v>45.102505694760822</v>
      </c>
      <c r="E36" s="210">
        <v>51</v>
      </c>
      <c r="F36" s="210">
        <v>13</v>
      </c>
      <c r="G36" s="217">
        <v>25.490196078431371</v>
      </c>
      <c r="H36" s="210">
        <v>388</v>
      </c>
      <c r="I36" s="210">
        <v>185</v>
      </c>
      <c r="J36" s="217">
        <v>47.680412371134025</v>
      </c>
    </row>
    <row r="37" spans="1:10" ht="12.95" customHeight="1" x14ac:dyDescent="0.25">
      <c r="A37" s="159" t="s">
        <v>39</v>
      </c>
      <c r="B37" s="210">
        <v>489</v>
      </c>
      <c r="C37" s="210">
        <v>164</v>
      </c>
      <c r="D37" s="217">
        <v>33.537832310838446</v>
      </c>
      <c r="E37" s="210">
        <v>10</v>
      </c>
      <c r="F37" s="210">
        <v>3</v>
      </c>
      <c r="G37" s="217">
        <v>30</v>
      </c>
      <c r="H37" s="210">
        <v>479</v>
      </c>
      <c r="I37" s="210">
        <v>161</v>
      </c>
      <c r="J37" s="217">
        <v>33.611691022964507</v>
      </c>
    </row>
    <row r="38" spans="1:10" ht="12.95" customHeight="1" x14ac:dyDescent="0.25">
      <c r="A38" s="159" t="s">
        <v>40</v>
      </c>
      <c r="B38" s="210">
        <v>1123</v>
      </c>
      <c r="C38" s="210">
        <v>415</v>
      </c>
      <c r="D38" s="217">
        <v>36.954585930543189</v>
      </c>
      <c r="E38" s="210">
        <v>401</v>
      </c>
      <c r="F38" s="210">
        <v>116</v>
      </c>
      <c r="G38" s="217">
        <v>28.927680798004989</v>
      </c>
      <c r="H38" s="210">
        <v>722</v>
      </c>
      <c r="I38" s="210">
        <v>299</v>
      </c>
      <c r="J38" s="217">
        <v>41.412742382271468</v>
      </c>
    </row>
    <row r="39" spans="1:10" ht="12.95" customHeight="1" x14ac:dyDescent="0.25">
      <c r="A39" s="159" t="s">
        <v>41</v>
      </c>
      <c r="B39" s="210">
        <v>3145</v>
      </c>
      <c r="C39" s="210">
        <v>1024</v>
      </c>
      <c r="D39" s="217">
        <v>32.559618441971381</v>
      </c>
      <c r="E39" s="210">
        <v>750</v>
      </c>
      <c r="F39" s="210">
        <v>169</v>
      </c>
      <c r="G39" s="217">
        <v>22.533333333333331</v>
      </c>
      <c r="H39" s="210">
        <v>2395</v>
      </c>
      <c r="I39" s="210">
        <v>855</v>
      </c>
      <c r="J39" s="217">
        <v>35.699373695198325</v>
      </c>
    </row>
    <row r="40" spans="1:10" ht="12.95" customHeight="1" x14ac:dyDescent="0.25">
      <c r="A40" s="159" t="s">
        <v>42</v>
      </c>
      <c r="B40" s="210">
        <v>529</v>
      </c>
      <c r="C40" s="210">
        <v>186</v>
      </c>
      <c r="D40" s="217">
        <v>35.160680529300571</v>
      </c>
      <c r="E40" s="210">
        <v>139</v>
      </c>
      <c r="F40" s="210">
        <v>48</v>
      </c>
      <c r="G40" s="217">
        <v>34.532374100719423</v>
      </c>
      <c r="H40" s="210">
        <v>390</v>
      </c>
      <c r="I40" s="210">
        <v>138</v>
      </c>
      <c r="J40" s="217">
        <v>35.384615384615387</v>
      </c>
    </row>
    <row r="41" spans="1:10" ht="12.95" customHeight="1" x14ac:dyDescent="0.25">
      <c r="A41" s="159" t="s">
        <v>43</v>
      </c>
      <c r="B41" s="210">
        <v>7452</v>
      </c>
      <c r="C41" s="210">
        <v>2479</v>
      </c>
      <c r="D41" s="217">
        <v>33.266237251744499</v>
      </c>
      <c r="E41" s="210">
        <v>1673</v>
      </c>
      <c r="F41" s="210">
        <v>338</v>
      </c>
      <c r="G41" s="217">
        <v>20.203227734608486</v>
      </c>
      <c r="H41" s="210">
        <v>5779</v>
      </c>
      <c r="I41" s="210">
        <v>2141</v>
      </c>
      <c r="J41" s="217">
        <v>37.047932168195189</v>
      </c>
    </row>
    <row r="42" spans="1:10" ht="12.95" customHeight="1" x14ac:dyDescent="0.25">
      <c r="A42" s="159" t="s">
        <v>44</v>
      </c>
      <c r="B42" s="210">
        <v>6500</v>
      </c>
      <c r="C42" s="210">
        <v>2206</v>
      </c>
      <c r="D42" s="217">
        <v>33.938461538461539</v>
      </c>
      <c r="E42" s="210">
        <v>1086</v>
      </c>
      <c r="F42" s="210">
        <v>303</v>
      </c>
      <c r="G42" s="217">
        <v>27.900552486187845</v>
      </c>
      <c r="H42" s="210">
        <v>5414</v>
      </c>
      <c r="I42" s="210">
        <v>1903</v>
      </c>
      <c r="J42" s="217">
        <v>35.149612116734389</v>
      </c>
    </row>
    <row r="43" spans="1:10" ht="12.95" customHeight="1" x14ac:dyDescent="0.25">
      <c r="A43" s="159" t="s">
        <v>45</v>
      </c>
      <c r="B43" s="210">
        <v>990</v>
      </c>
      <c r="C43" s="210">
        <v>361</v>
      </c>
      <c r="D43" s="217">
        <v>36.464646464646464</v>
      </c>
      <c r="E43" s="210">
        <v>199</v>
      </c>
      <c r="F43" s="210">
        <v>52</v>
      </c>
      <c r="G43" s="217">
        <v>26.13065326633166</v>
      </c>
      <c r="H43" s="210">
        <v>791</v>
      </c>
      <c r="I43" s="210">
        <v>309</v>
      </c>
      <c r="J43" s="217">
        <v>39.064475347661187</v>
      </c>
    </row>
    <row r="44" spans="1:10" ht="12.95" customHeight="1" x14ac:dyDescent="0.25">
      <c r="A44" s="159" t="s">
        <v>46</v>
      </c>
      <c r="B44" s="210">
        <v>1190</v>
      </c>
      <c r="C44" s="210">
        <v>274</v>
      </c>
      <c r="D44" s="217">
        <v>23.025210084033613</v>
      </c>
      <c r="E44" s="210">
        <v>37</v>
      </c>
      <c r="F44" s="210">
        <v>12</v>
      </c>
      <c r="G44" s="217">
        <v>32.432432432432435</v>
      </c>
      <c r="H44" s="210">
        <v>1153</v>
      </c>
      <c r="I44" s="210">
        <v>262</v>
      </c>
      <c r="J44" s="217">
        <v>22.723330442324372</v>
      </c>
    </row>
    <row r="45" spans="1:10" ht="12.95" customHeight="1" x14ac:dyDescent="0.25">
      <c r="A45" s="159" t="s">
        <v>47</v>
      </c>
      <c r="B45" s="210">
        <v>3138</v>
      </c>
      <c r="C45" s="210">
        <v>1257</v>
      </c>
      <c r="D45" s="217">
        <v>40.057361376673043</v>
      </c>
      <c r="E45" s="210">
        <v>421</v>
      </c>
      <c r="F45" s="210">
        <v>108</v>
      </c>
      <c r="G45" s="217">
        <v>25.653206650831358</v>
      </c>
      <c r="H45" s="210">
        <v>2717</v>
      </c>
      <c r="I45" s="210">
        <v>1149</v>
      </c>
      <c r="J45" s="217">
        <v>42.289289657710711</v>
      </c>
    </row>
    <row r="46" spans="1:10" ht="12.95" customHeight="1" x14ac:dyDescent="0.25">
      <c r="A46" s="159" t="s">
        <v>48</v>
      </c>
      <c r="B46" s="210">
        <v>511</v>
      </c>
      <c r="C46" s="210">
        <v>149</v>
      </c>
      <c r="D46" s="217">
        <v>29.158512720156555</v>
      </c>
      <c r="E46" s="210">
        <v>90</v>
      </c>
      <c r="F46" s="210">
        <v>26</v>
      </c>
      <c r="G46" s="217">
        <v>28.888888888888886</v>
      </c>
      <c r="H46" s="210">
        <v>421</v>
      </c>
      <c r="I46" s="210">
        <v>123</v>
      </c>
      <c r="J46" s="217">
        <v>29.216152019002372</v>
      </c>
    </row>
    <row r="47" spans="1:10" ht="12.95" customHeight="1" x14ac:dyDescent="0.25">
      <c r="A47" s="159" t="s">
        <v>49</v>
      </c>
      <c r="B47" s="210">
        <v>3316</v>
      </c>
      <c r="C47" s="210">
        <v>1007</v>
      </c>
      <c r="D47" s="217">
        <v>30.367913148371535</v>
      </c>
      <c r="E47" s="210">
        <v>1282</v>
      </c>
      <c r="F47" s="210">
        <v>232</v>
      </c>
      <c r="G47" s="217">
        <v>18.096723868954758</v>
      </c>
      <c r="H47" s="210">
        <v>2034</v>
      </c>
      <c r="I47" s="210">
        <v>775</v>
      </c>
      <c r="J47" s="217">
        <v>38.102261553588988</v>
      </c>
    </row>
    <row r="48" spans="1:10" ht="12.95" customHeight="1" x14ac:dyDescent="0.25">
      <c r="A48" s="159" t="s">
        <v>50</v>
      </c>
      <c r="B48" s="210">
        <v>226</v>
      </c>
      <c r="C48" s="210">
        <v>80</v>
      </c>
      <c r="D48" s="217">
        <v>35.398230088495573</v>
      </c>
      <c r="E48" s="210">
        <v>49</v>
      </c>
      <c r="F48" s="210">
        <v>16</v>
      </c>
      <c r="G48" s="217">
        <v>32.653061224489797</v>
      </c>
      <c r="H48" s="210">
        <v>177</v>
      </c>
      <c r="I48" s="210">
        <v>64</v>
      </c>
      <c r="J48" s="217">
        <v>36.158192090395481</v>
      </c>
    </row>
    <row r="49" spans="1:10" ht="6" customHeight="1" x14ac:dyDescent="0.25">
      <c r="A49" s="159"/>
      <c r="B49" s="211"/>
      <c r="C49" s="211"/>
      <c r="D49" s="218"/>
      <c r="E49" s="211"/>
      <c r="F49" s="211"/>
      <c r="G49" s="218"/>
      <c r="H49" s="211"/>
      <c r="I49" s="211"/>
      <c r="J49" s="218"/>
    </row>
    <row r="50" spans="1:10" x14ac:dyDescent="0.25">
      <c r="A50" s="160" t="s">
        <v>126</v>
      </c>
      <c r="B50" s="211">
        <v>49776</v>
      </c>
      <c r="C50" s="211">
        <v>18192</v>
      </c>
      <c r="D50" s="218">
        <v>36.547733847637417</v>
      </c>
      <c r="E50" s="211">
        <v>10982</v>
      </c>
      <c r="F50" s="211">
        <v>3128</v>
      </c>
      <c r="G50" s="218">
        <v>28.482972136222912</v>
      </c>
      <c r="H50" s="211">
        <v>38794</v>
      </c>
      <c r="I50" s="211">
        <v>15064</v>
      </c>
      <c r="J50" s="218">
        <v>38.830747022735473</v>
      </c>
    </row>
    <row r="51" spans="1:10" x14ac:dyDescent="0.25">
      <c r="A51" s="49"/>
      <c r="B51" s="212"/>
      <c r="C51" s="212"/>
      <c r="D51" s="219"/>
      <c r="E51" s="212"/>
      <c r="F51" s="212"/>
      <c r="G51" s="219"/>
      <c r="H51" s="212"/>
      <c r="I51" s="212"/>
      <c r="J51" s="219"/>
    </row>
    <row r="52" spans="1:10" x14ac:dyDescent="0.25">
      <c r="B52" s="213" t="s">
        <v>54</v>
      </c>
      <c r="C52" s="213"/>
      <c r="D52" s="223"/>
      <c r="E52" s="213"/>
      <c r="F52" s="213"/>
      <c r="G52" s="223"/>
      <c r="H52" s="213"/>
      <c r="I52" s="213"/>
      <c r="J52" s="223"/>
    </row>
    <row r="53" spans="1:10" x14ac:dyDescent="0.25">
      <c r="A53" s="49"/>
      <c r="B53" s="216"/>
      <c r="C53" s="216"/>
      <c r="D53" s="222"/>
      <c r="E53" s="216"/>
      <c r="F53" s="216"/>
      <c r="G53" s="222"/>
      <c r="H53" s="216"/>
      <c r="I53" s="216"/>
      <c r="J53" s="222"/>
    </row>
    <row r="54" spans="1:10" ht="12.95" customHeight="1" x14ac:dyDescent="0.25">
      <c r="A54" s="159" t="s">
        <v>35</v>
      </c>
      <c r="B54" s="210">
        <v>239</v>
      </c>
      <c r="C54" s="210">
        <v>41</v>
      </c>
      <c r="D54" s="217">
        <v>17.154811715481173</v>
      </c>
      <c r="E54" s="210">
        <v>2</v>
      </c>
      <c r="F54" s="210">
        <v>0</v>
      </c>
      <c r="G54" s="217">
        <v>0</v>
      </c>
      <c r="H54" s="210">
        <v>237</v>
      </c>
      <c r="I54" s="210">
        <v>41</v>
      </c>
      <c r="J54" s="217">
        <v>17.299578059071731</v>
      </c>
    </row>
    <row r="55" spans="1:10" ht="12.95" customHeight="1" x14ac:dyDescent="0.25">
      <c r="A55" s="159" t="s">
        <v>36</v>
      </c>
      <c r="B55" s="210">
        <v>717</v>
      </c>
      <c r="C55" s="210">
        <v>129</v>
      </c>
      <c r="D55" s="217">
        <v>17.99163179916318</v>
      </c>
      <c r="E55" s="210">
        <v>18</v>
      </c>
      <c r="F55" s="210">
        <v>0</v>
      </c>
      <c r="G55" s="217">
        <v>0</v>
      </c>
      <c r="H55" s="210">
        <v>699</v>
      </c>
      <c r="I55" s="210">
        <v>129</v>
      </c>
      <c r="J55" s="217">
        <v>18.454935622317599</v>
      </c>
    </row>
    <row r="56" spans="1:10" ht="12.95" customHeight="1" x14ac:dyDescent="0.25">
      <c r="A56" s="159" t="s">
        <v>37</v>
      </c>
      <c r="B56" s="210">
        <v>103</v>
      </c>
      <c r="C56" s="210">
        <v>54</v>
      </c>
      <c r="D56" s="217">
        <v>52.427184466019419</v>
      </c>
      <c r="E56" s="210">
        <v>0</v>
      </c>
      <c r="F56" s="210">
        <v>0</v>
      </c>
      <c r="G56" s="217">
        <v>0</v>
      </c>
      <c r="H56" s="210">
        <v>103</v>
      </c>
      <c r="I56" s="210">
        <v>54</v>
      </c>
      <c r="J56" s="217">
        <v>52.427184466019419</v>
      </c>
    </row>
    <row r="57" spans="1:10" ht="12.95" customHeight="1" x14ac:dyDescent="0.25">
      <c r="A57" s="159" t="s">
        <v>38</v>
      </c>
      <c r="B57" s="210">
        <v>24</v>
      </c>
      <c r="C57" s="210">
        <v>10</v>
      </c>
      <c r="D57" s="217">
        <v>41.666666666666671</v>
      </c>
      <c r="E57" s="210">
        <v>0</v>
      </c>
      <c r="F57" s="210">
        <v>0</v>
      </c>
      <c r="G57" s="217">
        <v>0</v>
      </c>
      <c r="H57" s="210">
        <v>24</v>
      </c>
      <c r="I57" s="210">
        <v>10</v>
      </c>
      <c r="J57" s="217">
        <v>41.666666666666671</v>
      </c>
    </row>
    <row r="58" spans="1:10" ht="12.95" customHeight="1" x14ac:dyDescent="0.25">
      <c r="A58" s="159" t="s">
        <v>39</v>
      </c>
      <c r="B58" s="210">
        <v>22</v>
      </c>
      <c r="C58" s="210">
        <v>5</v>
      </c>
      <c r="D58" s="217">
        <v>22.727272727272727</v>
      </c>
      <c r="E58" s="210">
        <v>0</v>
      </c>
      <c r="F58" s="210">
        <v>0</v>
      </c>
      <c r="G58" s="217">
        <v>0</v>
      </c>
      <c r="H58" s="210">
        <v>22</v>
      </c>
      <c r="I58" s="210">
        <v>5</v>
      </c>
      <c r="J58" s="217">
        <v>22.727272727272727</v>
      </c>
    </row>
    <row r="59" spans="1:10" ht="12.95" customHeight="1" x14ac:dyDescent="0.25">
      <c r="A59" s="159" t="s">
        <v>40</v>
      </c>
      <c r="B59" s="210">
        <v>1</v>
      </c>
      <c r="C59" s="210">
        <v>0</v>
      </c>
      <c r="D59" s="217">
        <v>0</v>
      </c>
      <c r="E59" s="210">
        <v>0</v>
      </c>
      <c r="F59" s="210">
        <v>0</v>
      </c>
      <c r="G59" s="217">
        <v>0</v>
      </c>
      <c r="H59" s="210">
        <v>1</v>
      </c>
      <c r="I59" s="210">
        <v>0</v>
      </c>
      <c r="J59" s="217">
        <v>0</v>
      </c>
    </row>
    <row r="60" spans="1:10" ht="12.95" customHeight="1" x14ac:dyDescent="0.25">
      <c r="A60" s="159" t="s">
        <v>41</v>
      </c>
      <c r="B60" s="210">
        <v>56</v>
      </c>
      <c r="C60" s="210">
        <v>19</v>
      </c>
      <c r="D60" s="217">
        <v>33.928571428571431</v>
      </c>
      <c r="E60" s="210">
        <v>1</v>
      </c>
      <c r="F60" s="210">
        <v>0</v>
      </c>
      <c r="G60" s="217">
        <v>0</v>
      </c>
      <c r="H60" s="210">
        <v>55</v>
      </c>
      <c r="I60" s="210">
        <v>19</v>
      </c>
      <c r="J60" s="217">
        <v>34.545454545454547</v>
      </c>
    </row>
    <row r="61" spans="1:10" ht="12.95" customHeight="1" x14ac:dyDescent="0.25">
      <c r="A61" s="159" t="s">
        <v>42</v>
      </c>
      <c r="B61" s="210">
        <v>19</v>
      </c>
      <c r="C61" s="210">
        <v>4</v>
      </c>
      <c r="D61" s="217">
        <v>21.052631578947366</v>
      </c>
      <c r="E61" s="210">
        <v>0</v>
      </c>
      <c r="F61" s="210">
        <v>0</v>
      </c>
      <c r="G61" s="217">
        <v>0</v>
      </c>
      <c r="H61" s="210">
        <v>19</v>
      </c>
      <c r="I61" s="210">
        <v>4</v>
      </c>
      <c r="J61" s="217">
        <v>21.052631578947366</v>
      </c>
    </row>
    <row r="62" spans="1:10" ht="12.95" customHeight="1" x14ac:dyDescent="0.25">
      <c r="A62" s="159" t="s">
        <v>43</v>
      </c>
      <c r="B62" s="210">
        <v>32</v>
      </c>
      <c r="C62" s="210">
        <v>9</v>
      </c>
      <c r="D62" s="217">
        <v>28.125</v>
      </c>
      <c r="E62" s="210">
        <v>4</v>
      </c>
      <c r="F62" s="210">
        <v>1</v>
      </c>
      <c r="G62" s="217">
        <v>25</v>
      </c>
      <c r="H62" s="210">
        <v>28</v>
      </c>
      <c r="I62" s="210">
        <v>8</v>
      </c>
      <c r="J62" s="217">
        <v>28.571428571428569</v>
      </c>
    </row>
    <row r="63" spans="1:10" ht="12.95" customHeight="1" x14ac:dyDescent="0.25">
      <c r="A63" s="159" t="s">
        <v>44</v>
      </c>
      <c r="B63" s="210">
        <v>341</v>
      </c>
      <c r="C63" s="210">
        <v>77</v>
      </c>
      <c r="D63" s="217">
        <v>22.58064516129032</v>
      </c>
      <c r="E63" s="210">
        <v>5</v>
      </c>
      <c r="F63" s="210">
        <v>0</v>
      </c>
      <c r="G63" s="217">
        <v>0</v>
      </c>
      <c r="H63" s="210">
        <v>336</v>
      </c>
      <c r="I63" s="210">
        <v>77</v>
      </c>
      <c r="J63" s="217">
        <v>22.916666666666664</v>
      </c>
    </row>
    <row r="64" spans="1:10" ht="12.95" customHeight="1" x14ac:dyDescent="0.25">
      <c r="A64" s="159" t="s">
        <v>45</v>
      </c>
      <c r="B64" s="210">
        <v>63</v>
      </c>
      <c r="C64" s="210">
        <v>17</v>
      </c>
      <c r="D64" s="217">
        <v>26.984126984126984</v>
      </c>
      <c r="E64" s="210">
        <v>1</v>
      </c>
      <c r="F64" s="210">
        <v>0</v>
      </c>
      <c r="G64" s="217">
        <v>0</v>
      </c>
      <c r="H64" s="210">
        <v>62</v>
      </c>
      <c r="I64" s="210">
        <v>17</v>
      </c>
      <c r="J64" s="217">
        <v>27.419354838709676</v>
      </c>
    </row>
    <row r="65" spans="1:10" ht="12.95" customHeight="1" x14ac:dyDescent="0.25">
      <c r="A65" s="159" t="s">
        <v>46</v>
      </c>
      <c r="B65" s="210">
        <v>17</v>
      </c>
      <c r="C65" s="210">
        <v>4</v>
      </c>
      <c r="D65" s="217">
        <v>23.52941176470588</v>
      </c>
      <c r="E65" s="210">
        <v>0</v>
      </c>
      <c r="F65" s="210">
        <v>0</v>
      </c>
      <c r="G65" s="217">
        <v>0</v>
      </c>
      <c r="H65" s="210">
        <v>17</v>
      </c>
      <c r="I65" s="210">
        <v>4</v>
      </c>
      <c r="J65" s="217">
        <v>23.52941176470588</v>
      </c>
    </row>
    <row r="66" spans="1:10" ht="12.95" customHeight="1" x14ac:dyDescent="0.25">
      <c r="A66" s="159" t="s">
        <v>47</v>
      </c>
      <c r="B66" s="210">
        <v>6</v>
      </c>
      <c r="C66" s="210">
        <v>1</v>
      </c>
      <c r="D66" s="217">
        <v>16.666666666666664</v>
      </c>
      <c r="E66" s="210">
        <v>0</v>
      </c>
      <c r="F66" s="210">
        <v>0</v>
      </c>
      <c r="G66" s="217">
        <v>0</v>
      </c>
      <c r="H66" s="210">
        <v>6</v>
      </c>
      <c r="I66" s="210">
        <v>1</v>
      </c>
      <c r="J66" s="217">
        <v>16.666666666666664</v>
      </c>
    </row>
    <row r="67" spans="1:10" ht="12.95" customHeight="1" x14ac:dyDescent="0.25">
      <c r="A67" s="159" t="s">
        <v>48</v>
      </c>
      <c r="B67" s="210">
        <v>29</v>
      </c>
      <c r="C67" s="210">
        <v>13</v>
      </c>
      <c r="D67" s="217">
        <v>44.827586206896555</v>
      </c>
      <c r="E67" s="210">
        <v>0</v>
      </c>
      <c r="F67" s="210">
        <v>0</v>
      </c>
      <c r="G67" s="217">
        <v>0</v>
      </c>
      <c r="H67" s="210">
        <v>29</v>
      </c>
      <c r="I67" s="210">
        <v>13</v>
      </c>
      <c r="J67" s="217">
        <v>44.827586206896555</v>
      </c>
    </row>
    <row r="68" spans="1:10" ht="12.95" customHeight="1" x14ac:dyDescent="0.25">
      <c r="A68" s="159" t="s">
        <v>49</v>
      </c>
      <c r="B68" s="210">
        <v>1</v>
      </c>
      <c r="C68" s="210">
        <v>1</v>
      </c>
      <c r="D68" s="217">
        <v>100</v>
      </c>
      <c r="E68" s="210">
        <v>0</v>
      </c>
      <c r="F68" s="210">
        <v>0</v>
      </c>
      <c r="G68" s="217">
        <v>0</v>
      </c>
      <c r="H68" s="210">
        <v>1</v>
      </c>
      <c r="I68" s="210">
        <v>1</v>
      </c>
      <c r="J68" s="217">
        <v>100</v>
      </c>
    </row>
    <row r="69" spans="1:10" ht="12.95" customHeight="1" x14ac:dyDescent="0.25">
      <c r="A69" s="159" t="s">
        <v>50</v>
      </c>
      <c r="B69" s="210">
        <v>70</v>
      </c>
      <c r="C69" s="210">
        <v>17</v>
      </c>
      <c r="D69" s="217">
        <v>24.285714285714285</v>
      </c>
      <c r="E69" s="210">
        <v>0</v>
      </c>
      <c r="F69" s="210">
        <v>0</v>
      </c>
      <c r="G69" s="217">
        <v>0</v>
      </c>
      <c r="H69" s="210">
        <v>70</v>
      </c>
      <c r="I69" s="210">
        <v>17</v>
      </c>
      <c r="J69" s="217">
        <v>24.285714285714285</v>
      </c>
    </row>
    <row r="70" spans="1:10" ht="6" customHeight="1" x14ac:dyDescent="0.25">
      <c r="A70" s="159"/>
      <c r="B70" s="211"/>
      <c r="C70" s="211"/>
      <c r="D70" s="218"/>
      <c r="E70" s="211"/>
      <c r="F70" s="211"/>
      <c r="G70" s="218"/>
      <c r="H70" s="211"/>
      <c r="I70" s="211"/>
      <c r="J70" s="218"/>
    </row>
    <row r="71" spans="1:10" x14ac:dyDescent="0.25">
      <c r="A71" s="160" t="s">
        <v>126</v>
      </c>
      <c r="B71" s="211">
        <v>1740</v>
      </c>
      <c r="C71" s="211">
        <v>401</v>
      </c>
      <c r="D71" s="218">
        <v>23.045977011494255</v>
      </c>
      <c r="E71" s="211">
        <v>31</v>
      </c>
      <c r="F71" s="211">
        <v>1</v>
      </c>
      <c r="G71" s="218">
        <v>3.225806451612903</v>
      </c>
      <c r="H71" s="211">
        <v>1709</v>
      </c>
      <c r="I71" s="211">
        <v>400</v>
      </c>
      <c r="J71" s="218">
        <v>23.405500292568753</v>
      </c>
    </row>
    <row r="72" spans="1:10" x14ac:dyDescent="0.25">
      <c r="A72" s="38"/>
      <c r="B72" s="39"/>
      <c r="C72" s="39"/>
      <c r="D72" s="48"/>
      <c r="E72" s="39"/>
      <c r="F72" s="39"/>
      <c r="G72" s="48"/>
      <c r="H72" s="39"/>
      <c r="I72" s="39"/>
      <c r="J72" s="48"/>
    </row>
    <row r="73" spans="1:10" x14ac:dyDescent="0.25">
      <c r="A73" s="38"/>
      <c r="B73" s="39"/>
      <c r="C73" s="39"/>
      <c r="D73" s="48"/>
      <c r="E73" s="39"/>
      <c r="F73" s="39"/>
      <c r="G73" s="48"/>
      <c r="H73" s="39"/>
      <c r="I73" s="39"/>
      <c r="J73" s="48"/>
    </row>
    <row r="74" spans="1:10" x14ac:dyDescent="0.25">
      <c r="A74" s="38"/>
      <c r="B74" s="39"/>
      <c r="C74" s="39"/>
      <c r="D74" s="48"/>
      <c r="E74" s="39"/>
      <c r="F74" s="39"/>
      <c r="G74" s="48"/>
      <c r="H74" s="39"/>
      <c r="I74" s="39"/>
      <c r="J74" s="48"/>
    </row>
    <row r="75" spans="1:10" ht="30" customHeight="1" x14ac:dyDescent="0.25">
      <c r="A75" s="38"/>
      <c r="B75" s="39"/>
      <c r="C75" s="39"/>
      <c r="D75" s="48"/>
      <c r="E75" s="39"/>
      <c r="F75" s="39"/>
      <c r="G75" s="48"/>
      <c r="H75" s="39"/>
      <c r="I75" s="39"/>
      <c r="J75" s="48"/>
    </row>
    <row r="76" spans="1:10" ht="20.100000000000001" customHeight="1" x14ac:dyDescent="0.25">
      <c r="A76" s="38"/>
      <c r="B76" s="39"/>
      <c r="C76" s="39"/>
      <c r="D76" s="48"/>
      <c r="E76" s="39"/>
      <c r="F76" s="39"/>
      <c r="G76" s="48"/>
      <c r="H76" s="39"/>
      <c r="I76" s="39"/>
      <c r="J76" s="48"/>
    </row>
  </sheetData>
  <mergeCells count="1"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11" enableFormatConditionsCalculation="0">
    <tabColor indexed="11"/>
  </sheetPr>
  <dimension ref="A1:J81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10" width="10.625" style="16" customWidth="1"/>
    <col min="11" max="16384" width="11" style="16"/>
  </cols>
  <sheetData>
    <row r="1" spans="1:10" s="127" customFormat="1" ht="12.75" x14ac:dyDescent="0.2">
      <c r="A1" s="126" t="s">
        <v>177</v>
      </c>
      <c r="F1" s="128"/>
    </row>
    <row r="2" spans="1:10" s="1" customFormat="1" ht="12.75" x14ac:dyDescent="0.2">
      <c r="A2" s="508" t="s">
        <v>0</v>
      </c>
      <c r="B2" s="498"/>
      <c r="C2" s="63"/>
      <c r="F2" s="62"/>
      <c r="G2" s="62"/>
      <c r="J2" s="67" t="s">
        <v>178</v>
      </c>
    </row>
    <row r="3" spans="1:10" s="1" customFormat="1" ht="12.75" x14ac:dyDescent="0.2">
      <c r="A3" s="73"/>
      <c r="B3" s="63"/>
      <c r="C3" s="63"/>
      <c r="F3" s="62"/>
      <c r="G3" s="62"/>
      <c r="H3" s="67"/>
    </row>
    <row r="4" spans="1:10" x14ac:dyDescent="0.25">
      <c r="A4" s="208" t="s">
        <v>412</v>
      </c>
      <c r="B4" s="105"/>
      <c r="C4" s="105"/>
      <c r="D4" s="105"/>
      <c r="E4" s="105"/>
      <c r="F4" s="105"/>
      <c r="G4" s="105"/>
      <c r="H4" s="105"/>
      <c r="I4" s="105"/>
      <c r="J4" s="106"/>
    </row>
    <row r="5" spans="1:10" ht="15" customHeight="1" x14ac:dyDescent="0.25">
      <c r="A5" s="144"/>
      <c r="B5" s="144"/>
      <c r="C5" s="144"/>
      <c r="D5" s="144"/>
      <c r="E5" s="144"/>
      <c r="F5" s="144"/>
      <c r="G5" s="144"/>
      <c r="H5" s="144"/>
      <c r="I5" s="144"/>
    </row>
    <row r="6" spans="1:10" s="19" customFormat="1" ht="20.100000000000001" customHeight="1" x14ac:dyDescent="0.15">
      <c r="A6" s="162"/>
      <c r="B6" s="163" t="s">
        <v>6</v>
      </c>
      <c r="C6" s="163"/>
      <c r="D6" s="163"/>
      <c r="E6" s="163" t="s">
        <v>128</v>
      </c>
      <c r="F6" s="163"/>
      <c r="G6" s="163"/>
      <c r="H6" s="163" t="s">
        <v>142</v>
      </c>
      <c r="I6" s="164"/>
      <c r="J6" s="165"/>
    </row>
    <row r="7" spans="1:10" s="19" customFormat="1" ht="20.100000000000001" customHeight="1" x14ac:dyDescent="0.15">
      <c r="A7" s="166" t="s">
        <v>5</v>
      </c>
      <c r="B7" s="163" t="s">
        <v>8</v>
      </c>
      <c r="C7" s="163" t="s">
        <v>143</v>
      </c>
      <c r="D7" s="163"/>
      <c r="E7" s="167" t="s">
        <v>8</v>
      </c>
      <c r="F7" s="163" t="s">
        <v>143</v>
      </c>
      <c r="G7" s="163"/>
      <c r="H7" s="167" t="s">
        <v>8</v>
      </c>
      <c r="I7" s="164" t="s">
        <v>143</v>
      </c>
      <c r="J7" s="165"/>
    </row>
    <row r="8" spans="1:10" s="19" customFormat="1" ht="20.100000000000001" customHeight="1" x14ac:dyDescent="0.15">
      <c r="A8" s="168"/>
      <c r="B8" s="163" t="s">
        <v>14</v>
      </c>
      <c r="C8" s="163" t="s">
        <v>14</v>
      </c>
      <c r="D8" s="167" t="s">
        <v>144</v>
      </c>
      <c r="E8" s="163" t="s">
        <v>14</v>
      </c>
      <c r="F8" s="167" t="s">
        <v>14</v>
      </c>
      <c r="G8" s="167" t="s">
        <v>144</v>
      </c>
      <c r="H8" s="163" t="s">
        <v>14</v>
      </c>
      <c r="I8" s="167" t="s">
        <v>14</v>
      </c>
      <c r="J8" s="169" t="s">
        <v>144</v>
      </c>
    </row>
    <row r="9" spans="1:10" x14ac:dyDescent="0.25">
      <c r="A9" s="49"/>
      <c r="B9" s="42"/>
      <c r="C9" s="42"/>
      <c r="D9" s="42"/>
      <c r="E9" s="42"/>
      <c r="F9" s="42"/>
      <c r="G9" s="42"/>
      <c r="H9" s="42"/>
      <c r="I9" s="42"/>
      <c r="J9" s="46"/>
    </row>
    <row r="10" spans="1:10" x14ac:dyDescent="0.25">
      <c r="B10" s="209" t="s">
        <v>55</v>
      </c>
      <c r="C10" s="209"/>
      <c r="D10" s="209"/>
      <c r="E10" s="209"/>
      <c r="F10" s="209"/>
      <c r="G10" s="209"/>
      <c r="H10" s="209"/>
      <c r="I10" s="209"/>
      <c r="J10" s="209"/>
    </row>
    <row r="11" spans="1:10" x14ac:dyDescent="0.25">
      <c r="A11" s="49"/>
      <c r="B11" s="170"/>
      <c r="C11" s="170"/>
      <c r="D11" s="170"/>
      <c r="E11" s="170"/>
      <c r="F11" s="170"/>
      <c r="G11" s="170"/>
      <c r="H11" s="170"/>
      <c r="I11" s="170"/>
      <c r="J11" s="170"/>
    </row>
    <row r="12" spans="1:10" ht="12.95" customHeight="1" x14ac:dyDescent="0.25">
      <c r="A12" s="159" t="s">
        <v>35</v>
      </c>
      <c r="B12" s="210">
        <v>1019</v>
      </c>
      <c r="C12" s="210">
        <v>203</v>
      </c>
      <c r="D12" s="217">
        <v>19.921491658488712</v>
      </c>
      <c r="E12" s="210">
        <v>1</v>
      </c>
      <c r="F12" s="210">
        <v>1</v>
      </c>
      <c r="G12" s="217">
        <v>100</v>
      </c>
      <c r="H12" s="210">
        <v>1018</v>
      </c>
      <c r="I12" s="210">
        <v>202</v>
      </c>
      <c r="J12" s="217">
        <v>19.842829076620824</v>
      </c>
    </row>
    <row r="13" spans="1:10" ht="12.95" customHeight="1" x14ac:dyDescent="0.25">
      <c r="A13" s="159" t="s">
        <v>36</v>
      </c>
      <c r="B13" s="210">
        <v>3376</v>
      </c>
      <c r="C13" s="210">
        <v>802</v>
      </c>
      <c r="D13" s="217">
        <v>23.755924170616112</v>
      </c>
      <c r="E13" s="210">
        <v>18</v>
      </c>
      <c r="F13" s="210">
        <v>8</v>
      </c>
      <c r="G13" s="217">
        <v>44.444444444444443</v>
      </c>
      <c r="H13" s="210">
        <v>3358</v>
      </c>
      <c r="I13" s="210">
        <v>794</v>
      </c>
      <c r="J13" s="217">
        <v>23.645026801667658</v>
      </c>
    </row>
    <row r="14" spans="1:10" ht="12.95" customHeight="1" x14ac:dyDescent="0.25">
      <c r="A14" s="159" t="s">
        <v>37</v>
      </c>
      <c r="B14" s="210">
        <v>74</v>
      </c>
      <c r="C14" s="210">
        <v>45</v>
      </c>
      <c r="D14" s="217">
        <v>60.810810810810814</v>
      </c>
      <c r="E14" s="210">
        <v>0</v>
      </c>
      <c r="F14" s="210">
        <v>0</v>
      </c>
      <c r="G14" s="217">
        <v>0</v>
      </c>
      <c r="H14" s="210">
        <v>74</v>
      </c>
      <c r="I14" s="210">
        <v>45</v>
      </c>
      <c r="J14" s="217">
        <v>60.810810810810814</v>
      </c>
    </row>
    <row r="15" spans="1:10" ht="12.95" customHeight="1" x14ac:dyDescent="0.25">
      <c r="A15" s="159" t="s">
        <v>38</v>
      </c>
      <c r="B15" s="210">
        <v>165</v>
      </c>
      <c r="C15" s="210">
        <v>80</v>
      </c>
      <c r="D15" s="217">
        <v>48.484848484848484</v>
      </c>
      <c r="E15" s="210">
        <v>0</v>
      </c>
      <c r="F15" s="210">
        <v>0</v>
      </c>
      <c r="G15" s="217">
        <v>0</v>
      </c>
      <c r="H15" s="210">
        <v>165</v>
      </c>
      <c r="I15" s="210">
        <v>80</v>
      </c>
      <c r="J15" s="217">
        <v>48.484848484848484</v>
      </c>
    </row>
    <row r="16" spans="1:10" ht="12.95" customHeight="1" x14ac:dyDescent="0.25">
      <c r="A16" s="159" t="s">
        <v>39</v>
      </c>
      <c r="B16" s="210">
        <v>189</v>
      </c>
      <c r="C16" s="210">
        <v>31</v>
      </c>
      <c r="D16" s="217">
        <v>16.402116402116402</v>
      </c>
      <c r="E16" s="210">
        <v>0</v>
      </c>
      <c r="F16" s="210">
        <v>0</v>
      </c>
      <c r="G16" s="217">
        <v>0</v>
      </c>
      <c r="H16" s="210">
        <v>189</v>
      </c>
      <c r="I16" s="210">
        <v>31</v>
      </c>
      <c r="J16" s="217">
        <v>16.402116402116402</v>
      </c>
    </row>
    <row r="17" spans="1:10" ht="12.95" customHeight="1" x14ac:dyDescent="0.25">
      <c r="A17" s="159" t="s">
        <v>40</v>
      </c>
      <c r="B17" s="210">
        <v>101</v>
      </c>
      <c r="C17" s="210">
        <v>36</v>
      </c>
      <c r="D17" s="217">
        <v>35.64356435643564</v>
      </c>
      <c r="E17" s="210">
        <v>0</v>
      </c>
      <c r="F17" s="210">
        <v>0</v>
      </c>
      <c r="G17" s="217">
        <v>0</v>
      </c>
      <c r="H17" s="210">
        <v>101</v>
      </c>
      <c r="I17" s="210">
        <v>36</v>
      </c>
      <c r="J17" s="217">
        <v>35.64356435643564</v>
      </c>
    </row>
    <row r="18" spans="1:10" ht="12.95" customHeight="1" x14ac:dyDescent="0.25">
      <c r="A18" s="159" t="s">
        <v>41</v>
      </c>
      <c r="B18" s="210">
        <v>456</v>
      </c>
      <c r="C18" s="210">
        <v>160</v>
      </c>
      <c r="D18" s="217">
        <v>35.087719298245609</v>
      </c>
      <c r="E18" s="210">
        <v>0</v>
      </c>
      <c r="F18" s="210">
        <v>0</v>
      </c>
      <c r="G18" s="217">
        <v>0</v>
      </c>
      <c r="H18" s="210">
        <v>456</v>
      </c>
      <c r="I18" s="210">
        <v>160</v>
      </c>
      <c r="J18" s="217">
        <v>35.087719298245609</v>
      </c>
    </row>
    <row r="19" spans="1:10" ht="12.95" customHeight="1" x14ac:dyDescent="0.25">
      <c r="A19" s="159" t="s">
        <v>42</v>
      </c>
      <c r="B19" s="210">
        <v>74</v>
      </c>
      <c r="C19" s="210">
        <v>31</v>
      </c>
      <c r="D19" s="217">
        <v>41.891891891891895</v>
      </c>
      <c r="E19" s="210">
        <v>1</v>
      </c>
      <c r="F19" s="210">
        <v>0</v>
      </c>
      <c r="G19" s="217">
        <v>0</v>
      </c>
      <c r="H19" s="210">
        <v>73</v>
      </c>
      <c r="I19" s="210">
        <v>31</v>
      </c>
      <c r="J19" s="217">
        <v>42.465753424657535</v>
      </c>
    </row>
    <row r="20" spans="1:10" ht="12.95" customHeight="1" x14ac:dyDescent="0.25">
      <c r="A20" s="159" t="s">
        <v>43</v>
      </c>
      <c r="B20" s="210">
        <v>1282</v>
      </c>
      <c r="C20" s="210">
        <v>351</v>
      </c>
      <c r="D20" s="217">
        <v>27.379095163806554</v>
      </c>
      <c r="E20" s="210">
        <v>2</v>
      </c>
      <c r="F20" s="210">
        <v>1</v>
      </c>
      <c r="G20" s="217">
        <v>50</v>
      </c>
      <c r="H20" s="210">
        <v>1280</v>
      </c>
      <c r="I20" s="210">
        <v>350</v>
      </c>
      <c r="J20" s="217">
        <v>27.34375</v>
      </c>
    </row>
    <row r="21" spans="1:10" ht="12.95" customHeight="1" x14ac:dyDescent="0.25">
      <c r="A21" s="159" t="s">
        <v>44</v>
      </c>
      <c r="B21" s="210">
        <v>860</v>
      </c>
      <c r="C21" s="210">
        <v>274</v>
      </c>
      <c r="D21" s="217">
        <v>31.86046511627907</v>
      </c>
      <c r="E21" s="210">
        <v>4</v>
      </c>
      <c r="F21" s="210">
        <v>2</v>
      </c>
      <c r="G21" s="217">
        <v>50</v>
      </c>
      <c r="H21" s="210">
        <v>856</v>
      </c>
      <c r="I21" s="210">
        <v>272</v>
      </c>
      <c r="J21" s="217">
        <v>31.775700934579437</v>
      </c>
    </row>
    <row r="22" spans="1:10" ht="12.95" customHeight="1" x14ac:dyDescent="0.25">
      <c r="A22" s="159" t="s">
        <v>45</v>
      </c>
      <c r="B22" s="210">
        <v>152</v>
      </c>
      <c r="C22" s="210">
        <v>65</v>
      </c>
      <c r="D22" s="217">
        <v>42.763157894736842</v>
      </c>
      <c r="E22" s="210">
        <v>1</v>
      </c>
      <c r="F22" s="210">
        <v>0</v>
      </c>
      <c r="G22" s="217">
        <v>0</v>
      </c>
      <c r="H22" s="210">
        <v>151</v>
      </c>
      <c r="I22" s="210">
        <v>65</v>
      </c>
      <c r="J22" s="217">
        <v>43.046357615894038</v>
      </c>
    </row>
    <row r="23" spans="1:10" ht="12.95" customHeight="1" x14ac:dyDescent="0.25">
      <c r="A23" s="159" t="s">
        <v>46</v>
      </c>
      <c r="B23" s="210">
        <v>44</v>
      </c>
      <c r="C23" s="210">
        <v>25</v>
      </c>
      <c r="D23" s="217">
        <v>56.81818181818182</v>
      </c>
      <c r="E23" s="210">
        <v>0</v>
      </c>
      <c r="F23" s="210">
        <v>0</v>
      </c>
      <c r="G23" s="217">
        <v>0</v>
      </c>
      <c r="H23" s="210">
        <v>44</v>
      </c>
      <c r="I23" s="210">
        <v>25</v>
      </c>
      <c r="J23" s="217">
        <v>56.81818181818182</v>
      </c>
    </row>
    <row r="24" spans="1:10" ht="12.95" customHeight="1" x14ac:dyDescent="0.25">
      <c r="A24" s="159" t="s">
        <v>47</v>
      </c>
      <c r="B24" s="210">
        <v>374</v>
      </c>
      <c r="C24" s="210">
        <v>94</v>
      </c>
      <c r="D24" s="217">
        <v>25.133689839572192</v>
      </c>
      <c r="E24" s="210">
        <v>1</v>
      </c>
      <c r="F24" s="210">
        <v>1</v>
      </c>
      <c r="G24" s="217">
        <v>100</v>
      </c>
      <c r="H24" s="210">
        <v>373</v>
      </c>
      <c r="I24" s="210">
        <v>93</v>
      </c>
      <c r="J24" s="217">
        <v>24.932975871313673</v>
      </c>
    </row>
    <row r="25" spans="1:10" ht="12.95" customHeight="1" x14ac:dyDescent="0.25">
      <c r="A25" s="159" t="s">
        <v>48</v>
      </c>
      <c r="B25" s="210">
        <v>140</v>
      </c>
      <c r="C25" s="210">
        <v>44</v>
      </c>
      <c r="D25" s="217">
        <v>31.428571428571427</v>
      </c>
      <c r="E25" s="210">
        <v>1</v>
      </c>
      <c r="F25" s="210">
        <v>0</v>
      </c>
      <c r="G25" s="217">
        <v>0</v>
      </c>
      <c r="H25" s="210">
        <v>139</v>
      </c>
      <c r="I25" s="210">
        <v>44</v>
      </c>
      <c r="J25" s="217">
        <v>31.654676258992804</v>
      </c>
    </row>
    <row r="26" spans="1:10" ht="12.95" customHeight="1" x14ac:dyDescent="0.25">
      <c r="A26" s="159" t="s">
        <v>49</v>
      </c>
      <c r="B26" s="210">
        <v>376</v>
      </c>
      <c r="C26" s="210">
        <v>130</v>
      </c>
      <c r="D26" s="217">
        <v>34.574468085106389</v>
      </c>
      <c r="E26" s="210">
        <v>3</v>
      </c>
      <c r="F26" s="210">
        <v>1</v>
      </c>
      <c r="G26" s="217">
        <v>33.333333333333329</v>
      </c>
      <c r="H26" s="210">
        <v>373</v>
      </c>
      <c r="I26" s="210">
        <v>129</v>
      </c>
      <c r="J26" s="217">
        <v>34.584450402144775</v>
      </c>
    </row>
    <row r="27" spans="1:10" ht="12.95" customHeight="1" x14ac:dyDescent="0.25">
      <c r="A27" s="159" t="s">
        <v>50</v>
      </c>
      <c r="B27" s="210">
        <v>127</v>
      </c>
      <c r="C27" s="210">
        <v>47</v>
      </c>
      <c r="D27" s="217">
        <v>37.00787401574803</v>
      </c>
      <c r="E27" s="210">
        <v>0</v>
      </c>
      <c r="F27" s="210">
        <v>0</v>
      </c>
      <c r="G27" s="217">
        <v>0</v>
      </c>
      <c r="H27" s="210">
        <v>127</v>
      </c>
      <c r="I27" s="210">
        <v>47</v>
      </c>
      <c r="J27" s="217">
        <v>37.00787401574803</v>
      </c>
    </row>
    <row r="28" spans="1:10" ht="6" customHeight="1" x14ac:dyDescent="0.25">
      <c r="A28" s="159"/>
      <c r="B28" s="211"/>
      <c r="C28" s="211"/>
      <c r="D28" s="218"/>
      <c r="E28" s="211"/>
      <c r="F28" s="211"/>
      <c r="G28" s="218"/>
      <c r="H28" s="211"/>
      <c r="I28" s="211"/>
      <c r="J28" s="218"/>
    </row>
    <row r="29" spans="1:10" x14ac:dyDescent="0.25">
      <c r="A29" s="160" t="s">
        <v>126</v>
      </c>
      <c r="B29" s="211">
        <v>8809</v>
      </c>
      <c r="C29" s="211">
        <v>2418</v>
      </c>
      <c r="D29" s="218">
        <v>27.449199682143259</v>
      </c>
      <c r="E29" s="211">
        <v>32</v>
      </c>
      <c r="F29" s="211">
        <v>14</v>
      </c>
      <c r="G29" s="218">
        <v>43.75</v>
      </c>
      <c r="H29" s="211">
        <v>8777</v>
      </c>
      <c r="I29" s="211">
        <v>2404</v>
      </c>
      <c r="J29" s="218">
        <v>27.389768713683495</v>
      </c>
    </row>
    <row r="30" spans="1:10" x14ac:dyDescent="0.25">
      <c r="A30" s="49"/>
      <c r="B30" s="212"/>
      <c r="C30" s="212"/>
      <c r="D30" s="219"/>
      <c r="E30" s="212"/>
      <c r="F30" s="212"/>
      <c r="G30" s="219"/>
      <c r="H30" s="212"/>
      <c r="I30" s="212"/>
      <c r="J30" s="224"/>
    </row>
    <row r="31" spans="1:10" x14ac:dyDescent="0.25">
      <c r="B31" s="213" t="s">
        <v>56</v>
      </c>
      <c r="C31" s="213"/>
      <c r="D31" s="223"/>
      <c r="E31" s="213"/>
      <c r="F31" s="213"/>
      <c r="G31" s="223"/>
      <c r="H31" s="213"/>
      <c r="I31" s="213"/>
      <c r="J31" s="223"/>
    </row>
    <row r="32" spans="1:10" x14ac:dyDescent="0.25">
      <c r="A32" s="49"/>
      <c r="B32" s="216"/>
      <c r="C32" s="216"/>
      <c r="D32" s="222"/>
      <c r="E32" s="216"/>
      <c r="F32" s="216"/>
      <c r="G32" s="222"/>
      <c r="H32" s="216"/>
      <c r="I32" s="216"/>
      <c r="J32" s="222"/>
    </row>
    <row r="33" spans="1:10" ht="12.95" customHeight="1" x14ac:dyDescent="0.25">
      <c r="A33" s="159" t="s">
        <v>35</v>
      </c>
      <c r="B33" s="210">
        <v>0</v>
      </c>
      <c r="C33" s="210">
        <v>0</v>
      </c>
      <c r="D33" s="217">
        <v>0</v>
      </c>
      <c r="E33" s="210">
        <v>0</v>
      </c>
      <c r="F33" s="210">
        <v>0</v>
      </c>
      <c r="G33" s="217">
        <v>0</v>
      </c>
      <c r="H33" s="210">
        <v>0</v>
      </c>
      <c r="I33" s="210">
        <v>0</v>
      </c>
      <c r="J33" s="217">
        <v>0</v>
      </c>
    </row>
    <row r="34" spans="1:10" ht="12.95" customHeight="1" x14ac:dyDescent="0.25">
      <c r="A34" s="159" t="s">
        <v>36</v>
      </c>
      <c r="B34" s="210">
        <v>3</v>
      </c>
      <c r="C34" s="210">
        <v>0</v>
      </c>
      <c r="D34" s="217">
        <v>0</v>
      </c>
      <c r="E34" s="210">
        <v>1</v>
      </c>
      <c r="F34" s="210">
        <v>0</v>
      </c>
      <c r="G34" s="217">
        <v>0</v>
      </c>
      <c r="H34" s="210">
        <v>2</v>
      </c>
      <c r="I34" s="210">
        <v>0</v>
      </c>
      <c r="J34" s="217">
        <v>0</v>
      </c>
    </row>
    <row r="35" spans="1:10" ht="12.95" customHeight="1" x14ac:dyDescent="0.25">
      <c r="A35" s="159" t="s">
        <v>37</v>
      </c>
      <c r="B35" s="210">
        <v>0</v>
      </c>
      <c r="C35" s="210">
        <v>0</v>
      </c>
      <c r="D35" s="217">
        <v>0</v>
      </c>
      <c r="E35" s="210">
        <v>0</v>
      </c>
      <c r="F35" s="210">
        <v>0</v>
      </c>
      <c r="G35" s="217">
        <v>0</v>
      </c>
      <c r="H35" s="210">
        <v>0</v>
      </c>
      <c r="I35" s="210">
        <v>0</v>
      </c>
      <c r="J35" s="217">
        <v>0</v>
      </c>
    </row>
    <row r="36" spans="1:10" ht="12.95" customHeight="1" x14ac:dyDescent="0.25">
      <c r="A36" s="159" t="s">
        <v>38</v>
      </c>
      <c r="B36" s="210">
        <v>0</v>
      </c>
      <c r="C36" s="210">
        <v>0</v>
      </c>
      <c r="D36" s="217">
        <v>0</v>
      </c>
      <c r="E36" s="210">
        <v>0</v>
      </c>
      <c r="F36" s="210">
        <v>0</v>
      </c>
      <c r="G36" s="217">
        <v>0</v>
      </c>
      <c r="H36" s="210">
        <v>0</v>
      </c>
      <c r="I36" s="210">
        <v>0</v>
      </c>
      <c r="J36" s="217">
        <v>0</v>
      </c>
    </row>
    <row r="37" spans="1:10" ht="12.95" customHeight="1" x14ac:dyDescent="0.25">
      <c r="A37" s="159" t="s">
        <v>39</v>
      </c>
      <c r="B37" s="210">
        <v>0</v>
      </c>
      <c r="C37" s="210">
        <v>0</v>
      </c>
      <c r="D37" s="217">
        <v>0</v>
      </c>
      <c r="E37" s="210">
        <v>0</v>
      </c>
      <c r="F37" s="210">
        <v>0</v>
      </c>
      <c r="G37" s="217">
        <v>0</v>
      </c>
      <c r="H37" s="210">
        <v>0</v>
      </c>
      <c r="I37" s="210">
        <v>0</v>
      </c>
      <c r="J37" s="217">
        <v>0</v>
      </c>
    </row>
    <row r="38" spans="1:10" ht="12.95" customHeight="1" x14ac:dyDescent="0.25">
      <c r="A38" s="159" t="s">
        <v>40</v>
      </c>
      <c r="B38" s="210">
        <v>0</v>
      </c>
      <c r="C38" s="210">
        <v>0</v>
      </c>
      <c r="D38" s="217">
        <v>0</v>
      </c>
      <c r="E38" s="210">
        <v>0</v>
      </c>
      <c r="F38" s="210">
        <v>0</v>
      </c>
      <c r="G38" s="217">
        <v>0</v>
      </c>
      <c r="H38" s="210">
        <v>0</v>
      </c>
      <c r="I38" s="210">
        <v>0</v>
      </c>
      <c r="J38" s="217">
        <v>0</v>
      </c>
    </row>
    <row r="39" spans="1:10" ht="12.95" customHeight="1" x14ac:dyDescent="0.25">
      <c r="A39" s="159" t="s">
        <v>41</v>
      </c>
      <c r="B39" s="210">
        <v>0</v>
      </c>
      <c r="C39" s="210">
        <v>0</v>
      </c>
      <c r="D39" s="217">
        <v>0</v>
      </c>
      <c r="E39" s="210">
        <v>0</v>
      </c>
      <c r="F39" s="210">
        <v>0</v>
      </c>
      <c r="G39" s="217">
        <v>0</v>
      </c>
      <c r="H39" s="210">
        <v>0</v>
      </c>
      <c r="I39" s="210">
        <v>0</v>
      </c>
      <c r="J39" s="217">
        <v>0</v>
      </c>
    </row>
    <row r="40" spans="1:10" ht="12.95" customHeight="1" x14ac:dyDescent="0.25">
      <c r="A40" s="159" t="s">
        <v>42</v>
      </c>
      <c r="B40" s="210">
        <v>0</v>
      </c>
      <c r="C40" s="210">
        <v>0</v>
      </c>
      <c r="D40" s="217">
        <v>0</v>
      </c>
      <c r="E40" s="210">
        <v>0</v>
      </c>
      <c r="F40" s="210">
        <v>0</v>
      </c>
      <c r="G40" s="217">
        <v>0</v>
      </c>
      <c r="H40" s="210">
        <v>0</v>
      </c>
      <c r="I40" s="210">
        <v>0</v>
      </c>
      <c r="J40" s="217">
        <v>0</v>
      </c>
    </row>
    <row r="41" spans="1:10" ht="12.95" customHeight="1" x14ac:dyDescent="0.25">
      <c r="A41" s="159" t="s">
        <v>43</v>
      </c>
      <c r="B41" s="210">
        <v>1</v>
      </c>
      <c r="C41" s="210">
        <v>0</v>
      </c>
      <c r="D41" s="217">
        <v>0</v>
      </c>
      <c r="E41" s="210">
        <v>0</v>
      </c>
      <c r="F41" s="210">
        <v>0</v>
      </c>
      <c r="G41" s="217">
        <v>0</v>
      </c>
      <c r="H41" s="210">
        <v>1</v>
      </c>
      <c r="I41" s="210">
        <v>0</v>
      </c>
      <c r="J41" s="217">
        <v>0</v>
      </c>
    </row>
    <row r="42" spans="1:10" ht="12.95" customHeight="1" x14ac:dyDescent="0.25">
      <c r="A42" s="159" t="s">
        <v>44</v>
      </c>
      <c r="B42" s="210">
        <v>0</v>
      </c>
      <c r="C42" s="210">
        <v>0</v>
      </c>
      <c r="D42" s="217">
        <v>0</v>
      </c>
      <c r="E42" s="210">
        <v>0</v>
      </c>
      <c r="F42" s="210">
        <v>0</v>
      </c>
      <c r="G42" s="217">
        <v>0</v>
      </c>
      <c r="H42" s="210">
        <v>0</v>
      </c>
      <c r="I42" s="210">
        <v>0</v>
      </c>
      <c r="J42" s="217">
        <v>0</v>
      </c>
    </row>
    <row r="43" spans="1:10" ht="12.95" customHeight="1" x14ac:dyDescent="0.25">
      <c r="A43" s="159" t="s">
        <v>45</v>
      </c>
      <c r="B43" s="210">
        <v>1</v>
      </c>
      <c r="C43" s="210">
        <v>0</v>
      </c>
      <c r="D43" s="217">
        <v>0</v>
      </c>
      <c r="E43" s="210">
        <v>0</v>
      </c>
      <c r="F43" s="210">
        <v>0</v>
      </c>
      <c r="G43" s="217">
        <v>0</v>
      </c>
      <c r="H43" s="210">
        <v>1</v>
      </c>
      <c r="I43" s="210">
        <v>0</v>
      </c>
      <c r="J43" s="217">
        <v>0</v>
      </c>
    </row>
    <row r="44" spans="1:10" ht="12.95" customHeight="1" x14ac:dyDescent="0.25">
      <c r="A44" s="159" t="s">
        <v>46</v>
      </c>
      <c r="B44" s="210">
        <v>0</v>
      </c>
      <c r="C44" s="210">
        <v>0</v>
      </c>
      <c r="D44" s="217">
        <v>0</v>
      </c>
      <c r="E44" s="210">
        <v>0</v>
      </c>
      <c r="F44" s="210">
        <v>0</v>
      </c>
      <c r="G44" s="217">
        <v>0</v>
      </c>
      <c r="H44" s="210">
        <v>0</v>
      </c>
      <c r="I44" s="210">
        <v>0</v>
      </c>
      <c r="J44" s="217">
        <v>0</v>
      </c>
    </row>
    <row r="45" spans="1:10" ht="12.95" customHeight="1" x14ac:dyDescent="0.25">
      <c r="A45" s="159" t="s">
        <v>47</v>
      </c>
      <c r="B45" s="210">
        <v>0</v>
      </c>
      <c r="C45" s="210">
        <v>0</v>
      </c>
      <c r="D45" s="217">
        <v>0</v>
      </c>
      <c r="E45" s="210">
        <v>0</v>
      </c>
      <c r="F45" s="210">
        <v>0</v>
      </c>
      <c r="G45" s="217">
        <v>0</v>
      </c>
      <c r="H45" s="210">
        <v>0</v>
      </c>
      <c r="I45" s="210">
        <v>0</v>
      </c>
      <c r="J45" s="217">
        <v>0</v>
      </c>
    </row>
    <row r="46" spans="1:10" ht="12.95" customHeight="1" x14ac:dyDescent="0.25">
      <c r="A46" s="159" t="s">
        <v>48</v>
      </c>
      <c r="B46" s="210">
        <v>0</v>
      </c>
      <c r="C46" s="210">
        <v>0</v>
      </c>
      <c r="D46" s="217">
        <v>0</v>
      </c>
      <c r="E46" s="210">
        <v>0</v>
      </c>
      <c r="F46" s="210">
        <v>0</v>
      </c>
      <c r="G46" s="217">
        <v>0</v>
      </c>
      <c r="H46" s="210">
        <v>0</v>
      </c>
      <c r="I46" s="210">
        <v>0</v>
      </c>
      <c r="J46" s="217">
        <v>0</v>
      </c>
    </row>
    <row r="47" spans="1:10" ht="12.95" customHeight="1" x14ac:dyDescent="0.25">
      <c r="A47" s="159" t="s">
        <v>49</v>
      </c>
      <c r="B47" s="210">
        <v>0</v>
      </c>
      <c r="C47" s="210">
        <v>0</v>
      </c>
      <c r="D47" s="217">
        <v>0</v>
      </c>
      <c r="E47" s="210">
        <v>0</v>
      </c>
      <c r="F47" s="210">
        <v>0</v>
      </c>
      <c r="G47" s="217">
        <v>0</v>
      </c>
      <c r="H47" s="210">
        <v>0</v>
      </c>
      <c r="I47" s="210">
        <v>0</v>
      </c>
      <c r="J47" s="217">
        <v>0</v>
      </c>
    </row>
    <row r="48" spans="1:10" ht="12.95" customHeight="1" x14ac:dyDescent="0.25">
      <c r="A48" s="159" t="s">
        <v>50</v>
      </c>
      <c r="B48" s="210">
        <v>0</v>
      </c>
      <c r="C48" s="210">
        <v>0</v>
      </c>
      <c r="D48" s="217">
        <v>0</v>
      </c>
      <c r="E48" s="210">
        <v>0</v>
      </c>
      <c r="F48" s="210">
        <v>0</v>
      </c>
      <c r="G48" s="217">
        <v>0</v>
      </c>
      <c r="H48" s="210">
        <v>0</v>
      </c>
      <c r="I48" s="210">
        <v>0</v>
      </c>
      <c r="J48" s="217">
        <v>0</v>
      </c>
    </row>
    <row r="49" spans="1:10" ht="6" customHeight="1" x14ac:dyDescent="0.25">
      <c r="A49" s="159"/>
      <c r="B49" s="211"/>
      <c r="C49" s="211"/>
      <c r="D49" s="218"/>
      <c r="E49" s="211"/>
      <c r="F49" s="211"/>
      <c r="G49" s="218"/>
      <c r="H49" s="211"/>
      <c r="I49" s="211"/>
      <c r="J49" s="218"/>
    </row>
    <row r="50" spans="1:10" x14ac:dyDescent="0.25">
      <c r="A50" s="160" t="s">
        <v>126</v>
      </c>
      <c r="B50" s="211">
        <v>5</v>
      </c>
      <c r="C50" s="211">
        <v>0</v>
      </c>
      <c r="D50" s="218">
        <v>0</v>
      </c>
      <c r="E50" s="211">
        <v>1</v>
      </c>
      <c r="F50" s="211">
        <v>0</v>
      </c>
      <c r="G50" s="218">
        <v>0</v>
      </c>
      <c r="H50" s="211">
        <v>4</v>
      </c>
      <c r="I50" s="211">
        <v>0</v>
      </c>
      <c r="J50" s="218">
        <v>0</v>
      </c>
    </row>
    <row r="51" spans="1:10" x14ac:dyDescent="0.25">
      <c r="A51" s="38"/>
      <c r="B51" s="39"/>
      <c r="C51" s="39"/>
      <c r="D51" s="48"/>
      <c r="E51" s="39"/>
      <c r="F51" s="39"/>
      <c r="G51" s="48"/>
      <c r="H51" s="39"/>
      <c r="I51" s="39"/>
      <c r="J51" s="48"/>
    </row>
    <row r="52" spans="1:10" x14ac:dyDescent="0.25">
      <c r="A52" s="38"/>
      <c r="B52" s="39"/>
      <c r="C52" s="39"/>
      <c r="D52" s="48"/>
      <c r="E52" s="39"/>
      <c r="F52" s="39"/>
      <c r="G52" s="48"/>
      <c r="H52" s="39"/>
      <c r="I52" s="39"/>
      <c r="J52" s="48"/>
    </row>
    <row r="53" spans="1:10" x14ac:dyDescent="0.25">
      <c r="A53" s="38"/>
      <c r="B53" s="39"/>
      <c r="C53" s="39"/>
      <c r="D53" s="48"/>
      <c r="E53" s="39"/>
      <c r="F53" s="39"/>
      <c r="G53" s="48"/>
      <c r="H53" s="39"/>
      <c r="I53" s="39"/>
      <c r="J53" s="48"/>
    </row>
    <row r="54" spans="1:10" ht="12.95" customHeight="1" x14ac:dyDescent="0.25">
      <c r="A54" s="38"/>
      <c r="B54" s="39"/>
      <c r="C54" s="39"/>
      <c r="D54" s="48"/>
      <c r="E54" s="39"/>
      <c r="F54" s="39"/>
      <c r="G54" s="48"/>
      <c r="H54" s="39"/>
      <c r="I54" s="39"/>
      <c r="J54" s="48"/>
    </row>
    <row r="55" spans="1:10" ht="12.95" customHeight="1" x14ac:dyDescent="0.25">
      <c r="A55" s="38"/>
      <c r="B55" s="39"/>
      <c r="C55" s="39"/>
      <c r="D55" s="48"/>
      <c r="E55" s="39"/>
      <c r="F55" s="39"/>
      <c r="G55" s="48"/>
      <c r="H55" s="39"/>
      <c r="I55" s="39"/>
      <c r="J55" s="48"/>
    </row>
    <row r="56" spans="1:10" ht="12.95" customHeight="1" x14ac:dyDescent="0.25">
      <c r="A56" s="38"/>
      <c r="B56" s="39"/>
      <c r="C56" s="39"/>
      <c r="D56" s="48"/>
      <c r="E56" s="39"/>
      <c r="F56" s="39"/>
      <c r="G56" s="48"/>
      <c r="H56" s="39"/>
      <c r="I56" s="39"/>
      <c r="J56" s="48"/>
    </row>
    <row r="57" spans="1:10" ht="12.95" customHeight="1" x14ac:dyDescent="0.25">
      <c r="A57" s="38"/>
      <c r="B57" s="39"/>
      <c r="C57" s="39"/>
      <c r="D57" s="48"/>
      <c r="E57" s="39"/>
      <c r="F57" s="39"/>
      <c r="G57" s="48"/>
      <c r="H57" s="39"/>
      <c r="I57" s="39"/>
      <c r="J57" s="48"/>
    </row>
    <row r="58" spans="1:10" ht="12.95" customHeight="1" x14ac:dyDescent="0.25">
      <c r="A58" s="38"/>
      <c r="B58" s="39"/>
      <c r="C58" s="39"/>
      <c r="D58" s="48"/>
      <c r="E58" s="39"/>
      <c r="F58" s="39"/>
      <c r="G58" s="48"/>
      <c r="H58" s="39"/>
      <c r="I58" s="39"/>
      <c r="J58" s="48"/>
    </row>
    <row r="59" spans="1:10" ht="12.95" customHeight="1" x14ac:dyDescent="0.25">
      <c r="A59" s="38"/>
      <c r="B59" s="39"/>
      <c r="C59" s="39"/>
      <c r="D59" s="48"/>
      <c r="E59" s="39"/>
      <c r="F59" s="39"/>
      <c r="G59" s="48"/>
      <c r="H59" s="39"/>
      <c r="I59" s="39"/>
      <c r="J59" s="48"/>
    </row>
    <row r="60" spans="1:10" ht="12.95" customHeight="1" x14ac:dyDescent="0.25">
      <c r="A60" s="38"/>
      <c r="B60" s="39"/>
      <c r="C60" s="39"/>
      <c r="D60" s="48"/>
      <c r="E60" s="39"/>
      <c r="F60" s="39"/>
      <c r="G60" s="48"/>
      <c r="H60" s="39"/>
      <c r="I60" s="39"/>
      <c r="J60" s="48"/>
    </row>
    <row r="61" spans="1:10" ht="12.95" customHeight="1" x14ac:dyDescent="0.25">
      <c r="A61" s="38"/>
      <c r="B61" s="39"/>
      <c r="C61" s="39"/>
      <c r="D61" s="48"/>
      <c r="E61" s="39"/>
      <c r="F61" s="39"/>
      <c r="G61" s="48"/>
      <c r="H61" s="39"/>
      <c r="I61" s="39"/>
      <c r="J61" s="48"/>
    </row>
    <row r="62" spans="1:10" ht="12.95" customHeight="1" x14ac:dyDescent="0.25">
      <c r="A62" s="38"/>
      <c r="B62" s="39"/>
      <c r="C62" s="39"/>
      <c r="D62" s="48"/>
      <c r="E62" s="39"/>
      <c r="F62" s="39"/>
      <c r="G62" s="48"/>
      <c r="H62" s="39"/>
      <c r="I62" s="39"/>
      <c r="J62" s="48"/>
    </row>
    <row r="63" spans="1:10" ht="12.95" customHeight="1" x14ac:dyDescent="0.25">
      <c r="A63" s="38"/>
      <c r="B63" s="39"/>
      <c r="C63" s="39"/>
      <c r="D63" s="48"/>
      <c r="E63" s="39"/>
      <c r="F63" s="39"/>
      <c r="G63" s="48"/>
      <c r="H63" s="39"/>
      <c r="I63" s="39"/>
      <c r="J63" s="48"/>
    </row>
    <row r="64" spans="1:10" ht="12.95" customHeight="1" x14ac:dyDescent="0.25">
      <c r="A64" s="38"/>
      <c r="B64" s="39"/>
      <c r="C64" s="39"/>
      <c r="D64" s="48"/>
      <c r="E64" s="39"/>
      <c r="F64" s="39"/>
      <c r="G64" s="48"/>
      <c r="H64" s="39"/>
      <c r="I64" s="39"/>
      <c r="J64" s="48"/>
    </row>
    <row r="65" spans="1:10" ht="12.95" customHeight="1" x14ac:dyDescent="0.25">
      <c r="A65" s="38"/>
      <c r="B65" s="39"/>
      <c r="C65" s="39"/>
      <c r="D65" s="48"/>
      <c r="E65" s="39"/>
      <c r="F65" s="39"/>
      <c r="G65" s="48"/>
      <c r="H65" s="39"/>
      <c r="I65" s="39"/>
      <c r="J65" s="48"/>
    </row>
    <row r="66" spans="1:10" ht="12.95" customHeight="1" x14ac:dyDescent="0.25">
      <c r="A66" s="38"/>
      <c r="B66" s="39"/>
      <c r="C66" s="39"/>
      <c r="D66" s="48"/>
      <c r="E66" s="39"/>
      <c r="F66" s="39"/>
      <c r="G66" s="48"/>
      <c r="H66" s="39"/>
      <c r="I66" s="39"/>
      <c r="J66" s="48"/>
    </row>
    <row r="67" spans="1:10" ht="12.95" customHeight="1" x14ac:dyDescent="0.25">
      <c r="A67" s="38"/>
      <c r="B67" s="39"/>
      <c r="C67" s="39"/>
      <c r="D67" s="48"/>
      <c r="E67" s="39"/>
      <c r="F67" s="39"/>
      <c r="G67" s="48"/>
      <c r="H67" s="39"/>
      <c r="I67" s="39"/>
      <c r="J67" s="48"/>
    </row>
    <row r="68" spans="1:10" ht="12.95" customHeight="1" x14ac:dyDescent="0.25">
      <c r="A68" s="38"/>
      <c r="B68" s="39"/>
      <c r="C68" s="39"/>
      <c r="D68" s="48"/>
      <c r="E68" s="39"/>
      <c r="F68" s="39"/>
      <c r="G68" s="48"/>
      <c r="H68" s="39"/>
      <c r="I68" s="39"/>
      <c r="J68" s="48"/>
    </row>
    <row r="69" spans="1:10" ht="12.95" customHeight="1" x14ac:dyDescent="0.25">
      <c r="A69" s="38"/>
      <c r="B69" s="39"/>
      <c r="C69" s="39"/>
      <c r="D69" s="48"/>
      <c r="E69" s="39"/>
      <c r="F69" s="39"/>
      <c r="G69" s="48"/>
      <c r="H69" s="39"/>
      <c r="I69" s="39"/>
      <c r="J69" s="48"/>
    </row>
    <row r="70" spans="1:10" ht="6" customHeight="1" x14ac:dyDescent="0.25">
      <c r="A70" s="38"/>
      <c r="B70" s="39"/>
      <c r="C70" s="39"/>
      <c r="D70" s="48"/>
      <c r="E70" s="39"/>
      <c r="F70" s="39"/>
      <c r="G70" s="48"/>
      <c r="H70" s="39"/>
      <c r="I70" s="39"/>
      <c r="J70" s="48"/>
    </row>
    <row r="71" spans="1:10" x14ac:dyDescent="0.25">
      <c r="A71" s="38"/>
      <c r="B71" s="39"/>
      <c r="C71" s="39"/>
      <c r="D71" s="48"/>
      <c r="E71" s="39"/>
      <c r="F71" s="39"/>
      <c r="G71" s="48"/>
      <c r="H71" s="39"/>
      <c r="I71" s="39"/>
      <c r="J71" s="48"/>
    </row>
    <row r="72" spans="1:10" x14ac:dyDescent="0.25">
      <c r="A72" s="38"/>
      <c r="B72" s="39"/>
      <c r="C72" s="39"/>
      <c r="D72" s="48"/>
      <c r="E72" s="39"/>
      <c r="F72" s="39"/>
      <c r="G72" s="48"/>
      <c r="H72" s="39"/>
      <c r="I72" s="39"/>
      <c r="J72" s="48"/>
    </row>
    <row r="73" spans="1:10" x14ac:dyDescent="0.25">
      <c r="A73" s="38"/>
      <c r="B73" s="39"/>
      <c r="C73" s="39"/>
      <c r="D73" s="48"/>
      <c r="E73" s="39"/>
      <c r="F73" s="39"/>
      <c r="G73" s="48"/>
      <c r="H73" s="39"/>
      <c r="I73" s="39"/>
      <c r="J73" s="48"/>
    </row>
    <row r="74" spans="1:10" x14ac:dyDescent="0.25">
      <c r="A74" s="38"/>
      <c r="B74" s="39"/>
      <c r="C74" s="39"/>
      <c r="D74" s="48"/>
      <c r="E74" s="39"/>
      <c r="F74" s="39"/>
      <c r="G74" s="48"/>
      <c r="H74" s="39"/>
      <c r="I74" s="39"/>
      <c r="J74" s="48"/>
    </row>
    <row r="75" spans="1:10" ht="30" customHeight="1" x14ac:dyDescent="0.25">
      <c r="A75" s="38"/>
      <c r="B75" s="39"/>
      <c r="C75" s="39"/>
      <c r="D75" s="48"/>
      <c r="E75" s="39"/>
      <c r="F75" s="39"/>
      <c r="G75" s="48"/>
      <c r="H75" s="39"/>
      <c r="I75" s="39"/>
      <c r="J75" s="48"/>
    </row>
    <row r="76" spans="1:10" ht="20.100000000000001" customHeight="1" x14ac:dyDescent="0.25">
      <c r="A76" s="49"/>
      <c r="B76" s="42">
        <v>0</v>
      </c>
      <c r="C76" s="42">
        <v>0</v>
      </c>
      <c r="D76" s="42"/>
      <c r="E76" s="42">
        <v>0</v>
      </c>
      <c r="F76" s="42">
        <v>0</v>
      </c>
      <c r="G76" s="42"/>
      <c r="H76" s="42">
        <v>0</v>
      </c>
      <c r="I76" s="42">
        <v>0</v>
      </c>
      <c r="J76" s="46"/>
    </row>
    <row r="77" spans="1:10" x14ac:dyDescent="0.25">
      <c r="A77" s="46"/>
      <c r="B77" s="46"/>
      <c r="C77" s="46"/>
      <c r="D77" s="46"/>
      <c r="E77" s="46"/>
      <c r="F77" s="46"/>
      <c r="G77" s="46"/>
      <c r="H77" s="46"/>
      <c r="I77" s="46"/>
      <c r="J77" s="46"/>
    </row>
    <row r="78" spans="1:10" x14ac:dyDescent="0.25">
      <c r="A78" s="46"/>
      <c r="B78" s="46"/>
      <c r="C78" s="46"/>
      <c r="D78" s="46"/>
      <c r="E78" s="46"/>
      <c r="F78" s="46"/>
      <c r="G78" s="46"/>
      <c r="H78" s="46"/>
      <c r="I78" s="46"/>
      <c r="J78" s="46"/>
    </row>
    <row r="79" spans="1:10" x14ac:dyDescent="0.25">
      <c r="A79" s="46"/>
      <c r="B79" s="46"/>
      <c r="C79" s="46"/>
      <c r="D79" s="46"/>
      <c r="E79" s="46"/>
      <c r="F79" s="46"/>
      <c r="G79" s="46"/>
      <c r="H79" s="46"/>
      <c r="I79" s="46"/>
      <c r="J79" s="46"/>
    </row>
    <row r="80" spans="1:10" x14ac:dyDescent="0.25">
      <c r="A80" s="46"/>
      <c r="B80" s="46"/>
      <c r="C80" s="46"/>
      <c r="D80" s="46"/>
      <c r="E80" s="46"/>
      <c r="F80" s="46"/>
      <c r="G80" s="46"/>
      <c r="H80" s="46"/>
      <c r="I80" s="46"/>
      <c r="J80" s="46"/>
    </row>
    <row r="81" spans="1:10" x14ac:dyDescent="0.25">
      <c r="A81" s="46"/>
      <c r="B81" s="46"/>
      <c r="C81" s="46"/>
      <c r="D81" s="46"/>
      <c r="E81" s="46"/>
      <c r="F81" s="46"/>
      <c r="G81" s="46"/>
      <c r="H81" s="46"/>
      <c r="I81" s="46"/>
      <c r="J81" s="46"/>
    </row>
  </sheetData>
  <mergeCells count="1"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N72"/>
  <sheetViews>
    <sheetView showGridLines="0" zoomScaleNormal="100" workbookViewId="0"/>
  </sheetViews>
  <sheetFormatPr baseColWidth="10" defaultColWidth="11" defaultRowHeight="15" x14ac:dyDescent="0.25"/>
  <cols>
    <col min="1" max="1" width="28.625" style="16" customWidth="1"/>
    <col min="2" max="2" width="8.625" style="16" customWidth="1"/>
    <col min="3" max="13" width="7.25" style="16" customWidth="1"/>
    <col min="14" max="14" width="7.625" style="16" customWidth="1"/>
    <col min="15" max="16384" width="11" style="16"/>
  </cols>
  <sheetData>
    <row r="1" spans="1:14" s="127" customFormat="1" ht="12.75" x14ac:dyDescent="0.2">
      <c r="A1" s="126" t="s">
        <v>177</v>
      </c>
      <c r="F1" s="128"/>
    </row>
    <row r="2" spans="1:14" s="1" customFormat="1" ht="12.75" x14ac:dyDescent="0.2">
      <c r="A2" s="508" t="s">
        <v>0</v>
      </c>
      <c r="B2" s="498"/>
      <c r="C2" s="63"/>
      <c r="F2" s="62"/>
      <c r="G2" s="62"/>
      <c r="N2" s="67" t="s">
        <v>178</v>
      </c>
    </row>
    <row r="3" spans="1:14" s="1" customFormat="1" ht="12.75" x14ac:dyDescent="0.2">
      <c r="A3" s="73"/>
      <c r="B3" s="63"/>
      <c r="C3" s="63"/>
      <c r="F3" s="62"/>
      <c r="G3" s="62"/>
      <c r="H3" s="67"/>
    </row>
    <row r="4" spans="1:14" x14ac:dyDescent="0.25">
      <c r="A4" s="226" t="s">
        <v>411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</row>
    <row r="5" spans="1:14" ht="15" customHeight="1" x14ac:dyDescent="0.25">
      <c r="A5" s="148"/>
      <c r="B5" s="149"/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</row>
    <row r="6" spans="1:14" s="19" customFormat="1" ht="30" customHeight="1" x14ac:dyDescent="0.15">
      <c r="A6" s="516" t="s">
        <v>5</v>
      </c>
      <c r="B6" s="520" t="s">
        <v>65</v>
      </c>
      <c r="C6" s="150" t="s">
        <v>129</v>
      </c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518" t="s">
        <v>130</v>
      </c>
    </row>
    <row r="7" spans="1:14" ht="45" customHeight="1" x14ac:dyDescent="0.25">
      <c r="A7" s="517"/>
      <c r="B7" s="521"/>
      <c r="C7" s="152" t="s">
        <v>131</v>
      </c>
      <c r="D7" s="152" t="s">
        <v>132</v>
      </c>
      <c r="E7" s="152" t="s">
        <v>133</v>
      </c>
      <c r="F7" s="152" t="s">
        <v>134</v>
      </c>
      <c r="G7" s="152" t="s">
        <v>135</v>
      </c>
      <c r="H7" s="152" t="s">
        <v>136</v>
      </c>
      <c r="I7" s="152" t="s">
        <v>137</v>
      </c>
      <c r="J7" s="152" t="s">
        <v>138</v>
      </c>
      <c r="K7" s="152" t="s">
        <v>139</v>
      </c>
      <c r="L7" s="152" t="s">
        <v>140</v>
      </c>
      <c r="M7" s="153" t="s">
        <v>141</v>
      </c>
      <c r="N7" s="519"/>
    </row>
    <row r="8" spans="1:14" ht="15" customHeight="1" x14ac:dyDescent="0.25">
      <c r="A8" s="154"/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6"/>
    </row>
    <row r="9" spans="1:14" x14ac:dyDescent="0.25">
      <c r="B9" s="242" t="s">
        <v>93</v>
      </c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</row>
    <row r="10" spans="1:14" ht="15" customHeight="1" x14ac:dyDescent="0.25">
      <c r="A10" s="227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</row>
    <row r="11" spans="1:14" ht="13.35" customHeight="1" x14ac:dyDescent="0.25">
      <c r="B11" s="228" t="s">
        <v>73</v>
      </c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</row>
    <row r="12" spans="1:14" ht="13.35" customHeight="1" x14ac:dyDescent="0.25">
      <c r="A12" s="157"/>
      <c r="B12" s="158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</row>
    <row r="13" spans="1:14" ht="13.35" customHeight="1" x14ac:dyDescent="0.25">
      <c r="A13" s="159" t="s">
        <v>35</v>
      </c>
      <c r="B13" s="229">
        <v>11063</v>
      </c>
      <c r="C13" s="229">
        <v>2433</v>
      </c>
      <c r="D13" s="229">
        <v>68</v>
      </c>
      <c r="E13" s="229">
        <v>68</v>
      </c>
      <c r="F13" s="229">
        <v>59</v>
      </c>
      <c r="G13" s="229">
        <v>51</v>
      </c>
      <c r="H13" s="229">
        <v>52</v>
      </c>
      <c r="I13" s="229">
        <v>47</v>
      </c>
      <c r="J13" s="229">
        <v>32</v>
      </c>
      <c r="K13" s="229">
        <v>25</v>
      </c>
      <c r="L13" s="229">
        <v>15</v>
      </c>
      <c r="M13" s="229">
        <v>26</v>
      </c>
      <c r="N13" s="229">
        <v>8187</v>
      </c>
    </row>
    <row r="14" spans="1:14" ht="13.35" customHeight="1" x14ac:dyDescent="0.25">
      <c r="A14" s="159" t="s">
        <v>36</v>
      </c>
      <c r="B14" s="229">
        <v>25406</v>
      </c>
      <c r="C14" s="229">
        <v>4590</v>
      </c>
      <c r="D14" s="229">
        <v>94</v>
      </c>
      <c r="E14" s="229">
        <v>76</v>
      </c>
      <c r="F14" s="229">
        <v>94</v>
      </c>
      <c r="G14" s="229">
        <v>109</v>
      </c>
      <c r="H14" s="229">
        <v>92</v>
      </c>
      <c r="I14" s="229">
        <v>79</v>
      </c>
      <c r="J14" s="229">
        <v>30</v>
      </c>
      <c r="K14" s="229">
        <v>21</v>
      </c>
      <c r="L14" s="229">
        <v>18</v>
      </c>
      <c r="M14" s="229">
        <v>44</v>
      </c>
      <c r="N14" s="229">
        <v>20159</v>
      </c>
    </row>
    <row r="15" spans="1:14" ht="13.35" customHeight="1" x14ac:dyDescent="0.25">
      <c r="A15" s="159" t="s">
        <v>37</v>
      </c>
      <c r="B15" s="229">
        <v>925</v>
      </c>
      <c r="C15" s="229">
        <v>164</v>
      </c>
      <c r="D15" s="229">
        <v>15</v>
      </c>
      <c r="E15" s="229">
        <v>3</v>
      </c>
      <c r="F15" s="229">
        <v>16</v>
      </c>
      <c r="G15" s="229">
        <v>10</v>
      </c>
      <c r="H15" s="229">
        <v>8</v>
      </c>
      <c r="I15" s="229">
        <v>1</v>
      </c>
      <c r="J15" s="229">
        <v>4</v>
      </c>
      <c r="K15" s="229">
        <v>1</v>
      </c>
      <c r="L15" s="229">
        <v>0</v>
      </c>
      <c r="M15" s="229">
        <v>1</v>
      </c>
      <c r="N15" s="229">
        <v>702</v>
      </c>
    </row>
    <row r="16" spans="1:14" ht="13.35" customHeight="1" x14ac:dyDescent="0.25">
      <c r="A16" s="159" t="s">
        <v>38</v>
      </c>
      <c r="B16" s="229">
        <v>937</v>
      </c>
      <c r="C16" s="229">
        <v>124</v>
      </c>
      <c r="D16" s="229">
        <v>19</v>
      </c>
      <c r="E16" s="229">
        <v>25</v>
      </c>
      <c r="F16" s="229">
        <v>24</v>
      </c>
      <c r="G16" s="229">
        <v>16</v>
      </c>
      <c r="H16" s="229">
        <v>9</v>
      </c>
      <c r="I16" s="229">
        <v>10</v>
      </c>
      <c r="J16" s="229">
        <v>4</v>
      </c>
      <c r="K16" s="229">
        <v>4</v>
      </c>
      <c r="L16" s="229">
        <v>2</v>
      </c>
      <c r="M16" s="229">
        <v>1</v>
      </c>
      <c r="N16" s="229">
        <v>699</v>
      </c>
    </row>
    <row r="17" spans="1:14" ht="13.35" customHeight="1" x14ac:dyDescent="0.25">
      <c r="A17" s="159" t="s">
        <v>39</v>
      </c>
      <c r="B17" s="229">
        <v>251</v>
      </c>
      <c r="C17" s="229">
        <v>12</v>
      </c>
      <c r="D17" s="229">
        <v>0</v>
      </c>
      <c r="E17" s="229">
        <v>1</v>
      </c>
      <c r="F17" s="229">
        <v>1</v>
      </c>
      <c r="G17" s="229">
        <v>2</v>
      </c>
      <c r="H17" s="229">
        <v>4</v>
      </c>
      <c r="I17" s="229">
        <v>1</v>
      </c>
      <c r="J17" s="229">
        <v>1</v>
      </c>
      <c r="K17" s="229">
        <v>0</v>
      </c>
      <c r="L17" s="229">
        <v>0</v>
      </c>
      <c r="M17" s="229">
        <v>1</v>
      </c>
      <c r="N17" s="229">
        <v>228</v>
      </c>
    </row>
    <row r="18" spans="1:14" ht="13.35" customHeight="1" x14ac:dyDescent="0.25">
      <c r="A18" s="159" t="s">
        <v>40</v>
      </c>
      <c r="B18" s="229">
        <v>1259</v>
      </c>
      <c r="C18" s="229">
        <v>90</v>
      </c>
      <c r="D18" s="229">
        <v>9</v>
      </c>
      <c r="E18" s="229">
        <v>4</v>
      </c>
      <c r="F18" s="229">
        <v>11</v>
      </c>
      <c r="G18" s="229">
        <v>13</v>
      </c>
      <c r="H18" s="229">
        <v>13</v>
      </c>
      <c r="I18" s="229">
        <v>10</v>
      </c>
      <c r="J18" s="229">
        <v>6</v>
      </c>
      <c r="K18" s="229">
        <v>8</v>
      </c>
      <c r="L18" s="229">
        <v>3</v>
      </c>
      <c r="M18" s="229">
        <v>6</v>
      </c>
      <c r="N18" s="229">
        <v>1086</v>
      </c>
    </row>
    <row r="19" spans="1:14" ht="13.35" customHeight="1" x14ac:dyDescent="0.25">
      <c r="A19" s="159" t="s">
        <v>41</v>
      </c>
      <c r="B19" s="229">
        <v>4124</v>
      </c>
      <c r="C19" s="229">
        <v>759</v>
      </c>
      <c r="D19" s="229">
        <v>29</v>
      </c>
      <c r="E19" s="229">
        <v>39</v>
      </c>
      <c r="F19" s="229">
        <v>35</v>
      </c>
      <c r="G19" s="229">
        <v>33</v>
      </c>
      <c r="H19" s="229">
        <v>30</v>
      </c>
      <c r="I19" s="229">
        <v>19</v>
      </c>
      <c r="J19" s="229">
        <v>7</v>
      </c>
      <c r="K19" s="229">
        <v>11</v>
      </c>
      <c r="L19" s="229">
        <v>6</v>
      </c>
      <c r="M19" s="229">
        <v>8</v>
      </c>
      <c r="N19" s="229">
        <v>3148</v>
      </c>
    </row>
    <row r="20" spans="1:14" ht="13.35" customHeight="1" x14ac:dyDescent="0.25">
      <c r="A20" s="159" t="s">
        <v>42</v>
      </c>
      <c r="B20" s="229">
        <v>865</v>
      </c>
      <c r="C20" s="229">
        <v>131</v>
      </c>
      <c r="D20" s="229">
        <v>8</v>
      </c>
      <c r="E20" s="229">
        <v>13</v>
      </c>
      <c r="F20" s="229">
        <v>16</v>
      </c>
      <c r="G20" s="229">
        <v>11</v>
      </c>
      <c r="H20" s="229">
        <v>3</v>
      </c>
      <c r="I20" s="229">
        <v>7</v>
      </c>
      <c r="J20" s="229">
        <v>4</v>
      </c>
      <c r="K20" s="229">
        <v>2</v>
      </c>
      <c r="L20" s="229">
        <v>2</v>
      </c>
      <c r="M20" s="229">
        <v>1</v>
      </c>
      <c r="N20" s="229">
        <v>667</v>
      </c>
    </row>
    <row r="21" spans="1:14" ht="13.35" customHeight="1" x14ac:dyDescent="0.25">
      <c r="A21" s="159" t="s">
        <v>43</v>
      </c>
      <c r="B21" s="229">
        <v>7291</v>
      </c>
      <c r="C21" s="229">
        <v>562</v>
      </c>
      <c r="D21" s="229">
        <v>35</v>
      </c>
      <c r="E21" s="229">
        <v>30</v>
      </c>
      <c r="F21" s="229">
        <v>46</v>
      </c>
      <c r="G21" s="229">
        <v>41</v>
      </c>
      <c r="H21" s="229">
        <v>35</v>
      </c>
      <c r="I21" s="229">
        <v>20</v>
      </c>
      <c r="J21" s="229">
        <v>18</v>
      </c>
      <c r="K21" s="229">
        <v>13</v>
      </c>
      <c r="L21" s="229">
        <v>6</v>
      </c>
      <c r="M21" s="229">
        <v>15</v>
      </c>
      <c r="N21" s="229">
        <v>6470</v>
      </c>
    </row>
    <row r="22" spans="1:14" ht="13.35" customHeight="1" x14ac:dyDescent="0.25">
      <c r="A22" s="159" t="s">
        <v>44</v>
      </c>
      <c r="B22" s="229">
        <v>10295</v>
      </c>
      <c r="C22" s="229">
        <v>787</v>
      </c>
      <c r="D22" s="229">
        <v>506</v>
      </c>
      <c r="E22" s="229">
        <v>102</v>
      </c>
      <c r="F22" s="229">
        <v>77</v>
      </c>
      <c r="G22" s="229">
        <v>86</v>
      </c>
      <c r="H22" s="229">
        <v>63</v>
      </c>
      <c r="I22" s="229">
        <v>47</v>
      </c>
      <c r="J22" s="229">
        <v>27</v>
      </c>
      <c r="K22" s="229">
        <v>18</v>
      </c>
      <c r="L22" s="229">
        <v>4</v>
      </c>
      <c r="M22" s="229">
        <v>17</v>
      </c>
      <c r="N22" s="229">
        <v>8561</v>
      </c>
    </row>
    <row r="23" spans="1:14" ht="13.35" customHeight="1" x14ac:dyDescent="0.25">
      <c r="A23" s="159" t="s">
        <v>45</v>
      </c>
      <c r="B23" s="229">
        <v>3005</v>
      </c>
      <c r="C23" s="229">
        <v>510</v>
      </c>
      <c r="D23" s="229">
        <v>32</v>
      </c>
      <c r="E23" s="229">
        <v>25</v>
      </c>
      <c r="F23" s="229">
        <v>8</v>
      </c>
      <c r="G23" s="229">
        <v>20</v>
      </c>
      <c r="H23" s="229">
        <v>16</v>
      </c>
      <c r="I23" s="229">
        <v>15</v>
      </c>
      <c r="J23" s="229">
        <v>9</v>
      </c>
      <c r="K23" s="229">
        <v>5</v>
      </c>
      <c r="L23" s="229">
        <v>2</v>
      </c>
      <c r="M23" s="229">
        <v>2</v>
      </c>
      <c r="N23" s="229">
        <v>2361</v>
      </c>
    </row>
    <row r="24" spans="1:14" ht="13.35" customHeight="1" x14ac:dyDescent="0.25">
      <c r="A24" s="159" t="s">
        <v>46</v>
      </c>
      <c r="B24" s="229">
        <v>310</v>
      </c>
      <c r="C24" s="229">
        <v>38</v>
      </c>
      <c r="D24" s="229">
        <v>5</v>
      </c>
      <c r="E24" s="229">
        <v>4</v>
      </c>
      <c r="F24" s="229">
        <v>4</v>
      </c>
      <c r="G24" s="229">
        <v>3</v>
      </c>
      <c r="H24" s="229">
        <v>1</v>
      </c>
      <c r="I24" s="229">
        <v>3</v>
      </c>
      <c r="J24" s="229">
        <v>0</v>
      </c>
      <c r="K24" s="229">
        <v>3</v>
      </c>
      <c r="L24" s="229">
        <v>0</v>
      </c>
      <c r="M24" s="229">
        <v>0</v>
      </c>
      <c r="N24" s="229">
        <v>249</v>
      </c>
    </row>
    <row r="25" spans="1:14" ht="13.35" customHeight="1" x14ac:dyDescent="0.25">
      <c r="A25" s="159" t="s">
        <v>47</v>
      </c>
      <c r="B25" s="229">
        <v>4116</v>
      </c>
      <c r="C25" s="229">
        <v>670</v>
      </c>
      <c r="D25" s="229">
        <v>48</v>
      </c>
      <c r="E25" s="229">
        <v>83</v>
      </c>
      <c r="F25" s="229">
        <v>145</v>
      </c>
      <c r="G25" s="229">
        <v>106</v>
      </c>
      <c r="H25" s="229">
        <v>81</v>
      </c>
      <c r="I25" s="229">
        <v>62</v>
      </c>
      <c r="J25" s="229">
        <v>43</v>
      </c>
      <c r="K25" s="229">
        <v>37</v>
      </c>
      <c r="L25" s="229">
        <v>17</v>
      </c>
      <c r="M25" s="229">
        <v>26</v>
      </c>
      <c r="N25" s="229">
        <v>2798</v>
      </c>
    </row>
    <row r="26" spans="1:14" ht="13.35" customHeight="1" x14ac:dyDescent="0.25">
      <c r="A26" s="159" t="s">
        <v>48</v>
      </c>
      <c r="B26" s="229">
        <v>1225</v>
      </c>
      <c r="C26" s="229">
        <v>156</v>
      </c>
      <c r="D26" s="229">
        <v>14</v>
      </c>
      <c r="E26" s="229">
        <v>14</v>
      </c>
      <c r="F26" s="229">
        <v>20</v>
      </c>
      <c r="G26" s="229">
        <v>18</v>
      </c>
      <c r="H26" s="229">
        <v>9</v>
      </c>
      <c r="I26" s="229">
        <v>13</v>
      </c>
      <c r="J26" s="229">
        <v>12</v>
      </c>
      <c r="K26" s="229">
        <v>2</v>
      </c>
      <c r="L26" s="229">
        <v>3</v>
      </c>
      <c r="M26" s="229">
        <v>5</v>
      </c>
      <c r="N26" s="229">
        <v>959</v>
      </c>
    </row>
    <row r="27" spans="1:14" ht="13.35" customHeight="1" x14ac:dyDescent="0.25">
      <c r="A27" s="159" t="s">
        <v>49</v>
      </c>
      <c r="B27" s="229">
        <v>2147</v>
      </c>
      <c r="C27" s="229">
        <v>143</v>
      </c>
      <c r="D27" s="229">
        <v>12</v>
      </c>
      <c r="E27" s="229">
        <v>9</v>
      </c>
      <c r="F27" s="229">
        <v>18</v>
      </c>
      <c r="G27" s="229">
        <v>25</v>
      </c>
      <c r="H27" s="229">
        <v>15</v>
      </c>
      <c r="I27" s="229">
        <v>16</v>
      </c>
      <c r="J27" s="229">
        <v>8</v>
      </c>
      <c r="K27" s="229">
        <v>12</v>
      </c>
      <c r="L27" s="229">
        <v>2</v>
      </c>
      <c r="M27" s="229">
        <v>6</v>
      </c>
      <c r="N27" s="229">
        <v>1881</v>
      </c>
    </row>
    <row r="28" spans="1:14" ht="13.35" customHeight="1" x14ac:dyDescent="0.25">
      <c r="A28" s="159" t="s">
        <v>50</v>
      </c>
      <c r="B28" s="229">
        <v>1838</v>
      </c>
      <c r="C28" s="229">
        <v>234</v>
      </c>
      <c r="D28" s="229">
        <v>17</v>
      </c>
      <c r="E28" s="229">
        <v>26</v>
      </c>
      <c r="F28" s="229">
        <v>40</v>
      </c>
      <c r="G28" s="229">
        <v>38</v>
      </c>
      <c r="H28" s="229">
        <v>31</v>
      </c>
      <c r="I28" s="229">
        <v>22</v>
      </c>
      <c r="J28" s="229">
        <v>12</v>
      </c>
      <c r="K28" s="229">
        <v>6</v>
      </c>
      <c r="L28" s="229">
        <v>4</v>
      </c>
      <c r="M28" s="229">
        <v>7</v>
      </c>
      <c r="N28" s="229">
        <v>1401</v>
      </c>
    </row>
    <row r="29" spans="1:14" ht="13.35" customHeight="1" x14ac:dyDescent="0.25">
      <c r="A29" s="159"/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29"/>
    </row>
    <row r="30" spans="1:14" ht="13.35" customHeight="1" x14ac:dyDescent="0.25">
      <c r="A30" s="160" t="s">
        <v>126</v>
      </c>
      <c r="B30" s="230">
        <v>75057</v>
      </c>
      <c r="C30" s="230">
        <v>11403</v>
      </c>
      <c r="D30" s="230">
        <v>911</v>
      </c>
      <c r="E30" s="230">
        <v>522</v>
      </c>
      <c r="F30" s="230">
        <v>614</v>
      </c>
      <c r="G30" s="230">
        <v>582</v>
      </c>
      <c r="H30" s="230">
        <v>462</v>
      </c>
      <c r="I30" s="230">
        <v>372</v>
      </c>
      <c r="J30" s="230">
        <v>217</v>
      </c>
      <c r="K30" s="230">
        <v>168</v>
      </c>
      <c r="L30" s="230">
        <v>84</v>
      </c>
      <c r="M30" s="230">
        <v>166</v>
      </c>
      <c r="N30" s="230">
        <v>59556</v>
      </c>
    </row>
    <row r="31" spans="1:14" ht="14.1" customHeight="1" x14ac:dyDescent="0.25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2" spans="1:14" ht="13.35" customHeight="1" x14ac:dyDescent="0.25">
      <c r="B32" s="231" t="s">
        <v>90</v>
      </c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</row>
    <row r="33" spans="1:14" ht="13.35" customHeight="1" x14ac:dyDescent="0.25">
      <c r="A33" s="161"/>
      <c r="B33" s="232"/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</row>
    <row r="34" spans="1:14" ht="13.35" customHeight="1" x14ac:dyDescent="0.25">
      <c r="A34" s="159" t="s">
        <v>35</v>
      </c>
      <c r="B34" s="229">
        <v>9162</v>
      </c>
      <c r="C34" s="229">
        <v>2045</v>
      </c>
      <c r="D34" s="229">
        <v>65</v>
      </c>
      <c r="E34" s="229">
        <v>64</v>
      </c>
      <c r="F34" s="229">
        <v>46</v>
      </c>
      <c r="G34" s="229">
        <v>41</v>
      </c>
      <c r="H34" s="229">
        <v>41</v>
      </c>
      <c r="I34" s="229">
        <v>32</v>
      </c>
      <c r="J34" s="229">
        <v>18</v>
      </c>
      <c r="K34" s="229">
        <v>12</v>
      </c>
      <c r="L34" s="229">
        <v>7</v>
      </c>
      <c r="M34" s="229">
        <v>9</v>
      </c>
      <c r="N34" s="229">
        <v>6782</v>
      </c>
    </row>
    <row r="35" spans="1:14" ht="13.35" customHeight="1" x14ac:dyDescent="0.25">
      <c r="A35" s="159" t="s">
        <v>36</v>
      </c>
      <c r="B35" s="229">
        <v>16465</v>
      </c>
      <c r="C35" s="229">
        <v>3271</v>
      </c>
      <c r="D35" s="229">
        <v>80</v>
      </c>
      <c r="E35" s="229">
        <v>63</v>
      </c>
      <c r="F35" s="229">
        <v>78</v>
      </c>
      <c r="G35" s="229">
        <v>72</v>
      </c>
      <c r="H35" s="229">
        <v>53</v>
      </c>
      <c r="I35" s="229">
        <v>40</v>
      </c>
      <c r="J35" s="229">
        <v>16</v>
      </c>
      <c r="K35" s="229">
        <v>7</v>
      </c>
      <c r="L35" s="229">
        <v>4</v>
      </c>
      <c r="M35" s="229">
        <v>9</v>
      </c>
      <c r="N35" s="229">
        <v>12772</v>
      </c>
    </row>
    <row r="36" spans="1:14" ht="13.35" customHeight="1" x14ac:dyDescent="0.25">
      <c r="A36" s="159" t="s">
        <v>37</v>
      </c>
      <c r="B36" s="229">
        <v>720</v>
      </c>
      <c r="C36" s="229">
        <v>124</v>
      </c>
      <c r="D36" s="229">
        <v>12</v>
      </c>
      <c r="E36" s="229">
        <v>3</v>
      </c>
      <c r="F36" s="229">
        <v>13</v>
      </c>
      <c r="G36" s="229">
        <v>8</v>
      </c>
      <c r="H36" s="229">
        <v>6</v>
      </c>
      <c r="I36" s="229">
        <v>1</v>
      </c>
      <c r="J36" s="229">
        <v>3</v>
      </c>
      <c r="K36" s="229">
        <v>0</v>
      </c>
      <c r="L36" s="229">
        <v>0</v>
      </c>
      <c r="M36" s="229">
        <v>0</v>
      </c>
      <c r="N36" s="229">
        <v>550</v>
      </c>
    </row>
    <row r="37" spans="1:14" ht="13.35" customHeight="1" x14ac:dyDescent="0.25">
      <c r="A37" s="159" t="s">
        <v>38</v>
      </c>
      <c r="B37" s="229">
        <v>695</v>
      </c>
      <c r="C37" s="229">
        <v>92</v>
      </c>
      <c r="D37" s="229">
        <v>16</v>
      </c>
      <c r="E37" s="229">
        <v>18</v>
      </c>
      <c r="F37" s="229">
        <v>13</v>
      </c>
      <c r="G37" s="229">
        <v>10</v>
      </c>
      <c r="H37" s="229">
        <v>4</v>
      </c>
      <c r="I37" s="229">
        <v>6</v>
      </c>
      <c r="J37" s="229">
        <v>2</v>
      </c>
      <c r="K37" s="229">
        <v>1</v>
      </c>
      <c r="L37" s="229">
        <v>0</v>
      </c>
      <c r="M37" s="229">
        <v>0</v>
      </c>
      <c r="N37" s="229">
        <v>533</v>
      </c>
    </row>
    <row r="38" spans="1:14" ht="13.35" customHeight="1" x14ac:dyDescent="0.25">
      <c r="A38" s="159" t="s">
        <v>39</v>
      </c>
      <c r="B38" s="229">
        <v>183</v>
      </c>
      <c r="C38" s="229">
        <v>10</v>
      </c>
      <c r="D38" s="229">
        <v>0</v>
      </c>
      <c r="E38" s="229">
        <v>1</v>
      </c>
      <c r="F38" s="229">
        <v>1</v>
      </c>
      <c r="G38" s="229">
        <v>2</v>
      </c>
      <c r="H38" s="229">
        <v>3</v>
      </c>
      <c r="I38" s="229">
        <v>1</v>
      </c>
      <c r="J38" s="229">
        <v>0</v>
      </c>
      <c r="K38" s="229">
        <v>0</v>
      </c>
      <c r="L38" s="229">
        <v>0</v>
      </c>
      <c r="M38" s="229">
        <v>1</v>
      </c>
      <c r="N38" s="229">
        <v>164</v>
      </c>
    </row>
    <row r="39" spans="1:14" ht="13.35" customHeight="1" x14ac:dyDescent="0.25">
      <c r="A39" s="159" t="s">
        <v>40</v>
      </c>
      <c r="B39" s="229">
        <v>765</v>
      </c>
      <c r="C39" s="229">
        <v>55</v>
      </c>
      <c r="D39" s="229">
        <v>8</v>
      </c>
      <c r="E39" s="229">
        <v>2</v>
      </c>
      <c r="F39" s="229">
        <v>7</v>
      </c>
      <c r="G39" s="229">
        <v>8</v>
      </c>
      <c r="H39" s="229">
        <v>5</v>
      </c>
      <c r="I39" s="229">
        <v>3</v>
      </c>
      <c r="J39" s="229">
        <v>4</v>
      </c>
      <c r="K39" s="229">
        <v>4</v>
      </c>
      <c r="L39" s="229">
        <v>0</v>
      </c>
      <c r="M39" s="229">
        <v>1</v>
      </c>
      <c r="N39" s="229">
        <v>668</v>
      </c>
    </row>
    <row r="40" spans="1:14" ht="13.35" customHeight="1" x14ac:dyDescent="0.25">
      <c r="A40" s="159" t="s">
        <v>41</v>
      </c>
      <c r="B40" s="229">
        <v>3041</v>
      </c>
      <c r="C40" s="229">
        <v>532</v>
      </c>
      <c r="D40" s="229">
        <v>21</v>
      </c>
      <c r="E40" s="229">
        <v>29</v>
      </c>
      <c r="F40" s="229">
        <v>25</v>
      </c>
      <c r="G40" s="229">
        <v>21</v>
      </c>
      <c r="H40" s="229">
        <v>18</v>
      </c>
      <c r="I40" s="229">
        <v>10</v>
      </c>
      <c r="J40" s="229">
        <v>2</v>
      </c>
      <c r="K40" s="229">
        <v>4</v>
      </c>
      <c r="L40" s="229">
        <v>2</v>
      </c>
      <c r="M40" s="229">
        <v>3</v>
      </c>
      <c r="N40" s="229">
        <v>2374</v>
      </c>
    </row>
    <row r="41" spans="1:14" ht="13.35" customHeight="1" x14ac:dyDescent="0.25">
      <c r="A41" s="159" t="s">
        <v>42</v>
      </c>
      <c r="B41" s="229">
        <v>523</v>
      </c>
      <c r="C41" s="229">
        <v>88</v>
      </c>
      <c r="D41" s="229">
        <v>8</v>
      </c>
      <c r="E41" s="229">
        <v>11</v>
      </c>
      <c r="F41" s="229">
        <v>8</v>
      </c>
      <c r="G41" s="229">
        <v>5</v>
      </c>
      <c r="H41" s="229">
        <v>1</v>
      </c>
      <c r="I41" s="229">
        <v>1</v>
      </c>
      <c r="J41" s="229">
        <v>0</v>
      </c>
      <c r="K41" s="229">
        <v>1</v>
      </c>
      <c r="L41" s="229">
        <v>1</v>
      </c>
      <c r="M41" s="229">
        <v>1</v>
      </c>
      <c r="N41" s="229">
        <v>398</v>
      </c>
    </row>
    <row r="42" spans="1:14" ht="13.35" customHeight="1" x14ac:dyDescent="0.25">
      <c r="A42" s="159" t="s">
        <v>43</v>
      </c>
      <c r="B42" s="229">
        <v>4963</v>
      </c>
      <c r="C42" s="229">
        <v>408</v>
      </c>
      <c r="D42" s="229">
        <v>33</v>
      </c>
      <c r="E42" s="229">
        <v>23</v>
      </c>
      <c r="F42" s="229">
        <v>38</v>
      </c>
      <c r="G42" s="229">
        <v>22</v>
      </c>
      <c r="H42" s="229">
        <v>20</v>
      </c>
      <c r="I42" s="229">
        <v>4</v>
      </c>
      <c r="J42" s="229">
        <v>8</v>
      </c>
      <c r="K42" s="229">
        <v>4</v>
      </c>
      <c r="L42" s="229">
        <v>2</v>
      </c>
      <c r="M42" s="229">
        <v>3</v>
      </c>
      <c r="N42" s="229">
        <v>4398</v>
      </c>
    </row>
    <row r="43" spans="1:14" ht="13.35" customHeight="1" x14ac:dyDescent="0.25">
      <c r="A43" s="159" t="s">
        <v>44</v>
      </c>
      <c r="B43" s="229">
        <v>8674</v>
      </c>
      <c r="C43" s="229">
        <v>651</v>
      </c>
      <c r="D43" s="229">
        <v>438</v>
      </c>
      <c r="E43" s="229">
        <v>86</v>
      </c>
      <c r="F43" s="229">
        <v>69</v>
      </c>
      <c r="G43" s="229">
        <v>69</v>
      </c>
      <c r="H43" s="229">
        <v>47</v>
      </c>
      <c r="I43" s="229">
        <v>35</v>
      </c>
      <c r="J43" s="229">
        <v>11</v>
      </c>
      <c r="K43" s="229">
        <v>12</v>
      </c>
      <c r="L43" s="229">
        <v>2</v>
      </c>
      <c r="M43" s="229">
        <v>5</v>
      </c>
      <c r="N43" s="229">
        <v>7249</v>
      </c>
    </row>
    <row r="44" spans="1:14" ht="13.35" customHeight="1" x14ac:dyDescent="0.25">
      <c r="A44" s="159" t="s">
        <v>45</v>
      </c>
      <c r="B44" s="229">
        <v>2492</v>
      </c>
      <c r="C44" s="229">
        <v>427</v>
      </c>
      <c r="D44" s="229">
        <v>30</v>
      </c>
      <c r="E44" s="229">
        <v>22</v>
      </c>
      <c r="F44" s="229">
        <v>8</v>
      </c>
      <c r="G44" s="229">
        <v>16</v>
      </c>
      <c r="H44" s="229">
        <v>12</v>
      </c>
      <c r="I44" s="229">
        <v>5</v>
      </c>
      <c r="J44" s="229">
        <v>5</v>
      </c>
      <c r="K44" s="229">
        <v>3</v>
      </c>
      <c r="L44" s="229">
        <v>0</v>
      </c>
      <c r="M44" s="229">
        <v>0</v>
      </c>
      <c r="N44" s="229">
        <v>1964</v>
      </c>
    </row>
    <row r="45" spans="1:14" ht="13.35" customHeight="1" x14ac:dyDescent="0.25">
      <c r="A45" s="159" t="s">
        <v>46</v>
      </c>
      <c r="B45" s="229">
        <v>250</v>
      </c>
      <c r="C45" s="229">
        <v>32</v>
      </c>
      <c r="D45" s="229">
        <v>5</v>
      </c>
      <c r="E45" s="229">
        <v>2</v>
      </c>
      <c r="F45" s="229">
        <v>3</v>
      </c>
      <c r="G45" s="229">
        <v>1</v>
      </c>
      <c r="H45" s="229">
        <v>1</v>
      </c>
      <c r="I45" s="229">
        <v>2</v>
      </c>
      <c r="J45" s="229">
        <v>0</v>
      </c>
      <c r="K45" s="229">
        <v>1</v>
      </c>
      <c r="L45" s="229">
        <v>0</v>
      </c>
      <c r="M45" s="229">
        <v>0</v>
      </c>
      <c r="N45" s="229">
        <v>203</v>
      </c>
    </row>
    <row r="46" spans="1:14" ht="13.35" customHeight="1" x14ac:dyDescent="0.25">
      <c r="A46" s="159" t="s">
        <v>47</v>
      </c>
      <c r="B46" s="229">
        <v>2235</v>
      </c>
      <c r="C46" s="229">
        <v>457</v>
      </c>
      <c r="D46" s="229">
        <v>28</v>
      </c>
      <c r="E46" s="229">
        <v>37</v>
      </c>
      <c r="F46" s="229">
        <v>42</v>
      </c>
      <c r="G46" s="229">
        <v>18</v>
      </c>
      <c r="H46" s="229">
        <v>19</v>
      </c>
      <c r="I46" s="229">
        <v>11</v>
      </c>
      <c r="J46" s="229">
        <v>7</v>
      </c>
      <c r="K46" s="229">
        <v>4</v>
      </c>
      <c r="L46" s="229">
        <v>1</v>
      </c>
      <c r="M46" s="229">
        <v>1</v>
      </c>
      <c r="N46" s="229">
        <v>1610</v>
      </c>
    </row>
    <row r="47" spans="1:14" ht="13.35" customHeight="1" x14ac:dyDescent="0.25">
      <c r="A47" s="159" t="s">
        <v>48</v>
      </c>
      <c r="B47" s="229">
        <v>689</v>
      </c>
      <c r="C47" s="229">
        <v>96</v>
      </c>
      <c r="D47" s="229">
        <v>9</v>
      </c>
      <c r="E47" s="229">
        <v>10</v>
      </c>
      <c r="F47" s="229">
        <v>6</v>
      </c>
      <c r="G47" s="229">
        <v>6</v>
      </c>
      <c r="H47" s="229">
        <v>2</v>
      </c>
      <c r="I47" s="229">
        <v>5</v>
      </c>
      <c r="J47" s="229">
        <v>4</v>
      </c>
      <c r="K47" s="229">
        <v>0</v>
      </c>
      <c r="L47" s="229">
        <v>1</v>
      </c>
      <c r="M47" s="229">
        <v>1</v>
      </c>
      <c r="N47" s="229">
        <v>549</v>
      </c>
    </row>
    <row r="48" spans="1:14" ht="13.35" customHeight="1" x14ac:dyDescent="0.25">
      <c r="A48" s="159" t="s">
        <v>49</v>
      </c>
      <c r="B48" s="229">
        <v>1618</v>
      </c>
      <c r="C48" s="229">
        <v>117</v>
      </c>
      <c r="D48" s="229">
        <v>10</v>
      </c>
      <c r="E48" s="229">
        <v>9</v>
      </c>
      <c r="F48" s="229">
        <v>16</v>
      </c>
      <c r="G48" s="229">
        <v>16</v>
      </c>
      <c r="H48" s="229">
        <v>9</v>
      </c>
      <c r="I48" s="229">
        <v>6</v>
      </c>
      <c r="J48" s="229">
        <v>4</v>
      </c>
      <c r="K48" s="229">
        <v>1</v>
      </c>
      <c r="L48" s="229">
        <v>2</v>
      </c>
      <c r="M48" s="229">
        <v>1</v>
      </c>
      <c r="N48" s="229">
        <v>1427</v>
      </c>
    </row>
    <row r="49" spans="1:14" ht="13.35" customHeight="1" x14ac:dyDescent="0.25">
      <c r="A49" s="159" t="s">
        <v>50</v>
      </c>
      <c r="B49" s="229">
        <v>1062</v>
      </c>
      <c r="C49" s="229">
        <v>148</v>
      </c>
      <c r="D49" s="229">
        <v>12</v>
      </c>
      <c r="E49" s="229">
        <v>16</v>
      </c>
      <c r="F49" s="229">
        <v>16</v>
      </c>
      <c r="G49" s="229">
        <v>12</v>
      </c>
      <c r="H49" s="229">
        <v>7</v>
      </c>
      <c r="I49" s="229">
        <v>2</v>
      </c>
      <c r="J49" s="229">
        <v>3</v>
      </c>
      <c r="K49" s="229">
        <v>1</v>
      </c>
      <c r="L49" s="229">
        <v>1</v>
      </c>
      <c r="M49" s="229">
        <v>1</v>
      </c>
      <c r="N49" s="229">
        <v>843</v>
      </c>
    </row>
    <row r="50" spans="1:14" ht="13.35" customHeight="1" x14ac:dyDescent="0.25">
      <c r="A50" s="159"/>
      <c r="B50" s="229"/>
      <c r="C50" s="229"/>
      <c r="D50" s="229"/>
      <c r="E50" s="229"/>
      <c r="F50" s="229"/>
      <c r="G50" s="229"/>
      <c r="H50" s="229"/>
      <c r="I50" s="229"/>
      <c r="J50" s="229"/>
      <c r="K50" s="229"/>
      <c r="L50" s="229"/>
      <c r="M50" s="229"/>
      <c r="N50" s="229"/>
    </row>
    <row r="51" spans="1:14" ht="13.35" customHeight="1" x14ac:dyDescent="0.25">
      <c r="A51" s="160" t="s">
        <v>126</v>
      </c>
      <c r="B51" s="230">
        <v>53537</v>
      </c>
      <c r="C51" s="230">
        <v>8553</v>
      </c>
      <c r="D51" s="230">
        <v>775</v>
      </c>
      <c r="E51" s="230">
        <v>396</v>
      </c>
      <c r="F51" s="230">
        <v>389</v>
      </c>
      <c r="G51" s="230">
        <v>327</v>
      </c>
      <c r="H51" s="230">
        <v>248</v>
      </c>
      <c r="I51" s="230">
        <v>164</v>
      </c>
      <c r="J51" s="230">
        <v>87</v>
      </c>
      <c r="K51" s="230">
        <v>55</v>
      </c>
      <c r="L51" s="230">
        <v>23</v>
      </c>
      <c r="M51" s="230">
        <v>36</v>
      </c>
      <c r="N51" s="230">
        <v>42484</v>
      </c>
    </row>
    <row r="52" spans="1:14" ht="14.1" customHeight="1" x14ac:dyDescent="0.25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</row>
    <row r="53" spans="1:14" ht="13.35" customHeight="1" x14ac:dyDescent="0.25">
      <c r="B53" s="231" t="s">
        <v>92</v>
      </c>
      <c r="C53" s="231"/>
      <c r="D53" s="231"/>
      <c r="E53" s="231"/>
      <c r="F53" s="231"/>
      <c r="G53" s="231"/>
      <c r="H53" s="231"/>
      <c r="I53" s="231"/>
      <c r="J53" s="231"/>
      <c r="K53" s="231"/>
      <c r="L53" s="231"/>
      <c r="M53" s="231"/>
      <c r="N53" s="231"/>
    </row>
    <row r="54" spans="1:14" ht="13.35" customHeight="1" x14ac:dyDescent="0.25">
      <c r="A54" s="161"/>
      <c r="B54" s="232"/>
      <c r="C54" s="232"/>
      <c r="D54" s="232"/>
      <c r="E54" s="232"/>
      <c r="F54" s="232"/>
      <c r="G54" s="232"/>
      <c r="H54" s="232"/>
      <c r="I54" s="232"/>
      <c r="J54" s="232"/>
      <c r="K54" s="232"/>
      <c r="L54" s="232"/>
      <c r="M54" s="232"/>
      <c r="N54" s="232"/>
    </row>
    <row r="55" spans="1:14" ht="13.35" customHeight="1" x14ac:dyDescent="0.25">
      <c r="A55" s="159" t="s">
        <v>35</v>
      </c>
      <c r="B55" s="415">
        <v>1901</v>
      </c>
      <c r="C55" s="415">
        <v>388</v>
      </c>
      <c r="D55" s="415">
        <v>3</v>
      </c>
      <c r="E55" s="415">
        <v>4</v>
      </c>
      <c r="F55" s="415">
        <v>13</v>
      </c>
      <c r="G55" s="415">
        <v>10</v>
      </c>
      <c r="H55" s="415">
        <v>11</v>
      </c>
      <c r="I55" s="415">
        <v>15</v>
      </c>
      <c r="J55" s="415">
        <v>14</v>
      </c>
      <c r="K55" s="415">
        <v>13</v>
      </c>
      <c r="L55" s="415">
        <v>8</v>
      </c>
      <c r="M55" s="415">
        <v>17</v>
      </c>
      <c r="N55" s="415">
        <v>1405</v>
      </c>
    </row>
    <row r="56" spans="1:14" ht="13.35" customHeight="1" x14ac:dyDescent="0.25">
      <c r="A56" s="159" t="s">
        <v>36</v>
      </c>
      <c r="B56" s="415">
        <v>8941</v>
      </c>
      <c r="C56" s="415">
        <v>1319</v>
      </c>
      <c r="D56" s="415">
        <v>14</v>
      </c>
      <c r="E56" s="415">
        <v>13</v>
      </c>
      <c r="F56" s="415">
        <v>16</v>
      </c>
      <c r="G56" s="415">
        <v>37</v>
      </c>
      <c r="H56" s="415">
        <v>39</v>
      </c>
      <c r="I56" s="415">
        <v>39</v>
      </c>
      <c r="J56" s="415">
        <v>14</v>
      </c>
      <c r="K56" s="415">
        <v>14</v>
      </c>
      <c r="L56" s="415">
        <v>14</v>
      </c>
      <c r="M56" s="415">
        <v>35</v>
      </c>
      <c r="N56" s="415">
        <v>7387</v>
      </c>
    </row>
    <row r="57" spans="1:14" ht="13.35" customHeight="1" x14ac:dyDescent="0.25">
      <c r="A57" s="159" t="s">
        <v>37</v>
      </c>
      <c r="B57" s="415">
        <v>205</v>
      </c>
      <c r="C57" s="415">
        <v>40</v>
      </c>
      <c r="D57" s="415">
        <v>3</v>
      </c>
      <c r="E57" s="415">
        <v>0</v>
      </c>
      <c r="F57" s="415">
        <v>3</v>
      </c>
      <c r="G57" s="415">
        <v>2</v>
      </c>
      <c r="H57" s="415">
        <v>2</v>
      </c>
      <c r="I57" s="415">
        <v>0</v>
      </c>
      <c r="J57" s="415">
        <v>1</v>
      </c>
      <c r="K57" s="415">
        <v>1</v>
      </c>
      <c r="L57" s="415">
        <v>0</v>
      </c>
      <c r="M57" s="415">
        <v>1</v>
      </c>
      <c r="N57" s="415">
        <v>152</v>
      </c>
    </row>
    <row r="58" spans="1:14" ht="13.35" customHeight="1" x14ac:dyDescent="0.25">
      <c r="A58" s="159" t="s">
        <v>38</v>
      </c>
      <c r="B58" s="415">
        <v>242</v>
      </c>
      <c r="C58" s="415">
        <v>32</v>
      </c>
      <c r="D58" s="415">
        <v>3</v>
      </c>
      <c r="E58" s="415">
        <v>7</v>
      </c>
      <c r="F58" s="415">
        <v>11</v>
      </c>
      <c r="G58" s="415">
        <v>6</v>
      </c>
      <c r="H58" s="415">
        <v>5</v>
      </c>
      <c r="I58" s="415">
        <v>4</v>
      </c>
      <c r="J58" s="415">
        <v>2</v>
      </c>
      <c r="K58" s="415">
        <v>3</v>
      </c>
      <c r="L58" s="415">
        <v>2</v>
      </c>
      <c r="M58" s="415">
        <v>1</v>
      </c>
      <c r="N58" s="415">
        <v>166</v>
      </c>
    </row>
    <row r="59" spans="1:14" ht="13.35" customHeight="1" x14ac:dyDescent="0.25">
      <c r="A59" s="159" t="s">
        <v>39</v>
      </c>
      <c r="B59" s="415">
        <v>68</v>
      </c>
      <c r="C59" s="415">
        <v>2</v>
      </c>
      <c r="D59" s="415">
        <v>0</v>
      </c>
      <c r="E59" s="415">
        <v>0</v>
      </c>
      <c r="F59" s="415">
        <v>0</v>
      </c>
      <c r="G59" s="415">
        <v>0</v>
      </c>
      <c r="H59" s="415">
        <v>1</v>
      </c>
      <c r="I59" s="415">
        <v>0</v>
      </c>
      <c r="J59" s="415">
        <v>1</v>
      </c>
      <c r="K59" s="415">
        <v>0</v>
      </c>
      <c r="L59" s="415">
        <v>0</v>
      </c>
      <c r="M59" s="415">
        <v>0</v>
      </c>
      <c r="N59" s="415">
        <v>64</v>
      </c>
    </row>
    <row r="60" spans="1:14" ht="13.35" customHeight="1" x14ac:dyDescent="0.25">
      <c r="A60" s="159" t="s">
        <v>40</v>
      </c>
      <c r="B60" s="415">
        <v>494</v>
      </c>
      <c r="C60" s="415">
        <v>35</v>
      </c>
      <c r="D60" s="415">
        <v>1</v>
      </c>
      <c r="E60" s="415">
        <v>2</v>
      </c>
      <c r="F60" s="415">
        <v>4</v>
      </c>
      <c r="G60" s="415">
        <v>5</v>
      </c>
      <c r="H60" s="415">
        <v>8</v>
      </c>
      <c r="I60" s="415">
        <v>7</v>
      </c>
      <c r="J60" s="415">
        <v>2</v>
      </c>
      <c r="K60" s="415">
        <v>4</v>
      </c>
      <c r="L60" s="415">
        <v>3</v>
      </c>
      <c r="M60" s="415">
        <v>5</v>
      </c>
      <c r="N60" s="415">
        <v>418</v>
      </c>
    </row>
    <row r="61" spans="1:14" ht="13.35" customHeight="1" x14ac:dyDescent="0.25">
      <c r="A61" s="159" t="s">
        <v>41</v>
      </c>
      <c r="B61" s="415">
        <v>1083</v>
      </c>
      <c r="C61" s="415">
        <v>227</v>
      </c>
      <c r="D61" s="415">
        <v>8</v>
      </c>
      <c r="E61" s="415">
        <v>10</v>
      </c>
      <c r="F61" s="415">
        <v>10</v>
      </c>
      <c r="G61" s="415">
        <v>12</v>
      </c>
      <c r="H61" s="415">
        <v>12</v>
      </c>
      <c r="I61" s="415">
        <v>9</v>
      </c>
      <c r="J61" s="415">
        <v>5</v>
      </c>
      <c r="K61" s="415">
        <v>7</v>
      </c>
      <c r="L61" s="415">
        <v>4</v>
      </c>
      <c r="M61" s="415">
        <v>5</v>
      </c>
      <c r="N61" s="415">
        <v>774</v>
      </c>
    </row>
    <row r="62" spans="1:14" ht="13.35" customHeight="1" x14ac:dyDescent="0.25">
      <c r="A62" s="159" t="s">
        <v>42</v>
      </c>
      <c r="B62" s="415">
        <v>342</v>
      </c>
      <c r="C62" s="415">
        <v>43</v>
      </c>
      <c r="D62" s="415">
        <v>0</v>
      </c>
      <c r="E62" s="415">
        <v>2</v>
      </c>
      <c r="F62" s="415">
        <v>8</v>
      </c>
      <c r="G62" s="415">
        <v>6</v>
      </c>
      <c r="H62" s="415">
        <v>2</v>
      </c>
      <c r="I62" s="415">
        <v>6</v>
      </c>
      <c r="J62" s="415">
        <v>4</v>
      </c>
      <c r="K62" s="415">
        <v>1</v>
      </c>
      <c r="L62" s="415">
        <v>1</v>
      </c>
      <c r="M62" s="415">
        <v>0</v>
      </c>
      <c r="N62" s="415">
        <v>269</v>
      </c>
    </row>
    <row r="63" spans="1:14" ht="13.35" customHeight="1" x14ac:dyDescent="0.25">
      <c r="A63" s="159" t="s">
        <v>43</v>
      </c>
      <c r="B63" s="415">
        <v>2328</v>
      </c>
      <c r="C63" s="415">
        <v>154</v>
      </c>
      <c r="D63" s="415">
        <v>2</v>
      </c>
      <c r="E63" s="415">
        <v>7</v>
      </c>
      <c r="F63" s="415">
        <v>8</v>
      </c>
      <c r="G63" s="415">
        <v>19</v>
      </c>
      <c r="H63" s="415">
        <v>15</v>
      </c>
      <c r="I63" s="415">
        <v>16</v>
      </c>
      <c r="J63" s="415">
        <v>10</v>
      </c>
      <c r="K63" s="415">
        <v>9</v>
      </c>
      <c r="L63" s="415">
        <v>4</v>
      </c>
      <c r="M63" s="415">
        <v>12</v>
      </c>
      <c r="N63" s="415">
        <v>2072</v>
      </c>
    </row>
    <row r="64" spans="1:14" ht="13.35" customHeight="1" x14ac:dyDescent="0.25">
      <c r="A64" s="159" t="s">
        <v>44</v>
      </c>
      <c r="B64" s="415">
        <v>1621</v>
      </c>
      <c r="C64" s="415">
        <v>136</v>
      </c>
      <c r="D64" s="415">
        <v>68</v>
      </c>
      <c r="E64" s="415">
        <v>16</v>
      </c>
      <c r="F64" s="415">
        <v>8</v>
      </c>
      <c r="G64" s="415">
        <v>17</v>
      </c>
      <c r="H64" s="415">
        <v>16</v>
      </c>
      <c r="I64" s="415">
        <v>12</v>
      </c>
      <c r="J64" s="415">
        <v>16</v>
      </c>
      <c r="K64" s="415">
        <v>6</v>
      </c>
      <c r="L64" s="415">
        <v>2</v>
      </c>
      <c r="M64" s="415">
        <v>12</v>
      </c>
      <c r="N64" s="415">
        <v>1312</v>
      </c>
    </row>
    <row r="65" spans="1:14" ht="13.35" customHeight="1" x14ac:dyDescent="0.25">
      <c r="A65" s="159" t="s">
        <v>45</v>
      </c>
      <c r="B65" s="415">
        <v>513</v>
      </c>
      <c r="C65" s="415">
        <v>83</v>
      </c>
      <c r="D65" s="415">
        <v>2</v>
      </c>
      <c r="E65" s="415">
        <v>3</v>
      </c>
      <c r="F65" s="415">
        <v>0</v>
      </c>
      <c r="G65" s="415">
        <v>4</v>
      </c>
      <c r="H65" s="415">
        <v>4</v>
      </c>
      <c r="I65" s="415">
        <v>10</v>
      </c>
      <c r="J65" s="415">
        <v>4</v>
      </c>
      <c r="K65" s="415">
        <v>2</v>
      </c>
      <c r="L65" s="415">
        <v>2</v>
      </c>
      <c r="M65" s="415">
        <v>2</v>
      </c>
      <c r="N65" s="415">
        <v>397</v>
      </c>
    </row>
    <row r="66" spans="1:14" ht="13.35" customHeight="1" x14ac:dyDescent="0.25">
      <c r="A66" s="159" t="s">
        <v>46</v>
      </c>
      <c r="B66" s="415">
        <v>60</v>
      </c>
      <c r="C66" s="415">
        <v>6</v>
      </c>
      <c r="D66" s="415">
        <v>0</v>
      </c>
      <c r="E66" s="415">
        <v>2</v>
      </c>
      <c r="F66" s="415">
        <v>1</v>
      </c>
      <c r="G66" s="415">
        <v>2</v>
      </c>
      <c r="H66" s="415">
        <v>0</v>
      </c>
      <c r="I66" s="415">
        <v>1</v>
      </c>
      <c r="J66" s="415">
        <v>0</v>
      </c>
      <c r="K66" s="415">
        <v>2</v>
      </c>
      <c r="L66" s="415">
        <v>0</v>
      </c>
      <c r="M66" s="415">
        <v>0</v>
      </c>
      <c r="N66" s="415">
        <v>46</v>
      </c>
    </row>
    <row r="67" spans="1:14" ht="13.35" customHeight="1" x14ac:dyDescent="0.25">
      <c r="A67" s="159" t="s">
        <v>47</v>
      </c>
      <c r="B67" s="415">
        <v>1881</v>
      </c>
      <c r="C67" s="415">
        <v>213</v>
      </c>
      <c r="D67" s="415">
        <v>20</v>
      </c>
      <c r="E67" s="415">
        <v>46</v>
      </c>
      <c r="F67" s="415">
        <v>103</v>
      </c>
      <c r="G67" s="415">
        <v>88</v>
      </c>
      <c r="H67" s="415">
        <v>62</v>
      </c>
      <c r="I67" s="415">
        <v>51</v>
      </c>
      <c r="J67" s="415">
        <v>36</v>
      </c>
      <c r="K67" s="415">
        <v>33</v>
      </c>
      <c r="L67" s="415">
        <v>16</v>
      </c>
      <c r="M67" s="415">
        <v>25</v>
      </c>
      <c r="N67" s="415">
        <v>1188</v>
      </c>
    </row>
    <row r="68" spans="1:14" ht="13.35" customHeight="1" x14ac:dyDescent="0.25">
      <c r="A68" s="159" t="s">
        <v>48</v>
      </c>
      <c r="B68" s="415">
        <v>536</v>
      </c>
      <c r="C68" s="415">
        <v>60</v>
      </c>
      <c r="D68" s="415">
        <v>5</v>
      </c>
      <c r="E68" s="415">
        <v>4</v>
      </c>
      <c r="F68" s="415">
        <v>14</v>
      </c>
      <c r="G68" s="415">
        <v>12</v>
      </c>
      <c r="H68" s="415">
        <v>7</v>
      </c>
      <c r="I68" s="415">
        <v>8</v>
      </c>
      <c r="J68" s="415">
        <v>8</v>
      </c>
      <c r="K68" s="415">
        <v>2</v>
      </c>
      <c r="L68" s="415">
        <v>2</v>
      </c>
      <c r="M68" s="415">
        <v>4</v>
      </c>
      <c r="N68" s="415">
        <v>410</v>
      </c>
    </row>
    <row r="69" spans="1:14" ht="13.35" customHeight="1" x14ac:dyDescent="0.25">
      <c r="A69" s="159" t="s">
        <v>49</v>
      </c>
      <c r="B69" s="415">
        <v>529</v>
      </c>
      <c r="C69" s="415">
        <v>26</v>
      </c>
      <c r="D69" s="415">
        <v>2</v>
      </c>
      <c r="E69" s="415">
        <v>0</v>
      </c>
      <c r="F69" s="415">
        <v>2</v>
      </c>
      <c r="G69" s="415">
        <v>9</v>
      </c>
      <c r="H69" s="415">
        <v>6</v>
      </c>
      <c r="I69" s="415">
        <v>10</v>
      </c>
      <c r="J69" s="415">
        <v>4</v>
      </c>
      <c r="K69" s="415">
        <v>11</v>
      </c>
      <c r="L69" s="415">
        <v>0</v>
      </c>
      <c r="M69" s="415">
        <v>5</v>
      </c>
      <c r="N69" s="415">
        <v>454</v>
      </c>
    </row>
    <row r="70" spans="1:14" ht="13.35" customHeight="1" x14ac:dyDescent="0.25">
      <c r="A70" s="159" t="s">
        <v>50</v>
      </c>
      <c r="B70" s="415">
        <v>776</v>
      </c>
      <c r="C70" s="415">
        <v>86</v>
      </c>
      <c r="D70" s="415">
        <v>5</v>
      </c>
      <c r="E70" s="415">
        <v>10</v>
      </c>
      <c r="F70" s="415">
        <v>24</v>
      </c>
      <c r="G70" s="415">
        <v>26</v>
      </c>
      <c r="H70" s="415">
        <v>24</v>
      </c>
      <c r="I70" s="415">
        <v>20</v>
      </c>
      <c r="J70" s="415">
        <v>9</v>
      </c>
      <c r="K70" s="415">
        <v>5</v>
      </c>
      <c r="L70" s="415">
        <v>3</v>
      </c>
      <c r="M70" s="415">
        <v>6</v>
      </c>
      <c r="N70" s="415">
        <v>558</v>
      </c>
    </row>
    <row r="71" spans="1:14" ht="13.35" customHeight="1" x14ac:dyDescent="0.25">
      <c r="A71" s="159"/>
      <c r="B71" s="415"/>
      <c r="C71" s="415"/>
      <c r="D71" s="415"/>
      <c r="E71" s="415"/>
      <c r="F71" s="415"/>
      <c r="G71" s="415"/>
      <c r="H71" s="415"/>
      <c r="I71" s="415"/>
      <c r="J71" s="415"/>
      <c r="K71" s="415"/>
      <c r="L71" s="415"/>
      <c r="M71" s="415"/>
      <c r="N71" s="415"/>
    </row>
    <row r="72" spans="1:14" ht="13.35" customHeight="1" x14ac:dyDescent="0.25">
      <c r="A72" s="160" t="s">
        <v>126</v>
      </c>
      <c r="B72" s="416">
        <v>21520</v>
      </c>
      <c r="C72" s="416">
        <v>2850</v>
      </c>
      <c r="D72" s="416">
        <v>136</v>
      </c>
      <c r="E72" s="416">
        <v>126</v>
      </c>
      <c r="F72" s="416">
        <v>225</v>
      </c>
      <c r="G72" s="416">
        <v>255</v>
      </c>
      <c r="H72" s="416">
        <v>214</v>
      </c>
      <c r="I72" s="416">
        <v>208</v>
      </c>
      <c r="J72" s="416">
        <v>130</v>
      </c>
      <c r="K72" s="416">
        <v>113</v>
      </c>
      <c r="L72" s="416">
        <v>61</v>
      </c>
      <c r="M72" s="416">
        <v>130</v>
      </c>
      <c r="N72" s="416">
        <v>17072</v>
      </c>
    </row>
  </sheetData>
  <mergeCells count="4">
    <mergeCell ref="A2:B2"/>
    <mergeCell ref="A6:A7"/>
    <mergeCell ref="N6:N7"/>
    <mergeCell ref="B6:B7"/>
  </mergeCells>
  <phoneticPr fontId="47" type="noConversion"/>
  <hyperlinks>
    <hyperlink ref="A1" location="Inhalt!A7" display="Inhalt!A7"/>
  </hyperlinks>
  <printOptions horizontalCentered="1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11" enableFormatConditionsCalculation="0">
    <tabColor indexed="11"/>
  </sheetPr>
  <dimension ref="A1:J78"/>
  <sheetViews>
    <sheetView showGridLines="0" zoomScale="95" zoomScaleNormal="95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x14ac:dyDescent="0.25">
      <c r="A4" s="208" t="s">
        <v>410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x14ac:dyDescent="0.25">
      <c r="A5" s="146"/>
      <c r="B5" s="144"/>
      <c r="C5" s="144"/>
      <c r="D5" s="144"/>
      <c r="E5" s="144"/>
      <c r="F5" s="144"/>
      <c r="G5" s="144"/>
      <c r="H5" s="144"/>
      <c r="I5" s="147"/>
      <c r="J5" s="147"/>
    </row>
    <row r="6" spans="1:10" s="18" customFormat="1" ht="30" customHeight="1" x14ac:dyDescent="0.15">
      <c r="A6" s="522" t="s">
        <v>119</v>
      </c>
      <c r="B6" s="318" t="s">
        <v>120</v>
      </c>
      <c r="C6" s="318"/>
      <c r="D6" s="319"/>
      <c r="E6" s="319"/>
      <c r="F6" s="320" t="s">
        <v>121</v>
      </c>
      <c r="G6" s="321"/>
      <c r="H6" s="321"/>
      <c r="I6" s="321"/>
      <c r="J6" s="333"/>
    </row>
    <row r="7" spans="1:10" s="18" customFormat="1" ht="38.25" customHeight="1" x14ac:dyDescent="0.15">
      <c r="A7" s="523"/>
      <c r="B7" s="319" t="s">
        <v>122</v>
      </c>
      <c r="C7" s="319" t="s">
        <v>299</v>
      </c>
      <c r="D7" s="319" t="s">
        <v>123</v>
      </c>
      <c r="E7" s="319" t="s">
        <v>298</v>
      </c>
      <c r="F7" s="317" t="s">
        <v>8</v>
      </c>
      <c r="G7" s="319" t="s">
        <v>124</v>
      </c>
      <c r="H7" s="319" t="s">
        <v>299</v>
      </c>
      <c r="I7" s="318" t="s">
        <v>125</v>
      </c>
      <c r="J7" s="322" t="s">
        <v>298</v>
      </c>
    </row>
    <row r="8" spans="1:10" s="18" customFormat="1" ht="18" customHeight="1" x14ac:dyDescent="0.15">
      <c r="A8" s="524"/>
      <c r="B8" s="320" t="s">
        <v>14</v>
      </c>
      <c r="C8" s="321"/>
      <c r="D8" s="323"/>
      <c r="E8" s="323"/>
      <c r="F8" s="320" t="s">
        <v>294</v>
      </c>
      <c r="G8" s="321"/>
      <c r="H8" s="321"/>
      <c r="I8" s="321"/>
      <c r="J8" s="334"/>
    </row>
    <row r="9" spans="1:10" ht="14.25" customHeight="1" x14ac:dyDescent="0.25">
      <c r="A9" s="335"/>
      <c r="B9" s="336"/>
      <c r="C9" s="337"/>
      <c r="D9" s="337"/>
      <c r="E9" s="337"/>
      <c r="F9" s="337"/>
      <c r="G9" s="337"/>
      <c r="H9" s="337"/>
      <c r="I9" s="336"/>
      <c r="J9" s="336"/>
    </row>
    <row r="10" spans="1:10" ht="12.75" customHeight="1" x14ac:dyDescent="0.25">
      <c r="A10" s="46"/>
      <c r="B10" s="209" t="s">
        <v>73</v>
      </c>
      <c r="C10" s="174"/>
      <c r="D10" s="174"/>
      <c r="E10" s="174"/>
      <c r="F10" s="174"/>
      <c r="G10" s="174"/>
      <c r="H10" s="174"/>
      <c r="I10" s="174"/>
      <c r="J10" s="174"/>
    </row>
    <row r="11" spans="1:10" ht="14.25" customHeight="1" x14ac:dyDescent="0.25">
      <c r="A11" s="174"/>
      <c r="B11" s="175"/>
      <c r="C11" s="174"/>
      <c r="D11" s="174"/>
      <c r="E11" s="174"/>
      <c r="F11" s="174"/>
      <c r="G11" s="174"/>
      <c r="H11" s="174"/>
      <c r="I11" s="157"/>
      <c r="J11" s="157"/>
    </row>
    <row r="12" spans="1:10" ht="12.75" customHeight="1" x14ac:dyDescent="0.25">
      <c r="A12" s="159" t="s">
        <v>35</v>
      </c>
      <c r="B12" s="229">
        <v>5459.6670000000004</v>
      </c>
      <c r="C12" s="229">
        <v>69.75</v>
      </c>
      <c r="D12" s="229">
        <v>5524.0829999999996</v>
      </c>
      <c r="E12" s="229">
        <v>321.08300000000003</v>
      </c>
      <c r="F12" s="229">
        <v>1132.4102354528718</v>
      </c>
      <c r="G12" s="229">
        <v>223.34765716175238</v>
      </c>
      <c r="H12" s="229">
        <v>135.54599761051375</v>
      </c>
      <c r="I12" s="229">
        <v>449.65838674038758</v>
      </c>
      <c r="J12" s="229">
        <v>323.85819394021803</v>
      </c>
    </row>
    <row r="13" spans="1:10" ht="12.75" customHeight="1" x14ac:dyDescent="0.25">
      <c r="A13" s="159" t="s">
        <v>36</v>
      </c>
      <c r="B13" s="229">
        <v>11903.583000000001</v>
      </c>
      <c r="C13" s="229">
        <v>118.333</v>
      </c>
      <c r="D13" s="229">
        <v>11965.666999999999</v>
      </c>
      <c r="E13" s="229">
        <v>489</v>
      </c>
      <c r="F13" s="229">
        <v>1106.4394006686634</v>
      </c>
      <c r="G13" s="229">
        <v>215.2971434455211</v>
      </c>
      <c r="H13" s="229">
        <v>130.34825450212534</v>
      </c>
      <c r="I13" s="229">
        <v>433.9474765593929</v>
      </c>
      <c r="J13" s="229">
        <v>326.84652616162396</v>
      </c>
    </row>
    <row r="14" spans="1:10" ht="12.75" customHeight="1" x14ac:dyDescent="0.25">
      <c r="A14" s="159" t="s">
        <v>37</v>
      </c>
      <c r="B14" s="229">
        <v>424.08300000000003</v>
      </c>
      <c r="C14" s="229">
        <v>23.832999999999998</v>
      </c>
      <c r="D14" s="229">
        <v>437</v>
      </c>
      <c r="E14" s="229">
        <v>85.75</v>
      </c>
      <c r="F14" s="229">
        <v>1197.8709568924664</v>
      </c>
      <c r="G14" s="229">
        <v>252.29475519336225</v>
      </c>
      <c r="H14" s="229">
        <v>141.44953076266805</v>
      </c>
      <c r="I14" s="229">
        <v>496.24523264683444</v>
      </c>
      <c r="J14" s="229">
        <v>307.88143828960159</v>
      </c>
    </row>
    <row r="15" spans="1:10" ht="12.75" customHeight="1" x14ac:dyDescent="0.25">
      <c r="A15" s="159" t="s">
        <v>38</v>
      </c>
      <c r="B15" s="229">
        <v>419.58300000000003</v>
      </c>
      <c r="C15" s="229">
        <v>51.5</v>
      </c>
      <c r="D15" s="229">
        <v>422</v>
      </c>
      <c r="E15" s="229">
        <v>135.083</v>
      </c>
      <c r="F15" s="229">
        <v>1264.5336056725089</v>
      </c>
      <c r="G15" s="229">
        <v>274.33189619217171</v>
      </c>
      <c r="H15" s="229">
        <v>134.21035598705501</v>
      </c>
      <c r="I15" s="229">
        <v>525.48203001579782</v>
      </c>
      <c r="J15" s="229">
        <v>330.50932347748437</v>
      </c>
    </row>
    <row r="16" spans="1:10" ht="12.75" customHeight="1" x14ac:dyDescent="0.25">
      <c r="A16" s="159" t="s">
        <v>39</v>
      </c>
      <c r="B16" s="229">
        <v>112.75</v>
      </c>
      <c r="C16" s="229">
        <v>2</v>
      </c>
      <c r="D16" s="229">
        <v>115.083</v>
      </c>
      <c r="E16" s="229">
        <v>10.25</v>
      </c>
      <c r="F16" s="229">
        <v>1117.0548742548031</v>
      </c>
      <c r="G16" s="229">
        <v>234.65484109386546</v>
      </c>
      <c r="H16" s="229">
        <v>113</v>
      </c>
      <c r="I16" s="229">
        <v>473.2374315349212</v>
      </c>
      <c r="J16" s="229">
        <v>296.16260162601623</v>
      </c>
    </row>
    <row r="17" spans="1:10" ht="12.75" customHeight="1" x14ac:dyDescent="0.25">
      <c r="A17" s="159" t="s">
        <v>40</v>
      </c>
      <c r="B17" s="229">
        <v>688.5</v>
      </c>
      <c r="C17" s="229">
        <v>13.417</v>
      </c>
      <c r="D17" s="229">
        <v>700.5</v>
      </c>
      <c r="E17" s="229">
        <v>99.75</v>
      </c>
      <c r="F17" s="229">
        <v>1210.0793167880709</v>
      </c>
      <c r="G17" s="229">
        <v>240.74897119341566</v>
      </c>
      <c r="H17" s="229">
        <v>157.91533129611688</v>
      </c>
      <c r="I17" s="229">
        <v>481.03009754936949</v>
      </c>
      <c r="J17" s="229">
        <v>330.38491674916884</v>
      </c>
    </row>
    <row r="18" spans="1:10" ht="12.75" customHeight="1" x14ac:dyDescent="0.25">
      <c r="A18" s="159" t="s">
        <v>41</v>
      </c>
      <c r="B18" s="229">
        <v>1961.0830000000001</v>
      </c>
      <c r="C18" s="229">
        <v>25.917000000000002</v>
      </c>
      <c r="D18" s="229">
        <v>1969.5</v>
      </c>
      <c r="E18" s="229">
        <v>182.167</v>
      </c>
      <c r="F18" s="229">
        <v>1126.1182690003807</v>
      </c>
      <c r="G18" s="229">
        <v>228.40840154819216</v>
      </c>
      <c r="H18" s="229">
        <v>121.71869172100678</v>
      </c>
      <c r="I18" s="229">
        <v>456.80587289498175</v>
      </c>
      <c r="J18" s="229">
        <v>319.18530283619998</v>
      </c>
    </row>
    <row r="19" spans="1:10" ht="12.75" customHeight="1" x14ac:dyDescent="0.25">
      <c r="A19" s="159" t="s">
        <v>42</v>
      </c>
      <c r="B19" s="229">
        <v>451.41699999999997</v>
      </c>
      <c r="C19" s="229">
        <v>28.917000000000002</v>
      </c>
      <c r="D19" s="229">
        <v>454.25</v>
      </c>
      <c r="E19" s="229">
        <v>85.667000000000002</v>
      </c>
      <c r="F19" s="229">
        <v>1197.2577234742193</v>
      </c>
      <c r="G19" s="229">
        <v>248.48440207908286</v>
      </c>
      <c r="H19" s="229">
        <v>131.56044310728404</v>
      </c>
      <c r="I19" s="229">
        <v>486.20638414969727</v>
      </c>
      <c r="J19" s="229">
        <v>331.00649413815512</v>
      </c>
    </row>
    <row r="20" spans="1:10" ht="12.75" customHeight="1" x14ac:dyDescent="0.25">
      <c r="A20" s="159" t="s">
        <v>43</v>
      </c>
      <c r="B20" s="229">
        <v>3454.75</v>
      </c>
      <c r="C20" s="229">
        <v>43</v>
      </c>
      <c r="D20" s="229">
        <v>3487.4169999999999</v>
      </c>
      <c r="E20" s="229">
        <v>300.75</v>
      </c>
      <c r="F20" s="229">
        <v>1167.4888457338961</v>
      </c>
      <c r="G20" s="229">
        <v>227.11575849675569</v>
      </c>
      <c r="H20" s="229">
        <v>145.41085271317829</v>
      </c>
      <c r="I20" s="229">
        <v>458.00019517788286</v>
      </c>
      <c r="J20" s="229">
        <v>336.96203934607928</v>
      </c>
    </row>
    <row r="21" spans="1:10" ht="12.75" customHeight="1" x14ac:dyDescent="0.25">
      <c r="A21" s="159" t="s">
        <v>44</v>
      </c>
      <c r="B21" s="229">
        <v>4846.8329999999996</v>
      </c>
      <c r="C21" s="229">
        <v>68.167000000000002</v>
      </c>
      <c r="D21" s="229">
        <v>4922.6670000000004</v>
      </c>
      <c r="E21" s="229">
        <v>435.66699999999997</v>
      </c>
      <c r="F21" s="229">
        <v>1180.8437457906975</v>
      </c>
      <c r="G21" s="229">
        <v>229.71899038678112</v>
      </c>
      <c r="H21" s="229">
        <v>134.82574657336639</v>
      </c>
      <c r="I21" s="229">
        <v>464.12881134014009</v>
      </c>
      <c r="J21" s="229">
        <v>352.17019749040986</v>
      </c>
    </row>
    <row r="22" spans="1:10" ht="12.75" customHeight="1" x14ac:dyDescent="0.25">
      <c r="A22" s="159" t="s">
        <v>45</v>
      </c>
      <c r="B22" s="229">
        <v>1422.0830000000001</v>
      </c>
      <c r="C22" s="229">
        <v>24.582999999999998</v>
      </c>
      <c r="D22" s="229">
        <v>1442</v>
      </c>
      <c r="E22" s="229">
        <v>95</v>
      </c>
      <c r="F22" s="229">
        <v>1155.4936294578349</v>
      </c>
      <c r="G22" s="229">
        <v>224.56184578068462</v>
      </c>
      <c r="H22" s="229">
        <v>135.60183866899891</v>
      </c>
      <c r="I22" s="229">
        <v>453.80362921867777</v>
      </c>
      <c r="J22" s="229">
        <v>341.5263157894737</v>
      </c>
    </row>
    <row r="23" spans="1:10" ht="12.75" customHeight="1" x14ac:dyDescent="0.25">
      <c r="A23" s="159" t="s">
        <v>46</v>
      </c>
      <c r="B23" s="229">
        <v>140.833</v>
      </c>
      <c r="C23" s="229">
        <v>8.1669999999999998</v>
      </c>
      <c r="D23" s="229">
        <v>143.25</v>
      </c>
      <c r="E23" s="229">
        <v>8.75</v>
      </c>
      <c r="F23" s="229">
        <v>1065.925628323964</v>
      </c>
      <c r="G23" s="229">
        <v>222.18750813611391</v>
      </c>
      <c r="H23" s="229">
        <v>118.76045875678544</v>
      </c>
      <c r="I23" s="229">
        <v>455.24432809773128</v>
      </c>
      <c r="J23" s="229">
        <v>269.73333333333335</v>
      </c>
    </row>
    <row r="24" spans="1:10" ht="12.75" customHeight="1" x14ac:dyDescent="0.25">
      <c r="A24" s="159" t="s">
        <v>47</v>
      </c>
      <c r="B24" s="229">
        <v>2354.9169999999999</v>
      </c>
      <c r="C24" s="229">
        <v>202.583</v>
      </c>
      <c r="D24" s="229">
        <v>2384.3330000000001</v>
      </c>
      <c r="E24" s="229">
        <v>972.91700000000003</v>
      </c>
      <c r="F24" s="229">
        <v>1332.0125887966151</v>
      </c>
      <c r="G24" s="229">
        <v>288.88006810148016</v>
      </c>
      <c r="H24" s="229">
        <v>137.12486569290942</v>
      </c>
      <c r="I24" s="229">
        <v>550.09881170121787</v>
      </c>
      <c r="J24" s="229">
        <v>355.90884330100766</v>
      </c>
    </row>
    <row r="25" spans="1:10" ht="12.75" customHeight="1" x14ac:dyDescent="0.25">
      <c r="A25" s="159" t="s">
        <v>48</v>
      </c>
      <c r="B25" s="229">
        <v>619.66700000000003</v>
      </c>
      <c r="C25" s="229">
        <v>47.167000000000002</v>
      </c>
      <c r="D25" s="229">
        <v>626.08299999999997</v>
      </c>
      <c r="E25" s="229">
        <v>152.25</v>
      </c>
      <c r="F25" s="229">
        <v>1203.3845085451796</v>
      </c>
      <c r="G25" s="229">
        <v>254.99959386788927</v>
      </c>
      <c r="H25" s="229">
        <v>132.16514370923173</v>
      </c>
      <c r="I25" s="229">
        <v>496.64341628825576</v>
      </c>
      <c r="J25" s="229">
        <v>319.57635467980293</v>
      </c>
    </row>
    <row r="26" spans="1:10" ht="12.75" customHeight="1" x14ac:dyDescent="0.25">
      <c r="A26" s="159" t="s">
        <v>49</v>
      </c>
      <c r="B26" s="229">
        <v>1014.917</v>
      </c>
      <c r="C26" s="229">
        <v>17.25</v>
      </c>
      <c r="D26" s="229">
        <v>1021.083</v>
      </c>
      <c r="E26" s="229">
        <v>135.75</v>
      </c>
      <c r="F26" s="229">
        <v>1200.1962132444855</v>
      </c>
      <c r="G26" s="229">
        <v>236.95484458335014</v>
      </c>
      <c r="H26" s="229">
        <v>127.73913043478262</v>
      </c>
      <c r="I26" s="229">
        <v>471.87038990300829</v>
      </c>
      <c r="J26" s="229">
        <v>363.63184832334434</v>
      </c>
    </row>
    <row r="27" spans="1:10" ht="12.75" customHeight="1" x14ac:dyDescent="0.25">
      <c r="A27" s="159" t="s">
        <v>50</v>
      </c>
      <c r="B27" s="229">
        <v>1019.25</v>
      </c>
      <c r="C27" s="229">
        <v>57.832999999999998</v>
      </c>
      <c r="D27" s="229">
        <v>1022.667</v>
      </c>
      <c r="E27" s="229">
        <v>283.25</v>
      </c>
      <c r="F27" s="229">
        <v>1245.8531134585855</v>
      </c>
      <c r="G27" s="229">
        <v>262.82577058294493</v>
      </c>
      <c r="H27" s="229">
        <v>138.07572377938777</v>
      </c>
      <c r="I27" s="229">
        <v>509.91484357404056</v>
      </c>
      <c r="J27" s="229">
        <v>335.03677552221239</v>
      </c>
    </row>
    <row r="28" spans="1:10" ht="12.75" customHeight="1" x14ac:dyDescent="0.25">
      <c r="A28" s="159"/>
      <c r="B28" s="229"/>
      <c r="C28" s="229"/>
      <c r="D28" s="229"/>
      <c r="E28" s="229"/>
      <c r="F28" s="229"/>
      <c r="G28" s="229"/>
      <c r="H28" s="229"/>
      <c r="I28" s="229"/>
      <c r="J28" s="229"/>
    </row>
    <row r="29" spans="1:10" ht="12.75" customHeight="1" x14ac:dyDescent="0.25">
      <c r="A29" s="160" t="s">
        <v>126</v>
      </c>
      <c r="B29" s="229">
        <v>36293.917000000001</v>
      </c>
      <c r="C29" s="229">
        <v>802.41700000000003</v>
      </c>
      <c r="D29" s="229">
        <v>36637.582999999999</v>
      </c>
      <c r="E29" s="229">
        <v>3811.6669999999999</v>
      </c>
      <c r="F29" s="229">
        <v>1164.3567508955189</v>
      </c>
      <c r="G29" s="229">
        <v>230.12048639812929</v>
      </c>
      <c r="H29" s="229">
        <v>135.10940487718148</v>
      </c>
      <c r="I29" s="229">
        <v>460.03127216843609</v>
      </c>
      <c r="J29" s="229">
        <v>339.09558745177185</v>
      </c>
    </row>
    <row r="30" spans="1:10" ht="14.25" customHeight="1" x14ac:dyDescent="0.25">
      <c r="A30" s="41"/>
      <c r="B30" s="41"/>
      <c r="C30" s="41"/>
      <c r="D30" s="41"/>
      <c r="E30" s="41"/>
      <c r="F30" s="331"/>
      <c r="G30" s="212"/>
      <c r="H30" s="212"/>
      <c r="I30" s="329"/>
      <c r="J30" s="329"/>
    </row>
    <row r="31" spans="1:10" ht="12.75" customHeight="1" x14ac:dyDescent="0.25">
      <c r="A31" s="46"/>
      <c r="B31" s="213" t="s">
        <v>127</v>
      </c>
      <c r="C31" s="215"/>
      <c r="D31" s="215"/>
      <c r="E31" s="215"/>
      <c r="F31" s="215"/>
      <c r="G31" s="215"/>
      <c r="H31" s="215"/>
      <c r="I31" s="215"/>
      <c r="J31" s="215"/>
    </row>
    <row r="32" spans="1:10" ht="14.25" customHeight="1" x14ac:dyDescent="0.25">
      <c r="A32" s="209"/>
      <c r="B32" s="215"/>
      <c r="C32" s="215"/>
      <c r="D32" s="215"/>
      <c r="E32" s="215"/>
      <c r="F32" s="215"/>
      <c r="G32" s="215"/>
      <c r="H32" s="215"/>
      <c r="I32" s="338"/>
      <c r="J32" s="338"/>
    </row>
    <row r="33" spans="1:10" x14ac:dyDescent="0.25">
      <c r="A33" s="46"/>
      <c r="B33" s="213" t="s">
        <v>34</v>
      </c>
      <c r="C33" s="215"/>
      <c r="D33" s="215"/>
      <c r="E33" s="215"/>
      <c r="F33" s="215"/>
      <c r="G33" s="215"/>
      <c r="H33" s="215"/>
      <c r="I33" s="215"/>
      <c r="J33" s="215"/>
    </row>
    <row r="34" spans="1:10" ht="14.25" customHeight="1" x14ac:dyDescent="0.25">
      <c r="A34" s="49"/>
      <c r="B34" s="331"/>
      <c r="C34" s="331"/>
      <c r="D34" s="331"/>
      <c r="E34" s="331"/>
      <c r="F34" s="216"/>
      <c r="G34" s="216"/>
      <c r="H34" s="216"/>
      <c r="I34" s="232"/>
      <c r="J34" s="232"/>
    </row>
    <row r="35" spans="1:10" ht="12.75" customHeight="1" x14ac:dyDescent="0.25">
      <c r="A35" s="159" t="s">
        <v>35</v>
      </c>
      <c r="B35" s="229">
        <v>4081.0830000000001</v>
      </c>
      <c r="C35" s="229">
        <v>11.167</v>
      </c>
      <c r="D35" s="229">
        <v>4108.5829999999996</v>
      </c>
      <c r="E35" s="229">
        <v>191.417</v>
      </c>
      <c r="F35" s="229">
        <v>1115.127483474412</v>
      </c>
      <c r="G35" s="229">
        <v>221.72911373443438</v>
      </c>
      <c r="H35" s="229">
        <v>127.33201993970329</v>
      </c>
      <c r="I35" s="229">
        <v>446.55748709469913</v>
      </c>
      <c r="J35" s="229">
        <v>319.50886270557521</v>
      </c>
    </row>
    <row r="36" spans="1:10" ht="12.75" customHeight="1" x14ac:dyDescent="0.25">
      <c r="A36" s="159" t="s">
        <v>36</v>
      </c>
      <c r="B36" s="229">
        <v>5332.5</v>
      </c>
      <c r="C36" s="229">
        <v>22.75</v>
      </c>
      <c r="D36" s="229">
        <v>5354.4170000000004</v>
      </c>
      <c r="E36" s="229">
        <v>182.417</v>
      </c>
      <c r="F36" s="229">
        <v>1089.4809248683355</v>
      </c>
      <c r="G36" s="229">
        <v>214.51756524456945</v>
      </c>
      <c r="H36" s="229">
        <v>116.72527472527473</v>
      </c>
      <c r="I36" s="229">
        <v>432.04686585548592</v>
      </c>
      <c r="J36" s="229">
        <v>326.19121904300528</v>
      </c>
    </row>
    <row r="37" spans="1:10" ht="12.75" customHeight="1" x14ac:dyDescent="0.25">
      <c r="A37" s="159" t="s">
        <v>37</v>
      </c>
      <c r="B37" s="229">
        <v>302.25</v>
      </c>
      <c r="C37" s="229">
        <v>4.9169999999999998</v>
      </c>
      <c r="D37" s="229">
        <v>307.58300000000003</v>
      </c>
      <c r="E37" s="229">
        <v>63.5</v>
      </c>
      <c r="F37" s="229">
        <v>1208.4322679993529</v>
      </c>
      <c r="G37" s="229">
        <v>253.72704714640201</v>
      </c>
      <c r="H37" s="229">
        <v>158.9553250627076</v>
      </c>
      <c r="I37" s="229">
        <v>494.55567006845848</v>
      </c>
      <c r="J37" s="229">
        <v>301.19422572178479</v>
      </c>
    </row>
    <row r="38" spans="1:10" ht="12.75" customHeight="1" x14ac:dyDescent="0.25">
      <c r="A38" s="159" t="s">
        <v>38</v>
      </c>
      <c r="B38" s="229">
        <v>255.667</v>
      </c>
      <c r="C38" s="229">
        <v>25.167000000000002</v>
      </c>
      <c r="D38" s="229">
        <v>257</v>
      </c>
      <c r="E38" s="229">
        <v>67.582999999999998</v>
      </c>
      <c r="F38" s="229">
        <v>1204.1087955630171</v>
      </c>
      <c r="G38" s="229">
        <v>263.4504387869116</v>
      </c>
      <c r="H38" s="229">
        <v>132.45519926888386</v>
      </c>
      <c r="I38" s="229">
        <v>505.66958495460443</v>
      </c>
      <c r="J38" s="229">
        <v>302.53357255261722</v>
      </c>
    </row>
    <row r="39" spans="1:10" ht="12.75" customHeight="1" x14ac:dyDescent="0.25">
      <c r="A39" s="159" t="s">
        <v>39</v>
      </c>
      <c r="B39" s="229">
        <v>27.832999999999998</v>
      </c>
      <c r="C39" s="229">
        <v>0.58299999999999996</v>
      </c>
      <c r="D39" s="229">
        <v>27.832999999999998</v>
      </c>
      <c r="E39" s="229">
        <v>3.1669999999999998</v>
      </c>
      <c r="F39" s="229">
        <v>1039.1888065644016</v>
      </c>
      <c r="G39" s="229">
        <v>234.32615959472571</v>
      </c>
      <c r="H39" s="229">
        <v>113.06460834762724</v>
      </c>
      <c r="I39" s="229">
        <v>481.8201415585815</v>
      </c>
      <c r="J39" s="229">
        <v>209.97789706346703</v>
      </c>
    </row>
    <row r="40" spans="1:10" ht="12.75" customHeight="1" x14ac:dyDescent="0.25">
      <c r="A40" s="159" t="s">
        <v>40</v>
      </c>
      <c r="B40" s="229">
        <v>502.75</v>
      </c>
      <c r="C40" s="229">
        <v>6.5830000000000002</v>
      </c>
      <c r="D40" s="229">
        <v>507.91699999999997</v>
      </c>
      <c r="E40" s="229">
        <v>69</v>
      </c>
      <c r="F40" s="229">
        <v>1214.1998773532634</v>
      </c>
      <c r="G40" s="229">
        <v>240.58378915962211</v>
      </c>
      <c r="H40" s="229">
        <v>165.93245227606459</v>
      </c>
      <c r="I40" s="229">
        <v>476.4372591059826</v>
      </c>
      <c r="J40" s="229">
        <v>331.24637681159419</v>
      </c>
    </row>
    <row r="41" spans="1:10" ht="12.75" customHeight="1" x14ac:dyDescent="0.25">
      <c r="A41" s="159" t="s">
        <v>41</v>
      </c>
      <c r="B41" s="229">
        <v>1304.75</v>
      </c>
      <c r="C41" s="229">
        <v>12.25</v>
      </c>
      <c r="D41" s="229">
        <v>1308.8330000000001</v>
      </c>
      <c r="E41" s="229">
        <v>114.083</v>
      </c>
      <c r="F41" s="229">
        <v>1114.9497677207225</v>
      </c>
      <c r="G41" s="229">
        <v>226.92878584658618</v>
      </c>
      <c r="H41" s="229">
        <v>125.29931972789116</v>
      </c>
      <c r="I41" s="229">
        <v>453.4137153734153</v>
      </c>
      <c r="J41" s="229">
        <v>309.30794677282984</v>
      </c>
    </row>
    <row r="42" spans="1:10" ht="12.75" customHeight="1" x14ac:dyDescent="0.25">
      <c r="A42" s="159" t="s">
        <v>42</v>
      </c>
      <c r="B42" s="229">
        <v>225.75</v>
      </c>
      <c r="C42" s="229">
        <v>9</v>
      </c>
      <c r="D42" s="229">
        <v>226.917</v>
      </c>
      <c r="E42" s="229">
        <v>35.5</v>
      </c>
      <c r="F42" s="229">
        <v>1206.2243671197336</v>
      </c>
      <c r="G42" s="229">
        <v>244.48246585455888</v>
      </c>
      <c r="H42" s="229">
        <v>138.11111111111111</v>
      </c>
      <c r="I42" s="229">
        <v>481.62140048270226</v>
      </c>
      <c r="J42" s="229">
        <v>342.00938967136148</v>
      </c>
    </row>
    <row r="43" spans="1:10" ht="12.75" customHeight="1" x14ac:dyDescent="0.25">
      <c r="A43" s="159" t="s">
        <v>43</v>
      </c>
      <c r="B43" s="229">
        <v>2120.6669999999999</v>
      </c>
      <c r="C43" s="229">
        <v>11.75</v>
      </c>
      <c r="D43" s="229">
        <v>2125.0830000000001</v>
      </c>
      <c r="E43" s="229">
        <v>154.083</v>
      </c>
      <c r="F43" s="229">
        <v>1178.7204448872362</v>
      </c>
      <c r="G43" s="229">
        <v>223.36738079733092</v>
      </c>
      <c r="H43" s="229">
        <v>165.09219858156027</v>
      </c>
      <c r="I43" s="229">
        <v>448.88532981221584</v>
      </c>
      <c r="J43" s="229">
        <v>341.37553569612913</v>
      </c>
    </row>
    <row r="44" spans="1:10" ht="12.75" customHeight="1" x14ac:dyDescent="0.25">
      <c r="A44" s="159" t="s">
        <v>44</v>
      </c>
      <c r="B44" s="229">
        <v>2303.6669999999999</v>
      </c>
      <c r="C44" s="229">
        <v>9.9169999999999998</v>
      </c>
      <c r="D44" s="229">
        <v>2311.75</v>
      </c>
      <c r="E44" s="229">
        <v>153.083</v>
      </c>
      <c r="F44" s="229">
        <v>1150.6911584537158</v>
      </c>
      <c r="G44" s="229">
        <v>224.97225799851572</v>
      </c>
      <c r="H44" s="229">
        <v>121.54213303754496</v>
      </c>
      <c r="I44" s="229">
        <v>451.48606755344076</v>
      </c>
      <c r="J44" s="229">
        <v>352.69069986421431</v>
      </c>
    </row>
    <row r="45" spans="1:10" ht="12.75" customHeight="1" x14ac:dyDescent="0.25">
      <c r="A45" s="159" t="s">
        <v>45</v>
      </c>
      <c r="B45" s="229">
        <v>984</v>
      </c>
      <c r="C45" s="229">
        <v>4.8330000000000002</v>
      </c>
      <c r="D45" s="229">
        <v>989.33299999999997</v>
      </c>
      <c r="E45" s="229">
        <v>51.417000000000002</v>
      </c>
      <c r="F45" s="229">
        <v>1119.3310083371953</v>
      </c>
      <c r="G45" s="229">
        <v>220.96476964769647</v>
      </c>
      <c r="H45" s="229">
        <v>130.54348575763845</v>
      </c>
      <c r="I45" s="229">
        <v>445.67897428536867</v>
      </c>
      <c r="J45" s="229">
        <v>322.14377864649174</v>
      </c>
    </row>
    <row r="46" spans="1:10" ht="12.75" customHeight="1" x14ac:dyDescent="0.25">
      <c r="A46" s="159" t="s">
        <v>46</v>
      </c>
      <c r="B46" s="229">
        <v>76.417000000000002</v>
      </c>
      <c r="C46" s="229">
        <v>1.333</v>
      </c>
      <c r="D46" s="229">
        <v>77.582999999999998</v>
      </c>
      <c r="E46" s="229">
        <v>4.8330000000000002</v>
      </c>
      <c r="F46" s="229">
        <v>1058.1882907295669</v>
      </c>
      <c r="G46" s="229">
        <v>223.58135842373642</v>
      </c>
      <c r="H46" s="229">
        <v>113.02825706426609</v>
      </c>
      <c r="I46" s="229">
        <v>455.28444805348249</v>
      </c>
      <c r="J46" s="229">
        <v>266.29422718808195</v>
      </c>
    </row>
    <row r="47" spans="1:10" ht="12.75" customHeight="1" x14ac:dyDescent="0.25">
      <c r="A47" s="159" t="s">
        <v>47</v>
      </c>
      <c r="B47" s="229">
        <v>745.66700000000003</v>
      </c>
      <c r="C47" s="229">
        <v>28.667000000000002</v>
      </c>
      <c r="D47" s="229">
        <v>753</v>
      </c>
      <c r="E47" s="229">
        <v>178.417</v>
      </c>
      <c r="F47" s="229">
        <v>1250.146142906314</v>
      </c>
      <c r="G47" s="229">
        <v>258.50860147134489</v>
      </c>
      <c r="H47" s="229">
        <v>139.60593481471145</v>
      </c>
      <c r="I47" s="229">
        <v>499.47177954847274</v>
      </c>
      <c r="J47" s="229">
        <v>352.55982707178492</v>
      </c>
    </row>
    <row r="48" spans="1:10" ht="12.75" customHeight="1" x14ac:dyDescent="0.25">
      <c r="A48" s="159" t="s">
        <v>48</v>
      </c>
      <c r="B48" s="229">
        <v>315.41699999999997</v>
      </c>
      <c r="C48" s="229">
        <v>15.833</v>
      </c>
      <c r="D48" s="229">
        <v>317.41699999999997</v>
      </c>
      <c r="E48" s="229">
        <v>57.582999999999998</v>
      </c>
      <c r="F48" s="229">
        <v>1168.3941133991018</v>
      </c>
      <c r="G48" s="229">
        <v>243.27926734027233</v>
      </c>
      <c r="H48" s="229">
        <v>137.38710288637657</v>
      </c>
      <c r="I48" s="229">
        <v>477.72015991582049</v>
      </c>
      <c r="J48" s="229">
        <v>310.00758325663247</v>
      </c>
    </row>
    <row r="49" spans="1:10" ht="12.75" customHeight="1" x14ac:dyDescent="0.25">
      <c r="A49" s="159" t="s">
        <v>49</v>
      </c>
      <c r="B49" s="229">
        <v>512.83299999999997</v>
      </c>
      <c r="C49" s="229">
        <v>4.9169999999999998</v>
      </c>
      <c r="D49" s="229">
        <v>513.58299999999997</v>
      </c>
      <c r="E49" s="229">
        <v>72.082999999999998</v>
      </c>
      <c r="F49" s="229">
        <v>1236.0380942693391</v>
      </c>
      <c r="G49" s="229">
        <v>238.19953734126577</v>
      </c>
      <c r="H49" s="229">
        <v>145.54945427428649</v>
      </c>
      <c r="I49" s="229">
        <v>474.05482658109787</v>
      </c>
      <c r="J49" s="229">
        <v>378.23427607268911</v>
      </c>
    </row>
    <row r="50" spans="1:10" s="302" customFormat="1" ht="12.75" customHeight="1" x14ac:dyDescent="0.2">
      <c r="A50" s="159" t="s">
        <v>50</v>
      </c>
      <c r="B50" s="229">
        <v>629.66700000000003</v>
      </c>
      <c r="C50" s="229">
        <v>32.082999999999998</v>
      </c>
      <c r="D50" s="229">
        <v>630.75</v>
      </c>
      <c r="E50" s="229">
        <v>161.583</v>
      </c>
      <c r="F50" s="229">
        <v>1235.0571715366968</v>
      </c>
      <c r="G50" s="229">
        <v>259.41661756663967</v>
      </c>
      <c r="H50" s="229">
        <v>141.76510924788832</v>
      </c>
      <c r="I50" s="229">
        <v>503.39926014004487</v>
      </c>
      <c r="J50" s="229">
        <v>330.47618458212395</v>
      </c>
    </row>
    <row r="51" spans="1:10" s="302" customFormat="1" ht="12.75" customHeight="1" x14ac:dyDescent="0.2">
      <c r="A51" s="159"/>
      <c r="B51" s="229"/>
      <c r="C51" s="229"/>
      <c r="D51" s="229"/>
      <c r="E51" s="229"/>
      <c r="F51" s="229"/>
      <c r="G51" s="229"/>
      <c r="H51" s="229"/>
      <c r="I51" s="229"/>
      <c r="J51" s="229"/>
    </row>
    <row r="52" spans="1:10" s="302" customFormat="1" ht="12.75" customHeight="1" x14ac:dyDescent="0.2">
      <c r="A52" s="160" t="s">
        <v>126</v>
      </c>
      <c r="B52" s="229">
        <v>19720.917000000001</v>
      </c>
      <c r="C52" s="229">
        <v>201.75</v>
      </c>
      <c r="D52" s="229">
        <v>19817.582999999999</v>
      </c>
      <c r="E52" s="229">
        <v>1566.3330000000001</v>
      </c>
      <c r="F52" s="229">
        <v>1145.2871663551039</v>
      </c>
      <c r="G52" s="229">
        <v>225.80437478304552</v>
      </c>
      <c r="H52" s="229">
        <v>136.29078893019411</v>
      </c>
      <c r="I52" s="229">
        <v>451.66439654455672</v>
      </c>
      <c r="J52" s="229">
        <v>331.52760609730746</v>
      </c>
    </row>
    <row r="53" spans="1:10" s="302" customFormat="1" ht="14.25" customHeight="1" x14ac:dyDescent="0.2">
      <c r="A53" s="38"/>
      <c r="B53" s="211"/>
      <c r="C53" s="211"/>
      <c r="D53" s="211"/>
      <c r="E53" s="211"/>
      <c r="F53" s="211"/>
      <c r="G53" s="211"/>
      <c r="H53" s="211"/>
      <c r="I53" s="230"/>
      <c r="J53" s="230"/>
    </row>
    <row r="54" spans="1:10" s="302" customFormat="1" ht="12.75" customHeight="1" x14ac:dyDescent="0.2">
      <c r="A54" s="46"/>
      <c r="B54" s="213" t="s">
        <v>51</v>
      </c>
      <c r="C54" s="215"/>
      <c r="D54" s="215"/>
      <c r="E54" s="215"/>
      <c r="F54" s="215"/>
      <c r="G54" s="215"/>
      <c r="H54" s="215"/>
      <c r="I54" s="215"/>
      <c r="J54" s="215"/>
    </row>
    <row r="55" spans="1:10" s="302" customFormat="1" ht="14.25" customHeight="1" x14ac:dyDescent="0.2">
      <c r="A55" s="49"/>
      <c r="B55" s="216"/>
      <c r="C55" s="216"/>
      <c r="D55" s="216"/>
      <c r="E55" s="216"/>
      <c r="F55" s="216"/>
      <c r="G55" s="216"/>
      <c r="H55" s="216"/>
      <c r="I55" s="232"/>
      <c r="J55" s="232"/>
    </row>
    <row r="56" spans="1:10" s="302" customFormat="1" ht="12.75" customHeight="1" x14ac:dyDescent="0.2">
      <c r="A56" s="159" t="s">
        <v>35</v>
      </c>
      <c r="B56" s="229">
        <v>227</v>
      </c>
      <c r="C56" s="229">
        <v>5.5830000000000002</v>
      </c>
      <c r="D56" s="229">
        <v>232.5</v>
      </c>
      <c r="E56" s="229">
        <v>22.832999999999998</v>
      </c>
      <c r="F56" s="229">
        <v>1193.1468570783047</v>
      </c>
      <c r="G56" s="229">
        <v>230.81350954478708</v>
      </c>
      <c r="H56" s="229">
        <v>150.11343960833483</v>
      </c>
      <c r="I56" s="229">
        <v>460.62007168458786</v>
      </c>
      <c r="J56" s="229">
        <v>351.59983624059504</v>
      </c>
    </row>
    <row r="57" spans="1:10" s="302" customFormat="1" ht="12.75" customHeight="1" x14ac:dyDescent="0.2">
      <c r="A57" s="159" t="s">
        <v>36</v>
      </c>
      <c r="B57" s="229">
        <v>3205.1669999999999</v>
      </c>
      <c r="C57" s="229">
        <v>23.5</v>
      </c>
      <c r="D57" s="229">
        <v>3216.1669999999999</v>
      </c>
      <c r="E57" s="229">
        <v>88</v>
      </c>
      <c r="F57" s="229">
        <v>1098.1098533063309</v>
      </c>
      <c r="G57" s="229">
        <v>212.70181345724993</v>
      </c>
      <c r="H57" s="229">
        <v>133.03546099290779</v>
      </c>
      <c r="I57" s="229">
        <v>429.72874750181404</v>
      </c>
      <c r="J57" s="229">
        <v>322.64383135435924</v>
      </c>
    </row>
    <row r="58" spans="1:10" s="302" customFormat="1" ht="12.75" customHeight="1" x14ac:dyDescent="0.2">
      <c r="A58" s="159" t="s">
        <v>37</v>
      </c>
      <c r="B58" s="229">
        <v>0</v>
      </c>
      <c r="C58" s="229">
        <v>0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</row>
    <row r="59" spans="1:10" s="302" customFormat="1" ht="12.75" customHeight="1" x14ac:dyDescent="0.2">
      <c r="A59" s="159" t="s">
        <v>38</v>
      </c>
      <c r="B59" s="229">
        <v>59.167000000000002</v>
      </c>
      <c r="C59" s="229">
        <v>11</v>
      </c>
      <c r="D59" s="229">
        <v>59.167000000000002</v>
      </c>
      <c r="E59" s="229">
        <v>35.75</v>
      </c>
      <c r="F59" s="229">
        <v>1491.8257164058919</v>
      </c>
      <c r="G59" s="229">
        <v>338.05865882445732</v>
      </c>
      <c r="H59" s="229">
        <v>134.40151515151516</v>
      </c>
      <c r="I59" s="229">
        <v>617.96694103131813</v>
      </c>
      <c r="J59" s="229">
        <v>401.39860139860144</v>
      </c>
    </row>
    <row r="60" spans="1:10" s="302" customFormat="1" ht="12.75" customHeight="1" x14ac:dyDescent="0.2">
      <c r="A60" s="159" t="s">
        <v>39</v>
      </c>
      <c r="B60" s="229">
        <v>82.917000000000002</v>
      </c>
      <c r="C60" s="229">
        <v>0.5</v>
      </c>
      <c r="D60" s="229">
        <v>85.25</v>
      </c>
      <c r="E60" s="229">
        <v>6.8330000000000002</v>
      </c>
      <c r="F60" s="229">
        <v>1140.2095764379346</v>
      </c>
      <c r="G60" s="229">
        <v>234.17594301128437</v>
      </c>
      <c r="H60" s="229">
        <v>113</v>
      </c>
      <c r="I60" s="229">
        <v>469.1397849462366</v>
      </c>
      <c r="J60" s="229">
        <v>323.89384848041362</v>
      </c>
    </row>
    <row r="61" spans="1:10" s="302" customFormat="1" ht="12.75" customHeight="1" x14ac:dyDescent="0.2">
      <c r="A61" s="159" t="s">
        <v>40</v>
      </c>
      <c r="B61" s="229">
        <v>45.917000000000002</v>
      </c>
      <c r="C61" s="229">
        <v>0.75</v>
      </c>
      <c r="D61" s="229">
        <v>46.582999999999998</v>
      </c>
      <c r="E61" s="229">
        <v>4.5</v>
      </c>
      <c r="F61" s="229">
        <v>1064.2609488397015</v>
      </c>
      <c r="G61" s="229">
        <v>222.26335924966062</v>
      </c>
      <c r="H61" s="229">
        <v>112.99999999999999</v>
      </c>
      <c r="I61" s="229">
        <v>457.12491681514717</v>
      </c>
      <c r="J61" s="229">
        <v>271.87267277489389</v>
      </c>
    </row>
    <row r="62" spans="1:10" s="302" customFormat="1" ht="12.75" customHeight="1" x14ac:dyDescent="0.2">
      <c r="A62" s="159" t="s">
        <v>41</v>
      </c>
      <c r="B62" s="229">
        <v>144.083</v>
      </c>
      <c r="C62" s="229">
        <v>1.417</v>
      </c>
      <c r="D62" s="229">
        <v>144.083</v>
      </c>
      <c r="E62" s="229">
        <v>9.8330000000000002</v>
      </c>
      <c r="F62" s="229">
        <v>1106.7840434077252</v>
      </c>
      <c r="G62" s="229">
        <v>223.16245960083191</v>
      </c>
      <c r="H62" s="229">
        <v>112.97341801928958</v>
      </c>
      <c r="I62" s="229">
        <v>450.29832342006574</v>
      </c>
      <c r="J62" s="229">
        <v>320.34984236753792</v>
      </c>
    </row>
    <row r="63" spans="1:10" s="302" customFormat="1" ht="12.75" customHeight="1" x14ac:dyDescent="0.2">
      <c r="A63" s="159" t="s">
        <v>42</v>
      </c>
      <c r="B63" s="229">
        <v>133.083</v>
      </c>
      <c r="C63" s="229">
        <v>9.5</v>
      </c>
      <c r="D63" s="229">
        <v>133.5</v>
      </c>
      <c r="E63" s="229">
        <v>27.667000000000002</v>
      </c>
      <c r="F63" s="229">
        <v>1166.5984324655892</v>
      </c>
      <c r="G63" s="229">
        <v>247.76455294816017</v>
      </c>
      <c r="H63" s="229">
        <v>123.90350877192982</v>
      </c>
      <c r="I63" s="229">
        <v>481.99438202247188</v>
      </c>
      <c r="J63" s="229">
        <v>312.93598872302738</v>
      </c>
    </row>
    <row r="64" spans="1:10" s="302" customFormat="1" ht="12.75" customHeight="1" x14ac:dyDescent="0.2">
      <c r="A64" s="159" t="s">
        <v>43</v>
      </c>
      <c r="B64" s="229">
        <v>378.16699999999997</v>
      </c>
      <c r="C64" s="229">
        <v>3.75</v>
      </c>
      <c r="D64" s="229">
        <v>382.5</v>
      </c>
      <c r="E64" s="229">
        <v>40.5</v>
      </c>
      <c r="F64" s="229">
        <v>1164.6384053394452</v>
      </c>
      <c r="G64" s="229">
        <v>231.62363893905777</v>
      </c>
      <c r="H64" s="229">
        <v>150.66666666666666</v>
      </c>
      <c r="I64" s="229">
        <v>470.04357298474952</v>
      </c>
      <c r="J64" s="229">
        <v>312.30452674897123</v>
      </c>
    </row>
    <row r="65" spans="1:10" s="302" customFormat="1" ht="12.75" customHeight="1" x14ac:dyDescent="0.2">
      <c r="A65" s="159" t="s">
        <v>44</v>
      </c>
      <c r="B65" s="229">
        <v>170.667</v>
      </c>
      <c r="C65" s="229">
        <v>1.833</v>
      </c>
      <c r="D65" s="229">
        <v>173.083</v>
      </c>
      <c r="E65" s="229">
        <v>17</v>
      </c>
      <c r="F65" s="229">
        <v>1126.5881398809838</v>
      </c>
      <c r="G65" s="229">
        <v>229.39701289645916</v>
      </c>
      <c r="H65" s="229">
        <v>148.98163302418624</v>
      </c>
      <c r="I65" s="229">
        <v>466.01341552896588</v>
      </c>
      <c r="J65" s="229">
        <v>282.19607843137254</v>
      </c>
    </row>
    <row r="66" spans="1:10" s="302" customFormat="1" ht="12.75" customHeight="1" x14ac:dyDescent="0.2">
      <c r="A66" s="159" t="s">
        <v>45</v>
      </c>
      <c r="B66" s="229">
        <v>92.5</v>
      </c>
      <c r="C66" s="229">
        <v>3.5830000000000002</v>
      </c>
      <c r="D66" s="229">
        <v>94.917000000000002</v>
      </c>
      <c r="E66" s="229">
        <v>7.9169999999999998</v>
      </c>
      <c r="F66" s="229">
        <v>1207.5690353400664</v>
      </c>
      <c r="G66" s="229">
        <v>232.89729729729731</v>
      </c>
      <c r="H66" s="229">
        <v>113.01051260582379</v>
      </c>
      <c r="I66" s="229">
        <v>466.62522695267097</v>
      </c>
      <c r="J66" s="229">
        <v>395.03599848427439</v>
      </c>
    </row>
    <row r="67" spans="1:10" s="302" customFormat="1" ht="12.75" customHeight="1" x14ac:dyDescent="0.2">
      <c r="A67" s="159" t="s">
        <v>46</v>
      </c>
      <c r="B67" s="229">
        <v>20.75</v>
      </c>
      <c r="C67" s="229">
        <v>1</v>
      </c>
      <c r="D67" s="229">
        <v>20.75</v>
      </c>
      <c r="E67" s="229">
        <v>1.583</v>
      </c>
      <c r="F67" s="229">
        <v>1054.1354400545961</v>
      </c>
      <c r="G67" s="229">
        <v>224.63052208835339</v>
      </c>
      <c r="H67" s="229">
        <v>113</v>
      </c>
      <c r="I67" s="229">
        <v>446.65863453815263</v>
      </c>
      <c r="J67" s="229">
        <v>269.84628342809015</v>
      </c>
    </row>
    <row r="68" spans="1:10" s="302" customFormat="1" ht="12.75" customHeight="1" x14ac:dyDescent="0.2">
      <c r="A68" s="159" t="s">
        <v>47</v>
      </c>
      <c r="B68" s="229">
        <v>1272.9169999999999</v>
      </c>
      <c r="C68" s="229">
        <v>137.083</v>
      </c>
      <c r="D68" s="229">
        <v>1282.4169999999999</v>
      </c>
      <c r="E68" s="229">
        <v>705.58299999999997</v>
      </c>
      <c r="F68" s="229">
        <v>1406.7470157790065</v>
      </c>
      <c r="G68" s="229">
        <v>315.13484382720947</v>
      </c>
      <c r="H68" s="229">
        <v>138.69152265415843</v>
      </c>
      <c r="I68" s="229">
        <v>591.02960789405222</v>
      </c>
      <c r="J68" s="229">
        <v>361.89104140358637</v>
      </c>
    </row>
    <row r="69" spans="1:10" s="302" customFormat="1" ht="12.75" customHeight="1" x14ac:dyDescent="0.2">
      <c r="A69" s="159" t="s">
        <v>48</v>
      </c>
      <c r="B69" s="229">
        <v>214.417</v>
      </c>
      <c r="C69" s="229">
        <v>19.832999999999998</v>
      </c>
      <c r="D69" s="229">
        <v>215</v>
      </c>
      <c r="E69" s="229">
        <v>69</v>
      </c>
      <c r="F69" s="229">
        <v>1247.4522692278852</v>
      </c>
      <c r="G69" s="229">
        <v>268.93506578303027</v>
      </c>
      <c r="H69" s="229">
        <v>134.36780450091598</v>
      </c>
      <c r="I69" s="229">
        <v>514.84263565891479</v>
      </c>
      <c r="J69" s="229">
        <v>329.30676328502415</v>
      </c>
    </row>
    <row r="70" spans="1:10" s="302" customFormat="1" ht="12.75" customHeight="1" x14ac:dyDescent="0.2">
      <c r="A70" s="159" t="s">
        <v>49</v>
      </c>
      <c r="B70" s="229">
        <v>0.33300000000000002</v>
      </c>
      <c r="C70" s="229">
        <v>0</v>
      </c>
      <c r="D70" s="229">
        <v>0.33300000000000002</v>
      </c>
      <c r="E70" s="229">
        <v>0</v>
      </c>
      <c r="F70" s="229">
        <v>624.6246246246244</v>
      </c>
      <c r="G70" s="229">
        <v>206.20620620620599</v>
      </c>
      <c r="H70" s="229">
        <v>0</v>
      </c>
      <c r="I70" s="229">
        <v>418.41841841841841</v>
      </c>
      <c r="J70" s="229">
        <v>0</v>
      </c>
    </row>
    <row r="71" spans="1:10" s="302" customFormat="1" ht="12.75" customHeight="1" x14ac:dyDescent="0.2">
      <c r="A71" s="159" t="s">
        <v>50</v>
      </c>
      <c r="B71" s="229">
        <v>269.41699999999997</v>
      </c>
      <c r="C71" s="229">
        <v>17.25</v>
      </c>
      <c r="D71" s="229">
        <v>270</v>
      </c>
      <c r="E71" s="229">
        <v>98.167000000000002</v>
      </c>
      <c r="F71" s="229">
        <v>1312.1854041280403</v>
      </c>
      <c r="G71" s="229">
        <v>280.66312321296238</v>
      </c>
      <c r="H71" s="229">
        <v>137.56521739130434</v>
      </c>
      <c r="I71" s="229">
        <v>538.36234567901238</v>
      </c>
      <c r="J71" s="229">
        <v>355.59471784476113</v>
      </c>
    </row>
    <row r="72" spans="1:10" s="302" customFormat="1" ht="12.75" customHeight="1" x14ac:dyDescent="0.2">
      <c r="A72" s="159"/>
      <c r="B72" s="229"/>
      <c r="C72" s="229"/>
      <c r="D72" s="229"/>
      <c r="E72" s="229"/>
      <c r="F72" s="229"/>
      <c r="G72" s="229"/>
      <c r="H72" s="229"/>
      <c r="I72" s="229"/>
      <c r="J72" s="229"/>
    </row>
    <row r="73" spans="1:10" s="302" customFormat="1" ht="12.75" customHeight="1" x14ac:dyDescent="0.2">
      <c r="A73" s="160" t="s">
        <v>126</v>
      </c>
      <c r="B73" s="229">
        <v>6316.5</v>
      </c>
      <c r="C73" s="229">
        <v>236.583</v>
      </c>
      <c r="D73" s="229">
        <v>6356.25</v>
      </c>
      <c r="E73" s="229">
        <v>1134.75</v>
      </c>
      <c r="F73" s="229">
        <v>1211.2047715847943</v>
      </c>
      <c r="G73" s="229">
        <v>243.22445183250218</v>
      </c>
      <c r="H73" s="229">
        <v>136.64302450584643</v>
      </c>
      <c r="I73" s="229">
        <v>478.96103572599145</v>
      </c>
      <c r="J73" s="229">
        <v>352.37625952045414</v>
      </c>
    </row>
    <row r="74" spans="1:10" ht="12.75" customHeight="1" x14ac:dyDescent="0.25">
      <c r="A74" s="45"/>
      <c r="B74" s="34"/>
      <c r="C74" s="34"/>
      <c r="D74" s="34"/>
      <c r="E74" s="34"/>
      <c r="F74" s="34"/>
      <c r="G74" s="34"/>
      <c r="H74" s="34"/>
      <c r="I74" s="35"/>
      <c r="J74" s="35"/>
    </row>
    <row r="75" spans="1:10" s="13" customFormat="1" ht="16.5" x14ac:dyDescent="0.25">
      <c r="A75" s="75"/>
      <c r="B75" s="74"/>
      <c r="C75" s="36"/>
      <c r="D75" s="36"/>
      <c r="E75" s="36"/>
      <c r="F75" s="36"/>
      <c r="G75" s="36"/>
      <c r="H75" s="9"/>
      <c r="I75" s="9"/>
      <c r="J75" s="9"/>
    </row>
    <row r="76" spans="1:10" s="13" customFormat="1" ht="12.75" customHeight="1" x14ac:dyDescent="0.25">
      <c r="A76" s="75"/>
      <c r="B76" s="74"/>
      <c r="C76" s="36"/>
      <c r="D76" s="36"/>
      <c r="E76" s="36"/>
      <c r="F76" s="36"/>
      <c r="G76" s="36"/>
      <c r="H76" s="9"/>
      <c r="I76" s="9"/>
      <c r="J76" s="9"/>
    </row>
    <row r="77" spans="1:10" ht="30" customHeight="1" x14ac:dyDescent="0.25">
      <c r="A77" s="38"/>
      <c r="B77" s="39"/>
      <c r="C77" s="39"/>
      <c r="D77" s="39"/>
      <c r="E77" s="39"/>
      <c r="F77" s="39"/>
      <c r="G77" s="39"/>
      <c r="H77" s="39"/>
      <c r="I77" s="40"/>
      <c r="J77" s="40"/>
    </row>
    <row r="78" spans="1:10" ht="20.100000000000001" customHeight="1" x14ac:dyDescent="0.25">
      <c r="A78" s="38"/>
      <c r="B78" s="39"/>
      <c r="C78" s="39"/>
      <c r="D78" s="39"/>
      <c r="E78" s="39"/>
      <c r="F78" s="39"/>
      <c r="G78" s="39"/>
      <c r="H78" s="39"/>
      <c r="I78" s="40"/>
      <c r="J78" s="40"/>
    </row>
  </sheetData>
  <mergeCells count="2">
    <mergeCell ref="A2:B2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1" enableFormatConditionsCalculation="0">
    <tabColor indexed="11"/>
  </sheetPr>
  <dimension ref="A1:J76"/>
  <sheetViews>
    <sheetView showGridLines="0" zoomScale="95" zoomScaleNormal="95" workbookViewId="0"/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ht="15" customHeight="1" x14ac:dyDescent="0.25">
      <c r="A4" s="208" t="s">
        <v>410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x14ac:dyDescent="0.25">
      <c r="A5" s="146"/>
      <c r="B5" s="144"/>
      <c r="C5" s="144"/>
      <c r="D5" s="144"/>
      <c r="E5" s="144"/>
      <c r="F5" s="144"/>
      <c r="G5" s="144"/>
      <c r="H5" s="144"/>
      <c r="I5" s="147"/>
      <c r="J5" s="147"/>
    </row>
    <row r="6" spans="1:10" s="18" customFormat="1" ht="30" customHeight="1" x14ac:dyDescent="0.15">
      <c r="A6" s="522" t="s">
        <v>119</v>
      </c>
      <c r="B6" s="318" t="s">
        <v>120</v>
      </c>
      <c r="C6" s="318"/>
      <c r="D6" s="319"/>
      <c r="E6" s="319"/>
      <c r="F6" s="320" t="s">
        <v>121</v>
      </c>
      <c r="G6" s="321"/>
      <c r="H6" s="321"/>
      <c r="I6" s="321"/>
      <c r="J6" s="321"/>
    </row>
    <row r="7" spans="1:10" s="18" customFormat="1" ht="38.25" x14ac:dyDescent="0.15">
      <c r="A7" s="523"/>
      <c r="B7" s="319" t="s">
        <v>122</v>
      </c>
      <c r="C7" s="319" t="s">
        <v>299</v>
      </c>
      <c r="D7" s="319" t="s">
        <v>123</v>
      </c>
      <c r="E7" s="319" t="s">
        <v>298</v>
      </c>
      <c r="F7" s="317" t="s">
        <v>8</v>
      </c>
      <c r="G7" s="319" t="s">
        <v>124</v>
      </c>
      <c r="H7" s="319" t="s">
        <v>299</v>
      </c>
      <c r="I7" s="318" t="s">
        <v>125</v>
      </c>
      <c r="J7" s="322" t="s">
        <v>298</v>
      </c>
    </row>
    <row r="8" spans="1:10" s="18" customFormat="1" ht="18" customHeight="1" x14ac:dyDescent="0.15">
      <c r="A8" s="524"/>
      <c r="B8" s="320" t="s">
        <v>14</v>
      </c>
      <c r="C8" s="321"/>
      <c r="D8" s="323"/>
      <c r="E8" s="323"/>
      <c r="F8" s="320" t="s">
        <v>294</v>
      </c>
      <c r="G8" s="321"/>
      <c r="H8" s="321"/>
      <c r="I8" s="321"/>
      <c r="J8" s="321"/>
    </row>
    <row r="9" spans="1:10" ht="14.25" customHeight="1" x14ac:dyDescent="0.25">
      <c r="A9" s="41"/>
      <c r="B9" s="42"/>
      <c r="C9" s="42"/>
      <c r="D9" s="42"/>
      <c r="E9" s="42"/>
      <c r="F9" s="42"/>
      <c r="G9" s="42"/>
      <c r="H9" s="42"/>
      <c r="I9" s="298"/>
      <c r="J9" s="298"/>
    </row>
    <row r="10" spans="1:10" ht="12.75" customHeight="1" x14ac:dyDescent="0.25">
      <c r="A10" s="46"/>
      <c r="B10" s="209" t="s">
        <v>52</v>
      </c>
      <c r="C10" s="174"/>
      <c r="D10" s="174"/>
      <c r="E10" s="174"/>
      <c r="F10" s="174"/>
      <c r="G10" s="174"/>
      <c r="H10" s="174"/>
      <c r="I10" s="174"/>
      <c r="J10" s="174"/>
    </row>
    <row r="11" spans="1:10" ht="14.25" customHeight="1" x14ac:dyDescent="0.25">
      <c r="A11" s="49"/>
      <c r="B11" s="170"/>
      <c r="C11" s="170"/>
      <c r="D11" s="170"/>
      <c r="E11" s="170"/>
      <c r="F11" s="170"/>
      <c r="G11" s="170"/>
      <c r="H11" s="170"/>
      <c r="I11" s="299"/>
      <c r="J11" s="299"/>
    </row>
    <row r="12" spans="1:10" ht="12.75" customHeight="1" x14ac:dyDescent="0.25">
      <c r="A12" s="159" t="s">
        <v>35</v>
      </c>
      <c r="B12" s="229">
        <v>692.25</v>
      </c>
      <c r="C12" s="229">
        <v>29.832999999999998</v>
      </c>
      <c r="D12" s="229">
        <v>709.08299999999997</v>
      </c>
      <c r="E12" s="229">
        <v>58.332999999999998</v>
      </c>
      <c r="F12" s="229">
        <v>1140.5335808173531</v>
      </c>
      <c r="G12" s="229">
        <v>226.01071385578427</v>
      </c>
      <c r="H12" s="229">
        <v>137.62164940390394</v>
      </c>
      <c r="I12" s="229">
        <v>455.77551100035777</v>
      </c>
      <c r="J12" s="229">
        <v>321.12570655730735</v>
      </c>
    </row>
    <row r="13" spans="1:10" ht="12.75" customHeight="1" x14ac:dyDescent="0.25">
      <c r="A13" s="159" t="s">
        <v>36</v>
      </c>
      <c r="B13" s="229">
        <v>2300.8330000000001</v>
      </c>
      <c r="C13" s="229">
        <v>30.832999999999998</v>
      </c>
      <c r="D13" s="229">
        <v>2317.6669999999999</v>
      </c>
      <c r="E13" s="229">
        <v>155.167</v>
      </c>
      <c r="F13" s="229">
        <v>1103.6476600501251</v>
      </c>
      <c r="G13" s="229">
        <v>219.06048084903742</v>
      </c>
      <c r="H13" s="229">
        <v>123.38511767694787</v>
      </c>
      <c r="I13" s="229">
        <v>441.73900593427214</v>
      </c>
      <c r="J13" s="229">
        <v>319.46305558986774</v>
      </c>
    </row>
    <row r="14" spans="1:10" ht="12.75" customHeight="1" x14ac:dyDescent="0.25">
      <c r="A14" s="159" t="s">
        <v>37</v>
      </c>
      <c r="B14" s="229">
        <v>107.75</v>
      </c>
      <c r="C14" s="229">
        <v>6.3330000000000002</v>
      </c>
      <c r="D14" s="229">
        <v>113.167</v>
      </c>
      <c r="E14" s="229">
        <v>19.167000000000002</v>
      </c>
      <c r="F14" s="229">
        <v>1205.5730823700815</v>
      </c>
      <c r="G14" s="229">
        <v>248.52049497293115</v>
      </c>
      <c r="H14" s="229">
        <v>129.36207168798356</v>
      </c>
      <c r="I14" s="229">
        <v>501.26141012839435</v>
      </c>
      <c r="J14" s="229">
        <v>326.4291055807725</v>
      </c>
    </row>
    <row r="15" spans="1:10" ht="12.75" customHeight="1" x14ac:dyDescent="0.25">
      <c r="A15" s="159" t="s">
        <v>38</v>
      </c>
      <c r="B15" s="229">
        <v>86.582999999999998</v>
      </c>
      <c r="C15" s="229">
        <v>8.6669999999999998</v>
      </c>
      <c r="D15" s="229">
        <v>87.167000000000002</v>
      </c>
      <c r="E15" s="229">
        <v>28.417000000000002</v>
      </c>
      <c r="F15" s="229">
        <v>1255.5475204608656</v>
      </c>
      <c r="G15" s="229">
        <v>267.81238811314</v>
      </c>
      <c r="H15" s="229">
        <v>142.33106418983886</v>
      </c>
      <c r="I15" s="229">
        <v>532.41765805866896</v>
      </c>
      <c r="J15" s="229">
        <v>312.98641009921784</v>
      </c>
    </row>
    <row r="16" spans="1:10" ht="12.75" customHeight="1" x14ac:dyDescent="0.25">
      <c r="A16" s="159" t="s">
        <v>39</v>
      </c>
      <c r="B16" s="229">
        <v>0</v>
      </c>
      <c r="C16" s="229">
        <v>0</v>
      </c>
      <c r="D16" s="229">
        <v>0</v>
      </c>
      <c r="E16" s="229">
        <v>0</v>
      </c>
      <c r="F16" s="229">
        <v>0</v>
      </c>
      <c r="G16" s="229">
        <v>0</v>
      </c>
      <c r="H16" s="229">
        <v>0</v>
      </c>
      <c r="I16" s="229">
        <v>0</v>
      </c>
      <c r="J16" s="229">
        <v>0</v>
      </c>
    </row>
    <row r="17" spans="1:10" ht="12.75" customHeight="1" x14ac:dyDescent="0.25">
      <c r="A17" s="159" t="s">
        <v>40</v>
      </c>
      <c r="B17" s="229">
        <v>0.41699999999999998</v>
      </c>
      <c r="C17" s="229">
        <v>0</v>
      </c>
      <c r="D17" s="229">
        <v>0.41699999999999998</v>
      </c>
      <c r="E17" s="229">
        <v>0</v>
      </c>
      <c r="F17" s="229">
        <v>696.44284572342133</v>
      </c>
      <c r="G17" s="229">
        <v>237.80975219824143</v>
      </c>
      <c r="H17" s="229">
        <v>0</v>
      </c>
      <c r="I17" s="229">
        <v>458.6330935251799</v>
      </c>
      <c r="J17" s="229">
        <v>0</v>
      </c>
    </row>
    <row r="18" spans="1:10" ht="12.75" customHeight="1" x14ac:dyDescent="0.25">
      <c r="A18" s="159" t="s">
        <v>41</v>
      </c>
      <c r="B18" s="229">
        <v>270.41699999999997</v>
      </c>
      <c r="C18" s="229">
        <v>5.5</v>
      </c>
      <c r="D18" s="229">
        <v>272.41699999999997</v>
      </c>
      <c r="E18" s="229">
        <v>36.417000000000002</v>
      </c>
      <c r="F18" s="229">
        <v>1162.1922893011065</v>
      </c>
      <c r="G18" s="229">
        <v>234.66072769093662</v>
      </c>
      <c r="H18" s="229">
        <v>126.69696969696969</v>
      </c>
      <c r="I18" s="229">
        <v>474.09853276410803</v>
      </c>
      <c r="J18" s="229">
        <v>326.73605914909228</v>
      </c>
    </row>
    <row r="19" spans="1:10" ht="12.75" customHeight="1" x14ac:dyDescent="0.25">
      <c r="A19" s="159" t="s">
        <v>42</v>
      </c>
      <c r="B19" s="229">
        <v>43.832999999999998</v>
      </c>
      <c r="C19" s="229">
        <v>4.25</v>
      </c>
      <c r="D19" s="229">
        <v>44.25</v>
      </c>
      <c r="E19" s="229">
        <v>12</v>
      </c>
      <c r="F19" s="229">
        <v>1255.9400304029016</v>
      </c>
      <c r="G19" s="229">
        <v>264.26246587426522</v>
      </c>
      <c r="H19" s="229">
        <v>144.01960784313727</v>
      </c>
      <c r="I19" s="229">
        <v>512.86629001883239</v>
      </c>
      <c r="J19" s="229">
        <v>334.79166666666669</v>
      </c>
    </row>
    <row r="20" spans="1:10" ht="12.75" customHeight="1" x14ac:dyDescent="0.25">
      <c r="A20" s="159" t="s">
        <v>43</v>
      </c>
      <c r="B20" s="229">
        <v>426.5</v>
      </c>
      <c r="C20" s="229">
        <v>6.4169999999999998</v>
      </c>
      <c r="D20" s="229">
        <v>436.58300000000003</v>
      </c>
      <c r="E20" s="229">
        <v>43.417000000000002</v>
      </c>
      <c r="F20" s="229">
        <v>1177.2889160199284</v>
      </c>
      <c r="G20" s="229">
        <v>233.23583431027748</v>
      </c>
      <c r="H20" s="229">
        <v>130.60360500753208</v>
      </c>
      <c r="I20" s="229">
        <v>470.39260957633866</v>
      </c>
      <c r="J20" s="229">
        <v>343.05686712578023</v>
      </c>
    </row>
    <row r="21" spans="1:10" ht="12.75" customHeight="1" x14ac:dyDescent="0.25">
      <c r="A21" s="159" t="s">
        <v>44</v>
      </c>
      <c r="B21" s="229">
        <v>2054.5830000000001</v>
      </c>
      <c r="C21" s="229">
        <v>33.832999999999998</v>
      </c>
      <c r="D21" s="229">
        <v>2105.9169999999999</v>
      </c>
      <c r="E21" s="229">
        <v>222.75</v>
      </c>
      <c r="F21" s="229">
        <v>1209.6708756593346</v>
      </c>
      <c r="G21" s="229">
        <v>234.29145962952092</v>
      </c>
      <c r="H21" s="229">
        <v>143.89550635966859</v>
      </c>
      <c r="I21" s="229">
        <v>475.99644240490005</v>
      </c>
      <c r="J21" s="229">
        <v>355.48746726524502</v>
      </c>
    </row>
    <row r="22" spans="1:10" ht="12.75" customHeight="1" x14ac:dyDescent="0.25">
      <c r="A22" s="159" t="s">
        <v>45</v>
      </c>
      <c r="B22" s="229">
        <v>273.33300000000003</v>
      </c>
      <c r="C22" s="229">
        <v>6.0830000000000002</v>
      </c>
      <c r="D22" s="229">
        <v>282.25</v>
      </c>
      <c r="E22" s="229">
        <v>29.582999999999998</v>
      </c>
      <c r="F22" s="229">
        <v>1202.2634835276253</v>
      </c>
      <c r="G22" s="229">
        <v>233.74113870870573</v>
      </c>
      <c r="H22" s="229">
        <v>139.32270261384184</v>
      </c>
      <c r="I22" s="229">
        <v>474.25479775612638</v>
      </c>
      <c r="J22" s="229">
        <v>354.94484444895153</v>
      </c>
    </row>
    <row r="23" spans="1:10" ht="12.75" customHeight="1" x14ac:dyDescent="0.25">
      <c r="A23" s="159" t="s">
        <v>46</v>
      </c>
      <c r="B23" s="229">
        <v>29.832999999999998</v>
      </c>
      <c r="C23" s="229">
        <v>1.083</v>
      </c>
      <c r="D23" s="229">
        <v>30.167000000000002</v>
      </c>
      <c r="E23" s="229">
        <v>0.91700000000000004</v>
      </c>
      <c r="F23" s="229">
        <v>1030.2603558880189</v>
      </c>
      <c r="G23" s="229">
        <v>211.62247622878473</v>
      </c>
      <c r="H23" s="229">
        <v>156.50969529085873</v>
      </c>
      <c r="I23" s="229">
        <v>453.84028905757941</v>
      </c>
      <c r="J23" s="229">
        <v>208.28789531079607</v>
      </c>
    </row>
    <row r="24" spans="1:10" ht="12.75" customHeight="1" x14ac:dyDescent="0.25">
      <c r="A24" s="159" t="s">
        <v>47</v>
      </c>
      <c r="B24" s="229">
        <v>210.667</v>
      </c>
      <c r="C24" s="229">
        <v>9.1669999999999998</v>
      </c>
      <c r="D24" s="229">
        <v>218.917</v>
      </c>
      <c r="E24" s="229">
        <v>59</v>
      </c>
      <c r="F24" s="229">
        <v>1236.994819366005</v>
      </c>
      <c r="G24" s="229">
        <v>261.18075762538348</v>
      </c>
      <c r="H24" s="229">
        <v>125.32271553761682</v>
      </c>
      <c r="I24" s="229">
        <v>519.53936880187473</v>
      </c>
      <c r="J24" s="229">
        <v>330.95197740112991</v>
      </c>
    </row>
    <row r="25" spans="1:10" ht="12.75" customHeight="1" x14ac:dyDescent="0.25">
      <c r="A25" s="159" t="s">
        <v>48</v>
      </c>
      <c r="B25" s="229">
        <v>64.167000000000002</v>
      </c>
      <c r="C25" s="229">
        <v>6.5830000000000002</v>
      </c>
      <c r="D25" s="229">
        <v>67.25</v>
      </c>
      <c r="E25" s="229">
        <v>19.5</v>
      </c>
      <c r="F25" s="229">
        <v>1224.1791677062361</v>
      </c>
      <c r="G25" s="229">
        <v>267.52848037153052</v>
      </c>
      <c r="H25" s="229">
        <v>113.00572180869916</v>
      </c>
      <c r="I25" s="229">
        <v>524.26889714993797</v>
      </c>
      <c r="J25" s="229">
        <v>319.37606837606836</v>
      </c>
    </row>
    <row r="26" spans="1:10" ht="12.75" customHeight="1" x14ac:dyDescent="0.25">
      <c r="A26" s="159" t="s">
        <v>49</v>
      </c>
      <c r="B26" s="229">
        <v>2.75</v>
      </c>
      <c r="C26" s="229">
        <v>0</v>
      </c>
      <c r="D26" s="229">
        <v>2.75</v>
      </c>
      <c r="E26" s="229">
        <v>0.33300000000000002</v>
      </c>
      <c r="F26" s="229">
        <v>1397.4488124488125</v>
      </c>
      <c r="G26" s="229">
        <v>261.90909090909093</v>
      </c>
      <c r="H26" s="229">
        <v>0</v>
      </c>
      <c r="I26" s="229">
        <v>504.90909090909093</v>
      </c>
      <c r="J26" s="229">
        <v>630.63063063063066</v>
      </c>
    </row>
    <row r="27" spans="1:10" ht="12.75" customHeight="1" x14ac:dyDescent="0.25">
      <c r="A27" s="159" t="s">
        <v>50</v>
      </c>
      <c r="B27" s="229">
        <v>101.5</v>
      </c>
      <c r="C27" s="229">
        <v>6.5</v>
      </c>
      <c r="D27" s="229">
        <v>102.75</v>
      </c>
      <c r="E27" s="229">
        <v>18.667000000000002</v>
      </c>
      <c r="F27" s="229">
        <v>1111.4614065322203</v>
      </c>
      <c r="G27" s="229">
        <v>237.04844006568146</v>
      </c>
      <c r="H27" s="229">
        <v>118.79487179487181</v>
      </c>
      <c r="I27" s="229">
        <v>478.40875912408757</v>
      </c>
      <c r="J27" s="229">
        <v>277.20933554757943</v>
      </c>
    </row>
    <row r="28" spans="1:10" ht="12.75" customHeight="1" x14ac:dyDescent="0.25">
      <c r="A28" s="159"/>
      <c r="B28" s="229"/>
      <c r="C28" s="229"/>
      <c r="D28" s="229"/>
      <c r="E28" s="229"/>
      <c r="F28" s="229"/>
      <c r="G28" s="229"/>
      <c r="H28" s="229"/>
      <c r="I28" s="229"/>
      <c r="J28" s="229"/>
    </row>
    <row r="29" spans="1:10" ht="12.75" customHeight="1" x14ac:dyDescent="0.25">
      <c r="A29" s="160" t="s">
        <v>126</v>
      </c>
      <c r="B29" s="229">
        <v>6665.4170000000004</v>
      </c>
      <c r="C29" s="229">
        <v>155.083</v>
      </c>
      <c r="D29" s="229">
        <v>6790.75</v>
      </c>
      <c r="E29" s="229">
        <v>711.91700000000003</v>
      </c>
      <c r="F29" s="229">
        <v>1162.5542111960863</v>
      </c>
      <c r="G29" s="229">
        <v>230.08321659895145</v>
      </c>
      <c r="H29" s="229">
        <v>133.2200606556919</v>
      </c>
      <c r="I29" s="229">
        <v>464.90035464909374</v>
      </c>
      <c r="J29" s="229">
        <v>334.35057929234915</v>
      </c>
    </row>
    <row r="30" spans="1:10" ht="14.25" customHeight="1" x14ac:dyDescent="0.25">
      <c r="A30" s="330"/>
      <c r="B30" s="331"/>
      <c r="C30" s="331"/>
      <c r="D30" s="331"/>
      <c r="E30" s="331"/>
      <c r="F30" s="331"/>
      <c r="G30" s="331"/>
      <c r="H30" s="331"/>
      <c r="I30" s="332"/>
      <c r="J30" s="332"/>
    </row>
    <row r="31" spans="1:10" ht="12.75" customHeight="1" x14ac:dyDescent="0.25">
      <c r="A31" s="46"/>
      <c r="B31" s="213" t="s">
        <v>53</v>
      </c>
      <c r="C31" s="215"/>
      <c r="D31" s="215"/>
      <c r="E31" s="215"/>
      <c r="F31" s="215"/>
      <c r="G31" s="215"/>
      <c r="H31" s="215"/>
      <c r="I31" s="215"/>
      <c r="J31" s="215"/>
    </row>
    <row r="32" spans="1:10" ht="14.25" customHeight="1" x14ac:dyDescent="0.25">
      <c r="A32" s="49"/>
      <c r="B32" s="216"/>
      <c r="C32" s="216"/>
      <c r="D32" s="216"/>
      <c r="E32" s="216"/>
      <c r="F32" s="216"/>
      <c r="G32" s="216"/>
      <c r="H32" s="216"/>
      <c r="I32" s="232"/>
      <c r="J32" s="232"/>
    </row>
    <row r="33" spans="1:10" ht="12.75" customHeight="1" x14ac:dyDescent="0.25">
      <c r="A33" s="159" t="s">
        <v>35</v>
      </c>
      <c r="B33" s="229">
        <v>458.16699999999997</v>
      </c>
      <c r="C33" s="229">
        <v>19.582999999999998</v>
      </c>
      <c r="D33" s="229">
        <v>472.75</v>
      </c>
      <c r="E33" s="229">
        <v>48.5</v>
      </c>
      <c r="F33" s="229">
        <v>1155.8847720124979</v>
      </c>
      <c r="G33" s="229">
        <v>230.32704232299577</v>
      </c>
      <c r="H33" s="229">
        <v>131.75543413504911</v>
      </c>
      <c r="I33" s="229">
        <v>462.4174158293672</v>
      </c>
      <c r="J33" s="229">
        <v>331.38487972508591</v>
      </c>
    </row>
    <row r="34" spans="1:10" ht="12.75" customHeight="1" x14ac:dyDescent="0.25">
      <c r="A34" s="159" t="s">
        <v>36</v>
      </c>
      <c r="B34" s="229">
        <v>1050.0830000000001</v>
      </c>
      <c r="C34" s="229">
        <v>27.582999999999998</v>
      </c>
      <c r="D34" s="229">
        <v>1062.3330000000001</v>
      </c>
      <c r="E34" s="229">
        <v>61.582999999999998</v>
      </c>
      <c r="F34" s="229">
        <v>1151.7389348969234</v>
      </c>
      <c r="G34" s="229">
        <v>218.83817755358385</v>
      </c>
      <c r="H34" s="229">
        <v>139.63008616418327</v>
      </c>
      <c r="I34" s="229">
        <v>439.2608061690637</v>
      </c>
      <c r="J34" s="229">
        <v>354.00986501009265</v>
      </c>
    </row>
    <row r="35" spans="1:10" ht="12.75" customHeight="1" x14ac:dyDescent="0.25">
      <c r="A35" s="159" t="s">
        <v>37</v>
      </c>
      <c r="B35" s="229">
        <v>14.083</v>
      </c>
      <c r="C35" s="229">
        <v>7.4169999999999998</v>
      </c>
      <c r="D35" s="229">
        <v>16.25</v>
      </c>
      <c r="E35" s="229">
        <v>3.0830000000000002</v>
      </c>
      <c r="F35" s="229">
        <v>1225.113346992644</v>
      </c>
      <c r="G35" s="229">
        <v>250.43196288669557</v>
      </c>
      <c r="H35" s="229">
        <v>151.08309738888138</v>
      </c>
      <c r="I35" s="229">
        <v>493.29230769230759</v>
      </c>
      <c r="J35" s="229">
        <v>330.30597902475944</v>
      </c>
    </row>
    <row r="36" spans="1:10" ht="12.75" customHeight="1" x14ac:dyDescent="0.25">
      <c r="A36" s="159" t="s">
        <v>38</v>
      </c>
      <c r="B36" s="229">
        <v>18.167000000000002</v>
      </c>
      <c r="C36" s="229">
        <v>5.8330000000000002</v>
      </c>
      <c r="D36" s="229">
        <v>18.667000000000002</v>
      </c>
      <c r="E36" s="229">
        <v>3.3330000000000002</v>
      </c>
      <c r="F36" s="229">
        <v>1144.8318333923344</v>
      </c>
      <c r="G36" s="229">
        <v>250.97704629272855</v>
      </c>
      <c r="H36" s="229">
        <v>132.37899308531917</v>
      </c>
      <c r="I36" s="229">
        <v>472.69691612649768</v>
      </c>
      <c r="J36" s="229">
        <v>288.77887788778878</v>
      </c>
    </row>
    <row r="37" spans="1:10" ht="12.75" customHeight="1" x14ac:dyDescent="0.25">
      <c r="A37" s="159" t="s">
        <v>39</v>
      </c>
      <c r="B37" s="229">
        <v>2</v>
      </c>
      <c r="C37" s="229">
        <v>0.66700000000000004</v>
      </c>
      <c r="D37" s="229">
        <v>2</v>
      </c>
      <c r="E37" s="229">
        <v>0.25</v>
      </c>
      <c r="F37" s="229">
        <v>1530.4851949025488</v>
      </c>
      <c r="G37" s="229">
        <v>259.08333333333331</v>
      </c>
      <c r="H37" s="229">
        <v>112.94352823588206</v>
      </c>
      <c r="I37" s="229">
        <v>528.45833333333337</v>
      </c>
      <c r="J37" s="229">
        <v>630</v>
      </c>
    </row>
    <row r="38" spans="1:10" ht="12.75" customHeight="1" x14ac:dyDescent="0.25">
      <c r="A38" s="159" t="s">
        <v>40</v>
      </c>
      <c r="B38" s="229">
        <v>139.417</v>
      </c>
      <c r="C38" s="229">
        <v>5.4169999999999998</v>
      </c>
      <c r="D38" s="229">
        <v>145.583</v>
      </c>
      <c r="E38" s="229">
        <v>26.25</v>
      </c>
      <c r="F38" s="229">
        <v>1249.8117847546021</v>
      </c>
      <c r="G38" s="229">
        <v>247.43993439346229</v>
      </c>
      <c r="H38" s="229">
        <v>159.92861977724451</v>
      </c>
      <c r="I38" s="229">
        <v>504.76704010770487</v>
      </c>
      <c r="J38" s="229">
        <v>337.67619047619047</v>
      </c>
    </row>
    <row r="39" spans="1:10" ht="12.75" customHeight="1" x14ac:dyDescent="0.25">
      <c r="A39" s="159" t="s">
        <v>41</v>
      </c>
      <c r="B39" s="229">
        <v>241.667</v>
      </c>
      <c r="C39" s="229">
        <v>4.0830000000000002</v>
      </c>
      <c r="D39" s="229">
        <v>244</v>
      </c>
      <c r="E39" s="229">
        <v>21.832999999999998</v>
      </c>
      <c r="F39" s="229">
        <v>1162.9619460999184</v>
      </c>
      <c r="G39" s="229">
        <v>232.52105859164331</v>
      </c>
      <c r="H39" s="229">
        <v>113.00922524287698</v>
      </c>
      <c r="I39" s="229">
        <v>459.5368852459016</v>
      </c>
      <c r="J39" s="229">
        <v>357.89477701949653</v>
      </c>
    </row>
    <row r="40" spans="1:10" ht="12.75" customHeight="1" x14ac:dyDescent="0.25">
      <c r="A40" s="159" t="s">
        <v>42</v>
      </c>
      <c r="B40" s="229">
        <v>48.667000000000002</v>
      </c>
      <c r="C40" s="229">
        <v>4.25</v>
      </c>
      <c r="D40" s="229">
        <v>49.5</v>
      </c>
      <c r="E40" s="229">
        <v>10.417</v>
      </c>
      <c r="F40" s="229">
        <v>1215.8171021645212</v>
      </c>
      <c r="G40" s="229">
        <v>254.52222929979928</v>
      </c>
      <c r="H40" s="229">
        <v>130.72549019607843</v>
      </c>
      <c r="I40" s="229">
        <v>494.1481481481481</v>
      </c>
      <c r="J40" s="229">
        <v>336.42123452049537</v>
      </c>
    </row>
    <row r="41" spans="1:10" ht="12.75" customHeight="1" x14ac:dyDescent="0.25">
      <c r="A41" s="159" t="s">
        <v>43</v>
      </c>
      <c r="B41" s="229">
        <v>527.75</v>
      </c>
      <c r="C41" s="229">
        <v>18.582999999999998</v>
      </c>
      <c r="D41" s="229">
        <v>541.58299999999997</v>
      </c>
      <c r="E41" s="229">
        <v>62.75</v>
      </c>
      <c r="F41" s="229">
        <v>1179.4173052640592</v>
      </c>
      <c r="G41" s="229">
        <v>234.0126322438023</v>
      </c>
      <c r="H41" s="229">
        <v>132.2579777215735</v>
      </c>
      <c r="I41" s="229">
        <v>475.32465014596102</v>
      </c>
      <c r="J41" s="229">
        <v>337.82204515272241</v>
      </c>
    </row>
    <row r="42" spans="1:10" ht="12.75" customHeight="1" x14ac:dyDescent="0.25">
      <c r="A42" s="159" t="s">
        <v>44</v>
      </c>
      <c r="B42" s="229">
        <v>315.91699999999997</v>
      </c>
      <c r="C42" s="229">
        <v>15.5</v>
      </c>
      <c r="D42" s="229">
        <v>329.5</v>
      </c>
      <c r="E42" s="229">
        <v>42.832999999999998</v>
      </c>
      <c r="F42" s="229">
        <v>1189.2817425014086</v>
      </c>
      <c r="G42" s="229">
        <v>235.44765449996888</v>
      </c>
      <c r="H42" s="229">
        <v>116.03763440860213</v>
      </c>
      <c r="I42" s="229">
        <v>476.87708649468891</v>
      </c>
      <c r="J42" s="229">
        <v>360.91936709814888</v>
      </c>
    </row>
    <row r="43" spans="1:10" ht="12.75" customHeight="1" x14ac:dyDescent="0.25">
      <c r="A43" s="159" t="s">
        <v>45</v>
      </c>
      <c r="B43" s="229">
        <v>71.832999999999998</v>
      </c>
      <c r="C43" s="229">
        <v>6.4169999999999998</v>
      </c>
      <c r="D43" s="229">
        <v>75.082999999999998</v>
      </c>
      <c r="E43" s="229">
        <v>6.0830000000000002</v>
      </c>
      <c r="F43" s="229">
        <v>1210.1928158974035</v>
      </c>
      <c r="G43" s="229">
        <v>228.13446930148169</v>
      </c>
      <c r="H43" s="229">
        <v>143.81071113188926</v>
      </c>
      <c r="I43" s="229">
        <v>467.78898019525059</v>
      </c>
      <c r="J43" s="229">
        <v>370.45865526878191</v>
      </c>
    </row>
    <row r="44" spans="1:10" ht="12.75" customHeight="1" x14ac:dyDescent="0.25">
      <c r="A44" s="159" t="s">
        <v>46</v>
      </c>
      <c r="B44" s="229">
        <v>13.833</v>
      </c>
      <c r="C44" s="229">
        <v>4.25</v>
      </c>
      <c r="D44" s="229">
        <v>14.75</v>
      </c>
      <c r="E44" s="229">
        <v>1.417</v>
      </c>
      <c r="F44" s="229">
        <v>1137.6920070265719</v>
      </c>
      <c r="G44" s="229">
        <v>233.6080387479216</v>
      </c>
      <c r="H44" s="229">
        <v>112.99999999999999</v>
      </c>
      <c r="I44" s="229">
        <v>469.9830508474576</v>
      </c>
      <c r="J44" s="229">
        <v>321.10091743119267</v>
      </c>
    </row>
    <row r="45" spans="1:10" ht="12.75" customHeight="1" x14ac:dyDescent="0.25">
      <c r="A45" s="159" t="s">
        <v>47</v>
      </c>
      <c r="B45" s="229">
        <v>124.667</v>
      </c>
      <c r="C45" s="229">
        <v>24</v>
      </c>
      <c r="D45" s="229">
        <v>129</v>
      </c>
      <c r="E45" s="229">
        <v>28.917000000000002</v>
      </c>
      <c r="F45" s="229">
        <v>1154.0916309297761</v>
      </c>
      <c r="G45" s="229">
        <v>248.83556461078982</v>
      </c>
      <c r="H45" s="229">
        <v>129.08680555555557</v>
      </c>
      <c r="I45" s="229">
        <v>490.46576227390182</v>
      </c>
      <c r="J45" s="229">
        <v>285.7034984895289</v>
      </c>
    </row>
    <row r="46" spans="1:10" ht="12.75" customHeight="1" x14ac:dyDescent="0.25">
      <c r="A46" s="159" t="s">
        <v>48</v>
      </c>
      <c r="B46" s="229">
        <v>24.667000000000002</v>
      </c>
      <c r="C46" s="229">
        <v>3.0830000000000002</v>
      </c>
      <c r="D46" s="229">
        <v>25.417000000000002</v>
      </c>
      <c r="E46" s="229">
        <v>6.1669999999999998</v>
      </c>
      <c r="F46" s="229">
        <v>1175.8167499922972</v>
      </c>
      <c r="G46" s="229">
        <v>253.11820110539045</v>
      </c>
      <c r="H46" s="229">
        <v>113.01221753703102</v>
      </c>
      <c r="I46" s="229">
        <v>508.99988196876114</v>
      </c>
      <c r="J46" s="229">
        <v>300.68644938111453</v>
      </c>
    </row>
    <row r="47" spans="1:10" ht="12.75" customHeight="1" x14ac:dyDescent="0.25">
      <c r="A47" s="159" t="s">
        <v>49</v>
      </c>
      <c r="B47" s="229">
        <v>497.5</v>
      </c>
      <c r="C47" s="229">
        <v>11.083</v>
      </c>
      <c r="D47" s="229">
        <v>502.91699999999997</v>
      </c>
      <c r="E47" s="229">
        <v>62.582999999999998</v>
      </c>
      <c r="F47" s="229">
        <v>1171.2983664983958</v>
      </c>
      <c r="G47" s="229">
        <v>235.33467336683418</v>
      </c>
      <c r="H47" s="229">
        <v>121.49989473367619</v>
      </c>
      <c r="I47" s="229">
        <v>469.01526494431488</v>
      </c>
      <c r="J47" s="229">
        <v>345.44853345357058</v>
      </c>
    </row>
    <row r="48" spans="1:10" ht="12.75" customHeight="1" x14ac:dyDescent="0.25">
      <c r="A48" s="159" t="s">
        <v>50</v>
      </c>
      <c r="B48" s="229">
        <v>18.667000000000002</v>
      </c>
      <c r="C48" s="229">
        <v>1.417</v>
      </c>
      <c r="D48" s="229">
        <v>19.167000000000002</v>
      </c>
      <c r="E48" s="229">
        <v>4.8330000000000002</v>
      </c>
      <c r="F48" s="229">
        <v>1159.2918878261307</v>
      </c>
      <c r="G48" s="229">
        <v>260.52659773932606</v>
      </c>
      <c r="H48" s="229">
        <v>112.97341801928958</v>
      </c>
      <c r="I48" s="229">
        <v>492.49578268204027</v>
      </c>
      <c r="J48" s="229">
        <v>293.29608938547489</v>
      </c>
    </row>
    <row r="49" spans="1:10" ht="12.75" customHeight="1" x14ac:dyDescent="0.25">
      <c r="A49" s="159"/>
      <c r="B49" s="229"/>
      <c r="C49" s="229"/>
      <c r="D49" s="229"/>
      <c r="E49" s="229"/>
      <c r="F49" s="229"/>
      <c r="G49" s="229"/>
      <c r="H49" s="229"/>
      <c r="I49" s="229"/>
      <c r="J49" s="229"/>
    </row>
    <row r="50" spans="1:10" s="302" customFormat="1" ht="12.75" customHeight="1" x14ac:dyDescent="0.2">
      <c r="A50" s="160" t="s">
        <v>126</v>
      </c>
      <c r="B50" s="229">
        <v>3567.0830000000001</v>
      </c>
      <c r="C50" s="229">
        <v>159.167</v>
      </c>
      <c r="D50" s="229">
        <v>3648.5</v>
      </c>
      <c r="E50" s="229">
        <v>395</v>
      </c>
      <c r="F50" s="229">
        <v>1165.5379218314138</v>
      </c>
      <c r="G50" s="229">
        <v>230.92159616134526</v>
      </c>
      <c r="H50" s="229">
        <v>131.28087689868713</v>
      </c>
      <c r="I50" s="229">
        <v>463.57555616463384</v>
      </c>
      <c r="J50" s="229">
        <v>339.7598926067476</v>
      </c>
    </row>
    <row r="51" spans="1:10" s="302" customFormat="1" ht="14.25" customHeight="1" x14ac:dyDescent="0.2">
      <c r="A51" s="41"/>
      <c r="B51" s="212"/>
      <c r="C51" s="212"/>
      <c r="D51" s="212"/>
      <c r="E51" s="212"/>
      <c r="F51" s="212"/>
      <c r="G51" s="212"/>
      <c r="H51" s="212"/>
      <c r="I51" s="329"/>
      <c r="J51" s="329"/>
    </row>
    <row r="52" spans="1:10" s="302" customFormat="1" ht="12.75" customHeight="1" x14ac:dyDescent="0.2">
      <c r="A52" s="46"/>
      <c r="B52" s="213" t="s">
        <v>54</v>
      </c>
      <c r="C52" s="215"/>
      <c r="D52" s="215"/>
      <c r="E52" s="215"/>
      <c r="F52" s="215"/>
      <c r="G52" s="215"/>
      <c r="H52" s="215"/>
      <c r="I52" s="215"/>
      <c r="J52" s="215"/>
    </row>
    <row r="53" spans="1:10" s="302" customFormat="1" ht="14.25" customHeight="1" x14ac:dyDescent="0.2">
      <c r="A53" s="49"/>
      <c r="B53" s="216"/>
      <c r="C53" s="216"/>
      <c r="D53" s="216"/>
      <c r="E53" s="216"/>
      <c r="F53" s="216"/>
      <c r="G53" s="216"/>
      <c r="H53" s="216"/>
      <c r="I53" s="232"/>
      <c r="J53" s="232"/>
    </row>
    <row r="54" spans="1:10" s="302" customFormat="1" ht="12.75" customHeight="1" x14ac:dyDescent="0.2">
      <c r="A54" s="159" t="s">
        <v>35</v>
      </c>
      <c r="B54" s="229">
        <v>1.167</v>
      </c>
      <c r="C54" s="229">
        <v>0.75</v>
      </c>
      <c r="D54" s="229">
        <v>1.167</v>
      </c>
      <c r="E54" s="229">
        <v>0</v>
      </c>
      <c r="F54" s="229">
        <v>521.88317623536136</v>
      </c>
      <c r="G54" s="229">
        <v>111.46815195658382</v>
      </c>
      <c r="H54" s="229">
        <v>112.99999999999999</v>
      </c>
      <c r="I54" s="229">
        <v>297.41502427877748</v>
      </c>
      <c r="J54" s="229">
        <v>0</v>
      </c>
    </row>
    <row r="55" spans="1:10" s="302" customFormat="1" ht="12.75" customHeight="1" x14ac:dyDescent="0.2">
      <c r="A55" s="159" t="s">
        <v>36</v>
      </c>
      <c r="B55" s="229">
        <v>10</v>
      </c>
      <c r="C55" s="229">
        <v>1</v>
      </c>
      <c r="D55" s="229">
        <v>10.083</v>
      </c>
      <c r="E55" s="229">
        <v>1.583</v>
      </c>
      <c r="F55" s="229">
        <v>1092.2131974672338</v>
      </c>
      <c r="G55" s="229">
        <v>224.20833333333334</v>
      </c>
      <c r="H55" s="229">
        <v>113</v>
      </c>
      <c r="I55" s="229">
        <v>434.41105491090616</v>
      </c>
      <c r="J55" s="229">
        <v>320.59380922299431</v>
      </c>
    </row>
    <row r="56" spans="1:10" s="302" customFormat="1" ht="12.75" customHeight="1" x14ac:dyDescent="0.2">
      <c r="A56" s="159" t="s">
        <v>37</v>
      </c>
      <c r="B56" s="229">
        <v>0</v>
      </c>
      <c r="C56" s="229">
        <v>3.75</v>
      </c>
      <c r="D56" s="229">
        <v>0</v>
      </c>
      <c r="E56" s="229">
        <v>0</v>
      </c>
      <c r="F56" s="229">
        <v>113</v>
      </c>
      <c r="G56" s="229">
        <v>0</v>
      </c>
      <c r="H56" s="229">
        <v>113</v>
      </c>
      <c r="I56" s="229">
        <v>0</v>
      </c>
      <c r="J56" s="229">
        <v>0</v>
      </c>
    </row>
    <row r="57" spans="1:10" s="302" customFormat="1" ht="12.75" customHeight="1" x14ac:dyDescent="0.2">
      <c r="A57" s="159" t="s">
        <v>38</v>
      </c>
      <c r="B57" s="229">
        <v>0</v>
      </c>
      <c r="C57" s="229">
        <v>0</v>
      </c>
      <c r="D57" s="229">
        <v>0</v>
      </c>
      <c r="E57" s="229">
        <v>0</v>
      </c>
      <c r="F57" s="229">
        <v>0</v>
      </c>
      <c r="G57" s="229">
        <v>0</v>
      </c>
      <c r="H57" s="229">
        <v>0</v>
      </c>
      <c r="I57" s="229">
        <v>0</v>
      </c>
      <c r="J57" s="229">
        <v>0</v>
      </c>
    </row>
    <row r="58" spans="1:10" s="302" customFormat="1" ht="12.75" customHeight="1" x14ac:dyDescent="0.2">
      <c r="A58" s="159" t="s">
        <v>39</v>
      </c>
      <c r="B58" s="229">
        <v>0</v>
      </c>
      <c r="C58" s="229">
        <v>0</v>
      </c>
      <c r="D58" s="229">
        <v>0</v>
      </c>
      <c r="E58" s="229">
        <v>0</v>
      </c>
      <c r="F58" s="229">
        <v>0</v>
      </c>
      <c r="G58" s="229">
        <v>0</v>
      </c>
      <c r="H58" s="229">
        <v>0</v>
      </c>
      <c r="I58" s="229">
        <v>0</v>
      </c>
      <c r="J58" s="229">
        <v>0</v>
      </c>
    </row>
    <row r="59" spans="1:10" s="302" customFormat="1" ht="12.75" customHeight="1" x14ac:dyDescent="0.2">
      <c r="A59" s="159" t="s">
        <v>40</v>
      </c>
      <c r="B59" s="229">
        <v>0</v>
      </c>
      <c r="C59" s="229">
        <v>0</v>
      </c>
      <c r="D59" s="229">
        <v>0</v>
      </c>
      <c r="E59" s="229">
        <v>0</v>
      </c>
      <c r="F59" s="229">
        <v>0</v>
      </c>
      <c r="G59" s="229">
        <v>0</v>
      </c>
      <c r="H59" s="229">
        <v>0</v>
      </c>
      <c r="I59" s="229">
        <v>0</v>
      </c>
      <c r="J59" s="229">
        <v>0</v>
      </c>
    </row>
    <row r="60" spans="1:10" s="302" customFormat="1" ht="12.75" customHeight="1" x14ac:dyDescent="0.2">
      <c r="A60" s="159" t="s">
        <v>41</v>
      </c>
      <c r="B60" s="229">
        <v>0.16700000000000001</v>
      </c>
      <c r="C60" s="229">
        <v>1</v>
      </c>
      <c r="D60" s="229">
        <v>0.16700000000000001</v>
      </c>
      <c r="E60" s="229">
        <v>0</v>
      </c>
      <c r="F60" s="229">
        <v>808.6087824351298</v>
      </c>
      <c r="G60" s="229">
        <v>237.52495009980041</v>
      </c>
      <c r="H60" s="229">
        <v>113</v>
      </c>
      <c r="I60" s="229">
        <v>458.08383233532936</v>
      </c>
      <c r="J60" s="229">
        <v>0</v>
      </c>
    </row>
    <row r="61" spans="1:10" s="302" customFormat="1" ht="12.75" customHeight="1" x14ac:dyDescent="0.2">
      <c r="A61" s="159" t="s">
        <v>42</v>
      </c>
      <c r="B61" s="229">
        <v>0</v>
      </c>
      <c r="C61" s="229">
        <v>0</v>
      </c>
      <c r="D61" s="229">
        <v>0</v>
      </c>
      <c r="E61" s="229">
        <v>0</v>
      </c>
      <c r="F61" s="229">
        <v>0</v>
      </c>
      <c r="G61" s="229">
        <v>0</v>
      </c>
      <c r="H61" s="229">
        <v>0</v>
      </c>
      <c r="I61" s="229">
        <v>0</v>
      </c>
      <c r="J61" s="229">
        <v>0</v>
      </c>
    </row>
    <row r="62" spans="1:10" s="302" customFormat="1" ht="12.75" customHeight="1" x14ac:dyDescent="0.2">
      <c r="A62" s="159" t="s">
        <v>43</v>
      </c>
      <c r="B62" s="229">
        <v>0.91700000000000004</v>
      </c>
      <c r="C62" s="229">
        <v>0.25</v>
      </c>
      <c r="D62" s="229">
        <v>0.91700000000000004</v>
      </c>
      <c r="E62" s="229">
        <v>0</v>
      </c>
      <c r="F62" s="229">
        <v>1035.7466375863323</v>
      </c>
      <c r="G62" s="229">
        <v>237.91348600508903</v>
      </c>
      <c r="H62" s="229">
        <v>338.99999999999994</v>
      </c>
      <c r="I62" s="229">
        <v>458.83315158124327</v>
      </c>
      <c r="J62" s="229">
        <v>0</v>
      </c>
    </row>
    <row r="63" spans="1:10" s="302" customFormat="1" ht="12.75" customHeight="1" x14ac:dyDescent="0.2">
      <c r="A63" s="159" t="s">
        <v>44</v>
      </c>
      <c r="B63" s="229">
        <v>2</v>
      </c>
      <c r="C63" s="229">
        <v>0.25</v>
      </c>
      <c r="D63" s="229">
        <v>2</v>
      </c>
      <c r="E63" s="229">
        <v>0</v>
      </c>
      <c r="F63" s="229">
        <v>645.20833333333326</v>
      </c>
      <c r="G63" s="229">
        <v>122.375</v>
      </c>
      <c r="H63" s="229">
        <v>113</v>
      </c>
      <c r="I63" s="229">
        <v>409.83333333333331</v>
      </c>
      <c r="J63" s="229">
        <v>0</v>
      </c>
    </row>
    <row r="64" spans="1:10" s="302" customFormat="1" ht="12.75" customHeight="1" x14ac:dyDescent="0.2">
      <c r="A64" s="159" t="s">
        <v>45</v>
      </c>
      <c r="B64" s="229">
        <v>8.3000000000000004E-2</v>
      </c>
      <c r="C64" s="229">
        <v>1.667</v>
      </c>
      <c r="D64" s="229">
        <v>8.3000000000000004E-2</v>
      </c>
      <c r="E64" s="229">
        <v>0</v>
      </c>
      <c r="F64" s="229">
        <v>739.48342861548167</v>
      </c>
      <c r="G64" s="229">
        <v>206.8273092369478</v>
      </c>
      <c r="H64" s="229">
        <v>112.97740451909617</v>
      </c>
      <c r="I64" s="229">
        <v>419.67871485943766</v>
      </c>
      <c r="J64" s="229">
        <v>0</v>
      </c>
    </row>
    <row r="65" spans="1:10" s="302" customFormat="1" ht="12.75" customHeight="1" x14ac:dyDescent="0.2">
      <c r="A65" s="159" t="s">
        <v>46</v>
      </c>
      <c r="B65" s="229">
        <v>0</v>
      </c>
      <c r="C65" s="229">
        <v>0</v>
      </c>
      <c r="D65" s="229">
        <v>0</v>
      </c>
      <c r="E65" s="229">
        <v>0</v>
      </c>
      <c r="F65" s="229">
        <v>0</v>
      </c>
      <c r="G65" s="229">
        <v>0</v>
      </c>
      <c r="H65" s="229">
        <v>0</v>
      </c>
      <c r="I65" s="229">
        <v>0</v>
      </c>
      <c r="J65" s="229">
        <v>0</v>
      </c>
    </row>
    <row r="66" spans="1:10" s="302" customFormat="1" ht="12.75" customHeight="1" x14ac:dyDescent="0.2">
      <c r="A66" s="159" t="s">
        <v>47</v>
      </c>
      <c r="B66" s="229">
        <v>0</v>
      </c>
      <c r="C66" s="229">
        <v>0</v>
      </c>
      <c r="D66" s="229">
        <v>0</v>
      </c>
      <c r="E66" s="229">
        <v>0</v>
      </c>
      <c r="F66" s="229">
        <v>0</v>
      </c>
      <c r="G66" s="229">
        <v>0</v>
      </c>
      <c r="H66" s="229">
        <v>0</v>
      </c>
      <c r="I66" s="229">
        <v>0</v>
      </c>
      <c r="J66" s="229">
        <v>0</v>
      </c>
    </row>
    <row r="67" spans="1:10" s="302" customFormat="1" ht="12.75" customHeight="1" x14ac:dyDescent="0.2">
      <c r="A67" s="159" t="s">
        <v>48</v>
      </c>
      <c r="B67" s="229">
        <v>0</v>
      </c>
      <c r="C67" s="229">
        <v>1</v>
      </c>
      <c r="D67" s="229">
        <v>0</v>
      </c>
      <c r="E67" s="229">
        <v>0</v>
      </c>
      <c r="F67" s="229">
        <v>113</v>
      </c>
      <c r="G67" s="229">
        <v>0</v>
      </c>
      <c r="H67" s="229">
        <v>113</v>
      </c>
      <c r="I67" s="229">
        <v>0</v>
      </c>
      <c r="J67" s="229">
        <v>0</v>
      </c>
    </row>
    <row r="68" spans="1:10" s="302" customFormat="1" ht="12.75" customHeight="1" x14ac:dyDescent="0.2">
      <c r="A68" s="159" t="s">
        <v>49</v>
      </c>
      <c r="B68" s="229">
        <v>0</v>
      </c>
      <c r="C68" s="229">
        <v>0</v>
      </c>
      <c r="D68" s="229">
        <v>0</v>
      </c>
      <c r="E68" s="229">
        <v>0</v>
      </c>
      <c r="F68" s="229">
        <v>0</v>
      </c>
      <c r="G68" s="229">
        <v>0</v>
      </c>
      <c r="H68" s="229">
        <v>0</v>
      </c>
      <c r="I68" s="229">
        <v>0</v>
      </c>
      <c r="J68" s="229">
        <v>0</v>
      </c>
    </row>
    <row r="69" spans="1:10" s="302" customFormat="1" ht="12.75" customHeight="1" x14ac:dyDescent="0.2">
      <c r="A69" s="159" t="s">
        <v>50</v>
      </c>
      <c r="B69" s="229">
        <v>0</v>
      </c>
      <c r="C69" s="229">
        <v>0</v>
      </c>
      <c r="D69" s="229">
        <v>0</v>
      </c>
      <c r="E69" s="229">
        <v>0</v>
      </c>
      <c r="F69" s="229">
        <v>0</v>
      </c>
      <c r="G69" s="229">
        <v>0</v>
      </c>
      <c r="H69" s="229">
        <v>0</v>
      </c>
      <c r="I69" s="229">
        <v>0</v>
      </c>
      <c r="J69" s="229">
        <v>0</v>
      </c>
    </row>
    <row r="70" spans="1:10" s="302" customFormat="1" ht="12.75" customHeight="1" x14ac:dyDescent="0.2">
      <c r="A70" s="159"/>
      <c r="B70" s="229"/>
      <c r="C70" s="229"/>
      <c r="D70" s="229"/>
      <c r="E70" s="229"/>
      <c r="F70" s="229"/>
      <c r="G70" s="229"/>
      <c r="H70" s="229"/>
      <c r="I70" s="229"/>
      <c r="J70" s="229"/>
    </row>
    <row r="71" spans="1:10" s="302" customFormat="1" ht="12.75" customHeight="1" x14ac:dyDescent="0.2">
      <c r="A71" s="160" t="s">
        <v>126</v>
      </c>
      <c r="B71" s="229">
        <v>14.333</v>
      </c>
      <c r="C71" s="229">
        <v>9.6669999999999998</v>
      </c>
      <c r="D71" s="229">
        <v>14.417</v>
      </c>
      <c r="E71" s="229">
        <v>1.583</v>
      </c>
      <c r="F71" s="229">
        <v>1062.855849636042</v>
      </c>
      <c r="G71" s="229">
        <v>201.76632014698018</v>
      </c>
      <c r="H71" s="229">
        <v>118.84072963001277</v>
      </c>
      <c r="I71" s="229">
        <v>421.65499063605466</v>
      </c>
      <c r="J71" s="229">
        <v>320.59380922299431</v>
      </c>
    </row>
    <row r="72" spans="1:10" s="302" customFormat="1" ht="12.75" customHeight="1" x14ac:dyDescent="0.2">
      <c r="A72" s="38"/>
      <c r="B72" s="39"/>
      <c r="C72" s="39"/>
      <c r="D72" s="39"/>
      <c r="E72" s="39"/>
      <c r="F72" s="39"/>
      <c r="G72" s="39"/>
      <c r="H72" s="39"/>
      <c r="I72" s="39"/>
      <c r="J72" s="39"/>
    </row>
    <row r="73" spans="1:10" s="302" customFormat="1" ht="12.75" customHeight="1" x14ac:dyDescent="0.2">
      <c r="A73" s="311"/>
      <c r="B73" s="39"/>
      <c r="C73" s="39"/>
      <c r="D73" s="39"/>
      <c r="E73" s="39"/>
      <c r="F73" s="39"/>
      <c r="G73" s="39"/>
      <c r="H73" s="39"/>
      <c r="I73" s="39"/>
      <c r="J73" s="39"/>
    </row>
    <row r="74" spans="1:10" s="13" customFormat="1" ht="16.5" x14ac:dyDescent="0.25">
      <c r="A74" s="75"/>
      <c r="B74" s="4"/>
      <c r="C74" s="9"/>
      <c r="D74" s="9"/>
      <c r="E74" s="9"/>
      <c r="F74" s="9"/>
      <c r="G74" s="9"/>
      <c r="H74" s="9"/>
      <c r="I74" s="9"/>
      <c r="J74" s="9"/>
    </row>
    <row r="75" spans="1:10" s="13" customFormat="1" ht="12.75" customHeight="1" x14ac:dyDescent="0.25">
      <c r="A75" s="75"/>
      <c r="B75" s="4"/>
      <c r="C75" s="9"/>
      <c r="D75" s="9"/>
      <c r="E75" s="9"/>
      <c r="F75" s="9"/>
      <c r="G75" s="9"/>
      <c r="H75" s="9"/>
      <c r="I75" s="9"/>
      <c r="J75" s="9"/>
    </row>
    <row r="76" spans="1:10" x14ac:dyDescent="0.25">
      <c r="A76" s="38"/>
      <c r="B76" s="39"/>
      <c r="C76" s="39"/>
      <c r="D76" s="39"/>
      <c r="E76" s="39"/>
      <c r="F76" s="39"/>
      <c r="G76" s="39"/>
      <c r="H76" s="39"/>
      <c r="I76" s="40"/>
      <c r="J76" s="40"/>
    </row>
  </sheetData>
  <mergeCells count="2">
    <mergeCell ref="A2:B2"/>
    <mergeCell ref="A6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showGridLines="0" zoomScaleNormal="100" zoomScaleSheetLayoutView="145" zoomScalePageLayoutView="70" workbookViewId="0"/>
  </sheetViews>
  <sheetFormatPr baseColWidth="10" defaultRowHeight="12" x14ac:dyDescent="0.15"/>
  <cols>
    <col min="7" max="7" width="18.75" customWidth="1"/>
  </cols>
  <sheetData>
    <row r="1" spans="1:7" ht="12.75" x14ac:dyDescent="0.2">
      <c r="A1" s="66" t="s">
        <v>0</v>
      </c>
      <c r="B1" s="1"/>
      <c r="C1" s="1"/>
      <c r="D1" s="1"/>
      <c r="E1" s="63"/>
      <c r="F1" s="63"/>
      <c r="G1" s="67" t="s">
        <v>178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7" orientation="portrait" horizontalDpi="1200" verticalDpi="1200" r:id="rId1"/>
  <headerFooter alignWithMargins="0"/>
  <rowBreaks count="4" manualBreakCount="4">
    <brk id="1" max="6" man="1"/>
    <brk id="66" max="6" man="1"/>
    <brk id="134" max="6" man="1"/>
    <brk id="200" max="6" man="1"/>
  </rowBreaks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indexed="11"/>
  </sheetPr>
  <dimension ref="A1:J75"/>
  <sheetViews>
    <sheetView showGridLines="0" zoomScale="95" zoomScaleNormal="95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ht="15" customHeight="1" x14ac:dyDescent="0.25">
      <c r="A4" s="208" t="s">
        <v>410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x14ac:dyDescent="0.25">
      <c r="A5" s="41"/>
      <c r="B5" s="42"/>
      <c r="C5" s="42"/>
      <c r="D5" s="42"/>
      <c r="E5" s="42"/>
      <c r="F5" s="42"/>
      <c r="G5" s="145"/>
      <c r="H5" s="145"/>
      <c r="I5" s="36"/>
      <c r="J5" s="36"/>
    </row>
    <row r="6" spans="1:10" s="18" customFormat="1" ht="30" customHeight="1" x14ac:dyDescent="0.15">
      <c r="A6" s="522" t="s">
        <v>119</v>
      </c>
      <c r="B6" s="318" t="s">
        <v>120</v>
      </c>
      <c r="C6" s="318"/>
      <c r="D6" s="319"/>
      <c r="E6" s="319"/>
      <c r="F6" s="320" t="s">
        <v>121</v>
      </c>
      <c r="G6" s="321"/>
      <c r="H6" s="321"/>
      <c r="I6" s="321"/>
      <c r="J6" s="321"/>
    </row>
    <row r="7" spans="1:10" s="18" customFormat="1" ht="38.25" x14ac:dyDescent="0.15">
      <c r="A7" s="523"/>
      <c r="B7" s="319" t="s">
        <v>122</v>
      </c>
      <c r="C7" s="319" t="s">
        <v>299</v>
      </c>
      <c r="D7" s="319" t="s">
        <v>123</v>
      </c>
      <c r="E7" s="319" t="s">
        <v>298</v>
      </c>
      <c r="F7" s="317" t="s">
        <v>8</v>
      </c>
      <c r="G7" s="319" t="s">
        <v>124</v>
      </c>
      <c r="H7" s="319" t="s">
        <v>299</v>
      </c>
      <c r="I7" s="318" t="s">
        <v>125</v>
      </c>
      <c r="J7" s="322" t="s">
        <v>298</v>
      </c>
    </row>
    <row r="8" spans="1:10" s="18" customFormat="1" ht="18" customHeight="1" x14ac:dyDescent="0.15">
      <c r="A8" s="524"/>
      <c r="B8" s="320" t="s">
        <v>14</v>
      </c>
      <c r="C8" s="321"/>
      <c r="D8" s="323"/>
      <c r="E8" s="323"/>
      <c r="F8" s="320" t="s">
        <v>294</v>
      </c>
      <c r="G8" s="321"/>
      <c r="H8" s="321"/>
      <c r="I8" s="321"/>
      <c r="J8" s="321"/>
    </row>
    <row r="9" spans="1:10" ht="14.25" customHeight="1" x14ac:dyDescent="0.25">
      <c r="A9" s="324"/>
      <c r="B9" s="325"/>
      <c r="C9" s="325"/>
      <c r="D9" s="325"/>
      <c r="E9" s="325"/>
      <c r="F9" s="325"/>
      <c r="G9" s="325"/>
      <c r="H9" s="325"/>
      <c r="I9" s="325"/>
      <c r="J9" s="325"/>
    </row>
    <row r="10" spans="1:10" ht="12.75" customHeight="1" x14ac:dyDescent="0.25">
      <c r="A10" s="46"/>
      <c r="B10" s="209" t="s">
        <v>55</v>
      </c>
      <c r="C10" s="174"/>
      <c r="D10" s="174"/>
      <c r="E10" s="174"/>
      <c r="F10" s="174"/>
      <c r="G10" s="174"/>
      <c r="H10" s="174"/>
      <c r="I10" s="174"/>
      <c r="J10" s="174"/>
    </row>
    <row r="11" spans="1:10" ht="14.25" customHeight="1" x14ac:dyDescent="0.25">
      <c r="A11" s="324"/>
      <c r="B11" s="325"/>
      <c r="C11" s="325"/>
      <c r="D11" s="325"/>
      <c r="E11" s="325"/>
      <c r="F11" s="326"/>
      <c r="G11" s="327"/>
      <c r="H11" s="328"/>
      <c r="I11" s="326"/>
      <c r="J11" s="326"/>
    </row>
    <row r="12" spans="1:10" ht="12.75" customHeight="1" x14ac:dyDescent="0.25">
      <c r="A12" s="159" t="s">
        <v>35</v>
      </c>
      <c r="B12" s="229">
        <v>0</v>
      </c>
      <c r="C12" s="229">
        <v>2.8330000000000002</v>
      </c>
      <c r="D12" s="229">
        <v>0</v>
      </c>
      <c r="E12" s="229">
        <v>0</v>
      </c>
      <c r="F12" s="229">
        <v>149.576420755383</v>
      </c>
      <c r="G12" s="229">
        <v>0</v>
      </c>
      <c r="H12" s="229">
        <v>149.576420755383</v>
      </c>
      <c r="I12" s="229">
        <v>0</v>
      </c>
      <c r="J12" s="229">
        <v>0</v>
      </c>
    </row>
    <row r="13" spans="1:10" ht="12.75" customHeight="1" x14ac:dyDescent="0.25">
      <c r="A13" s="159" t="s">
        <v>36</v>
      </c>
      <c r="B13" s="229">
        <v>4.6669999999999998</v>
      </c>
      <c r="C13" s="229">
        <v>12.667</v>
      </c>
      <c r="D13" s="229">
        <v>4.6669999999999998</v>
      </c>
      <c r="E13" s="229">
        <v>0.25</v>
      </c>
      <c r="F13" s="229">
        <v>1029.0853857910781</v>
      </c>
      <c r="G13" s="229">
        <v>222.35911720591389</v>
      </c>
      <c r="H13" s="229">
        <v>147.93689639746322</v>
      </c>
      <c r="I13" s="229">
        <v>448.78937218770096</v>
      </c>
      <c r="J13" s="229">
        <v>210</v>
      </c>
    </row>
    <row r="14" spans="1:10" ht="12.75" customHeight="1" x14ac:dyDescent="0.25">
      <c r="A14" s="159" t="s">
        <v>37</v>
      </c>
      <c r="B14" s="229">
        <v>0</v>
      </c>
      <c r="C14" s="229">
        <v>1.417</v>
      </c>
      <c r="D14" s="229">
        <v>0</v>
      </c>
      <c r="E14" s="229">
        <v>0</v>
      </c>
      <c r="F14" s="229">
        <v>159.49188426252647</v>
      </c>
      <c r="G14" s="229">
        <v>0</v>
      </c>
      <c r="H14" s="229">
        <v>159.49188426252647</v>
      </c>
      <c r="I14" s="229">
        <v>0</v>
      </c>
      <c r="J14" s="229">
        <v>0</v>
      </c>
    </row>
    <row r="15" spans="1:10" ht="12.75" customHeight="1" x14ac:dyDescent="0.25">
      <c r="A15" s="159" t="s">
        <v>38</v>
      </c>
      <c r="B15" s="229">
        <v>0</v>
      </c>
      <c r="C15" s="229">
        <v>0.83299999999999996</v>
      </c>
      <c r="D15" s="229">
        <v>0</v>
      </c>
      <c r="E15" s="229">
        <v>0</v>
      </c>
      <c r="F15" s="229">
        <v>113.04521808723489</v>
      </c>
      <c r="G15" s="229">
        <v>0</v>
      </c>
      <c r="H15" s="229">
        <v>113.04521808723489</v>
      </c>
      <c r="I15" s="229">
        <v>0</v>
      </c>
      <c r="J15" s="229">
        <v>0</v>
      </c>
    </row>
    <row r="16" spans="1:10" ht="12.75" customHeight="1" x14ac:dyDescent="0.25">
      <c r="A16" s="159" t="s">
        <v>39</v>
      </c>
      <c r="B16" s="229">
        <v>0</v>
      </c>
      <c r="C16" s="229">
        <v>0.25</v>
      </c>
      <c r="D16" s="229">
        <v>0</v>
      </c>
      <c r="E16" s="229">
        <v>0</v>
      </c>
      <c r="F16" s="229">
        <v>113</v>
      </c>
      <c r="G16" s="229">
        <v>0</v>
      </c>
      <c r="H16" s="229">
        <v>113</v>
      </c>
      <c r="I16" s="229">
        <v>0</v>
      </c>
      <c r="J16" s="229">
        <v>0</v>
      </c>
    </row>
    <row r="17" spans="1:10" ht="12.75" customHeight="1" x14ac:dyDescent="0.25">
      <c r="A17" s="159" t="s">
        <v>40</v>
      </c>
      <c r="B17" s="229">
        <v>0</v>
      </c>
      <c r="C17" s="229">
        <v>0.66700000000000004</v>
      </c>
      <c r="D17" s="229">
        <v>0</v>
      </c>
      <c r="E17" s="229">
        <v>0</v>
      </c>
      <c r="F17" s="229">
        <v>112.94352823588206</v>
      </c>
      <c r="G17" s="229">
        <v>0</v>
      </c>
      <c r="H17" s="229">
        <v>112.94352823588206</v>
      </c>
      <c r="I17" s="229">
        <v>0</v>
      </c>
      <c r="J17" s="229">
        <v>0</v>
      </c>
    </row>
    <row r="18" spans="1:10" ht="12.75" customHeight="1" x14ac:dyDescent="0.25">
      <c r="A18" s="159" t="s">
        <v>41</v>
      </c>
      <c r="B18" s="229">
        <v>0</v>
      </c>
      <c r="C18" s="229">
        <v>1.667</v>
      </c>
      <c r="D18" s="229">
        <v>0</v>
      </c>
      <c r="E18" s="229">
        <v>0</v>
      </c>
      <c r="F18" s="229">
        <v>112.97740451909617</v>
      </c>
      <c r="G18" s="229">
        <v>0</v>
      </c>
      <c r="H18" s="229">
        <v>112.97740451909617</v>
      </c>
      <c r="I18" s="229">
        <v>0</v>
      </c>
      <c r="J18" s="229">
        <v>0</v>
      </c>
    </row>
    <row r="19" spans="1:10" ht="12.75" customHeight="1" x14ac:dyDescent="0.25">
      <c r="A19" s="159" t="s">
        <v>42</v>
      </c>
      <c r="B19" s="229">
        <v>8.3000000000000004E-2</v>
      </c>
      <c r="C19" s="229">
        <v>1.917</v>
      </c>
      <c r="D19" s="229">
        <v>8.3000000000000004E-2</v>
      </c>
      <c r="E19" s="229">
        <v>8.3000000000000004E-2</v>
      </c>
      <c r="F19" s="229">
        <v>1798.7233231308121</v>
      </c>
      <c r="G19" s="229">
        <v>417.6706827309236</v>
      </c>
      <c r="H19" s="229">
        <v>112.98035124326206</v>
      </c>
      <c r="I19" s="229">
        <v>846.38554216867453</v>
      </c>
      <c r="J19" s="229">
        <v>421.68674698795184</v>
      </c>
    </row>
    <row r="20" spans="1:10" ht="12.75" customHeight="1" x14ac:dyDescent="0.25">
      <c r="A20" s="159" t="s">
        <v>43</v>
      </c>
      <c r="B20" s="229">
        <v>0.75</v>
      </c>
      <c r="C20" s="229">
        <v>2.25</v>
      </c>
      <c r="D20" s="229">
        <v>0.75</v>
      </c>
      <c r="E20" s="229">
        <v>0</v>
      </c>
      <c r="F20" s="229">
        <v>787.22222222222217</v>
      </c>
      <c r="G20" s="229">
        <v>206</v>
      </c>
      <c r="H20" s="229">
        <v>163.22222222222223</v>
      </c>
      <c r="I20" s="229">
        <v>418</v>
      </c>
      <c r="J20" s="229">
        <v>0</v>
      </c>
    </row>
    <row r="21" spans="1:10" ht="12.75" customHeight="1" x14ac:dyDescent="0.25">
      <c r="A21" s="159" t="s">
        <v>44</v>
      </c>
      <c r="B21" s="229">
        <v>0</v>
      </c>
      <c r="C21" s="229">
        <v>6.8330000000000002</v>
      </c>
      <c r="D21" s="229">
        <v>0.41699999999999998</v>
      </c>
      <c r="E21" s="229">
        <v>0</v>
      </c>
      <c r="F21" s="229">
        <v>172.81734395887358</v>
      </c>
      <c r="G21" s="229">
        <v>0</v>
      </c>
      <c r="H21" s="229">
        <v>148.83652861115175</v>
      </c>
      <c r="I21" s="229">
        <v>23.980815347721819</v>
      </c>
      <c r="J21" s="229">
        <v>0</v>
      </c>
    </row>
    <row r="22" spans="1:10" ht="12.75" customHeight="1" x14ac:dyDescent="0.25">
      <c r="A22" s="159" t="s">
        <v>45</v>
      </c>
      <c r="B22" s="229">
        <v>0.33300000000000002</v>
      </c>
      <c r="C22" s="229">
        <v>2</v>
      </c>
      <c r="D22" s="229">
        <v>0.33300000000000002</v>
      </c>
      <c r="E22" s="229">
        <v>0</v>
      </c>
      <c r="F22" s="229">
        <v>867.19769769769755</v>
      </c>
      <c r="G22" s="229">
        <v>238.23823823823818</v>
      </c>
      <c r="H22" s="229">
        <v>169.49999999999997</v>
      </c>
      <c r="I22" s="229">
        <v>459.45945945945942</v>
      </c>
      <c r="J22" s="229">
        <v>0</v>
      </c>
    </row>
    <row r="23" spans="1:10" ht="12.75" customHeight="1" x14ac:dyDescent="0.25">
      <c r="A23" s="159" t="s">
        <v>46</v>
      </c>
      <c r="B23" s="229">
        <v>0</v>
      </c>
      <c r="C23" s="229">
        <v>0.5</v>
      </c>
      <c r="D23" s="229">
        <v>0</v>
      </c>
      <c r="E23" s="229">
        <v>0</v>
      </c>
      <c r="F23" s="229">
        <v>113</v>
      </c>
      <c r="G23" s="229">
        <v>0</v>
      </c>
      <c r="H23" s="229">
        <v>113</v>
      </c>
      <c r="I23" s="229">
        <v>0</v>
      </c>
      <c r="J23" s="229">
        <v>0</v>
      </c>
    </row>
    <row r="24" spans="1:10" ht="12.75" customHeight="1" x14ac:dyDescent="0.25">
      <c r="A24" s="159" t="s">
        <v>47</v>
      </c>
      <c r="B24" s="229">
        <v>1</v>
      </c>
      <c r="C24" s="229">
        <v>3.6669999999999998</v>
      </c>
      <c r="D24" s="229">
        <v>1</v>
      </c>
      <c r="E24" s="229">
        <v>1</v>
      </c>
      <c r="F24" s="229">
        <v>1258.2371602581584</v>
      </c>
      <c r="G24" s="229">
        <v>343</v>
      </c>
      <c r="H24" s="229">
        <v>141.23716025815835</v>
      </c>
      <c r="I24" s="229">
        <v>564</v>
      </c>
      <c r="J24" s="229">
        <v>210</v>
      </c>
    </row>
    <row r="25" spans="1:10" ht="12.75" customHeight="1" x14ac:dyDescent="0.25">
      <c r="A25" s="159" t="s">
        <v>48</v>
      </c>
      <c r="B25" s="229">
        <v>1</v>
      </c>
      <c r="C25" s="229">
        <v>0.83299999999999996</v>
      </c>
      <c r="D25" s="229">
        <v>1</v>
      </c>
      <c r="E25" s="229">
        <v>0</v>
      </c>
      <c r="F25" s="229">
        <v>850.0904361744698</v>
      </c>
      <c r="G25" s="229">
        <v>206</v>
      </c>
      <c r="H25" s="229">
        <v>226.09043617446977</v>
      </c>
      <c r="I25" s="229">
        <v>418</v>
      </c>
      <c r="J25" s="229">
        <v>0</v>
      </c>
    </row>
    <row r="26" spans="1:10" ht="12.75" customHeight="1" x14ac:dyDescent="0.25">
      <c r="A26" s="159" t="s">
        <v>49</v>
      </c>
      <c r="B26" s="229">
        <v>1.5</v>
      </c>
      <c r="C26" s="229">
        <v>1.25</v>
      </c>
      <c r="D26" s="229">
        <v>1.5</v>
      </c>
      <c r="E26" s="229">
        <v>0.75</v>
      </c>
      <c r="F26" s="229">
        <v>1428.8333333333333</v>
      </c>
      <c r="G26" s="229">
        <v>310</v>
      </c>
      <c r="H26" s="229">
        <v>113</v>
      </c>
      <c r="I26" s="229">
        <v>632.5</v>
      </c>
      <c r="J26" s="229">
        <v>373.33333333333326</v>
      </c>
    </row>
    <row r="27" spans="1:10" ht="12.75" customHeight="1" x14ac:dyDescent="0.25">
      <c r="A27" s="159" t="s">
        <v>50</v>
      </c>
      <c r="B27" s="229">
        <v>0</v>
      </c>
      <c r="C27" s="229">
        <v>0.58299999999999996</v>
      </c>
      <c r="D27" s="229">
        <v>0</v>
      </c>
      <c r="E27" s="229">
        <v>0</v>
      </c>
      <c r="F27" s="229">
        <v>226.12921669525448</v>
      </c>
      <c r="G27" s="229">
        <v>0</v>
      </c>
      <c r="H27" s="229">
        <v>226.12921669525448</v>
      </c>
      <c r="I27" s="229">
        <v>0</v>
      </c>
      <c r="J27" s="229">
        <v>0</v>
      </c>
    </row>
    <row r="28" spans="1:10" ht="12.75" customHeight="1" x14ac:dyDescent="0.25">
      <c r="A28" s="159"/>
      <c r="B28" s="229"/>
      <c r="C28" s="229"/>
      <c r="D28" s="229"/>
      <c r="E28" s="229"/>
      <c r="F28" s="229"/>
      <c r="G28" s="229"/>
      <c r="H28" s="229"/>
      <c r="I28" s="229"/>
      <c r="J28" s="229"/>
    </row>
    <row r="29" spans="1:10" ht="12.75" customHeight="1" x14ac:dyDescent="0.25">
      <c r="A29" s="160" t="s">
        <v>126</v>
      </c>
      <c r="B29" s="229">
        <v>9.3330000000000002</v>
      </c>
      <c r="C29" s="229">
        <v>40.167000000000002</v>
      </c>
      <c r="D29" s="229">
        <v>9.75</v>
      </c>
      <c r="E29" s="229">
        <v>2.0830000000000002</v>
      </c>
      <c r="F29" s="229">
        <v>1141.2982094324088</v>
      </c>
      <c r="G29" s="229">
        <v>248.60709311046821</v>
      </c>
      <c r="H29" s="229">
        <v>146.52368030140829</v>
      </c>
      <c r="I29" s="229">
        <v>468.92307692307691</v>
      </c>
      <c r="J29" s="229">
        <v>277.24435909745557</v>
      </c>
    </row>
    <row r="30" spans="1:10" ht="14.25" customHeight="1" x14ac:dyDescent="0.25">
      <c r="A30" s="41"/>
      <c r="B30" s="212"/>
      <c r="C30" s="212"/>
      <c r="D30" s="212"/>
      <c r="E30" s="212"/>
      <c r="F30" s="212"/>
      <c r="G30" s="212"/>
      <c r="H30" s="212"/>
      <c r="I30" s="329"/>
      <c r="J30" s="329"/>
    </row>
    <row r="31" spans="1:10" ht="12.75" customHeight="1" x14ac:dyDescent="0.25">
      <c r="A31" s="46"/>
      <c r="B31" s="213" t="s">
        <v>56</v>
      </c>
      <c r="C31" s="215"/>
      <c r="D31" s="215"/>
      <c r="E31" s="215"/>
      <c r="F31" s="215"/>
      <c r="G31" s="215"/>
      <c r="H31" s="215"/>
      <c r="I31" s="215"/>
      <c r="J31" s="215"/>
    </row>
    <row r="32" spans="1:10" ht="14.25" customHeight="1" x14ac:dyDescent="0.25">
      <c r="A32" s="49"/>
      <c r="B32" s="216"/>
      <c r="C32" s="216"/>
      <c r="D32" s="216"/>
      <c r="E32" s="216"/>
      <c r="F32" s="216"/>
      <c r="G32" s="216"/>
      <c r="H32" s="216"/>
      <c r="I32" s="232"/>
      <c r="J32" s="232"/>
    </row>
    <row r="33" spans="1:10" ht="12.75" customHeight="1" x14ac:dyDescent="0.25">
      <c r="A33" s="159" t="s">
        <v>35</v>
      </c>
      <c r="B33" s="229">
        <v>0</v>
      </c>
      <c r="C33" s="229">
        <v>0</v>
      </c>
      <c r="D33" s="229">
        <v>0</v>
      </c>
      <c r="E33" s="229">
        <v>0</v>
      </c>
      <c r="F33" s="229">
        <v>0</v>
      </c>
      <c r="G33" s="229">
        <v>0</v>
      </c>
      <c r="H33" s="229">
        <v>0</v>
      </c>
      <c r="I33" s="229">
        <v>0</v>
      </c>
      <c r="J33" s="229">
        <v>0</v>
      </c>
    </row>
    <row r="34" spans="1:10" ht="12.75" customHeight="1" x14ac:dyDescent="0.25">
      <c r="A34" s="159" t="s">
        <v>36</v>
      </c>
      <c r="B34" s="229">
        <v>0.33300000000000002</v>
      </c>
      <c r="C34" s="229">
        <v>0</v>
      </c>
      <c r="D34" s="229">
        <v>0.33300000000000002</v>
      </c>
      <c r="E34" s="229">
        <v>0</v>
      </c>
      <c r="F34" s="229">
        <v>482.48248248248251</v>
      </c>
      <c r="G34" s="229">
        <v>144.14414414414412</v>
      </c>
      <c r="H34" s="229">
        <v>0</v>
      </c>
      <c r="I34" s="229">
        <v>338.33833833833836</v>
      </c>
      <c r="J34" s="229">
        <v>0</v>
      </c>
    </row>
    <row r="35" spans="1:10" ht="12.75" customHeight="1" x14ac:dyDescent="0.25">
      <c r="A35" s="159" t="s">
        <v>37</v>
      </c>
      <c r="B35" s="229">
        <v>0</v>
      </c>
      <c r="C35" s="229">
        <v>0</v>
      </c>
      <c r="D35" s="229">
        <v>0</v>
      </c>
      <c r="E35" s="229">
        <v>0</v>
      </c>
      <c r="F35" s="229">
        <v>0</v>
      </c>
      <c r="G35" s="229">
        <v>0</v>
      </c>
      <c r="H35" s="229">
        <v>0</v>
      </c>
      <c r="I35" s="229">
        <v>0</v>
      </c>
      <c r="J35" s="229">
        <v>0</v>
      </c>
    </row>
    <row r="36" spans="1:10" ht="12.75" customHeight="1" x14ac:dyDescent="0.25">
      <c r="A36" s="159" t="s">
        <v>38</v>
      </c>
      <c r="B36" s="229">
        <v>0</v>
      </c>
      <c r="C36" s="229">
        <v>0</v>
      </c>
      <c r="D36" s="229">
        <v>0</v>
      </c>
      <c r="E36" s="229">
        <v>0</v>
      </c>
      <c r="F36" s="229">
        <v>0</v>
      </c>
      <c r="G36" s="229">
        <v>0</v>
      </c>
      <c r="H36" s="229">
        <v>0</v>
      </c>
      <c r="I36" s="229">
        <v>0</v>
      </c>
      <c r="J36" s="229">
        <v>0</v>
      </c>
    </row>
    <row r="37" spans="1:10" ht="12.75" customHeight="1" x14ac:dyDescent="0.25">
      <c r="A37" s="159" t="s">
        <v>39</v>
      </c>
      <c r="B37" s="229">
        <v>0</v>
      </c>
      <c r="C37" s="229">
        <v>0</v>
      </c>
      <c r="D37" s="229">
        <v>0</v>
      </c>
      <c r="E37" s="229">
        <v>0</v>
      </c>
      <c r="F37" s="229">
        <v>0</v>
      </c>
      <c r="G37" s="229">
        <v>0</v>
      </c>
      <c r="H37" s="229">
        <v>0</v>
      </c>
      <c r="I37" s="229">
        <v>0</v>
      </c>
      <c r="J37" s="229">
        <v>0</v>
      </c>
    </row>
    <row r="38" spans="1:10" ht="12.75" customHeight="1" x14ac:dyDescent="0.25">
      <c r="A38" s="159" t="s">
        <v>40</v>
      </c>
      <c r="B38" s="229">
        <v>0</v>
      </c>
      <c r="C38" s="229">
        <v>0</v>
      </c>
      <c r="D38" s="229">
        <v>0</v>
      </c>
      <c r="E38" s="229">
        <v>0</v>
      </c>
      <c r="F38" s="229">
        <v>0</v>
      </c>
      <c r="G38" s="229">
        <v>0</v>
      </c>
      <c r="H38" s="229">
        <v>0</v>
      </c>
      <c r="I38" s="229">
        <v>0</v>
      </c>
      <c r="J38" s="229">
        <v>0</v>
      </c>
    </row>
    <row r="39" spans="1:10" ht="12.75" customHeight="1" x14ac:dyDescent="0.25">
      <c r="A39" s="159" t="s">
        <v>41</v>
      </c>
      <c r="B39" s="229">
        <v>0</v>
      </c>
      <c r="C39" s="229">
        <v>0</v>
      </c>
      <c r="D39" s="229">
        <v>0</v>
      </c>
      <c r="E39" s="229">
        <v>0</v>
      </c>
      <c r="F39" s="229">
        <v>0</v>
      </c>
      <c r="G39" s="229">
        <v>0</v>
      </c>
      <c r="H39" s="229">
        <v>0</v>
      </c>
      <c r="I39" s="229">
        <v>0</v>
      </c>
      <c r="J39" s="229">
        <v>0</v>
      </c>
    </row>
    <row r="40" spans="1:10" ht="12.75" customHeight="1" x14ac:dyDescent="0.25">
      <c r="A40" s="159" t="s">
        <v>42</v>
      </c>
      <c r="B40" s="229">
        <v>0</v>
      </c>
      <c r="C40" s="229">
        <v>0</v>
      </c>
      <c r="D40" s="229">
        <v>0</v>
      </c>
      <c r="E40" s="229">
        <v>0</v>
      </c>
      <c r="F40" s="229">
        <v>0</v>
      </c>
      <c r="G40" s="229">
        <v>0</v>
      </c>
      <c r="H40" s="229">
        <v>0</v>
      </c>
      <c r="I40" s="229">
        <v>0</v>
      </c>
      <c r="J40" s="229">
        <v>0</v>
      </c>
    </row>
    <row r="41" spans="1:10" ht="12.75" customHeight="1" x14ac:dyDescent="0.25">
      <c r="A41" s="159" t="s">
        <v>43</v>
      </c>
      <c r="B41" s="229">
        <v>0</v>
      </c>
      <c r="C41" s="229">
        <v>0</v>
      </c>
      <c r="D41" s="229">
        <v>0</v>
      </c>
      <c r="E41" s="229">
        <v>0</v>
      </c>
      <c r="F41" s="229">
        <v>0</v>
      </c>
      <c r="G41" s="229">
        <v>0</v>
      </c>
      <c r="H41" s="229">
        <v>0</v>
      </c>
      <c r="I41" s="229">
        <v>0</v>
      </c>
      <c r="J41" s="229">
        <v>0</v>
      </c>
    </row>
    <row r="42" spans="1:10" ht="12.75" customHeight="1" x14ac:dyDescent="0.25">
      <c r="A42" s="159" t="s">
        <v>44</v>
      </c>
      <c r="B42" s="229">
        <v>0</v>
      </c>
      <c r="C42" s="229">
        <v>0</v>
      </c>
      <c r="D42" s="229">
        <v>0</v>
      </c>
      <c r="E42" s="229">
        <v>0</v>
      </c>
      <c r="F42" s="229">
        <v>0</v>
      </c>
      <c r="G42" s="229">
        <v>0</v>
      </c>
      <c r="H42" s="229">
        <v>0</v>
      </c>
      <c r="I42" s="229">
        <v>0</v>
      </c>
      <c r="J42" s="229">
        <v>0</v>
      </c>
    </row>
    <row r="43" spans="1:10" ht="12.75" customHeight="1" x14ac:dyDescent="0.25">
      <c r="A43" s="159" t="s">
        <v>45</v>
      </c>
      <c r="B43" s="229">
        <v>0</v>
      </c>
      <c r="C43" s="229">
        <v>0</v>
      </c>
      <c r="D43" s="229">
        <v>0</v>
      </c>
      <c r="E43" s="229">
        <v>0</v>
      </c>
      <c r="F43" s="229">
        <v>0</v>
      </c>
      <c r="G43" s="229">
        <v>0</v>
      </c>
      <c r="H43" s="229">
        <v>0</v>
      </c>
      <c r="I43" s="229">
        <v>0</v>
      </c>
      <c r="J43" s="229">
        <v>0</v>
      </c>
    </row>
    <row r="44" spans="1:10" ht="12.75" customHeight="1" x14ac:dyDescent="0.25">
      <c r="A44" s="159" t="s">
        <v>46</v>
      </c>
      <c r="B44" s="229">
        <v>0</v>
      </c>
      <c r="C44" s="229">
        <v>0</v>
      </c>
      <c r="D44" s="229">
        <v>0</v>
      </c>
      <c r="E44" s="229">
        <v>0</v>
      </c>
      <c r="F44" s="229">
        <v>0</v>
      </c>
      <c r="G44" s="229">
        <v>0</v>
      </c>
      <c r="H44" s="229">
        <v>0</v>
      </c>
      <c r="I44" s="229">
        <v>0</v>
      </c>
      <c r="J44" s="229">
        <v>0</v>
      </c>
    </row>
    <row r="45" spans="1:10" ht="12.75" customHeight="1" x14ac:dyDescent="0.25">
      <c r="A45" s="159" t="s">
        <v>47</v>
      </c>
      <c r="B45" s="229">
        <v>0</v>
      </c>
      <c r="C45" s="229">
        <v>0</v>
      </c>
      <c r="D45" s="229">
        <v>0</v>
      </c>
      <c r="E45" s="229">
        <v>0</v>
      </c>
      <c r="F45" s="229">
        <v>0</v>
      </c>
      <c r="G45" s="229">
        <v>0</v>
      </c>
      <c r="H45" s="229">
        <v>0</v>
      </c>
      <c r="I45" s="229">
        <v>0</v>
      </c>
      <c r="J45" s="229">
        <v>0</v>
      </c>
    </row>
    <row r="46" spans="1:10" ht="12.75" customHeight="1" x14ac:dyDescent="0.25">
      <c r="A46" s="159" t="s">
        <v>48</v>
      </c>
      <c r="B46" s="229">
        <v>0</v>
      </c>
      <c r="C46" s="229">
        <v>0</v>
      </c>
      <c r="D46" s="229">
        <v>0</v>
      </c>
      <c r="E46" s="229">
        <v>0</v>
      </c>
      <c r="F46" s="229">
        <v>0</v>
      </c>
      <c r="G46" s="229">
        <v>0</v>
      </c>
      <c r="H46" s="229">
        <v>0</v>
      </c>
      <c r="I46" s="229">
        <v>0</v>
      </c>
      <c r="J46" s="229">
        <v>0</v>
      </c>
    </row>
    <row r="47" spans="1:10" ht="12.75" customHeight="1" x14ac:dyDescent="0.25">
      <c r="A47" s="159" t="s">
        <v>49</v>
      </c>
      <c r="B47" s="229">
        <v>0</v>
      </c>
      <c r="C47" s="229">
        <v>0</v>
      </c>
      <c r="D47" s="229">
        <v>0</v>
      </c>
      <c r="E47" s="229">
        <v>0</v>
      </c>
      <c r="F47" s="229">
        <v>0</v>
      </c>
      <c r="G47" s="229">
        <v>0</v>
      </c>
      <c r="H47" s="229">
        <v>0</v>
      </c>
      <c r="I47" s="229">
        <v>0</v>
      </c>
      <c r="J47" s="229">
        <v>0</v>
      </c>
    </row>
    <row r="48" spans="1:10" ht="12.75" customHeight="1" x14ac:dyDescent="0.25">
      <c r="A48" s="159" t="s">
        <v>50</v>
      </c>
      <c r="B48" s="229">
        <v>0</v>
      </c>
      <c r="C48" s="229">
        <v>0</v>
      </c>
      <c r="D48" s="229">
        <v>0</v>
      </c>
      <c r="E48" s="229">
        <v>0</v>
      </c>
      <c r="F48" s="229">
        <v>0</v>
      </c>
      <c r="G48" s="229">
        <v>0</v>
      </c>
      <c r="H48" s="229">
        <v>0</v>
      </c>
      <c r="I48" s="229">
        <v>0</v>
      </c>
      <c r="J48" s="229">
        <v>0</v>
      </c>
    </row>
    <row r="49" spans="1:10" ht="12.75" customHeight="1" x14ac:dyDescent="0.25">
      <c r="A49" s="159"/>
      <c r="B49" s="229"/>
      <c r="C49" s="229"/>
      <c r="D49" s="229"/>
      <c r="E49" s="229"/>
      <c r="F49" s="229"/>
      <c r="G49" s="229"/>
      <c r="H49" s="229"/>
      <c r="I49" s="229"/>
      <c r="J49" s="229"/>
    </row>
    <row r="50" spans="1:10" s="302" customFormat="1" ht="12.75" customHeight="1" x14ac:dyDescent="0.2">
      <c r="A50" s="160" t="s">
        <v>126</v>
      </c>
      <c r="B50" s="229">
        <v>0.33300000000000002</v>
      </c>
      <c r="C50" s="229">
        <v>0</v>
      </c>
      <c r="D50" s="229">
        <v>0.33300000000000002</v>
      </c>
      <c r="E50" s="229">
        <v>0</v>
      </c>
      <c r="F50" s="229">
        <v>482.48248248248251</v>
      </c>
      <c r="G50" s="229">
        <v>144.14414414414412</v>
      </c>
      <c r="H50" s="229">
        <v>0</v>
      </c>
      <c r="I50" s="229">
        <v>338.33833833833836</v>
      </c>
      <c r="J50" s="229">
        <v>0</v>
      </c>
    </row>
    <row r="51" spans="1:10" s="302" customFormat="1" ht="14.25" customHeight="1" x14ac:dyDescent="0.2">
      <c r="A51" s="38"/>
      <c r="B51" s="39"/>
      <c r="C51" s="39"/>
      <c r="D51" s="39"/>
      <c r="E51" s="39"/>
      <c r="F51" s="39"/>
      <c r="G51" s="39"/>
      <c r="H51" s="39"/>
      <c r="I51" s="40"/>
      <c r="J51" s="40"/>
    </row>
    <row r="52" spans="1:10" s="302" customFormat="1" ht="12.75" customHeight="1" x14ac:dyDescent="0.2">
      <c r="A52" s="38"/>
      <c r="B52" s="39"/>
      <c r="C52" s="39"/>
      <c r="D52" s="39"/>
      <c r="E52" s="39"/>
      <c r="F52" s="39"/>
      <c r="G52" s="39"/>
      <c r="H52" s="39"/>
      <c r="I52" s="40"/>
      <c r="J52" s="40"/>
    </row>
    <row r="53" spans="1:10" s="302" customFormat="1" ht="14.25" customHeight="1" x14ac:dyDescent="0.2">
      <c r="A53" s="38"/>
      <c r="B53" s="39"/>
      <c r="C53" s="39"/>
      <c r="D53" s="39"/>
      <c r="E53" s="39"/>
      <c r="F53" s="39"/>
      <c r="G53" s="39"/>
      <c r="H53" s="39"/>
      <c r="I53" s="40"/>
      <c r="J53" s="40"/>
    </row>
    <row r="54" spans="1:10" s="302" customFormat="1" ht="12.75" customHeight="1" x14ac:dyDescent="0.2">
      <c r="A54" s="38"/>
      <c r="B54" s="39"/>
      <c r="C54" s="39"/>
      <c r="D54" s="39"/>
      <c r="E54" s="39"/>
      <c r="F54" s="39"/>
      <c r="G54" s="39"/>
      <c r="H54" s="39"/>
      <c r="I54" s="40"/>
      <c r="J54" s="40"/>
    </row>
    <row r="55" spans="1:10" s="302" customFormat="1" ht="12.75" customHeight="1" x14ac:dyDescent="0.2">
      <c r="A55" s="38"/>
      <c r="B55" s="39"/>
      <c r="C55" s="39"/>
      <c r="D55" s="39"/>
      <c r="E55" s="39"/>
      <c r="F55" s="39"/>
      <c r="G55" s="39"/>
      <c r="H55" s="39"/>
      <c r="I55" s="40"/>
      <c r="J55" s="40"/>
    </row>
    <row r="56" spans="1:10" s="302" customFormat="1" ht="12.75" customHeight="1" x14ac:dyDescent="0.2">
      <c r="A56" s="38"/>
      <c r="B56" s="39"/>
      <c r="C56" s="39"/>
      <c r="D56" s="39"/>
      <c r="E56" s="39"/>
      <c r="F56" s="39"/>
      <c r="G56" s="39"/>
      <c r="H56" s="39"/>
      <c r="I56" s="40"/>
      <c r="J56" s="40"/>
    </row>
    <row r="57" spans="1:10" s="302" customFormat="1" ht="12.75" customHeight="1" x14ac:dyDescent="0.2">
      <c r="A57" s="38"/>
      <c r="B57" s="39"/>
      <c r="C57" s="39"/>
      <c r="D57" s="39"/>
      <c r="E57" s="39"/>
      <c r="F57" s="39"/>
      <c r="G57" s="39"/>
      <c r="H57" s="39"/>
      <c r="I57" s="40"/>
      <c r="J57" s="40"/>
    </row>
    <row r="58" spans="1:10" s="302" customFormat="1" ht="12.75" customHeight="1" x14ac:dyDescent="0.2">
      <c r="A58" s="38"/>
      <c r="B58" s="39"/>
      <c r="C58" s="39"/>
      <c r="D58" s="39"/>
      <c r="E58" s="39"/>
      <c r="F58" s="39"/>
      <c r="G58" s="39"/>
      <c r="H58" s="39"/>
      <c r="I58" s="40"/>
      <c r="J58" s="40"/>
    </row>
    <row r="59" spans="1:10" s="302" customFormat="1" ht="12.75" customHeight="1" x14ac:dyDescent="0.2">
      <c r="A59" s="38"/>
      <c r="B59" s="39"/>
      <c r="C59" s="39"/>
      <c r="D59" s="39"/>
      <c r="E59" s="39"/>
      <c r="F59" s="39"/>
      <c r="G59" s="39"/>
      <c r="H59" s="39"/>
      <c r="I59" s="40"/>
      <c r="J59" s="40"/>
    </row>
    <row r="60" spans="1:10" s="302" customFormat="1" ht="12.75" customHeight="1" x14ac:dyDescent="0.2">
      <c r="A60" s="38"/>
      <c r="B60" s="39"/>
      <c r="C60" s="39"/>
      <c r="D60" s="39"/>
      <c r="E60" s="39"/>
      <c r="F60" s="39"/>
      <c r="G60" s="39"/>
      <c r="H60" s="39"/>
      <c r="I60" s="40"/>
      <c r="J60" s="40"/>
    </row>
    <row r="61" spans="1:10" s="302" customFormat="1" ht="12.75" customHeight="1" x14ac:dyDescent="0.2">
      <c r="A61" s="38"/>
      <c r="B61" s="39"/>
      <c r="C61" s="39"/>
      <c r="D61" s="39"/>
      <c r="E61" s="39"/>
      <c r="F61" s="39"/>
      <c r="G61" s="39"/>
      <c r="H61" s="39"/>
      <c r="I61" s="40"/>
      <c r="J61" s="40"/>
    </row>
    <row r="62" spans="1:10" s="302" customFormat="1" ht="12.75" customHeight="1" x14ac:dyDescent="0.2">
      <c r="A62" s="38"/>
      <c r="B62" s="39"/>
      <c r="C62" s="39"/>
      <c r="D62" s="39"/>
      <c r="E62" s="39"/>
      <c r="F62" s="39"/>
      <c r="G62" s="39"/>
      <c r="H62" s="39"/>
      <c r="I62" s="40"/>
      <c r="J62" s="40"/>
    </row>
    <row r="63" spans="1:10" s="302" customFormat="1" ht="12.75" customHeight="1" x14ac:dyDescent="0.2">
      <c r="A63" s="38"/>
      <c r="B63" s="39"/>
      <c r="C63" s="39"/>
      <c r="D63" s="39"/>
      <c r="E63" s="39"/>
      <c r="F63" s="39"/>
      <c r="G63" s="39"/>
      <c r="H63" s="39"/>
      <c r="I63" s="40"/>
      <c r="J63" s="40"/>
    </row>
    <row r="64" spans="1:10" s="302" customFormat="1" ht="12.75" customHeight="1" x14ac:dyDescent="0.2">
      <c r="A64" s="38"/>
      <c r="B64" s="39"/>
      <c r="C64" s="39"/>
      <c r="D64" s="39"/>
      <c r="E64" s="39"/>
      <c r="F64" s="39"/>
      <c r="G64" s="39"/>
      <c r="H64" s="39"/>
      <c r="I64" s="40"/>
      <c r="J64" s="40"/>
    </row>
    <row r="65" spans="1:10" s="302" customFormat="1" ht="12.75" customHeight="1" x14ac:dyDescent="0.2">
      <c r="A65" s="38"/>
      <c r="B65" s="39"/>
      <c r="C65" s="39"/>
      <c r="D65" s="39"/>
      <c r="E65" s="39"/>
      <c r="F65" s="39"/>
      <c r="G65" s="39"/>
      <c r="H65" s="39"/>
      <c r="I65" s="40"/>
      <c r="J65" s="40"/>
    </row>
    <row r="66" spans="1:10" s="302" customFormat="1" ht="12.75" customHeight="1" x14ac:dyDescent="0.2">
      <c r="A66" s="38"/>
      <c r="B66" s="39"/>
      <c r="C66" s="39"/>
      <c r="D66" s="39"/>
      <c r="E66" s="39"/>
      <c r="F66" s="39"/>
      <c r="G66" s="39"/>
      <c r="H66" s="39"/>
      <c r="I66" s="40"/>
      <c r="J66" s="40"/>
    </row>
    <row r="67" spans="1:10" s="302" customFormat="1" ht="12.75" customHeight="1" x14ac:dyDescent="0.2">
      <c r="A67" s="38"/>
      <c r="B67" s="39"/>
      <c r="C67" s="39"/>
      <c r="D67" s="39"/>
      <c r="E67" s="39"/>
      <c r="F67" s="39"/>
      <c r="G67" s="39"/>
      <c r="H67" s="39"/>
      <c r="I67" s="40"/>
      <c r="J67" s="40"/>
    </row>
    <row r="68" spans="1:10" s="302" customFormat="1" ht="12.75" customHeight="1" x14ac:dyDescent="0.2">
      <c r="A68" s="38"/>
      <c r="B68" s="39"/>
      <c r="C68" s="39"/>
      <c r="D68" s="39"/>
      <c r="E68" s="39"/>
      <c r="F68" s="39"/>
      <c r="G68" s="39"/>
      <c r="H68" s="39"/>
      <c r="I68" s="40"/>
      <c r="J68" s="40"/>
    </row>
    <row r="69" spans="1:10" s="302" customFormat="1" ht="12.75" customHeight="1" x14ac:dyDescent="0.2">
      <c r="A69" s="38"/>
      <c r="B69" s="39"/>
      <c r="C69" s="39"/>
      <c r="D69" s="39"/>
      <c r="E69" s="39"/>
      <c r="F69" s="39"/>
      <c r="G69" s="39"/>
      <c r="H69" s="39"/>
      <c r="I69" s="40"/>
      <c r="J69" s="40"/>
    </row>
    <row r="70" spans="1:10" s="302" customFormat="1" ht="12.75" customHeight="1" x14ac:dyDescent="0.2">
      <c r="A70" s="311"/>
      <c r="B70" s="39"/>
      <c r="C70" s="39"/>
      <c r="D70" s="39"/>
      <c r="E70" s="39"/>
      <c r="F70" s="39"/>
      <c r="G70" s="39"/>
      <c r="H70" s="39"/>
      <c r="I70" s="40"/>
      <c r="J70" s="40"/>
    </row>
    <row r="71" spans="1:10" s="302" customFormat="1" ht="12.75" x14ac:dyDescent="0.2">
      <c r="A71" s="161"/>
      <c r="B71" s="161"/>
      <c r="C71" s="298"/>
      <c r="D71" s="298"/>
      <c r="E71" s="298"/>
      <c r="F71" s="298"/>
      <c r="G71" s="298"/>
      <c r="H71" s="298"/>
      <c r="I71" s="298"/>
      <c r="J71" s="298"/>
    </row>
    <row r="72" spans="1:10" s="302" customFormat="1" ht="12.75" customHeight="1" x14ac:dyDescent="0.2">
      <c r="A72" s="161"/>
      <c r="B72" s="161"/>
      <c r="C72" s="298"/>
      <c r="D72" s="298"/>
      <c r="E72" s="298"/>
      <c r="F72" s="298"/>
      <c r="G72" s="298"/>
      <c r="H72" s="298"/>
      <c r="I72" s="298"/>
      <c r="J72" s="298"/>
    </row>
    <row r="73" spans="1:10" s="302" customFormat="1" ht="12.75" x14ac:dyDescent="0.2">
      <c r="A73" s="38"/>
      <c r="B73" s="39"/>
      <c r="C73" s="39"/>
      <c r="D73" s="39"/>
      <c r="E73" s="39"/>
      <c r="F73" s="39"/>
      <c r="G73" s="39"/>
      <c r="H73" s="39"/>
      <c r="I73" s="40"/>
      <c r="J73" s="40"/>
    </row>
    <row r="74" spans="1:10" x14ac:dyDescent="0.25">
      <c r="A74" s="41"/>
      <c r="B74" s="43"/>
      <c r="C74" s="43"/>
      <c r="D74" s="43"/>
      <c r="E74" s="43"/>
      <c r="F74" s="43"/>
      <c r="G74" s="43"/>
      <c r="H74" s="43"/>
      <c r="I74" s="44"/>
      <c r="J74" s="44"/>
    </row>
    <row r="75" spans="1:10" ht="12.75" customHeight="1" x14ac:dyDescent="0.25">
      <c r="A75" s="38"/>
      <c r="B75" s="39"/>
      <c r="C75" s="39"/>
      <c r="D75" s="39"/>
      <c r="E75" s="39"/>
      <c r="F75" s="39"/>
      <c r="G75" s="39"/>
      <c r="H75" s="39"/>
      <c r="I75" s="40"/>
      <c r="J75" s="40"/>
    </row>
  </sheetData>
  <mergeCells count="2">
    <mergeCell ref="A6:A8"/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  <rowBreaks count="1" manualBreakCount="1">
    <brk id="74" max="16383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showGridLines="0" zoomScale="95" zoomScaleNormal="95" workbookViewId="0">
      <pane ySplit="9" topLeftCell="A10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x14ac:dyDescent="0.25">
      <c r="A4" s="208" t="s">
        <v>409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x14ac:dyDescent="0.25">
      <c r="A5" s="233" t="s">
        <v>291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x14ac:dyDescent="0.25">
      <c r="A6" s="146"/>
      <c r="B6" s="144"/>
      <c r="C6" s="144"/>
      <c r="D6" s="144"/>
      <c r="E6" s="144"/>
      <c r="F6" s="144"/>
      <c r="G6" s="144"/>
      <c r="H6" s="144"/>
      <c r="I6" s="147"/>
      <c r="J6" s="147"/>
    </row>
    <row r="7" spans="1:10" s="340" customFormat="1" ht="30" customHeight="1" x14ac:dyDescent="0.15">
      <c r="A7" s="522" t="s">
        <v>119</v>
      </c>
      <c r="B7" s="318" t="s">
        <v>120</v>
      </c>
      <c r="C7" s="318"/>
      <c r="D7" s="319"/>
      <c r="E7" s="319"/>
      <c r="F7" s="320" t="s">
        <v>121</v>
      </c>
      <c r="G7" s="321"/>
      <c r="H7" s="321"/>
      <c r="I7" s="321"/>
      <c r="J7" s="321"/>
    </row>
    <row r="8" spans="1:10" s="340" customFormat="1" ht="38.25" x14ac:dyDescent="0.15">
      <c r="A8" s="523"/>
      <c r="B8" s="319" t="s">
        <v>122</v>
      </c>
      <c r="C8" s="319" t="s">
        <v>299</v>
      </c>
      <c r="D8" s="319" t="s">
        <v>123</v>
      </c>
      <c r="E8" s="319" t="s">
        <v>298</v>
      </c>
      <c r="F8" s="317" t="s">
        <v>8</v>
      </c>
      <c r="G8" s="319" t="s">
        <v>124</v>
      </c>
      <c r="H8" s="319" t="s">
        <v>299</v>
      </c>
      <c r="I8" s="318" t="s">
        <v>125</v>
      </c>
      <c r="J8" s="322" t="s">
        <v>298</v>
      </c>
    </row>
    <row r="9" spans="1:10" s="340" customFormat="1" ht="18" customHeight="1" x14ac:dyDescent="0.15">
      <c r="A9" s="524"/>
      <c r="B9" s="320" t="s">
        <v>14</v>
      </c>
      <c r="C9" s="321"/>
      <c r="D9" s="323"/>
      <c r="E9" s="323"/>
      <c r="F9" s="320" t="s">
        <v>294</v>
      </c>
      <c r="G9" s="321"/>
      <c r="H9" s="321"/>
      <c r="I9" s="321"/>
      <c r="J9" s="321"/>
    </row>
    <row r="10" spans="1:10" s="302" customFormat="1" ht="14.25" customHeight="1" x14ac:dyDescent="0.2">
      <c r="A10" s="335"/>
      <c r="B10" s="336"/>
      <c r="C10" s="337"/>
      <c r="D10" s="337"/>
      <c r="E10" s="337"/>
      <c r="F10" s="337"/>
      <c r="G10" s="337"/>
      <c r="H10" s="337"/>
      <c r="I10" s="336"/>
      <c r="J10" s="336"/>
    </row>
    <row r="11" spans="1:10" s="302" customFormat="1" ht="12.75" customHeight="1" x14ac:dyDescent="0.2">
      <c r="A11" s="46"/>
      <c r="B11" s="209" t="s">
        <v>73</v>
      </c>
      <c r="C11" s="174"/>
      <c r="D11" s="174"/>
      <c r="E11" s="174"/>
      <c r="F11" s="174"/>
      <c r="G11" s="174"/>
      <c r="H11" s="174"/>
      <c r="I11" s="174"/>
      <c r="J11" s="174"/>
    </row>
    <row r="12" spans="1:10" s="302" customFormat="1" ht="14.25" customHeight="1" x14ac:dyDescent="0.2">
      <c r="A12" s="174"/>
      <c r="B12" s="175"/>
      <c r="C12" s="174"/>
      <c r="D12" s="174"/>
      <c r="E12" s="174"/>
      <c r="F12" s="174"/>
      <c r="G12" s="174"/>
      <c r="H12" s="174"/>
      <c r="I12" s="157"/>
      <c r="J12" s="157"/>
    </row>
    <row r="13" spans="1:10" s="302" customFormat="1" ht="12.75" customHeight="1" x14ac:dyDescent="0.2">
      <c r="A13" s="159" t="s">
        <v>35</v>
      </c>
      <c r="B13" s="210">
        <v>5459.6670000000004</v>
      </c>
      <c r="C13" s="210">
        <v>69.75</v>
      </c>
      <c r="D13" s="210">
        <v>3727.9169999999999</v>
      </c>
      <c r="E13" s="210">
        <v>321.08300000000003</v>
      </c>
      <c r="F13" s="210">
        <v>1135.0672238031684</v>
      </c>
      <c r="G13" s="210">
        <v>223.34765716175238</v>
      </c>
      <c r="H13" s="210">
        <v>135.54599761051375</v>
      </c>
      <c r="I13" s="210">
        <v>452.90435203716538</v>
      </c>
      <c r="J13" s="210">
        <v>323.26921699373685</v>
      </c>
    </row>
    <row r="14" spans="1:10" s="302" customFormat="1" ht="12.75" customHeight="1" x14ac:dyDescent="0.2">
      <c r="A14" s="159" t="s">
        <v>36</v>
      </c>
      <c r="B14" s="210">
        <v>11903.583000000001</v>
      </c>
      <c r="C14" s="210">
        <v>118.333</v>
      </c>
      <c r="D14" s="210">
        <v>9631.5830000000005</v>
      </c>
      <c r="E14" s="210">
        <v>503.58300000000003</v>
      </c>
      <c r="F14" s="210">
        <v>1105.5425223009343</v>
      </c>
      <c r="G14" s="210">
        <v>215.2971434455211</v>
      </c>
      <c r="H14" s="210">
        <v>130.34825450212534</v>
      </c>
      <c r="I14" s="210">
        <v>437.54609185219078</v>
      </c>
      <c r="J14" s="210">
        <v>322.35103250109711</v>
      </c>
    </row>
    <row r="15" spans="1:10" s="302" customFormat="1" ht="12.75" customHeight="1" x14ac:dyDescent="0.2">
      <c r="A15" s="159" t="s">
        <v>37</v>
      </c>
      <c r="B15" s="210">
        <v>424.08300000000003</v>
      </c>
      <c r="C15" s="210">
        <v>23.832999999999998</v>
      </c>
      <c r="D15" s="210">
        <v>310.08300000000003</v>
      </c>
      <c r="E15" s="210">
        <v>85.75</v>
      </c>
      <c r="F15" s="210">
        <v>1201.5021014306651</v>
      </c>
      <c r="G15" s="210">
        <v>252.29475519336225</v>
      </c>
      <c r="H15" s="210">
        <v>141.44953076266805</v>
      </c>
      <c r="I15" s="210">
        <v>499.87637718503316</v>
      </c>
      <c r="J15" s="210">
        <v>307.88143828960159</v>
      </c>
    </row>
    <row r="16" spans="1:10" s="302" customFormat="1" ht="12.75" customHeight="1" x14ac:dyDescent="0.2">
      <c r="A16" s="159" t="s">
        <v>38</v>
      </c>
      <c r="B16" s="210">
        <v>419.58300000000003</v>
      </c>
      <c r="C16" s="210">
        <v>51.5</v>
      </c>
      <c r="D16" s="210">
        <v>376.08300000000003</v>
      </c>
      <c r="E16" s="210">
        <v>135.583</v>
      </c>
      <c r="F16" s="210">
        <v>1266.8384412881292</v>
      </c>
      <c r="G16" s="210">
        <v>274.33189619217171</v>
      </c>
      <c r="H16" s="210">
        <v>134.21035598705501</v>
      </c>
      <c r="I16" s="210">
        <v>528.38757224690642</v>
      </c>
      <c r="J16" s="210">
        <v>329.90861686199599</v>
      </c>
    </row>
    <row r="17" spans="1:10" s="302" customFormat="1" ht="12.75" customHeight="1" x14ac:dyDescent="0.2">
      <c r="A17" s="159" t="s">
        <v>39</v>
      </c>
      <c r="B17" s="210">
        <v>112.75</v>
      </c>
      <c r="C17" s="210">
        <v>2</v>
      </c>
      <c r="D17" s="210">
        <v>86.082999999999998</v>
      </c>
      <c r="E17" s="210">
        <v>10.25</v>
      </c>
      <c r="F17" s="210">
        <v>1116.524984665833</v>
      </c>
      <c r="G17" s="210">
        <v>234.65484109386546</v>
      </c>
      <c r="H17" s="210">
        <v>113</v>
      </c>
      <c r="I17" s="210">
        <v>472.70754194595139</v>
      </c>
      <c r="J17" s="210">
        <v>296.16260162601623</v>
      </c>
    </row>
    <row r="18" spans="1:10" s="302" customFormat="1" ht="12.75" customHeight="1" x14ac:dyDescent="0.2">
      <c r="A18" s="159" t="s">
        <v>40</v>
      </c>
      <c r="B18" s="210">
        <v>688.5</v>
      </c>
      <c r="C18" s="210">
        <v>13.417</v>
      </c>
      <c r="D18" s="210">
        <v>466.41699999999997</v>
      </c>
      <c r="E18" s="210">
        <v>99.75</v>
      </c>
      <c r="F18" s="210">
        <v>1219.4020704033865</v>
      </c>
      <c r="G18" s="210">
        <v>240.74897119341566</v>
      </c>
      <c r="H18" s="210">
        <v>157.91533129611688</v>
      </c>
      <c r="I18" s="210">
        <v>491.32089239171529</v>
      </c>
      <c r="J18" s="210">
        <v>329.4168755221387</v>
      </c>
    </row>
    <row r="19" spans="1:10" s="302" customFormat="1" ht="12.75" customHeight="1" x14ac:dyDescent="0.2">
      <c r="A19" s="159" t="s">
        <v>41</v>
      </c>
      <c r="B19" s="210">
        <v>1961.0830000000001</v>
      </c>
      <c r="C19" s="210">
        <v>25.917000000000002</v>
      </c>
      <c r="D19" s="210">
        <v>1646.75</v>
      </c>
      <c r="E19" s="210">
        <v>183.833</v>
      </c>
      <c r="F19" s="210">
        <v>1129.2001571318419</v>
      </c>
      <c r="G19" s="210">
        <v>228.40840154819216</v>
      </c>
      <c r="H19" s="210">
        <v>121.71869172100678</v>
      </c>
      <c r="I19" s="210">
        <v>461.59334041799502</v>
      </c>
      <c r="J19" s="210">
        <v>317.47972344464813</v>
      </c>
    </row>
    <row r="20" spans="1:10" s="302" customFormat="1" ht="12.75" customHeight="1" x14ac:dyDescent="0.2">
      <c r="A20" s="159" t="s">
        <v>42</v>
      </c>
      <c r="B20" s="210">
        <v>451.41699999999997</v>
      </c>
      <c r="C20" s="210">
        <v>28.917000000000002</v>
      </c>
      <c r="D20" s="210">
        <v>355.91699999999997</v>
      </c>
      <c r="E20" s="210">
        <v>85.667000000000002</v>
      </c>
      <c r="F20" s="210">
        <v>1203.8055020459806</v>
      </c>
      <c r="G20" s="210">
        <v>248.48440207908286</v>
      </c>
      <c r="H20" s="210">
        <v>131.56044310728404</v>
      </c>
      <c r="I20" s="210">
        <v>492.75416272145844</v>
      </c>
      <c r="J20" s="210">
        <v>331.00649413815512</v>
      </c>
    </row>
    <row r="21" spans="1:10" s="302" customFormat="1" ht="12.75" customHeight="1" x14ac:dyDescent="0.2">
      <c r="A21" s="159" t="s">
        <v>43</v>
      </c>
      <c r="B21" s="210">
        <v>3454.75</v>
      </c>
      <c r="C21" s="210">
        <v>43</v>
      </c>
      <c r="D21" s="210">
        <v>2147.5830000000001</v>
      </c>
      <c r="E21" s="210">
        <v>300.75</v>
      </c>
      <c r="F21" s="210">
        <v>1175.3096067968975</v>
      </c>
      <c r="G21" s="210">
        <v>227.11575849675569</v>
      </c>
      <c r="H21" s="210">
        <v>145.41085271317829</v>
      </c>
      <c r="I21" s="210">
        <v>465.82095624088407</v>
      </c>
      <c r="J21" s="210">
        <v>336.96203934607928</v>
      </c>
    </row>
    <row r="22" spans="1:10" s="302" customFormat="1" ht="12.75" x14ac:dyDescent="0.2">
      <c r="A22" s="159" t="s">
        <v>44</v>
      </c>
      <c r="B22" s="210">
        <v>4846.8329999999996</v>
      </c>
      <c r="C22" s="210">
        <v>68.167000000000002</v>
      </c>
      <c r="D22" s="210">
        <v>4047.75</v>
      </c>
      <c r="E22" s="210">
        <v>435.66699999999997</v>
      </c>
      <c r="F22" s="210">
        <v>1180.877577008438</v>
      </c>
      <c r="G22" s="210">
        <v>229.71899038678112</v>
      </c>
      <c r="H22" s="210">
        <v>134.82574657336639</v>
      </c>
      <c r="I22" s="210">
        <v>464.60128054680587</v>
      </c>
      <c r="J22" s="210">
        <v>351.7315595014847</v>
      </c>
    </row>
    <row r="23" spans="1:10" s="302" customFormat="1" ht="12.75" customHeight="1" x14ac:dyDescent="0.2">
      <c r="A23" s="159" t="s">
        <v>45</v>
      </c>
      <c r="B23" s="210">
        <v>1422.0830000000001</v>
      </c>
      <c r="C23" s="210">
        <v>24.582999999999998</v>
      </c>
      <c r="D23" s="210">
        <v>682.75</v>
      </c>
      <c r="E23" s="210">
        <v>95</v>
      </c>
      <c r="F23" s="210">
        <v>1165.022845350838</v>
      </c>
      <c r="G23" s="210">
        <v>224.56184578068462</v>
      </c>
      <c r="H23" s="210">
        <v>135.60183866899891</v>
      </c>
      <c r="I23" s="210">
        <v>463.33284511168068</v>
      </c>
      <c r="J23" s="210">
        <v>341.5263157894737</v>
      </c>
    </row>
    <row r="24" spans="1:10" s="302" customFormat="1" ht="12.75" customHeight="1" x14ac:dyDescent="0.2">
      <c r="A24" s="159" t="s">
        <v>46</v>
      </c>
      <c r="B24" s="210">
        <v>140.833</v>
      </c>
      <c r="C24" s="210">
        <v>8.1669999999999998</v>
      </c>
      <c r="D24" s="210">
        <v>100.917</v>
      </c>
      <c r="E24" s="210">
        <v>8.75</v>
      </c>
      <c r="F24" s="210">
        <v>1065.6839261465434</v>
      </c>
      <c r="G24" s="210">
        <v>222.18750813611391</v>
      </c>
      <c r="H24" s="210">
        <v>118.76045875678544</v>
      </c>
      <c r="I24" s="210">
        <v>455.00262592031072</v>
      </c>
      <c r="J24" s="210">
        <v>269.73333333333335</v>
      </c>
    </row>
    <row r="25" spans="1:10" s="302" customFormat="1" ht="12.75" customHeight="1" x14ac:dyDescent="0.2">
      <c r="A25" s="159" t="s">
        <v>47</v>
      </c>
      <c r="B25" s="210">
        <v>2354.9169999999999</v>
      </c>
      <c r="C25" s="210">
        <v>202.583</v>
      </c>
      <c r="D25" s="210">
        <v>1597.5830000000001</v>
      </c>
      <c r="E25" s="210">
        <v>972.91700000000003</v>
      </c>
      <c r="F25" s="210">
        <v>1341.9185442168098</v>
      </c>
      <c r="G25" s="210">
        <v>288.88006810148016</v>
      </c>
      <c r="H25" s="210">
        <v>137.12486569290942</v>
      </c>
      <c r="I25" s="210">
        <v>560.14199783881861</v>
      </c>
      <c r="J25" s="210">
        <v>355.77161258360167</v>
      </c>
    </row>
    <row r="26" spans="1:10" s="302" customFormat="1" ht="12.75" customHeight="1" x14ac:dyDescent="0.2">
      <c r="A26" s="159" t="s">
        <v>48</v>
      </c>
      <c r="B26" s="210">
        <v>619.66700000000003</v>
      </c>
      <c r="C26" s="210">
        <v>47.167000000000002</v>
      </c>
      <c r="D26" s="210">
        <v>374.41699999999997</v>
      </c>
      <c r="E26" s="210">
        <v>152.25</v>
      </c>
      <c r="F26" s="210">
        <v>1204.8635065703766</v>
      </c>
      <c r="G26" s="210">
        <v>254.99959386788927</v>
      </c>
      <c r="H26" s="210">
        <v>132.16514370923173</v>
      </c>
      <c r="I26" s="210">
        <v>498.12241431345257</v>
      </c>
      <c r="J26" s="210">
        <v>319.57635467980293</v>
      </c>
    </row>
    <row r="27" spans="1:10" s="302" customFormat="1" ht="12.75" customHeight="1" x14ac:dyDescent="0.2">
      <c r="A27" s="159" t="s">
        <v>49</v>
      </c>
      <c r="B27" s="210">
        <v>1014.917</v>
      </c>
      <c r="C27" s="210">
        <v>17.25</v>
      </c>
      <c r="D27" s="210">
        <v>943.75</v>
      </c>
      <c r="E27" s="210">
        <v>141.5</v>
      </c>
      <c r="F27" s="210">
        <v>1197.0785915908048</v>
      </c>
      <c r="G27" s="210">
        <v>236.95484458335014</v>
      </c>
      <c r="H27" s="210">
        <v>127.73913043478262</v>
      </c>
      <c r="I27" s="210">
        <v>475.82807947019865</v>
      </c>
      <c r="J27" s="210">
        <v>356.55653710247344</v>
      </c>
    </row>
    <row r="28" spans="1:10" s="302" customFormat="1" ht="12.75" customHeight="1" x14ac:dyDescent="0.2">
      <c r="A28" s="159" t="s">
        <v>50</v>
      </c>
      <c r="B28" s="210">
        <v>1019.25</v>
      </c>
      <c r="C28" s="210">
        <v>57.832999999999998</v>
      </c>
      <c r="D28" s="210">
        <v>720.08299999999997</v>
      </c>
      <c r="E28" s="210">
        <v>283.25</v>
      </c>
      <c r="F28" s="210">
        <v>1249.7579730761679</v>
      </c>
      <c r="G28" s="210">
        <v>262.82577058294493</v>
      </c>
      <c r="H28" s="210">
        <v>138.07572377938777</v>
      </c>
      <c r="I28" s="210">
        <v>513.81970319162281</v>
      </c>
      <c r="J28" s="210">
        <v>335.03677552221239</v>
      </c>
    </row>
    <row r="29" spans="1:10" s="302" customFormat="1" ht="12.75" customHeight="1" x14ac:dyDescent="0.2">
      <c r="A29" s="159"/>
      <c r="B29" s="210"/>
      <c r="C29" s="210"/>
      <c r="D29" s="210"/>
      <c r="E29" s="210"/>
      <c r="F29" s="210"/>
      <c r="G29" s="210"/>
      <c r="H29" s="210"/>
      <c r="I29" s="210"/>
      <c r="J29" s="210"/>
    </row>
    <row r="30" spans="1:10" s="302" customFormat="1" ht="12.75" customHeight="1" x14ac:dyDescent="0.2">
      <c r="A30" s="160" t="s">
        <v>126</v>
      </c>
      <c r="B30" s="211">
        <v>36293.917000000001</v>
      </c>
      <c r="C30" s="211">
        <v>802.41700000000003</v>
      </c>
      <c r="D30" s="211">
        <v>27215.667000000001</v>
      </c>
      <c r="E30" s="211">
        <v>3815.5830000000001</v>
      </c>
      <c r="F30" s="211">
        <v>1166.3271496055386</v>
      </c>
      <c r="G30" s="211">
        <v>230.12048639812929</v>
      </c>
      <c r="H30" s="211">
        <v>135.10940487718148</v>
      </c>
      <c r="I30" s="211">
        <v>463.16720500242258</v>
      </c>
      <c r="J30" s="211">
        <v>337.93005332780513</v>
      </c>
    </row>
    <row r="31" spans="1:10" s="302" customFormat="1" ht="14.2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</row>
    <row r="32" spans="1:10" s="302" customFormat="1" ht="12.75" customHeight="1" x14ac:dyDescent="0.2">
      <c r="A32" s="46"/>
      <c r="B32" s="213" t="s">
        <v>127</v>
      </c>
      <c r="C32" s="215"/>
      <c r="D32" s="215"/>
      <c r="E32" s="215"/>
      <c r="F32" s="215"/>
      <c r="G32" s="215"/>
      <c r="H32" s="215"/>
      <c r="I32" s="215"/>
      <c r="J32" s="215"/>
    </row>
    <row r="33" spans="1:10" s="302" customFormat="1" ht="14.25" customHeight="1" x14ac:dyDescent="0.2">
      <c r="A33" s="46"/>
      <c r="B33" s="213"/>
      <c r="C33" s="215"/>
      <c r="D33" s="215"/>
      <c r="E33" s="215"/>
      <c r="F33" s="215"/>
      <c r="G33" s="215"/>
      <c r="H33" s="215"/>
      <c r="I33" s="215"/>
      <c r="J33" s="215"/>
    </row>
    <row r="34" spans="1:10" s="302" customFormat="1" ht="12.75" x14ac:dyDescent="0.2">
      <c r="A34" s="46"/>
      <c r="B34" s="213" t="s">
        <v>34</v>
      </c>
      <c r="C34" s="215"/>
      <c r="D34" s="215"/>
      <c r="E34" s="215"/>
      <c r="F34" s="215"/>
      <c r="G34" s="215"/>
      <c r="H34" s="215"/>
      <c r="I34" s="215"/>
      <c r="J34" s="215"/>
    </row>
    <row r="35" spans="1:10" s="302" customFormat="1" ht="14.25" customHeight="1" x14ac:dyDescent="0.2">
      <c r="A35" s="46"/>
      <c r="B35" s="339"/>
      <c r="C35" s="331"/>
      <c r="D35" s="331"/>
      <c r="E35" s="331"/>
      <c r="F35" s="331"/>
      <c r="G35" s="331"/>
      <c r="H35" s="331"/>
      <c r="I35" s="331"/>
      <c r="J35" s="331"/>
    </row>
    <row r="36" spans="1:10" s="302" customFormat="1" ht="12.75" customHeight="1" x14ac:dyDescent="0.2">
      <c r="A36" s="159" t="s">
        <v>35</v>
      </c>
      <c r="B36" s="210">
        <v>4081.0830000000001</v>
      </c>
      <c r="C36" s="210">
        <v>11.167</v>
      </c>
      <c r="D36" s="210">
        <v>2821.5</v>
      </c>
      <c r="E36" s="210">
        <v>191.417</v>
      </c>
      <c r="F36" s="210">
        <v>1116.8355745038018</v>
      </c>
      <c r="G36" s="210">
        <v>221.72911373443438</v>
      </c>
      <c r="H36" s="210">
        <v>127.33201993970329</v>
      </c>
      <c r="I36" s="210">
        <v>448.61391694725029</v>
      </c>
      <c r="J36" s="210">
        <v>319.16052388241383</v>
      </c>
    </row>
    <row r="37" spans="1:10" s="302" customFormat="1" ht="12.75" customHeight="1" x14ac:dyDescent="0.2">
      <c r="A37" s="159" t="s">
        <v>36</v>
      </c>
      <c r="B37" s="210">
        <v>5332.5</v>
      </c>
      <c r="C37" s="210">
        <v>22.75</v>
      </c>
      <c r="D37" s="210">
        <v>4221</v>
      </c>
      <c r="E37" s="210">
        <v>185.833</v>
      </c>
      <c r="F37" s="210">
        <v>1090.1600055180825</v>
      </c>
      <c r="G37" s="210">
        <v>214.51756524456945</v>
      </c>
      <c r="H37" s="210">
        <v>116.72527472527473</v>
      </c>
      <c r="I37" s="210">
        <v>435.62959014451553</v>
      </c>
      <c r="J37" s="210">
        <v>323.28757540372266</v>
      </c>
    </row>
    <row r="38" spans="1:10" s="302" customFormat="1" ht="12.75" customHeight="1" x14ac:dyDescent="0.2">
      <c r="A38" s="159" t="s">
        <v>37</v>
      </c>
      <c r="B38" s="210">
        <v>302.25</v>
      </c>
      <c r="C38" s="210">
        <v>4.9169999999999998</v>
      </c>
      <c r="D38" s="210">
        <v>227.75</v>
      </c>
      <c r="E38" s="210">
        <v>63.5</v>
      </c>
      <c r="F38" s="210">
        <v>1212.0485701226251</v>
      </c>
      <c r="G38" s="210">
        <v>253.72704714640201</v>
      </c>
      <c r="H38" s="210">
        <v>158.9553250627076</v>
      </c>
      <c r="I38" s="210">
        <v>498.17197219173067</v>
      </c>
      <c r="J38" s="210">
        <v>301.19422572178479</v>
      </c>
    </row>
    <row r="39" spans="1:10" s="302" customFormat="1" ht="12.75" customHeight="1" x14ac:dyDescent="0.2">
      <c r="A39" s="159" t="s">
        <v>38</v>
      </c>
      <c r="B39" s="210">
        <v>255.667</v>
      </c>
      <c r="C39" s="210">
        <v>25.167000000000002</v>
      </c>
      <c r="D39" s="210">
        <v>223.583</v>
      </c>
      <c r="E39" s="210">
        <v>68</v>
      </c>
      <c r="F39" s="210">
        <v>1207.6056706269342</v>
      </c>
      <c r="G39" s="210">
        <v>263.4504387869116</v>
      </c>
      <c r="H39" s="210">
        <v>132.45519926888386</v>
      </c>
      <c r="I39" s="210">
        <v>510.08238551231534</v>
      </c>
      <c r="J39" s="210">
        <v>301.61764705882354</v>
      </c>
    </row>
    <row r="40" spans="1:10" s="302" customFormat="1" ht="12.75" customHeight="1" x14ac:dyDescent="0.2">
      <c r="A40" s="159" t="s">
        <v>39</v>
      </c>
      <c r="B40" s="210">
        <v>27.832999999999998</v>
      </c>
      <c r="C40" s="210">
        <v>0.58299999999999996</v>
      </c>
      <c r="D40" s="210">
        <v>19.75</v>
      </c>
      <c r="E40" s="210">
        <v>3.1669999999999998</v>
      </c>
      <c r="F40" s="210">
        <v>1038.9973569889423</v>
      </c>
      <c r="G40" s="210">
        <v>234.32615959472571</v>
      </c>
      <c r="H40" s="210">
        <v>113.06460834762724</v>
      </c>
      <c r="I40" s="210">
        <v>481.62869198312234</v>
      </c>
      <c r="J40" s="210">
        <v>209.97789706346703</v>
      </c>
    </row>
    <row r="41" spans="1:10" s="302" customFormat="1" ht="12.75" customHeight="1" x14ac:dyDescent="0.2">
      <c r="A41" s="159" t="s">
        <v>40</v>
      </c>
      <c r="B41" s="210">
        <v>502.75</v>
      </c>
      <c r="C41" s="210">
        <v>6.5830000000000002</v>
      </c>
      <c r="D41" s="210">
        <v>341.16699999999997</v>
      </c>
      <c r="E41" s="210">
        <v>69</v>
      </c>
      <c r="F41" s="210">
        <v>1221.2030350128728</v>
      </c>
      <c r="G41" s="210">
        <v>240.58378915962211</v>
      </c>
      <c r="H41" s="210">
        <v>165.93245227606459</v>
      </c>
      <c r="I41" s="210">
        <v>483.44041676559192</v>
      </c>
      <c r="J41" s="210">
        <v>331.24637681159419</v>
      </c>
    </row>
    <row r="42" spans="1:10" s="302" customFormat="1" ht="12.75" customHeight="1" x14ac:dyDescent="0.2">
      <c r="A42" s="159" t="s">
        <v>41</v>
      </c>
      <c r="B42" s="210">
        <v>1304.75</v>
      </c>
      <c r="C42" s="210">
        <v>12.25</v>
      </c>
      <c r="D42" s="210">
        <v>1037.25</v>
      </c>
      <c r="E42" s="210">
        <v>115.25</v>
      </c>
      <c r="F42" s="210">
        <v>1119.3389756636554</v>
      </c>
      <c r="G42" s="210">
        <v>226.92878584658618</v>
      </c>
      <c r="H42" s="210">
        <v>125.29931972789116</v>
      </c>
      <c r="I42" s="210">
        <v>459.31838997348763</v>
      </c>
      <c r="J42" s="210">
        <v>307.79248011569052</v>
      </c>
    </row>
    <row r="43" spans="1:10" s="302" customFormat="1" ht="12.75" customHeight="1" x14ac:dyDescent="0.2">
      <c r="A43" s="159" t="s">
        <v>42</v>
      </c>
      <c r="B43" s="210">
        <v>225.75</v>
      </c>
      <c r="C43" s="210">
        <v>9</v>
      </c>
      <c r="D43" s="210">
        <v>170.083</v>
      </c>
      <c r="E43" s="210">
        <v>35.5</v>
      </c>
      <c r="F43" s="210">
        <v>1214.1693352139418</v>
      </c>
      <c r="G43" s="210">
        <v>244.48246585455888</v>
      </c>
      <c r="H43" s="210">
        <v>138.11111111111111</v>
      </c>
      <c r="I43" s="210">
        <v>489.56636857691046</v>
      </c>
      <c r="J43" s="210">
        <v>342.00938967136148</v>
      </c>
    </row>
    <row r="44" spans="1:10" s="302" customFormat="1" ht="12.75" customHeight="1" x14ac:dyDescent="0.2">
      <c r="A44" s="159" t="s">
        <v>43</v>
      </c>
      <c r="B44" s="210">
        <v>2120.6669999999999</v>
      </c>
      <c r="C44" s="210">
        <v>11.75</v>
      </c>
      <c r="D44" s="210">
        <v>1192.25</v>
      </c>
      <c r="E44" s="210">
        <v>154.083</v>
      </c>
      <c r="F44" s="210">
        <v>1189.3826093086122</v>
      </c>
      <c r="G44" s="210">
        <v>223.36738079733092</v>
      </c>
      <c r="H44" s="210">
        <v>165.09219858156027</v>
      </c>
      <c r="I44" s="210">
        <v>459.54749423359198</v>
      </c>
      <c r="J44" s="210">
        <v>341.37553569612913</v>
      </c>
    </row>
    <row r="45" spans="1:10" s="302" customFormat="1" ht="12.75" customHeight="1" x14ac:dyDescent="0.2">
      <c r="A45" s="159" t="s">
        <v>44</v>
      </c>
      <c r="B45" s="210">
        <v>2303.6669999999999</v>
      </c>
      <c r="C45" s="210">
        <v>9.9169999999999998</v>
      </c>
      <c r="D45" s="210">
        <v>1903.0830000000001</v>
      </c>
      <c r="E45" s="210">
        <v>153.083</v>
      </c>
      <c r="F45" s="210">
        <v>1150.2719314209112</v>
      </c>
      <c r="G45" s="210">
        <v>224.97225799851572</v>
      </c>
      <c r="H45" s="210">
        <v>121.54213303754496</v>
      </c>
      <c r="I45" s="210">
        <v>451.54664825443757</v>
      </c>
      <c r="J45" s="210">
        <v>352.21089213041296</v>
      </c>
    </row>
    <row r="46" spans="1:10" s="302" customFormat="1" ht="12.75" customHeight="1" x14ac:dyDescent="0.2">
      <c r="A46" s="159" t="s">
        <v>45</v>
      </c>
      <c r="B46" s="210">
        <v>984</v>
      </c>
      <c r="C46" s="210">
        <v>4.8330000000000002</v>
      </c>
      <c r="D46" s="210">
        <v>439.83300000000003</v>
      </c>
      <c r="E46" s="210">
        <v>51.417000000000002</v>
      </c>
      <c r="F46" s="210">
        <v>1128.9665132594653</v>
      </c>
      <c r="G46" s="210">
        <v>220.96476964769647</v>
      </c>
      <c r="H46" s="210">
        <v>130.54348575763845</v>
      </c>
      <c r="I46" s="210">
        <v>455.31447920763867</v>
      </c>
      <c r="J46" s="210">
        <v>322.14377864649174</v>
      </c>
    </row>
    <row r="47" spans="1:10" s="302" customFormat="1" ht="12.75" customHeight="1" x14ac:dyDescent="0.2">
      <c r="A47" s="159" t="s">
        <v>46</v>
      </c>
      <c r="B47" s="210">
        <v>76.417000000000002</v>
      </c>
      <c r="C47" s="210">
        <v>1.333</v>
      </c>
      <c r="D47" s="210">
        <v>55.75</v>
      </c>
      <c r="E47" s="210">
        <v>4.8330000000000002</v>
      </c>
      <c r="F47" s="210">
        <v>1060.6781326611367</v>
      </c>
      <c r="G47" s="210">
        <v>223.58135842373642</v>
      </c>
      <c r="H47" s="210">
        <v>113.02825706426609</v>
      </c>
      <c r="I47" s="210">
        <v>457.77428998505229</v>
      </c>
      <c r="J47" s="210">
        <v>266.29422718808195</v>
      </c>
    </row>
    <row r="48" spans="1:10" s="302" customFormat="1" ht="12.75" customHeight="1" x14ac:dyDescent="0.2">
      <c r="A48" s="159" t="s">
        <v>47</v>
      </c>
      <c r="B48" s="210">
        <v>745.66700000000003</v>
      </c>
      <c r="C48" s="210">
        <v>28.667000000000002</v>
      </c>
      <c r="D48" s="210">
        <v>483.25</v>
      </c>
      <c r="E48" s="210">
        <v>178.417</v>
      </c>
      <c r="F48" s="210">
        <v>1258.3117146253012</v>
      </c>
      <c r="G48" s="210">
        <v>258.50860147134489</v>
      </c>
      <c r="H48" s="210">
        <v>139.60593481471145</v>
      </c>
      <c r="I48" s="210">
        <v>507.63735126745996</v>
      </c>
      <c r="J48" s="210">
        <v>352.55982707178492</v>
      </c>
    </row>
    <row r="49" spans="1:10" s="302" customFormat="1" ht="12.75" customHeight="1" x14ac:dyDescent="0.2">
      <c r="A49" s="159" t="s">
        <v>48</v>
      </c>
      <c r="B49" s="210">
        <v>315.41699999999997</v>
      </c>
      <c r="C49" s="210">
        <v>15.833</v>
      </c>
      <c r="D49" s="210">
        <v>187.667</v>
      </c>
      <c r="E49" s="210">
        <v>57.582999999999998</v>
      </c>
      <c r="F49" s="210">
        <v>1169.1824286014428</v>
      </c>
      <c r="G49" s="210">
        <v>243.27926734027233</v>
      </c>
      <c r="H49" s="210">
        <v>137.38710288637657</v>
      </c>
      <c r="I49" s="210">
        <v>478.50847511816141</v>
      </c>
      <c r="J49" s="210">
        <v>310.00758325663247</v>
      </c>
    </row>
    <row r="50" spans="1:10" s="302" customFormat="1" ht="12.75" customHeight="1" x14ac:dyDescent="0.2">
      <c r="A50" s="159" t="s">
        <v>49</v>
      </c>
      <c r="B50" s="210">
        <v>512.83299999999997</v>
      </c>
      <c r="C50" s="210">
        <v>4.9169999999999998</v>
      </c>
      <c r="D50" s="210">
        <v>445.58300000000003</v>
      </c>
      <c r="E50" s="210">
        <v>74.5</v>
      </c>
      <c r="F50" s="210">
        <v>1236.3713035196092</v>
      </c>
      <c r="G50" s="210">
        <v>238.19953734126577</v>
      </c>
      <c r="H50" s="210">
        <v>145.54945427428649</v>
      </c>
      <c r="I50" s="210">
        <v>480.30351995774822</v>
      </c>
      <c r="J50" s="210">
        <v>372.31879194630875</v>
      </c>
    </row>
    <row r="51" spans="1:10" s="302" customFormat="1" ht="12.75" customHeight="1" x14ac:dyDescent="0.2">
      <c r="A51" s="159" t="s">
        <v>50</v>
      </c>
      <c r="B51" s="210">
        <v>629.66700000000003</v>
      </c>
      <c r="C51" s="210">
        <v>32.082999999999998</v>
      </c>
      <c r="D51" s="210">
        <v>444.25</v>
      </c>
      <c r="E51" s="210">
        <v>161.583</v>
      </c>
      <c r="F51" s="210">
        <v>1243.0670278851157</v>
      </c>
      <c r="G51" s="210">
        <v>259.41661756663967</v>
      </c>
      <c r="H51" s="210">
        <v>141.76510924788832</v>
      </c>
      <c r="I51" s="210">
        <v>511.40911648846372</v>
      </c>
      <c r="J51" s="210">
        <v>330.47618458212395</v>
      </c>
    </row>
    <row r="52" spans="1:10" s="302" customFormat="1" ht="12.75" customHeight="1" x14ac:dyDescent="0.2">
      <c r="A52" s="159"/>
      <c r="B52" s="210"/>
      <c r="C52" s="210"/>
      <c r="D52" s="210"/>
      <c r="E52" s="210"/>
      <c r="F52" s="210"/>
      <c r="G52" s="210"/>
      <c r="H52" s="210"/>
      <c r="I52" s="210"/>
      <c r="J52" s="210"/>
    </row>
    <row r="53" spans="1:10" s="302" customFormat="1" ht="12.75" customHeight="1" x14ac:dyDescent="0.2">
      <c r="A53" s="160" t="s">
        <v>126</v>
      </c>
      <c r="B53" s="211">
        <v>19720.917000000001</v>
      </c>
      <c r="C53" s="211">
        <v>201.75</v>
      </c>
      <c r="D53" s="211">
        <v>14213.75</v>
      </c>
      <c r="E53" s="211">
        <v>1567.1669999999999</v>
      </c>
      <c r="F53" s="211">
        <v>1148.3385281308811</v>
      </c>
      <c r="G53" s="211">
        <v>225.80437478304552</v>
      </c>
      <c r="H53" s="211">
        <v>136.29078893019411</v>
      </c>
      <c r="I53" s="211">
        <v>455.58252865476499</v>
      </c>
      <c r="J53" s="211">
        <v>330.66083576287656</v>
      </c>
    </row>
    <row r="54" spans="1:10" s="302" customFormat="1" ht="14.25" customHeight="1" x14ac:dyDescent="0.2">
      <c r="A54" s="38"/>
      <c r="B54" s="211"/>
      <c r="C54" s="211"/>
      <c r="D54" s="211"/>
      <c r="E54" s="211"/>
      <c r="F54" s="211"/>
      <c r="G54" s="211"/>
      <c r="H54" s="211"/>
      <c r="I54" s="211"/>
      <c r="J54" s="211"/>
    </row>
    <row r="55" spans="1:10" s="302" customFormat="1" ht="12.75" customHeight="1" x14ac:dyDescent="0.2">
      <c r="A55" s="46"/>
      <c r="B55" s="213" t="s">
        <v>51</v>
      </c>
      <c r="C55" s="215"/>
      <c r="D55" s="215"/>
      <c r="E55" s="215"/>
      <c r="F55" s="215"/>
      <c r="G55" s="215"/>
      <c r="H55" s="215"/>
      <c r="I55" s="215"/>
      <c r="J55" s="215"/>
    </row>
    <row r="56" spans="1:10" s="302" customFormat="1" ht="14.25" customHeight="1" x14ac:dyDescent="0.2">
      <c r="A56" s="49"/>
      <c r="B56" s="216"/>
      <c r="C56" s="216"/>
      <c r="D56" s="216"/>
      <c r="E56" s="216"/>
      <c r="F56" s="216"/>
      <c r="G56" s="216"/>
      <c r="H56" s="216"/>
      <c r="I56" s="216"/>
      <c r="J56" s="216"/>
    </row>
    <row r="57" spans="1:10" s="302" customFormat="1" ht="12.75" customHeight="1" x14ac:dyDescent="0.2">
      <c r="A57" s="159" t="s">
        <v>35</v>
      </c>
      <c r="B57" s="210">
        <v>227</v>
      </c>
      <c r="C57" s="210">
        <v>5.5830000000000002</v>
      </c>
      <c r="D57" s="210">
        <v>151.75</v>
      </c>
      <c r="E57" s="210">
        <v>22.832999999999998</v>
      </c>
      <c r="F57" s="210">
        <v>1188.634562965736</v>
      </c>
      <c r="G57" s="210">
        <v>230.81350954478708</v>
      </c>
      <c r="H57" s="210">
        <v>150.11343960833483</v>
      </c>
      <c r="I57" s="210">
        <v>459.99450851180671</v>
      </c>
      <c r="J57" s="210">
        <v>347.7131053008074</v>
      </c>
    </row>
    <row r="58" spans="1:10" s="302" customFormat="1" ht="12.75" customHeight="1" x14ac:dyDescent="0.2">
      <c r="A58" s="159" t="s">
        <v>36</v>
      </c>
      <c r="B58" s="210">
        <v>3205.1669999999999</v>
      </c>
      <c r="C58" s="210">
        <v>23.5</v>
      </c>
      <c r="D58" s="210">
        <v>2469.1669999999999</v>
      </c>
      <c r="E58" s="210">
        <v>88.667000000000002</v>
      </c>
      <c r="F58" s="210">
        <v>1100.1876866577393</v>
      </c>
      <c r="G58" s="210">
        <v>212.70181345724993</v>
      </c>
      <c r="H58" s="210">
        <v>133.03546099290779</v>
      </c>
      <c r="I58" s="210">
        <v>432.93470362001977</v>
      </c>
      <c r="J58" s="210">
        <v>321.51570858756173</v>
      </c>
    </row>
    <row r="59" spans="1:10" s="302" customFormat="1" ht="12.75" customHeight="1" x14ac:dyDescent="0.2">
      <c r="A59" s="159" t="s">
        <v>37</v>
      </c>
      <c r="B59" s="210">
        <v>0</v>
      </c>
      <c r="C59" s="210">
        <v>0</v>
      </c>
      <c r="D59" s="210">
        <v>0</v>
      </c>
      <c r="E59" s="210">
        <v>0</v>
      </c>
      <c r="F59" s="210">
        <v>0</v>
      </c>
      <c r="G59" s="210">
        <v>0</v>
      </c>
      <c r="H59" s="210">
        <v>0</v>
      </c>
      <c r="I59" s="210">
        <v>0</v>
      </c>
      <c r="J59" s="210">
        <v>0</v>
      </c>
    </row>
    <row r="60" spans="1:10" s="302" customFormat="1" ht="12.75" customHeight="1" x14ac:dyDescent="0.2">
      <c r="A60" s="159" t="s">
        <v>38</v>
      </c>
      <c r="B60" s="210">
        <v>59.167000000000002</v>
      </c>
      <c r="C60" s="210">
        <v>11</v>
      </c>
      <c r="D60" s="210">
        <v>55.167000000000002</v>
      </c>
      <c r="E60" s="210">
        <v>35.75</v>
      </c>
      <c r="F60" s="210">
        <v>1486.9441947980213</v>
      </c>
      <c r="G60" s="210">
        <v>338.05865882445732</v>
      </c>
      <c r="H60" s="210">
        <v>134.40151515151516</v>
      </c>
      <c r="I60" s="210">
        <v>613.08541942344755</v>
      </c>
      <c r="J60" s="210">
        <v>401.39860139860139</v>
      </c>
    </row>
    <row r="61" spans="1:10" s="302" customFormat="1" ht="12.75" customHeight="1" x14ac:dyDescent="0.2">
      <c r="A61" s="159" t="s">
        <v>39</v>
      </c>
      <c r="B61" s="210">
        <v>82.917000000000002</v>
      </c>
      <c r="C61" s="210">
        <v>0.5</v>
      </c>
      <c r="D61" s="210">
        <v>65.332999999999998</v>
      </c>
      <c r="E61" s="210">
        <v>6.8330000000000002</v>
      </c>
      <c r="F61" s="210">
        <v>1138.623197376422</v>
      </c>
      <c r="G61" s="210">
        <v>234.17594301128437</v>
      </c>
      <c r="H61" s="210">
        <v>113</v>
      </c>
      <c r="I61" s="210">
        <v>467.55340588472399</v>
      </c>
      <c r="J61" s="210">
        <v>323.89384848041362</v>
      </c>
    </row>
    <row r="62" spans="1:10" s="302" customFormat="1" ht="12.75" customHeight="1" x14ac:dyDescent="0.2">
      <c r="A62" s="159" t="s">
        <v>40</v>
      </c>
      <c r="B62" s="210">
        <v>45.917000000000002</v>
      </c>
      <c r="C62" s="210">
        <v>0.75</v>
      </c>
      <c r="D62" s="210">
        <v>24.5</v>
      </c>
      <c r="E62" s="210">
        <v>4.5</v>
      </c>
      <c r="F62" s="210">
        <v>1060.3635104212403</v>
      </c>
      <c r="G62" s="210">
        <v>222.26335924966062</v>
      </c>
      <c r="H62" s="210">
        <v>112.99999999999999</v>
      </c>
      <c r="I62" s="210">
        <v>471.91496598639452</v>
      </c>
      <c r="J62" s="210">
        <v>253.18518518518519</v>
      </c>
    </row>
    <row r="63" spans="1:10" s="302" customFormat="1" ht="12.75" customHeight="1" x14ac:dyDescent="0.2">
      <c r="A63" s="159" t="s">
        <v>41</v>
      </c>
      <c r="B63" s="210">
        <v>144.083</v>
      </c>
      <c r="C63" s="210">
        <v>1.417</v>
      </c>
      <c r="D63" s="210">
        <v>110.333</v>
      </c>
      <c r="E63" s="210">
        <v>9.8330000000000002</v>
      </c>
      <c r="F63" s="210">
        <v>1114.0059843993342</v>
      </c>
      <c r="G63" s="210">
        <v>223.16245960083191</v>
      </c>
      <c r="H63" s="210">
        <v>112.97341801928958</v>
      </c>
      <c r="I63" s="210">
        <v>457.52026441167487</v>
      </c>
      <c r="J63" s="210">
        <v>320.34984236753786</v>
      </c>
    </row>
    <row r="64" spans="1:10" s="302" customFormat="1" ht="12.75" customHeight="1" x14ac:dyDescent="0.2">
      <c r="A64" s="159" t="s">
        <v>42</v>
      </c>
      <c r="B64" s="210">
        <v>133.083</v>
      </c>
      <c r="C64" s="210">
        <v>9.5</v>
      </c>
      <c r="D64" s="210">
        <v>101.5</v>
      </c>
      <c r="E64" s="210">
        <v>27.667000000000002</v>
      </c>
      <c r="F64" s="210">
        <v>1173.2362343511634</v>
      </c>
      <c r="G64" s="210">
        <v>247.76455294816017</v>
      </c>
      <c r="H64" s="210">
        <v>123.90350877192982</v>
      </c>
      <c r="I64" s="210">
        <v>488.63218390804599</v>
      </c>
      <c r="J64" s="210">
        <v>312.93598872302738</v>
      </c>
    </row>
    <row r="65" spans="1:10" s="302" customFormat="1" ht="12.75" customHeight="1" x14ac:dyDescent="0.2">
      <c r="A65" s="159" t="s">
        <v>43</v>
      </c>
      <c r="B65" s="210">
        <v>378.16699999999997</v>
      </c>
      <c r="C65" s="210">
        <v>3.75</v>
      </c>
      <c r="D65" s="210">
        <v>261.25</v>
      </c>
      <c r="E65" s="210">
        <v>40.5</v>
      </c>
      <c r="F65" s="210">
        <v>1170.6866983834038</v>
      </c>
      <c r="G65" s="210">
        <v>231.62363893905777</v>
      </c>
      <c r="H65" s="210">
        <v>150.66666666666666</v>
      </c>
      <c r="I65" s="210">
        <v>476.09186602870813</v>
      </c>
      <c r="J65" s="210">
        <v>312.30452674897123</v>
      </c>
    </row>
    <row r="66" spans="1:10" s="302" customFormat="1" ht="12.75" customHeight="1" x14ac:dyDescent="0.2">
      <c r="A66" s="159" t="s">
        <v>44</v>
      </c>
      <c r="B66" s="210">
        <v>170.667</v>
      </c>
      <c r="C66" s="210">
        <v>1.833</v>
      </c>
      <c r="D66" s="210">
        <v>126.833</v>
      </c>
      <c r="E66" s="210">
        <v>17</v>
      </c>
      <c r="F66" s="210">
        <v>1119.6731713913007</v>
      </c>
      <c r="G66" s="210">
        <v>229.39701289645916</v>
      </c>
      <c r="H66" s="210">
        <v>148.98163302418624</v>
      </c>
      <c r="I66" s="210">
        <v>459.09844703928269</v>
      </c>
      <c r="J66" s="210">
        <v>282.19607843137254</v>
      </c>
    </row>
    <row r="67" spans="1:10" s="302" customFormat="1" ht="12.75" customHeight="1" x14ac:dyDescent="0.2">
      <c r="A67" s="159" t="s">
        <v>45</v>
      </c>
      <c r="B67" s="210">
        <v>92.5</v>
      </c>
      <c r="C67" s="210">
        <v>3.5830000000000002</v>
      </c>
      <c r="D67" s="210">
        <v>42.917000000000002</v>
      </c>
      <c r="E67" s="210">
        <v>7.9169999999999998</v>
      </c>
      <c r="F67" s="210">
        <v>1208.2275576398283</v>
      </c>
      <c r="G67" s="210">
        <v>232.89729729729731</v>
      </c>
      <c r="H67" s="210">
        <v>113.01051260582379</v>
      </c>
      <c r="I67" s="210">
        <v>467.28374925243293</v>
      </c>
      <c r="J67" s="210">
        <v>395.03599848427439</v>
      </c>
    </row>
    <row r="68" spans="1:10" s="302" customFormat="1" ht="12.75" customHeight="1" x14ac:dyDescent="0.2">
      <c r="A68" s="159" t="s">
        <v>46</v>
      </c>
      <c r="B68" s="210">
        <v>20.75</v>
      </c>
      <c r="C68" s="210">
        <v>1</v>
      </c>
      <c r="D68" s="210">
        <v>14.417</v>
      </c>
      <c r="E68" s="210">
        <v>1.583</v>
      </c>
      <c r="F68" s="210">
        <v>1044.6747893780882</v>
      </c>
      <c r="G68" s="210">
        <v>224.63052208835339</v>
      </c>
      <c r="H68" s="210">
        <v>113</v>
      </c>
      <c r="I68" s="210">
        <v>437.19798386164479</v>
      </c>
      <c r="J68" s="210">
        <v>269.84628342809015</v>
      </c>
    </row>
    <row r="69" spans="1:10" s="302" customFormat="1" ht="12.75" customHeight="1" x14ac:dyDescent="0.2">
      <c r="A69" s="159" t="s">
        <v>47</v>
      </c>
      <c r="B69" s="210">
        <v>1272.9169999999999</v>
      </c>
      <c r="C69" s="210">
        <v>137.083</v>
      </c>
      <c r="D69" s="210">
        <v>912.5</v>
      </c>
      <c r="E69" s="210">
        <v>705.58299999999997</v>
      </c>
      <c r="F69" s="210">
        <v>1414.1611521771918</v>
      </c>
      <c r="G69" s="210">
        <v>315.13484382720947</v>
      </c>
      <c r="H69" s="210">
        <v>138.69152265415843</v>
      </c>
      <c r="I69" s="210">
        <v>598.44374429223751</v>
      </c>
      <c r="J69" s="210">
        <v>361.89104140358637</v>
      </c>
    </row>
    <row r="70" spans="1:10" s="302" customFormat="1" ht="12.75" customHeight="1" x14ac:dyDescent="0.2">
      <c r="A70" s="159" t="s">
        <v>48</v>
      </c>
      <c r="B70" s="210">
        <v>214.417</v>
      </c>
      <c r="C70" s="210">
        <v>19.832999999999998</v>
      </c>
      <c r="D70" s="210">
        <v>118.917</v>
      </c>
      <c r="E70" s="210">
        <v>69</v>
      </c>
      <c r="F70" s="210">
        <v>1254.6453111143733</v>
      </c>
      <c r="G70" s="210">
        <v>268.93506578303027</v>
      </c>
      <c r="H70" s="210">
        <v>134.36780450091598</v>
      </c>
      <c r="I70" s="210">
        <v>522.03567754540279</v>
      </c>
      <c r="J70" s="210">
        <v>329.30676328502415</v>
      </c>
    </row>
    <row r="71" spans="1:10" s="302" customFormat="1" ht="12.75" customHeight="1" x14ac:dyDescent="0.2">
      <c r="A71" s="159" t="s">
        <v>49</v>
      </c>
      <c r="B71" s="210">
        <v>0.33300000000000002</v>
      </c>
      <c r="C71" s="210">
        <v>0</v>
      </c>
      <c r="D71" s="210">
        <v>0.33300000000000002</v>
      </c>
      <c r="E71" s="210">
        <v>0</v>
      </c>
      <c r="F71" s="210">
        <v>624.62462462462463</v>
      </c>
      <c r="G71" s="210">
        <v>206.20620620620619</v>
      </c>
      <c r="H71" s="210">
        <v>0</v>
      </c>
      <c r="I71" s="210">
        <v>418.41841841841841</v>
      </c>
      <c r="J71" s="210">
        <v>0</v>
      </c>
    </row>
    <row r="72" spans="1:10" s="302" customFormat="1" ht="12.75" customHeight="1" x14ac:dyDescent="0.2">
      <c r="A72" s="159" t="s">
        <v>50</v>
      </c>
      <c r="B72" s="210">
        <v>269.41699999999997</v>
      </c>
      <c r="C72" s="210">
        <v>17.25</v>
      </c>
      <c r="D72" s="210">
        <v>193.5</v>
      </c>
      <c r="E72" s="210">
        <v>98.167000000000002</v>
      </c>
      <c r="F72" s="210">
        <v>1308.3863659425679</v>
      </c>
      <c r="G72" s="210">
        <v>280.66312321296238</v>
      </c>
      <c r="H72" s="210">
        <v>137.56521739130434</v>
      </c>
      <c r="I72" s="210">
        <v>534.56330749354004</v>
      </c>
      <c r="J72" s="210">
        <v>355.59471784476113</v>
      </c>
    </row>
    <row r="73" spans="1:10" s="302" customFormat="1" ht="12.75" customHeight="1" x14ac:dyDescent="0.2">
      <c r="A73" s="159"/>
      <c r="B73" s="210"/>
      <c r="C73" s="210"/>
      <c r="D73" s="210"/>
      <c r="E73" s="210"/>
      <c r="F73" s="210"/>
      <c r="G73" s="210"/>
      <c r="H73" s="210"/>
      <c r="I73" s="210"/>
      <c r="J73" s="210"/>
    </row>
    <row r="74" spans="1:10" s="302" customFormat="1" ht="12.75" customHeight="1" x14ac:dyDescent="0.2">
      <c r="A74" s="160" t="s">
        <v>126</v>
      </c>
      <c r="B74" s="211">
        <v>6316.5</v>
      </c>
      <c r="C74" s="211">
        <v>236.583</v>
      </c>
      <c r="D74" s="211">
        <v>4648.4170000000004</v>
      </c>
      <c r="E74" s="211">
        <v>1135.8330000000001</v>
      </c>
      <c r="F74" s="211">
        <v>1212.8884975429955</v>
      </c>
      <c r="G74" s="211">
        <v>243.22445183250218</v>
      </c>
      <c r="H74" s="211">
        <v>136.64302450584643</v>
      </c>
      <c r="I74" s="211">
        <v>480.91644245055181</v>
      </c>
      <c r="J74" s="211">
        <v>352.10457875409497</v>
      </c>
    </row>
    <row r="75" spans="1:10" ht="12.75" customHeight="1" x14ac:dyDescent="0.25">
      <c r="A75" s="37"/>
      <c r="B75" s="234"/>
      <c r="C75" s="234"/>
      <c r="D75" s="234"/>
      <c r="E75" s="234"/>
      <c r="F75" s="234"/>
      <c r="G75" s="234"/>
      <c r="H75" s="234"/>
      <c r="I75" s="235"/>
      <c r="J75" s="235"/>
    </row>
    <row r="76" spans="1:10" s="13" customFormat="1" ht="17.25" customHeight="1" x14ac:dyDescent="0.25">
      <c r="A76" s="4"/>
      <c r="B76" s="15"/>
      <c r="C76" s="15"/>
      <c r="D76" s="15"/>
      <c r="E76" s="15"/>
      <c r="F76" s="15"/>
      <c r="G76" s="15"/>
      <c r="H76" s="15"/>
      <c r="I76" s="15"/>
      <c r="J76" s="15"/>
    </row>
    <row r="77" spans="1:10" s="13" customFormat="1" ht="16.5" x14ac:dyDescent="0.25">
      <c r="A77" s="75"/>
      <c r="B77" s="4"/>
      <c r="C77" s="9"/>
      <c r="D77" s="9"/>
      <c r="E77" s="9"/>
      <c r="F77" s="9"/>
      <c r="G77" s="9"/>
      <c r="H77" s="9"/>
      <c r="I77" s="9"/>
      <c r="J77" s="9"/>
    </row>
    <row r="78" spans="1:10" s="13" customFormat="1" ht="12.75" customHeight="1" x14ac:dyDescent="0.25">
      <c r="A78" s="75"/>
      <c r="B78" s="4"/>
      <c r="C78" s="9"/>
      <c r="D78" s="9"/>
      <c r="E78" s="9"/>
      <c r="F78" s="9"/>
      <c r="G78" s="9"/>
      <c r="H78" s="9"/>
      <c r="I78" s="9"/>
      <c r="J78" s="9"/>
    </row>
    <row r="79" spans="1:10" s="13" customFormat="1" ht="16.5" x14ac:dyDescent="0.25">
      <c r="A79" s="4"/>
      <c r="B79" s="4"/>
      <c r="C79" s="9"/>
      <c r="D79" s="9"/>
      <c r="E79" s="9"/>
      <c r="F79" s="9"/>
      <c r="G79" s="9"/>
      <c r="H79" s="9"/>
      <c r="I79" s="9"/>
      <c r="J79" s="9"/>
    </row>
    <row r="80" spans="1:10" ht="20.100000000000001" customHeight="1" x14ac:dyDescent="0.25">
      <c r="A80" s="38"/>
      <c r="B80" s="39"/>
      <c r="C80" s="39"/>
      <c r="D80" s="39"/>
      <c r="E80" s="39"/>
      <c r="F80" s="39"/>
      <c r="G80" s="39"/>
      <c r="H80" s="39"/>
      <c r="I80" s="40"/>
      <c r="J80" s="40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1"/>
  <dimension ref="A1:J79"/>
  <sheetViews>
    <sheetView showGridLines="0" zoomScale="95" zoomScaleNormal="95" workbookViewId="0">
      <pane ySplit="9" topLeftCell="A10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ht="15" customHeight="1" x14ac:dyDescent="0.25">
      <c r="A4" s="208" t="s">
        <v>409</v>
      </c>
      <c r="B4" s="208"/>
      <c r="C4" s="208"/>
      <c r="D4" s="208"/>
      <c r="E4" s="208"/>
      <c r="F4" s="208"/>
      <c r="G4" s="208"/>
      <c r="H4" s="208"/>
      <c r="I4" s="208"/>
      <c r="J4" s="208"/>
    </row>
    <row r="5" spans="1:10" ht="15" customHeight="1" x14ac:dyDescent="0.25">
      <c r="A5" s="233" t="s">
        <v>291</v>
      </c>
      <c r="B5" s="233"/>
      <c r="C5" s="233"/>
      <c r="D5" s="233"/>
      <c r="E5" s="233"/>
      <c r="F5" s="233"/>
      <c r="G5" s="233"/>
      <c r="H5" s="233"/>
      <c r="I5" s="233"/>
      <c r="J5" s="233"/>
    </row>
    <row r="6" spans="1:10" x14ac:dyDescent="0.25">
      <c r="A6" s="146"/>
      <c r="B6" s="144"/>
      <c r="C6" s="144"/>
      <c r="D6" s="144"/>
      <c r="E6" s="144"/>
      <c r="F6" s="144"/>
      <c r="G6" s="144"/>
      <c r="H6" s="144"/>
      <c r="I6" s="147"/>
      <c r="J6" s="147"/>
    </row>
    <row r="7" spans="1:10" s="340" customFormat="1" ht="30" customHeight="1" x14ac:dyDescent="0.15">
      <c r="A7" s="522" t="s">
        <v>119</v>
      </c>
      <c r="B7" s="318" t="s">
        <v>120</v>
      </c>
      <c r="C7" s="318"/>
      <c r="D7" s="319"/>
      <c r="E7" s="319"/>
      <c r="F7" s="320" t="s">
        <v>121</v>
      </c>
      <c r="G7" s="321"/>
      <c r="H7" s="321"/>
      <c r="I7" s="321"/>
      <c r="J7" s="321"/>
    </row>
    <row r="8" spans="1:10" s="340" customFormat="1" ht="38.25" x14ac:dyDescent="0.15">
      <c r="A8" s="523"/>
      <c r="B8" s="319" t="s">
        <v>122</v>
      </c>
      <c r="C8" s="319" t="s">
        <v>299</v>
      </c>
      <c r="D8" s="319" t="s">
        <v>123</v>
      </c>
      <c r="E8" s="319" t="s">
        <v>298</v>
      </c>
      <c r="F8" s="317" t="s">
        <v>8</v>
      </c>
      <c r="G8" s="319" t="s">
        <v>124</v>
      </c>
      <c r="H8" s="319" t="s">
        <v>299</v>
      </c>
      <c r="I8" s="318" t="s">
        <v>125</v>
      </c>
      <c r="J8" s="322" t="s">
        <v>298</v>
      </c>
    </row>
    <row r="9" spans="1:10" s="340" customFormat="1" ht="18" customHeight="1" x14ac:dyDescent="0.15">
      <c r="A9" s="524"/>
      <c r="B9" s="320" t="s">
        <v>14</v>
      </c>
      <c r="C9" s="321"/>
      <c r="D9" s="323"/>
      <c r="E9" s="323"/>
      <c r="F9" s="320" t="s">
        <v>294</v>
      </c>
      <c r="G9" s="321"/>
      <c r="H9" s="321"/>
      <c r="I9" s="321"/>
      <c r="J9" s="321"/>
    </row>
    <row r="10" spans="1:10" s="302" customFormat="1" ht="14.25" customHeight="1" x14ac:dyDescent="0.2">
      <c r="A10" s="41"/>
      <c r="B10" s="42"/>
      <c r="C10" s="42"/>
      <c r="D10" s="42"/>
      <c r="E10" s="42"/>
      <c r="F10" s="42"/>
      <c r="G10" s="42"/>
      <c r="H10" s="42"/>
      <c r="I10" s="298"/>
      <c r="J10" s="298"/>
    </row>
    <row r="11" spans="1:10" s="302" customFormat="1" ht="13.5" customHeight="1" x14ac:dyDescent="0.2">
      <c r="A11" s="46"/>
      <c r="B11" s="209" t="s">
        <v>52</v>
      </c>
      <c r="C11" s="174"/>
      <c r="D11" s="174"/>
      <c r="E11" s="174"/>
      <c r="F11" s="174"/>
      <c r="G11" s="174"/>
      <c r="H11" s="174"/>
      <c r="I11" s="174"/>
      <c r="J11" s="174"/>
    </row>
    <row r="12" spans="1:10" s="302" customFormat="1" ht="14.25" customHeight="1" x14ac:dyDescent="0.2">
      <c r="A12" s="49"/>
      <c r="B12" s="170"/>
      <c r="C12" s="170"/>
      <c r="D12" s="170"/>
      <c r="E12" s="170"/>
      <c r="F12" s="170"/>
      <c r="G12" s="170"/>
      <c r="H12" s="170"/>
      <c r="I12" s="299"/>
      <c r="J12" s="299"/>
    </row>
    <row r="13" spans="1:10" s="302" customFormat="1" ht="12.75" customHeight="1" x14ac:dyDescent="0.2">
      <c r="A13" s="159" t="s">
        <v>35</v>
      </c>
      <c r="B13" s="210">
        <v>692.25</v>
      </c>
      <c r="C13" s="210">
        <v>29.832999999999998</v>
      </c>
      <c r="D13" s="210">
        <v>465.5</v>
      </c>
      <c r="E13" s="210">
        <v>58.332999999999998</v>
      </c>
      <c r="F13" s="210">
        <v>1150.9610686518915</v>
      </c>
      <c r="G13" s="210">
        <v>226.01071385578427</v>
      </c>
      <c r="H13" s="210">
        <v>137.62164940390394</v>
      </c>
      <c r="I13" s="210">
        <v>466.89258861439311</v>
      </c>
      <c r="J13" s="210">
        <v>320.43611677781018</v>
      </c>
    </row>
    <row r="14" spans="1:10" s="302" customFormat="1" ht="12.75" customHeight="1" x14ac:dyDescent="0.2">
      <c r="A14" s="159" t="s">
        <v>36</v>
      </c>
      <c r="B14" s="210">
        <v>2300.8330000000001</v>
      </c>
      <c r="C14" s="210">
        <v>30.832999999999998</v>
      </c>
      <c r="D14" s="210">
        <v>2009</v>
      </c>
      <c r="E14" s="210">
        <v>163.417</v>
      </c>
      <c r="F14" s="210">
        <v>1099.0225033809591</v>
      </c>
      <c r="G14" s="210">
        <v>219.06048084903742</v>
      </c>
      <c r="H14" s="210">
        <v>123.38511767694787</v>
      </c>
      <c r="I14" s="210">
        <v>444.73664343786294</v>
      </c>
      <c r="J14" s="210">
        <v>311.84026141711081</v>
      </c>
    </row>
    <row r="15" spans="1:10" s="302" customFormat="1" ht="12.75" customHeight="1" x14ac:dyDescent="0.2">
      <c r="A15" s="159" t="s">
        <v>37</v>
      </c>
      <c r="B15" s="210">
        <v>107.75</v>
      </c>
      <c r="C15" s="210">
        <v>6.3330000000000002</v>
      </c>
      <c r="D15" s="210">
        <v>71.167000000000002</v>
      </c>
      <c r="E15" s="210">
        <v>19.167000000000002</v>
      </c>
      <c r="F15" s="210">
        <v>1204.1465676285941</v>
      </c>
      <c r="G15" s="210">
        <v>248.52049497293115</v>
      </c>
      <c r="H15" s="210">
        <v>129.36207168798356</v>
      </c>
      <c r="I15" s="210">
        <v>499.83489538690679</v>
      </c>
      <c r="J15" s="210">
        <v>326.4291055807725</v>
      </c>
    </row>
    <row r="16" spans="1:10" s="302" customFormat="1" ht="12.75" customHeight="1" x14ac:dyDescent="0.2">
      <c r="A16" s="159" t="s">
        <v>38</v>
      </c>
      <c r="B16" s="210">
        <v>86.582999999999998</v>
      </c>
      <c r="C16" s="210">
        <v>8.6669999999999998</v>
      </c>
      <c r="D16" s="210">
        <v>79.75</v>
      </c>
      <c r="E16" s="210">
        <v>28.5</v>
      </c>
      <c r="F16" s="210">
        <v>1256.7332889635959</v>
      </c>
      <c r="G16" s="210">
        <v>267.81238811314</v>
      </c>
      <c r="H16" s="210">
        <v>142.33106418983886</v>
      </c>
      <c r="I16" s="210">
        <v>534.0459770114943</v>
      </c>
      <c r="J16" s="210">
        <v>312.54385964912279</v>
      </c>
    </row>
    <row r="17" spans="1:10" s="302" customFormat="1" ht="12.75" customHeight="1" x14ac:dyDescent="0.2">
      <c r="A17" s="159" t="s">
        <v>39</v>
      </c>
      <c r="B17" s="210">
        <v>0</v>
      </c>
      <c r="C17" s="210">
        <v>0</v>
      </c>
      <c r="D17" s="210">
        <v>0</v>
      </c>
      <c r="E17" s="210">
        <v>0</v>
      </c>
      <c r="F17" s="210">
        <v>0</v>
      </c>
      <c r="G17" s="210">
        <v>0</v>
      </c>
      <c r="H17" s="210">
        <v>0</v>
      </c>
      <c r="I17" s="210">
        <v>0</v>
      </c>
      <c r="J17" s="210">
        <v>0</v>
      </c>
    </row>
    <row r="18" spans="1:10" s="302" customFormat="1" ht="12.75" customHeight="1" x14ac:dyDescent="0.2">
      <c r="A18" s="159" t="s">
        <v>40</v>
      </c>
      <c r="B18" s="210">
        <v>0.41699999999999998</v>
      </c>
      <c r="C18" s="210">
        <v>0</v>
      </c>
      <c r="D18" s="210">
        <v>0.41699999999999998</v>
      </c>
      <c r="E18" s="210">
        <v>0</v>
      </c>
      <c r="F18" s="210">
        <v>696.44284572342133</v>
      </c>
      <c r="G18" s="210">
        <v>237.80975219824143</v>
      </c>
      <c r="H18" s="210">
        <v>0</v>
      </c>
      <c r="I18" s="210">
        <v>458.6330935251799</v>
      </c>
      <c r="J18" s="210">
        <v>0</v>
      </c>
    </row>
    <row r="19" spans="1:10" s="302" customFormat="1" ht="12.75" customHeight="1" x14ac:dyDescent="0.2">
      <c r="A19" s="159" t="s">
        <v>41</v>
      </c>
      <c r="B19" s="210">
        <v>270.41699999999997</v>
      </c>
      <c r="C19" s="210">
        <v>5.5</v>
      </c>
      <c r="D19" s="210">
        <v>264.25</v>
      </c>
      <c r="E19" s="210">
        <v>36.667000000000002</v>
      </c>
      <c r="F19" s="210">
        <v>1160.149059033479</v>
      </c>
      <c r="G19" s="210">
        <v>234.66072769093662</v>
      </c>
      <c r="H19" s="210">
        <v>126.69696969696969</v>
      </c>
      <c r="I19" s="210">
        <v>473.53295490381583</v>
      </c>
      <c r="J19" s="210">
        <v>325.25840674175691</v>
      </c>
    </row>
    <row r="20" spans="1:10" s="302" customFormat="1" ht="12.75" customHeight="1" x14ac:dyDescent="0.2">
      <c r="A20" s="159" t="s">
        <v>42</v>
      </c>
      <c r="B20" s="210">
        <v>43.832999999999998</v>
      </c>
      <c r="C20" s="210">
        <v>4.25</v>
      </c>
      <c r="D20" s="210">
        <v>40.082999999999998</v>
      </c>
      <c r="E20" s="210">
        <v>12</v>
      </c>
      <c r="F20" s="210">
        <v>1255.5540936510401</v>
      </c>
      <c r="G20" s="210">
        <v>264.26246587426522</v>
      </c>
      <c r="H20" s="210">
        <v>144.01960784313727</v>
      </c>
      <c r="I20" s="210">
        <v>512.48035326697106</v>
      </c>
      <c r="J20" s="210">
        <v>334.79166666666669</v>
      </c>
    </row>
    <row r="21" spans="1:10" s="302" customFormat="1" ht="12.75" customHeight="1" x14ac:dyDescent="0.2">
      <c r="A21" s="159" t="s">
        <v>43</v>
      </c>
      <c r="B21" s="210">
        <v>426.5</v>
      </c>
      <c r="C21" s="210">
        <v>6.4169999999999998</v>
      </c>
      <c r="D21" s="210">
        <v>291.5</v>
      </c>
      <c r="E21" s="210">
        <v>43.417000000000002</v>
      </c>
      <c r="F21" s="210">
        <v>1178.4591995253509</v>
      </c>
      <c r="G21" s="210">
        <v>233.23583431027748</v>
      </c>
      <c r="H21" s="210">
        <v>130.60360500753208</v>
      </c>
      <c r="I21" s="210">
        <v>471.56289308176105</v>
      </c>
      <c r="J21" s="210">
        <v>343.05686712578023</v>
      </c>
    </row>
    <row r="22" spans="1:10" s="302" customFormat="1" ht="12.75" customHeight="1" x14ac:dyDescent="0.2">
      <c r="A22" s="159" t="s">
        <v>44</v>
      </c>
      <c r="B22" s="210">
        <v>2054.5830000000001</v>
      </c>
      <c r="C22" s="210">
        <v>33.832999999999998</v>
      </c>
      <c r="D22" s="210">
        <v>1744.9169999999999</v>
      </c>
      <c r="E22" s="210">
        <v>222.75</v>
      </c>
      <c r="F22" s="210">
        <v>1210.4375591414155</v>
      </c>
      <c r="G22" s="210">
        <v>234.29145962952092</v>
      </c>
      <c r="H22" s="210">
        <v>143.89550635966859</v>
      </c>
      <c r="I22" s="210">
        <v>476.76312588698102</v>
      </c>
      <c r="J22" s="210">
        <v>355.48746726524502</v>
      </c>
    </row>
    <row r="23" spans="1:10" s="302" customFormat="1" ht="12.75" customHeight="1" x14ac:dyDescent="0.2">
      <c r="A23" s="159" t="s">
        <v>45</v>
      </c>
      <c r="B23" s="210">
        <v>273.33300000000003</v>
      </c>
      <c r="C23" s="210">
        <v>6.0830000000000002</v>
      </c>
      <c r="D23" s="210">
        <v>152.583</v>
      </c>
      <c r="E23" s="210">
        <v>29.582999999999998</v>
      </c>
      <c r="F23" s="210">
        <v>1208.4581242192073</v>
      </c>
      <c r="G23" s="210">
        <v>233.74113870870573</v>
      </c>
      <c r="H23" s="210">
        <v>139.32270261384184</v>
      </c>
      <c r="I23" s="210">
        <v>480.44943844770825</v>
      </c>
      <c r="J23" s="210">
        <v>354.94484444895153</v>
      </c>
    </row>
    <row r="24" spans="1:10" s="302" customFormat="1" ht="12.75" customHeight="1" x14ac:dyDescent="0.2">
      <c r="A24" s="159" t="s">
        <v>46</v>
      </c>
      <c r="B24" s="210">
        <v>29.832999999999998</v>
      </c>
      <c r="C24" s="210">
        <v>1.083</v>
      </c>
      <c r="D24" s="210">
        <v>19.75</v>
      </c>
      <c r="E24" s="210">
        <v>0.91700000000000004</v>
      </c>
      <c r="F24" s="210">
        <v>1030.4622609232665</v>
      </c>
      <c r="G24" s="210">
        <v>211.62247622878473</v>
      </c>
      <c r="H24" s="210">
        <v>156.50969529085873</v>
      </c>
      <c r="I24" s="210">
        <v>454.04219409282706</v>
      </c>
      <c r="J24" s="210">
        <v>208.28789531079607</v>
      </c>
    </row>
    <row r="25" spans="1:10" s="302" customFormat="1" ht="12.75" customHeight="1" x14ac:dyDescent="0.2">
      <c r="A25" s="159" t="s">
        <v>47</v>
      </c>
      <c r="B25" s="210">
        <v>210.667</v>
      </c>
      <c r="C25" s="210">
        <v>9.1669999999999998</v>
      </c>
      <c r="D25" s="210">
        <v>133.417</v>
      </c>
      <c r="E25" s="210">
        <v>59</v>
      </c>
      <c r="F25" s="210">
        <v>1233.5341112045785</v>
      </c>
      <c r="G25" s="210">
        <v>261.18075762538348</v>
      </c>
      <c r="H25" s="210">
        <v>125.32271553761682</v>
      </c>
      <c r="I25" s="210">
        <v>516.07866064044822</v>
      </c>
      <c r="J25" s="210">
        <v>330.95197740112991</v>
      </c>
    </row>
    <row r="26" spans="1:10" s="302" customFormat="1" ht="12.75" customHeight="1" x14ac:dyDescent="0.2">
      <c r="A26" s="159" t="s">
        <v>48</v>
      </c>
      <c r="B26" s="210">
        <v>64.167000000000002</v>
      </c>
      <c r="C26" s="210">
        <v>6.5830000000000002</v>
      </c>
      <c r="D26" s="210">
        <v>48.832999999999998</v>
      </c>
      <c r="E26" s="210">
        <v>19.5</v>
      </c>
      <c r="F26" s="210">
        <v>1215.3250515445643</v>
      </c>
      <c r="G26" s="210">
        <v>267.52848037153052</v>
      </c>
      <c r="H26" s="210">
        <v>113.00572180869916</v>
      </c>
      <c r="I26" s="210">
        <v>515.41478098826622</v>
      </c>
      <c r="J26" s="210">
        <v>319.37606837606836</v>
      </c>
    </row>
    <row r="27" spans="1:10" s="302" customFormat="1" ht="12.75" customHeight="1" x14ac:dyDescent="0.2">
      <c r="A27" s="159" t="s">
        <v>49</v>
      </c>
      <c r="B27" s="210">
        <v>2.75</v>
      </c>
      <c r="C27" s="210">
        <v>0</v>
      </c>
      <c r="D27" s="210">
        <v>2.1669999999999998</v>
      </c>
      <c r="E27" s="210">
        <v>0.33300000000000002</v>
      </c>
      <c r="F27" s="210">
        <v>1428.6880064189709</v>
      </c>
      <c r="G27" s="210">
        <v>261.90909090909093</v>
      </c>
      <c r="H27" s="210">
        <v>0</v>
      </c>
      <c r="I27" s="210">
        <v>536.14828487924945</v>
      </c>
      <c r="J27" s="210">
        <v>630.63063063063066</v>
      </c>
    </row>
    <row r="28" spans="1:10" s="302" customFormat="1" ht="12.75" customHeight="1" x14ac:dyDescent="0.2">
      <c r="A28" s="159" t="s">
        <v>50</v>
      </c>
      <c r="B28" s="210">
        <v>101.5</v>
      </c>
      <c r="C28" s="210">
        <v>6.5</v>
      </c>
      <c r="D28" s="210">
        <v>65.75</v>
      </c>
      <c r="E28" s="210">
        <v>18.667000000000002</v>
      </c>
      <c r="F28" s="210">
        <v>1112.1172861914029</v>
      </c>
      <c r="G28" s="210">
        <v>237.04844006568146</v>
      </c>
      <c r="H28" s="210">
        <v>118.79487179487181</v>
      </c>
      <c r="I28" s="210">
        <v>479.06463878327003</v>
      </c>
      <c r="J28" s="210">
        <v>277.20933554757943</v>
      </c>
    </row>
    <row r="29" spans="1:10" s="302" customFormat="1" ht="12.75" customHeight="1" x14ac:dyDescent="0.2">
      <c r="A29" s="159"/>
      <c r="B29" s="210"/>
      <c r="C29" s="210"/>
      <c r="D29" s="210"/>
      <c r="E29" s="210"/>
      <c r="F29" s="210"/>
      <c r="G29" s="210"/>
      <c r="H29" s="210"/>
      <c r="I29" s="210"/>
      <c r="J29" s="210"/>
    </row>
    <row r="30" spans="1:10" s="302" customFormat="1" ht="12.75" customHeight="1" x14ac:dyDescent="0.2">
      <c r="A30" s="160" t="s">
        <v>126</v>
      </c>
      <c r="B30" s="211">
        <v>6665.4170000000004</v>
      </c>
      <c r="C30" s="211">
        <v>155.083</v>
      </c>
      <c r="D30" s="211">
        <v>5389.0829999999996</v>
      </c>
      <c r="E30" s="211">
        <v>712.25</v>
      </c>
      <c r="F30" s="211">
        <v>1161.9322683990015</v>
      </c>
      <c r="G30" s="211">
        <v>230.08321659895145</v>
      </c>
      <c r="H30" s="211">
        <v>133.2200606556919</v>
      </c>
      <c r="I30" s="211">
        <v>466.34503186039882</v>
      </c>
      <c r="J30" s="211">
        <v>332.28395928395929</v>
      </c>
    </row>
    <row r="31" spans="1:10" s="302" customFormat="1" ht="14.25" customHeight="1" x14ac:dyDescent="0.2">
      <c r="A31" s="330"/>
      <c r="B31" s="331"/>
      <c r="C31" s="331"/>
      <c r="D31" s="331"/>
      <c r="E31" s="331"/>
      <c r="F31" s="331"/>
      <c r="G31" s="331"/>
      <c r="H31" s="331"/>
      <c r="I31" s="331"/>
      <c r="J31" s="331"/>
    </row>
    <row r="32" spans="1:10" s="302" customFormat="1" ht="12.75" customHeight="1" x14ac:dyDescent="0.2">
      <c r="A32" s="46"/>
      <c r="B32" s="213" t="s">
        <v>53</v>
      </c>
      <c r="C32" s="215"/>
      <c r="D32" s="215"/>
      <c r="E32" s="215"/>
      <c r="F32" s="215"/>
      <c r="G32" s="215"/>
      <c r="H32" s="215"/>
      <c r="I32" s="215"/>
      <c r="J32" s="215"/>
    </row>
    <row r="33" spans="1:10" s="302" customFormat="1" ht="14.25" customHeight="1" x14ac:dyDescent="0.2">
      <c r="A33" s="49"/>
      <c r="B33" s="216"/>
      <c r="C33" s="216"/>
      <c r="D33" s="216"/>
      <c r="E33" s="216"/>
      <c r="F33" s="216"/>
      <c r="G33" s="216"/>
      <c r="H33" s="216"/>
      <c r="I33" s="216"/>
      <c r="J33" s="216"/>
    </row>
    <row r="34" spans="1:10" s="302" customFormat="1" ht="12.75" customHeight="1" x14ac:dyDescent="0.2">
      <c r="A34" s="159" t="s">
        <v>35</v>
      </c>
      <c r="B34" s="210">
        <v>458.16699999999997</v>
      </c>
      <c r="C34" s="210">
        <v>19.582999999999998</v>
      </c>
      <c r="D34" s="210">
        <v>288.58300000000003</v>
      </c>
      <c r="E34" s="210">
        <v>48.5</v>
      </c>
      <c r="F34" s="210">
        <v>1162.586292503011</v>
      </c>
      <c r="G34" s="210">
        <v>230.32704232299577</v>
      </c>
      <c r="H34" s="210">
        <v>131.75543413504911</v>
      </c>
      <c r="I34" s="210">
        <v>469.11893631988022</v>
      </c>
      <c r="J34" s="210">
        <v>331.38487972508591</v>
      </c>
    </row>
    <row r="35" spans="1:10" s="302" customFormat="1" ht="12.75" customHeight="1" x14ac:dyDescent="0.2">
      <c r="A35" s="159" t="s">
        <v>36</v>
      </c>
      <c r="B35" s="210">
        <v>1050.0830000000001</v>
      </c>
      <c r="C35" s="210">
        <v>27.582999999999998</v>
      </c>
      <c r="D35" s="210">
        <v>918.33299999999997</v>
      </c>
      <c r="E35" s="210">
        <v>63.832999999999998</v>
      </c>
      <c r="F35" s="210">
        <v>1149.6230358287544</v>
      </c>
      <c r="G35" s="210">
        <v>218.83817755358385</v>
      </c>
      <c r="H35" s="210">
        <v>139.63008616418327</v>
      </c>
      <c r="I35" s="210">
        <v>442.97801922977106</v>
      </c>
      <c r="J35" s="210">
        <v>348.17675288121609</v>
      </c>
    </row>
    <row r="36" spans="1:10" s="302" customFormat="1" ht="12.75" customHeight="1" x14ac:dyDescent="0.2">
      <c r="A36" s="159" t="s">
        <v>37</v>
      </c>
      <c r="B36" s="210">
        <v>14.083</v>
      </c>
      <c r="C36" s="210">
        <v>7.4169999999999998</v>
      </c>
      <c r="D36" s="210">
        <v>11.167</v>
      </c>
      <c r="E36" s="210">
        <v>3.0830000000000002</v>
      </c>
      <c r="F36" s="210">
        <v>1266.6782077430694</v>
      </c>
      <c r="G36" s="210">
        <v>250.43196288669557</v>
      </c>
      <c r="H36" s="210">
        <v>151.08309738888138</v>
      </c>
      <c r="I36" s="210">
        <v>534.85716844273304</v>
      </c>
      <c r="J36" s="210">
        <v>330.30597902475944</v>
      </c>
    </row>
    <row r="37" spans="1:10" s="302" customFormat="1" ht="12.75" customHeight="1" x14ac:dyDescent="0.2">
      <c r="A37" s="159" t="s">
        <v>38</v>
      </c>
      <c r="B37" s="210">
        <v>18.167000000000002</v>
      </c>
      <c r="C37" s="210">
        <v>5.8330000000000002</v>
      </c>
      <c r="D37" s="210">
        <v>17.582999999999998</v>
      </c>
      <c r="E37" s="210">
        <v>3.3330000000000002</v>
      </c>
      <c r="F37" s="210">
        <v>1141.8831589386646</v>
      </c>
      <c r="G37" s="210">
        <v>250.97704629272855</v>
      </c>
      <c r="H37" s="210">
        <v>132.37899308531917</v>
      </c>
      <c r="I37" s="210">
        <v>469.74824167282799</v>
      </c>
      <c r="J37" s="210">
        <v>288.77887788778878</v>
      </c>
    </row>
    <row r="38" spans="1:10" s="302" customFormat="1" ht="12.75" customHeight="1" x14ac:dyDescent="0.2">
      <c r="A38" s="159" t="s">
        <v>39</v>
      </c>
      <c r="B38" s="210">
        <v>2</v>
      </c>
      <c r="C38" s="210">
        <v>0.66700000000000004</v>
      </c>
      <c r="D38" s="210">
        <v>1</v>
      </c>
      <c r="E38" s="210">
        <v>0.25</v>
      </c>
      <c r="F38" s="210">
        <v>1635.2768615692153</v>
      </c>
      <c r="G38" s="210">
        <v>259.08333333333331</v>
      </c>
      <c r="H38" s="210">
        <v>112.94352823588206</v>
      </c>
      <c r="I38" s="210">
        <v>633.25</v>
      </c>
      <c r="J38" s="210">
        <v>630</v>
      </c>
    </row>
    <row r="39" spans="1:10" s="302" customFormat="1" ht="12.75" customHeight="1" x14ac:dyDescent="0.2">
      <c r="A39" s="159" t="s">
        <v>40</v>
      </c>
      <c r="B39" s="210">
        <v>139.417</v>
      </c>
      <c r="C39" s="210">
        <v>5.4169999999999998</v>
      </c>
      <c r="D39" s="210">
        <v>100.333</v>
      </c>
      <c r="E39" s="210">
        <v>26.25</v>
      </c>
      <c r="F39" s="210">
        <v>1268.0365153836772</v>
      </c>
      <c r="G39" s="210">
        <v>247.43993439346229</v>
      </c>
      <c r="H39" s="210">
        <v>159.92861977724451</v>
      </c>
      <c r="I39" s="210">
        <v>522.99177073677981</v>
      </c>
      <c r="J39" s="210">
        <v>337.67619047619047</v>
      </c>
    </row>
    <row r="40" spans="1:10" s="302" customFormat="1" ht="12.75" customHeight="1" x14ac:dyDescent="0.2">
      <c r="A40" s="159" t="s">
        <v>41</v>
      </c>
      <c r="B40" s="210">
        <v>241.667</v>
      </c>
      <c r="C40" s="210">
        <v>4.0830000000000002</v>
      </c>
      <c r="D40" s="210">
        <v>234.583</v>
      </c>
      <c r="E40" s="210">
        <v>22.082999999999998</v>
      </c>
      <c r="F40" s="210">
        <v>1159.4969274941959</v>
      </c>
      <c r="G40" s="210">
        <v>232.52105859164331</v>
      </c>
      <c r="H40" s="210">
        <v>113.00922524287698</v>
      </c>
      <c r="I40" s="210">
        <v>460.12356678304349</v>
      </c>
      <c r="J40" s="210">
        <v>353.8430768766321</v>
      </c>
    </row>
    <row r="41" spans="1:10" s="302" customFormat="1" ht="12.75" customHeight="1" x14ac:dyDescent="0.2">
      <c r="A41" s="159" t="s">
        <v>42</v>
      </c>
      <c r="B41" s="210">
        <v>48.667000000000002</v>
      </c>
      <c r="C41" s="210">
        <v>4.25</v>
      </c>
      <c r="D41" s="210">
        <v>44.167000000000002</v>
      </c>
      <c r="E41" s="210">
        <v>10.417</v>
      </c>
      <c r="F41" s="210">
        <v>1217.6161544148606</v>
      </c>
      <c r="G41" s="210">
        <v>254.52222929979928</v>
      </c>
      <c r="H41" s="210">
        <v>130.72549019607843</v>
      </c>
      <c r="I41" s="210">
        <v>495.9472003984875</v>
      </c>
      <c r="J41" s="210">
        <v>336.42123452049537</v>
      </c>
    </row>
    <row r="42" spans="1:10" s="302" customFormat="1" ht="12.75" customHeight="1" x14ac:dyDescent="0.2">
      <c r="A42" s="159" t="s">
        <v>43</v>
      </c>
      <c r="B42" s="210">
        <v>527.75</v>
      </c>
      <c r="C42" s="210">
        <v>18.582999999999998</v>
      </c>
      <c r="D42" s="210">
        <v>400.91699999999997</v>
      </c>
      <c r="E42" s="210">
        <v>62.75</v>
      </c>
      <c r="F42" s="210">
        <v>1177.8062500350845</v>
      </c>
      <c r="G42" s="210">
        <v>234.0126322438023</v>
      </c>
      <c r="H42" s="210">
        <v>132.2579777215735</v>
      </c>
      <c r="I42" s="210">
        <v>473.71359491698621</v>
      </c>
      <c r="J42" s="210">
        <v>337.82204515272241</v>
      </c>
    </row>
    <row r="43" spans="1:10" s="302" customFormat="1" ht="12.75" customHeight="1" x14ac:dyDescent="0.2">
      <c r="A43" s="159" t="s">
        <v>44</v>
      </c>
      <c r="B43" s="210">
        <v>315.91699999999997</v>
      </c>
      <c r="C43" s="210">
        <v>15.5</v>
      </c>
      <c r="D43" s="210">
        <v>270.66699999999997</v>
      </c>
      <c r="E43" s="210">
        <v>42.832999999999998</v>
      </c>
      <c r="F43" s="210">
        <v>1190.6016079300884</v>
      </c>
      <c r="G43" s="210">
        <v>235.44765449996888</v>
      </c>
      <c r="H43" s="210">
        <v>116.03763440860213</v>
      </c>
      <c r="I43" s="210">
        <v>481.02403814773629</v>
      </c>
      <c r="J43" s="210">
        <v>358.09228087378114</v>
      </c>
    </row>
    <row r="44" spans="1:10" s="302" customFormat="1" ht="12.75" customHeight="1" x14ac:dyDescent="0.2">
      <c r="A44" s="159" t="s">
        <v>45</v>
      </c>
      <c r="B44" s="210">
        <v>71.832999999999998</v>
      </c>
      <c r="C44" s="210">
        <v>6.4169999999999998</v>
      </c>
      <c r="D44" s="210">
        <v>47.332999999999998</v>
      </c>
      <c r="E44" s="210">
        <v>6.0830000000000002</v>
      </c>
      <c r="F44" s="210">
        <v>1221.572703088543</v>
      </c>
      <c r="G44" s="210">
        <v>228.13446930148169</v>
      </c>
      <c r="H44" s="210">
        <v>143.81071113188926</v>
      </c>
      <c r="I44" s="210">
        <v>479.16886738639005</v>
      </c>
      <c r="J44" s="210">
        <v>370.45865526878191</v>
      </c>
    </row>
    <row r="45" spans="1:10" s="302" customFormat="1" ht="12.75" customHeight="1" x14ac:dyDescent="0.2">
      <c r="A45" s="159" t="s">
        <v>46</v>
      </c>
      <c r="B45" s="210">
        <v>13.833</v>
      </c>
      <c r="C45" s="210">
        <v>4.25</v>
      </c>
      <c r="D45" s="210">
        <v>11</v>
      </c>
      <c r="E45" s="210">
        <v>1.417</v>
      </c>
      <c r="F45" s="210">
        <v>1133.7241076942657</v>
      </c>
      <c r="G45" s="210">
        <v>233.6080387479216</v>
      </c>
      <c r="H45" s="210">
        <v>112.99999999999999</v>
      </c>
      <c r="I45" s="210">
        <v>466.0151515151515</v>
      </c>
      <c r="J45" s="210">
        <v>321.10091743119267</v>
      </c>
    </row>
    <row r="46" spans="1:10" s="302" customFormat="1" ht="12.75" customHeight="1" x14ac:dyDescent="0.2">
      <c r="A46" s="159" t="s">
        <v>47</v>
      </c>
      <c r="B46" s="210">
        <v>124.667</v>
      </c>
      <c r="C46" s="210">
        <v>24</v>
      </c>
      <c r="D46" s="210">
        <v>68.417000000000002</v>
      </c>
      <c r="E46" s="210">
        <v>28.917000000000002</v>
      </c>
      <c r="F46" s="210">
        <v>1165.9489443351811</v>
      </c>
      <c r="G46" s="210">
        <v>248.83556461078982</v>
      </c>
      <c r="H46" s="210">
        <v>129.08680555555557</v>
      </c>
      <c r="I46" s="210">
        <v>506.07305201923504</v>
      </c>
      <c r="J46" s="210">
        <v>281.95352214960059</v>
      </c>
    </row>
    <row r="47" spans="1:10" s="302" customFormat="1" ht="12.75" customHeight="1" x14ac:dyDescent="0.2">
      <c r="A47" s="159" t="s">
        <v>48</v>
      </c>
      <c r="B47" s="210">
        <v>24.667000000000002</v>
      </c>
      <c r="C47" s="210">
        <v>3.0830000000000002</v>
      </c>
      <c r="D47" s="210">
        <v>18</v>
      </c>
      <c r="E47" s="210">
        <v>6.1669999999999998</v>
      </c>
      <c r="F47" s="210">
        <v>1168.9881643198323</v>
      </c>
      <c r="G47" s="210">
        <v>253.11820110539045</v>
      </c>
      <c r="H47" s="210">
        <v>113.01221753703102</v>
      </c>
      <c r="I47" s="210">
        <v>502.17129629629625</v>
      </c>
      <c r="J47" s="210">
        <v>300.68644938111453</v>
      </c>
    </row>
    <row r="48" spans="1:10" s="302" customFormat="1" ht="12.75" customHeight="1" x14ac:dyDescent="0.2">
      <c r="A48" s="159" t="s">
        <v>49</v>
      </c>
      <c r="B48" s="210">
        <v>497.5</v>
      </c>
      <c r="C48" s="210">
        <v>11.083</v>
      </c>
      <c r="D48" s="210">
        <v>494.33300000000003</v>
      </c>
      <c r="E48" s="210">
        <v>65.917000000000002</v>
      </c>
      <c r="F48" s="210">
        <v>1165.0888139096558</v>
      </c>
      <c r="G48" s="210">
        <v>235.33467336683418</v>
      </c>
      <c r="H48" s="210">
        <v>121.49989473367619</v>
      </c>
      <c r="I48" s="210">
        <v>471.08780922981072</v>
      </c>
      <c r="J48" s="210">
        <v>337.16643657933463</v>
      </c>
    </row>
    <row r="49" spans="1:10" s="302" customFormat="1" ht="12.75" customHeight="1" x14ac:dyDescent="0.2">
      <c r="A49" s="159" t="s">
        <v>50</v>
      </c>
      <c r="B49" s="210">
        <v>18.667000000000002</v>
      </c>
      <c r="C49" s="210">
        <v>1.417</v>
      </c>
      <c r="D49" s="210">
        <v>16.582999999999998</v>
      </c>
      <c r="E49" s="210">
        <v>4.8330000000000002</v>
      </c>
      <c r="F49" s="210">
        <v>1140.946339319652</v>
      </c>
      <c r="G49" s="210">
        <v>260.52659773932606</v>
      </c>
      <c r="H49" s="210">
        <v>112.97341801928958</v>
      </c>
      <c r="I49" s="210">
        <v>474.15023417556137</v>
      </c>
      <c r="J49" s="210">
        <v>293.29608938547489</v>
      </c>
    </row>
    <row r="50" spans="1:10" s="302" customFormat="1" ht="12.75" customHeight="1" x14ac:dyDescent="0.2">
      <c r="A50" s="159"/>
      <c r="B50" s="210"/>
      <c r="C50" s="210"/>
      <c r="D50" s="210"/>
      <c r="E50" s="210"/>
      <c r="F50" s="210"/>
      <c r="G50" s="210"/>
      <c r="H50" s="210"/>
      <c r="I50" s="210"/>
      <c r="J50" s="210"/>
    </row>
    <row r="51" spans="1:10" s="302" customFormat="1" ht="12.75" customHeight="1" x14ac:dyDescent="0.2">
      <c r="A51" s="160" t="s">
        <v>126</v>
      </c>
      <c r="B51" s="211">
        <v>3567.0830000000001</v>
      </c>
      <c r="C51" s="211">
        <v>159.167</v>
      </c>
      <c r="D51" s="211">
        <v>2943</v>
      </c>
      <c r="E51" s="211">
        <v>396.66699999999997</v>
      </c>
      <c r="F51" s="211">
        <v>1164.8741598302995</v>
      </c>
      <c r="G51" s="211">
        <v>230.92159616134526</v>
      </c>
      <c r="H51" s="211">
        <v>131.28087689868713</v>
      </c>
      <c r="I51" s="211">
        <v>466.08415449088233</v>
      </c>
      <c r="J51" s="211">
        <v>336.58753227938462</v>
      </c>
    </row>
    <row r="52" spans="1:10" s="302" customFormat="1" ht="14.25" customHeight="1" x14ac:dyDescent="0.2">
      <c r="A52" s="41"/>
      <c r="B52" s="212"/>
      <c r="C52" s="212"/>
      <c r="D52" s="212"/>
      <c r="E52" s="212"/>
      <c r="F52" s="212"/>
      <c r="G52" s="212"/>
      <c r="H52" s="212"/>
      <c r="I52" s="212"/>
      <c r="J52" s="212"/>
    </row>
    <row r="53" spans="1:10" s="302" customFormat="1" ht="12.75" customHeight="1" x14ac:dyDescent="0.2">
      <c r="A53" s="46"/>
      <c r="B53" s="213" t="s">
        <v>54</v>
      </c>
      <c r="C53" s="215"/>
      <c r="D53" s="215"/>
      <c r="E53" s="215"/>
      <c r="F53" s="215"/>
      <c r="G53" s="215"/>
      <c r="H53" s="215"/>
      <c r="I53" s="215"/>
      <c r="J53" s="215"/>
    </row>
    <row r="54" spans="1:10" s="302" customFormat="1" ht="14.25" customHeight="1" x14ac:dyDescent="0.2">
      <c r="A54" s="49"/>
      <c r="B54" s="216"/>
      <c r="C54" s="216"/>
      <c r="D54" s="216"/>
      <c r="E54" s="216"/>
      <c r="F54" s="216"/>
      <c r="G54" s="216"/>
      <c r="H54" s="216"/>
      <c r="I54" s="216"/>
      <c r="J54" s="216"/>
    </row>
    <row r="55" spans="1:10" s="302" customFormat="1" ht="12.75" customHeight="1" x14ac:dyDescent="0.2">
      <c r="A55" s="159" t="s">
        <v>35</v>
      </c>
      <c r="B55" s="210">
        <v>1.167</v>
      </c>
      <c r="C55" s="210">
        <v>0.75</v>
      </c>
      <c r="D55" s="210">
        <v>0.58299999999999996</v>
      </c>
      <c r="E55" s="210">
        <v>0</v>
      </c>
      <c r="F55" s="210">
        <v>401.56935264269021</v>
      </c>
      <c r="G55" s="210">
        <v>111.46815195658382</v>
      </c>
      <c r="H55" s="210">
        <v>112.99999999999999</v>
      </c>
      <c r="I55" s="210">
        <v>177.10120068610638</v>
      </c>
      <c r="J55" s="210">
        <v>0</v>
      </c>
    </row>
    <row r="56" spans="1:10" s="302" customFormat="1" ht="12.75" customHeight="1" x14ac:dyDescent="0.2">
      <c r="A56" s="159" t="s">
        <v>36</v>
      </c>
      <c r="B56" s="210">
        <v>10</v>
      </c>
      <c r="C56" s="210">
        <v>1</v>
      </c>
      <c r="D56" s="210">
        <v>9.25</v>
      </c>
      <c r="E56" s="210">
        <v>1.583</v>
      </c>
      <c r="F56" s="210">
        <v>1094.5048452590304</v>
      </c>
      <c r="G56" s="210">
        <v>224.20833333333334</v>
      </c>
      <c r="H56" s="210">
        <v>113</v>
      </c>
      <c r="I56" s="210">
        <v>436.70270270270271</v>
      </c>
      <c r="J56" s="210">
        <v>320.59380922299431</v>
      </c>
    </row>
    <row r="57" spans="1:10" s="302" customFormat="1" ht="12.75" customHeight="1" x14ac:dyDescent="0.2">
      <c r="A57" s="159" t="s">
        <v>37</v>
      </c>
      <c r="B57" s="210">
        <v>0</v>
      </c>
      <c r="C57" s="210">
        <v>3.75</v>
      </c>
      <c r="D57" s="210">
        <v>0</v>
      </c>
      <c r="E57" s="210">
        <v>0</v>
      </c>
      <c r="F57" s="210">
        <v>113</v>
      </c>
      <c r="G57" s="210">
        <v>0</v>
      </c>
      <c r="H57" s="210">
        <v>113</v>
      </c>
      <c r="I57" s="210">
        <v>0</v>
      </c>
      <c r="J57" s="210">
        <v>0</v>
      </c>
    </row>
    <row r="58" spans="1:10" s="302" customFormat="1" ht="12.75" customHeight="1" x14ac:dyDescent="0.2">
      <c r="A58" s="159" t="s">
        <v>38</v>
      </c>
      <c r="B58" s="210">
        <v>0</v>
      </c>
      <c r="C58" s="210">
        <v>0</v>
      </c>
      <c r="D58" s="210">
        <v>0</v>
      </c>
      <c r="E58" s="210">
        <v>0</v>
      </c>
      <c r="F58" s="210">
        <v>0</v>
      </c>
      <c r="G58" s="210">
        <v>0</v>
      </c>
      <c r="H58" s="210">
        <v>0</v>
      </c>
      <c r="I58" s="210">
        <v>0</v>
      </c>
      <c r="J58" s="210">
        <v>0</v>
      </c>
    </row>
    <row r="59" spans="1:10" s="302" customFormat="1" ht="12.75" customHeight="1" x14ac:dyDescent="0.2">
      <c r="A59" s="159" t="s">
        <v>39</v>
      </c>
      <c r="B59" s="210">
        <v>0</v>
      </c>
      <c r="C59" s="210">
        <v>0</v>
      </c>
      <c r="D59" s="210">
        <v>0</v>
      </c>
      <c r="E59" s="210">
        <v>0</v>
      </c>
      <c r="F59" s="210">
        <v>0</v>
      </c>
      <c r="G59" s="210">
        <v>0</v>
      </c>
      <c r="H59" s="210">
        <v>0</v>
      </c>
      <c r="I59" s="210">
        <v>0</v>
      </c>
      <c r="J59" s="210">
        <v>0</v>
      </c>
    </row>
    <row r="60" spans="1:10" s="302" customFormat="1" ht="12.75" customHeight="1" x14ac:dyDescent="0.2">
      <c r="A60" s="159" t="s">
        <v>40</v>
      </c>
      <c r="B60" s="210">
        <v>0</v>
      </c>
      <c r="C60" s="210">
        <v>0</v>
      </c>
      <c r="D60" s="210">
        <v>0</v>
      </c>
      <c r="E60" s="210">
        <v>0</v>
      </c>
      <c r="F60" s="210">
        <v>0</v>
      </c>
      <c r="G60" s="210">
        <v>0</v>
      </c>
      <c r="H60" s="210">
        <v>0</v>
      </c>
      <c r="I60" s="210">
        <v>0</v>
      </c>
      <c r="J60" s="210">
        <v>0</v>
      </c>
    </row>
    <row r="61" spans="1:10" s="302" customFormat="1" ht="12.75" customHeight="1" x14ac:dyDescent="0.2">
      <c r="A61" s="159" t="s">
        <v>41</v>
      </c>
      <c r="B61" s="210">
        <v>0.16700000000000001</v>
      </c>
      <c r="C61" s="210">
        <v>1</v>
      </c>
      <c r="D61" s="210">
        <v>0.33300000000000002</v>
      </c>
      <c r="E61" s="210">
        <v>0</v>
      </c>
      <c r="F61" s="210">
        <v>809.9844095592598</v>
      </c>
      <c r="G61" s="210">
        <v>237.52495009980041</v>
      </c>
      <c r="H61" s="210">
        <v>113</v>
      </c>
      <c r="I61" s="210">
        <v>459.45945945945942</v>
      </c>
      <c r="J61" s="210">
        <v>0</v>
      </c>
    </row>
    <row r="62" spans="1:10" s="302" customFormat="1" ht="12.75" customHeight="1" x14ac:dyDescent="0.2">
      <c r="A62" s="159" t="s">
        <v>42</v>
      </c>
      <c r="B62" s="210">
        <v>0</v>
      </c>
      <c r="C62" s="210">
        <v>0</v>
      </c>
      <c r="D62" s="210">
        <v>0</v>
      </c>
      <c r="E62" s="210">
        <v>0</v>
      </c>
      <c r="F62" s="210">
        <v>0</v>
      </c>
      <c r="G62" s="210">
        <v>0</v>
      </c>
      <c r="H62" s="210">
        <v>0</v>
      </c>
      <c r="I62" s="210">
        <v>0</v>
      </c>
      <c r="J62" s="210">
        <v>0</v>
      </c>
    </row>
    <row r="63" spans="1:10" s="302" customFormat="1" ht="12.75" customHeight="1" x14ac:dyDescent="0.2">
      <c r="A63" s="159" t="s">
        <v>43</v>
      </c>
      <c r="B63" s="210">
        <v>0.91700000000000004</v>
      </c>
      <c r="C63" s="210">
        <v>0.25</v>
      </c>
      <c r="D63" s="210">
        <v>0.91700000000000004</v>
      </c>
      <c r="E63" s="210">
        <v>0</v>
      </c>
      <c r="F63" s="210">
        <v>1035.7466375863323</v>
      </c>
      <c r="G63" s="210">
        <v>237.91348600508903</v>
      </c>
      <c r="H63" s="210">
        <v>338.99999999999994</v>
      </c>
      <c r="I63" s="210">
        <v>458.83315158124327</v>
      </c>
      <c r="J63" s="210">
        <v>0</v>
      </c>
    </row>
    <row r="64" spans="1:10" s="302" customFormat="1" ht="12.75" customHeight="1" x14ac:dyDescent="0.2">
      <c r="A64" s="159" t="s">
        <v>44</v>
      </c>
      <c r="B64" s="210">
        <v>2</v>
      </c>
      <c r="C64" s="210">
        <v>0.25</v>
      </c>
      <c r="D64" s="210">
        <v>1.583</v>
      </c>
      <c r="E64" s="210">
        <v>0</v>
      </c>
      <c r="F64" s="210">
        <v>661.04356180248487</v>
      </c>
      <c r="G64" s="210">
        <v>122.375</v>
      </c>
      <c r="H64" s="210">
        <v>113</v>
      </c>
      <c r="I64" s="210">
        <v>425.66856180248482</v>
      </c>
      <c r="J64" s="210">
        <v>0</v>
      </c>
    </row>
    <row r="65" spans="1:10" s="302" customFormat="1" ht="12.75" customHeight="1" x14ac:dyDescent="0.2">
      <c r="A65" s="159" t="s">
        <v>45</v>
      </c>
      <c r="B65" s="210">
        <v>8.3000000000000004E-2</v>
      </c>
      <c r="C65" s="210">
        <v>1.667</v>
      </c>
      <c r="D65" s="210">
        <v>8.3000000000000004E-2</v>
      </c>
      <c r="E65" s="210">
        <v>0</v>
      </c>
      <c r="F65" s="210">
        <v>739.48342861548167</v>
      </c>
      <c r="G65" s="210">
        <v>206.8273092369478</v>
      </c>
      <c r="H65" s="210">
        <v>112.97740451909617</v>
      </c>
      <c r="I65" s="210">
        <v>419.67871485943766</v>
      </c>
      <c r="J65" s="210">
        <v>0</v>
      </c>
    </row>
    <row r="66" spans="1:10" s="302" customFormat="1" ht="12.75" customHeight="1" x14ac:dyDescent="0.2">
      <c r="A66" s="159" t="s">
        <v>46</v>
      </c>
      <c r="B66" s="210">
        <v>0</v>
      </c>
      <c r="C66" s="210">
        <v>0</v>
      </c>
      <c r="D66" s="210">
        <v>0</v>
      </c>
      <c r="E66" s="210">
        <v>0</v>
      </c>
      <c r="F66" s="210">
        <v>0</v>
      </c>
      <c r="G66" s="210">
        <v>0</v>
      </c>
      <c r="H66" s="210">
        <v>0</v>
      </c>
      <c r="I66" s="210">
        <v>0</v>
      </c>
      <c r="J66" s="210">
        <v>0</v>
      </c>
    </row>
    <row r="67" spans="1:10" s="302" customFormat="1" ht="12.75" customHeight="1" x14ac:dyDescent="0.2">
      <c r="A67" s="159" t="s">
        <v>47</v>
      </c>
      <c r="B67" s="210">
        <v>0</v>
      </c>
      <c r="C67" s="210">
        <v>0</v>
      </c>
      <c r="D67" s="210">
        <v>0</v>
      </c>
      <c r="E67" s="210">
        <v>0</v>
      </c>
      <c r="F67" s="210">
        <v>0</v>
      </c>
      <c r="G67" s="210">
        <v>0</v>
      </c>
      <c r="H67" s="210">
        <v>0</v>
      </c>
      <c r="I67" s="210">
        <v>0</v>
      </c>
      <c r="J67" s="210">
        <v>0</v>
      </c>
    </row>
    <row r="68" spans="1:10" s="302" customFormat="1" ht="12.75" customHeight="1" x14ac:dyDescent="0.2">
      <c r="A68" s="159" t="s">
        <v>48</v>
      </c>
      <c r="B68" s="210">
        <v>0</v>
      </c>
      <c r="C68" s="210">
        <v>1</v>
      </c>
      <c r="D68" s="210">
        <v>0</v>
      </c>
      <c r="E68" s="210">
        <v>0</v>
      </c>
      <c r="F68" s="210">
        <v>113</v>
      </c>
      <c r="G68" s="210">
        <v>0</v>
      </c>
      <c r="H68" s="210">
        <v>113</v>
      </c>
      <c r="I68" s="210">
        <v>0</v>
      </c>
      <c r="J68" s="210">
        <v>0</v>
      </c>
    </row>
    <row r="69" spans="1:10" s="302" customFormat="1" ht="12.75" customHeight="1" x14ac:dyDescent="0.2">
      <c r="A69" s="159" t="s">
        <v>49</v>
      </c>
      <c r="B69" s="210">
        <v>0</v>
      </c>
      <c r="C69" s="210">
        <v>0</v>
      </c>
      <c r="D69" s="210">
        <v>0</v>
      </c>
      <c r="E69" s="210">
        <v>0</v>
      </c>
      <c r="F69" s="210">
        <v>0</v>
      </c>
      <c r="G69" s="210">
        <v>0</v>
      </c>
      <c r="H69" s="210">
        <v>0</v>
      </c>
      <c r="I69" s="210">
        <v>0</v>
      </c>
      <c r="J69" s="210">
        <v>0</v>
      </c>
    </row>
    <row r="70" spans="1:10" s="302" customFormat="1" ht="12.75" customHeight="1" x14ac:dyDescent="0.2">
      <c r="A70" s="159" t="s">
        <v>50</v>
      </c>
      <c r="B70" s="210">
        <v>0</v>
      </c>
      <c r="C70" s="210">
        <v>0</v>
      </c>
      <c r="D70" s="210">
        <v>0</v>
      </c>
      <c r="E70" s="210">
        <v>0</v>
      </c>
      <c r="F70" s="210">
        <v>0</v>
      </c>
      <c r="G70" s="210">
        <v>0</v>
      </c>
      <c r="H70" s="210">
        <v>0</v>
      </c>
      <c r="I70" s="210">
        <v>0</v>
      </c>
      <c r="J70" s="210">
        <v>0</v>
      </c>
    </row>
    <row r="71" spans="1:10" s="302" customFormat="1" ht="12.75" customHeight="1" x14ac:dyDescent="0.2">
      <c r="A71" s="159"/>
      <c r="B71" s="210"/>
      <c r="C71" s="210"/>
      <c r="D71" s="210"/>
      <c r="E71" s="210"/>
      <c r="F71" s="210"/>
      <c r="G71" s="210"/>
      <c r="H71" s="210"/>
      <c r="I71" s="210"/>
      <c r="J71" s="210"/>
    </row>
    <row r="72" spans="1:10" s="302" customFormat="1" ht="12.75" customHeight="1" x14ac:dyDescent="0.2">
      <c r="A72" s="160" t="s">
        <v>126</v>
      </c>
      <c r="B72" s="211">
        <v>14.333</v>
      </c>
      <c r="C72" s="211">
        <v>9.6669999999999998</v>
      </c>
      <c r="D72" s="211">
        <v>12.75</v>
      </c>
      <c r="E72" s="211">
        <v>1.583</v>
      </c>
      <c r="F72" s="211">
        <v>1066.7041269738434</v>
      </c>
      <c r="G72" s="211">
        <v>201.76632014698018</v>
      </c>
      <c r="H72" s="211">
        <v>118.84072963001277</v>
      </c>
      <c r="I72" s="211">
        <v>425.50326797385628</v>
      </c>
      <c r="J72" s="211">
        <v>320.59380922299431</v>
      </c>
    </row>
    <row r="73" spans="1:10" s="302" customFormat="1" ht="12.75" customHeight="1" x14ac:dyDescent="0.2">
      <c r="A73" s="38"/>
      <c r="B73" s="39"/>
      <c r="C73" s="39"/>
      <c r="D73" s="39"/>
      <c r="E73" s="39"/>
      <c r="F73" s="39"/>
      <c r="G73" s="39"/>
      <c r="H73" s="39"/>
      <c r="I73" s="40"/>
      <c r="J73" s="40"/>
    </row>
    <row r="74" spans="1:10" s="302" customFormat="1" ht="12.75" x14ac:dyDescent="0.2">
      <c r="A74" s="161"/>
      <c r="B74" s="39"/>
      <c r="C74" s="39"/>
      <c r="D74" s="39"/>
      <c r="E74" s="39"/>
      <c r="F74" s="39"/>
      <c r="G74" s="39"/>
      <c r="H74" s="39"/>
      <c r="I74" s="40"/>
      <c r="J74" s="40"/>
    </row>
    <row r="75" spans="1:10" s="13" customFormat="1" ht="16.5" x14ac:dyDescent="0.25">
      <c r="A75" s="75"/>
      <c r="B75" s="4"/>
      <c r="C75" s="9"/>
      <c r="D75" s="9"/>
      <c r="E75" s="9"/>
      <c r="F75" s="9"/>
      <c r="G75" s="9"/>
      <c r="H75" s="9"/>
      <c r="I75" s="9"/>
      <c r="J75" s="9"/>
    </row>
    <row r="76" spans="1:10" s="13" customFormat="1" ht="12.75" customHeight="1" x14ac:dyDescent="0.25">
      <c r="A76" s="75"/>
      <c r="B76" s="4"/>
      <c r="C76" s="9"/>
      <c r="D76" s="9"/>
      <c r="E76" s="9"/>
      <c r="F76" s="9"/>
      <c r="G76" s="9"/>
      <c r="H76" s="9"/>
      <c r="I76" s="9"/>
      <c r="J76" s="9"/>
    </row>
    <row r="77" spans="1:10" x14ac:dyDescent="0.25">
      <c r="A77" s="38"/>
      <c r="B77" s="39"/>
      <c r="C77" s="39"/>
      <c r="D77" s="39"/>
      <c r="E77" s="39"/>
      <c r="F77" s="39"/>
      <c r="G77" s="39"/>
      <c r="H77" s="39"/>
      <c r="I77" s="40"/>
      <c r="J77" s="40"/>
    </row>
    <row r="78" spans="1:10" x14ac:dyDescent="0.25">
      <c r="A78" s="38"/>
      <c r="B78" s="39"/>
      <c r="C78" s="39"/>
      <c r="D78" s="39"/>
      <c r="E78" s="39"/>
      <c r="F78" s="39"/>
      <c r="G78" s="39"/>
      <c r="H78" s="39"/>
      <c r="I78" s="40"/>
      <c r="J78" s="40"/>
    </row>
    <row r="79" spans="1:10" x14ac:dyDescent="0.25">
      <c r="A79" s="38"/>
      <c r="B79" s="39"/>
      <c r="C79" s="39"/>
      <c r="D79" s="39"/>
      <c r="E79" s="39"/>
      <c r="F79" s="39"/>
      <c r="G79" s="39"/>
      <c r="H79" s="39"/>
      <c r="I79" s="40"/>
      <c r="J79" s="40"/>
    </row>
  </sheetData>
  <mergeCells count="2">
    <mergeCell ref="A2:B2"/>
    <mergeCell ref="A7:A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11"/>
  <dimension ref="A1:J76"/>
  <sheetViews>
    <sheetView showGridLines="0" zoomScale="95" zoomScaleNormal="95" workbookViewId="0">
      <pane ySplit="9" topLeftCell="A40" activePane="bottomLeft" state="frozen"/>
      <selection pane="bottomLeft"/>
    </sheetView>
  </sheetViews>
  <sheetFormatPr baseColWidth="10" defaultColWidth="11" defaultRowHeight="15" x14ac:dyDescent="0.25"/>
  <cols>
    <col min="1" max="1" width="28.625" style="16" customWidth="1"/>
    <col min="2" max="8" width="10.625" style="16" customWidth="1"/>
    <col min="9" max="10" width="10.625" style="17" customWidth="1"/>
    <col min="11" max="16384" width="11" style="17"/>
  </cols>
  <sheetData>
    <row r="1" spans="1:10" s="127" customFormat="1" ht="12.75" x14ac:dyDescent="0.2">
      <c r="A1" s="126" t="s">
        <v>177</v>
      </c>
      <c r="G1" s="128"/>
    </row>
    <row r="2" spans="1:10" s="1" customFormat="1" ht="12.75" x14ac:dyDescent="0.2">
      <c r="A2" s="508" t="s">
        <v>0</v>
      </c>
      <c r="B2" s="498"/>
      <c r="C2" s="63"/>
      <c r="G2" s="62"/>
      <c r="H2" s="62"/>
      <c r="I2" s="67"/>
      <c r="J2" s="67" t="s">
        <v>178</v>
      </c>
    </row>
    <row r="3" spans="1:10" s="1" customFormat="1" ht="12.75" x14ac:dyDescent="0.2">
      <c r="A3" s="73"/>
      <c r="B3" s="63"/>
      <c r="C3" s="63"/>
      <c r="G3" s="62"/>
      <c r="H3" s="62"/>
      <c r="I3" s="67"/>
      <c r="J3" s="67"/>
    </row>
    <row r="4" spans="1:10" ht="15" customHeight="1" x14ac:dyDescent="0.25">
      <c r="A4" s="208" t="s">
        <v>409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ht="15" customHeight="1" x14ac:dyDescent="0.25">
      <c r="A5" s="233" t="s">
        <v>291</v>
      </c>
      <c r="B5" s="144"/>
      <c r="C5" s="144"/>
      <c r="D5" s="144"/>
      <c r="E5" s="144"/>
      <c r="F5" s="144"/>
      <c r="G5" s="144"/>
      <c r="H5" s="144"/>
      <c r="I5" s="144"/>
      <c r="J5" s="144"/>
    </row>
    <row r="6" spans="1:10" x14ac:dyDescent="0.25">
      <c r="A6" s="41"/>
      <c r="B6" s="42"/>
      <c r="C6" s="42"/>
      <c r="D6" s="42"/>
      <c r="E6" s="42"/>
      <c r="F6" s="42"/>
      <c r="G6" s="145"/>
      <c r="H6" s="145"/>
      <c r="I6" s="36"/>
      <c r="J6" s="36"/>
    </row>
    <row r="7" spans="1:10" s="340" customFormat="1" ht="30" customHeight="1" x14ac:dyDescent="0.15">
      <c r="A7" s="522" t="s">
        <v>119</v>
      </c>
      <c r="B7" s="318" t="s">
        <v>120</v>
      </c>
      <c r="C7" s="318"/>
      <c r="D7" s="319"/>
      <c r="E7" s="319"/>
      <c r="F7" s="320" t="s">
        <v>121</v>
      </c>
      <c r="G7" s="321"/>
      <c r="H7" s="321"/>
      <c r="I7" s="321"/>
      <c r="J7" s="321"/>
    </row>
    <row r="8" spans="1:10" s="340" customFormat="1" ht="38.25" x14ac:dyDescent="0.15">
      <c r="A8" s="523"/>
      <c r="B8" s="319" t="s">
        <v>122</v>
      </c>
      <c r="C8" s="319" t="s">
        <v>299</v>
      </c>
      <c r="D8" s="319" t="s">
        <v>123</v>
      </c>
      <c r="E8" s="319" t="s">
        <v>298</v>
      </c>
      <c r="F8" s="317" t="s">
        <v>8</v>
      </c>
      <c r="G8" s="319" t="s">
        <v>124</v>
      </c>
      <c r="H8" s="319" t="s">
        <v>299</v>
      </c>
      <c r="I8" s="318" t="s">
        <v>125</v>
      </c>
      <c r="J8" s="322" t="s">
        <v>298</v>
      </c>
    </row>
    <row r="9" spans="1:10" s="340" customFormat="1" ht="18" customHeight="1" x14ac:dyDescent="0.15">
      <c r="A9" s="524"/>
      <c r="B9" s="320" t="s">
        <v>14</v>
      </c>
      <c r="C9" s="321"/>
      <c r="D9" s="323"/>
      <c r="E9" s="323"/>
      <c r="F9" s="320" t="s">
        <v>294</v>
      </c>
      <c r="G9" s="321"/>
      <c r="H9" s="321"/>
      <c r="I9" s="321"/>
      <c r="J9" s="321"/>
    </row>
    <row r="10" spans="1:10" s="302" customFormat="1" ht="14.25" customHeight="1" x14ac:dyDescent="0.2">
      <c r="A10" s="324"/>
      <c r="B10" s="325"/>
      <c r="C10" s="325"/>
      <c r="D10" s="325"/>
      <c r="E10" s="325"/>
      <c r="F10" s="325"/>
      <c r="G10" s="325"/>
      <c r="H10" s="325"/>
      <c r="I10" s="325"/>
      <c r="J10" s="325"/>
    </row>
    <row r="11" spans="1:10" s="302" customFormat="1" ht="12.75" customHeight="1" x14ac:dyDescent="0.2">
      <c r="A11" s="46"/>
      <c r="B11" s="209" t="s">
        <v>55</v>
      </c>
      <c r="C11" s="174"/>
      <c r="D11" s="174"/>
      <c r="E11" s="174"/>
      <c r="F11" s="174"/>
      <c r="G11" s="174"/>
      <c r="H11" s="174"/>
      <c r="I11" s="174"/>
      <c r="J11" s="174"/>
    </row>
    <row r="12" spans="1:10" s="302" customFormat="1" ht="14.25" customHeight="1" x14ac:dyDescent="0.2">
      <c r="A12" s="324"/>
      <c r="B12" s="325"/>
      <c r="C12" s="325"/>
      <c r="D12" s="325"/>
      <c r="E12" s="325"/>
      <c r="F12" s="326"/>
      <c r="G12" s="327"/>
      <c r="H12" s="328"/>
      <c r="I12" s="326"/>
      <c r="J12" s="326"/>
    </row>
    <row r="13" spans="1:10" s="302" customFormat="1" ht="12.75" customHeight="1" x14ac:dyDescent="0.2">
      <c r="A13" s="159" t="s">
        <v>35</v>
      </c>
      <c r="B13" s="210">
        <v>0</v>
      </c>
      <c r="C13" s="210">
        <v>2.8330000000000002</v>
      </c>
      <c r="D13" s="210">
        <v>0</v>
      </c>
      <c r="E13" s="210">
        <v>0</v>
      </c>
      <c r="F13" s="210">
        <v>149.576420755383</v>
      </c>
      <c r="G13" s="210">
        <v>0</v>
      </c>
      <c r="H13" s="210">
        <v>149.576420755383</v>
      </c>
      <c r="I13" s="210">
        <v>0</v>
      </c>
      <c r="J13" s="210">
        <v>0</v>
      </c>
    </row>
    <row r="14" spans="1:10" s="302" customFormat="1" ht="12.75" customHeight="1" x14ac:dyDescent="0.2">
      <c r="A14" s="159" t="s">
        <v>36</v>
      </c>
      <c r="B14" s="210">
        <v>4.6669999999999998</v>
      </c>
      <c r="C14" s="210">
        <v>12.667</v>
      </c>
      <c r="D14" s="210">
        <v>4.8330000000000002</v>
      </c>
      <c r="E14" s="210">
        <v>0.25</v>
      </c>
      <c r="F14" s="210">
        <v>1028.0855163277029</v>
      </c>
      <c r="G14" s="210">
        <v>222.35911720591389</v>
      </c>
      <c r="H14" s="210">
        <v>147.93689639746322</v>
      </c>
      <c r="I14" s="210">
        <v>447.78950272432576</v>
      </c>
      <c r="J14" s="210">
        <v>210</v>
      </c>
    </row>
    <row r="15" spans="1:10" s="302" customFormat="1" ht="12.75" customHeight="1" x14ac:dyDescent="0.2">
      <c r="A15" s="159" t="s">
        <v>37</v>
      </c>
      <c r="B15" s="210">
        <v>0</v>
      </c>
      <c r="C15" s="210">
        <v>1.417</v>
      </c>
      <c r="D15" s="210">
        <v>0</v>
      </c>
      <c r="E15" s="210">
        <v>0</v>
      </c>
      <c r="F15" s="210">
        <v>159.49188426252647</v>
      </c>
      <c r="G15" s="210">
        <v>0</v>
      </c>
      <c r="H15" s="210">
        <v>159.49188426252647</v>
      </c>
      <c r="I15" s="210">
        <v>0</v>
      </c>
      <c r="J15" s="210">
        <v>0</v>
      </c>
    </row>
    <row r="16" spans="1:10" s="302" customFormat="1" ht="12.75" customHeight="1" x14ac:dyDescent="0.2">
      <c r="A16" s="159" t="s">
        <v>38</v>
      </c>
      <c r="B16" s="210">
        <v>0</v>
      </c>
      <c r="C16" s="210">
        <v>0.83299999999999996</v>
      </c>
      <c r="D16" s="210">
        <v>0</v>
      </c>
      <c r="E16" s="210">
        <v>0</v>
      </c>
      <c r="F16" s="210">
        <v>113.04521808723489</v>
      </c>
      <c r="G16" s="210">
        <v>0</v>
      </c>
      <c r="H16" s="210">
        <v>113.04521808723489</v>
      </c>
      <c r="I16" s="210">
        <v>0</v>
      </c>
      <c r="J16" s="210">
        <v>0</v>
      </c>
    </row>
    <row r="17" spans="1:10" s="302" customFormat="1" ht="12.75" customHeight="1" x14ac:dyDescent="0.2">
      <c r="A17" s="159" t="s">
        <v>39</v>
      </c>
      <c r="B17" s="210">
        <v>0</v>
      </c>
      <c r="C17" s="210">
        <v>0.25</v>
      </c>
      <c r="D17" s="210">
        <v>0</v>
      </c>
      <c r="E17" s="210">
        <v>0</v>
      </c>
      <c r="F17" s="210">
        <v>113</v>
      </c>
      <c r="G17" s="210">
        <v>0</v>
      </c>
      <c r="H17" s="210">
        <v>113</v>
      </c>
      <c r="I17" s="210">
        <v>0</v>
      </c>
      <c r="J17" s="210">
        <v>0</v>
      </c>
    </row>
    <row r="18" spans="1:10" s="302" customFormat="1" ht="12.75" customHeight="1" x14ac:dyDescent="0.2">
      <c r="A18" s="159" t="s">
        <v>40</v>
      </c>
      <c r="B18" s="210">
        <v>0</v>
      </c>
      <c r="C18" s="210">
        <v>0.66700000000000004</v>
      </c>
      <c r="D18" s="210">
        <v>0</v>
      </c>
      <c r="E18" s="210">
        <v>0</v>
      </c>
      <c r="F18" s="210">
        <v>112.94352823588206</v>
      </c>
      <c r="G18" s="210">
        <v>0</v>
      </c>
      <c r="H18" s="210">
        <v>112.94352823588206</v>
      </c>
      <c r="I18" s="210">
        <v>0</v>
      </c>
      <c r="J18" s="210">
        <v>0</v>
      </c>
    </row>
    <row r="19" spans="1:10" s="302" customFormat="1" ht="12.75" customHeight="1" x14ac:dyDescent="0.2">
      <c r="A19" s="159" t="s">
        <v>41</v>
      </c>
      <c r="B19" s="210">
        <v>0</v>
      </c>
      <c r="C19" s="210">
        <v>1.667</v>
      </c>
      <c r="D19" s="210">
        <v>0</v>
      </c>
      <c r="E19" s="210">
        <v>0</v>
      </c>
      <c r="F19" s="210">
        <v>112.97740451909617</v>
      </c>
      <c r="G19" s="210">
        <v>0</v>
      </c>
      <c r="H19" s="210">
        <v>112.97740451909617</v>
      </c>
      <c r="I19" s="210">
        <v>0</v>
      </c>
      <c r="J19" s="210">
        <v>0</v>
      </c>
    </row>
    <row r="20" spans="1:10" s="302" customFormat="1" ht="12.75" customHeight="1" x14ac:dyDescent="0.2">
      <c r="A20" s="159" t="s">
        <v>42</v>
      </c>
      <c r="B20" s="210">
        <v>8.3000000000000004E-2</v>
      </c>
      <c r="C20" s="210">
        <v>1.917</v>
      </c>
      <c r="D20" s="210">
        <v>8.3000000000000004E-2</v>
      </c>
      <c r="E20" s="210">
        <v>8.3000000000000004E-2</v>
      </c>
      <c r="F20" s="210">
        <v>1798.7233231308121</v>
      </c>
      <c r="G20" s="210">
        <v>417.6706827309236</v>
      </c>
      <c r="H20" s="210">
        <v>112.98035124326206</v>
      </c>
      <c r="I20" s="210">
        <v>846.38554216867453</v>
      </c>
      <c r="J20" s="210">
        <v>421.68674698795184</v>
      </c>
    </row>
    <row r="21" spans="1:10" s="302" customFormat="1" ht="12.75" customHeight="1" x14ac:dyDescent="0.2">
      <c r="A21" s="159" t="s">
        <v>43</v>
      </c>
      <c r="B21" s="210">
        <v>0.75</v>
      </c>
      <c r="C21" s="210">
        <v>2.25</v>
      </c>
      <c r="D21" s="210">
        <v>0.75</v>
      </c>
      <c r="E21" s="210">
        <v>0</v>
      </c>
      <c r="F21" s="210">
        <v>787.22222222222217</v>
      </c>
      <c r="G21" s="210">
        <v>206</v>
      </c>
      <c r="H21" s="210">
        <v>163.22222222222223</v>
      </c>
      <c r="I21" s="210">
        <v>418</v>
      </c>
      <c r="J21" s="210">
        <v>0</v>
      </c>
    </row>
    <row r="22" spans="1:10" s="302" customFormat="1" ht="12.75" customHeight="1" x14ac:dyDescent="0.2">
      <c r="A22" s="159" t="s">
        <v>44</v>
      </c>
      <c r="B22" s="210">
        <v>0</v>
      </c>
      <c r="C22" s="210">
        <v>6.8330000000000002</v>
      </c>
      <c r="D22" s="210">
        <v>0.66700000000000004</v>
      </c>
      <c r="E22" s="210">
        <v>0</v>
      </c>
      <c r="F22" s="210">
        <v>519.1513711898624</v>
      </c>
      <c r="G22" s="210">
        <v>0</v>
      </c>
      <c r="H22" s="210">
        <v>148.83652861115175</v>
      </c>
      <c r="I22" s="210">
        <v>370.31484257871062</v>
      </c>
      <c r="J22" s="210">
        <v>0</v>
      </c>
    </row>
    <row r="23" spans="1:10" s="302" customFormat="1" ht="12.75" customHeight="1" x14ac:dyDescent="0.2">
      <c r="A23" s="159" t="s">
        <v>45</v>
      </c>
      <c r="B23" s="210">
        <v>0.33300000000000002</v>
      </c>
      <c r="C23" s="210">
        <v>2</v>
      </c>
      <c r="D23" s="210">
        <v>0</v>
      </c>
      <c r="E23" s="210">
        <v>0</v>
      </c>
      <c r="F23" s="210">
        <v>407.73823823823818</v>
      </c>
      <c r="G23" s="210">
        <v>238.23823823823818</v>
      </c>
      <c r="H23" s="210">
        <v>169.49999999999997</v>
      </c>
      <c r="I23" s="210">
        <v>0</v>
      </c>
      <c r="J23" s="210">
        <v>0</v>
      </c>
    </row>
    <row r="24" spans="1:10" s="302" customFormat="1" ht="12.75" customHeight="1" x14ac:dyDescent="0.2">
      <c r="A24" s="159" t="s">
        <v>46</v>
      </c>
      <c r="B24" s="210">
        <v>0</v>
      </c>
      <c r="C24" s="210">
        <v>0.5</v>
      </c>
      <c r="D24" s="210">
        <v>0</v>
      </c>
      <c r="E24" s="210">
        <v>0</v>
      </c>
      <c r="F24" s="210">
        <v>113</v>
      </c>
      <c r="G24" s="210">
        <v>0</v>
      </c>
      <c r="H24" s="210">
        <v>113</v>
      </c>
      <c r="I24" s="210">
        <v>0</v>
      </c>
      <c r="J24" s="210">
        <v>0</v>
      </c>
    </row>
    <row r="25" spans="1:10" s="302" customFormat="1" ht="12.75" customHeight="1" x14ac:dyDescent="0.2">
      <c r="A25" s="159" t="s">
        <v>47</v>
      </c>
      <c r="B25" s="210">
        <v>1</v>
      </c>
      <c r="C25" s="210">
        <v>3.6669999999999998</v>
      </c>
      <c r="D25" s="210">
        <v>0</v>
      </c>
      <c r="E25" s="210">
        <v>1</v>
      </c>
      <c r="F25" s="210">
        <v>694.23716025815838</v>
      </c>
      <c r="G25" s="210">
        <v>343</v>
      </c>
      <c r="H25" s="210">
        <v>141.23716025815835</v>
      </c>
      <c r="I25" s="210">
        <v>0</v>
      </c>
      <c r="J25" s="210">
        <v>210</v>
      </c>
    </row>
    <row r="26" spans="1:10" s="302" customFormat="1" ht="12.75" customHeight="1" x14ac:dyDescent="0.2">
      <c r="A26" s="159" t="s">
        <v>48</v>
      </c>
      <c r="B26" s="210">
        <v>1</v>
      </c>
      <c r="C26" s="210">
        <v>0.83299999999999996</v>
      </c>
      <c r="D26" s="210">
        <v>1</v>
      </c>
      <c r="E26" s="210">
        <v>0</v>
      </c>
      <c r="F26" s="210">
        <v>850.0904361744698</v>
      </c>
      <c r="G26" s="210">
        <v>206</v>
      </c>
      <c r="H26" s="210">
        <v>226.09043617446977</v>
      </c>
      <c r="I26" s="210">
        <v>418</v>
      </c>
      <c r="J26" s="210">
        <v>0</v>
      </c>
    </row>
    <row r="27" spans="1:10" s="302" customFormat="1" ht="12.75" customHeight="1" x14ac:dyDescent="0.2">
      <c r="A27" s="159" t="s">
        <v>49</v>
      </c>
      <c r="B27" s="210">
        <v>1.5</v>
      </c>
      <c r="C27" s="210">
        <v>1.25</v>
      </c>
      <c r="D27" s="210">
        <v>1.333</v>
      </c>
      <c r="E27" s="210">
        <v>0.75</v>
      </c>
      <c r="F27" s="210">
        <v>1450.6844211052764</v>
      </c>
      <c r="G27" s="210">
        <v>310</v>
      </c>
      <c r="H27" s="210">
        <v>113</v>
      </c>
      <c r="I27" s="210">
        <v>654.35108777194307</v>
      </c>
      <c r="J27" s="210">
        <v>373.33333333333326</v>
      </c>
    </row>
    <row r="28" spans="1:10" s="302" customFormat="1" ht="12.75" customHeight="1" x14ac:dyDescent="0.2">
      <c r="A28" s="159" t="s">
        <v>50</v>
      </c>
      <c r="B28" s="210">
        <v>0</v>
      </c>
      <c r="C28" s="210">
        <v>0.58299999999999996</v>
      </c>
      <c r="D28" s="210">
        <v>0</v>
      </c>
      <c r="E28" s="210">
        <v>0</v>
      </c>
      <c r="F28" s="210">
        <v>226.12921669525448</v>
      </c>
      <c r="G28" s="210">
        <v>0</v>
      </c>
      <c r="H28" s="210">
        <v>226.12921669525448</v>
      </c>
      <c r="I28" s="210">
        <v>0</v>
      </c>
      <c r="J28" s="210">
        <v>0</v>
      </c>
    </row>
    <row r="29" spans="1:10" s="302" customFormat="1" ht="12.75" customHeight="1" x14ac:dyDescent="0.2">
      <c r="A29" s="159"/>
      <c r="B29" s="210"/>
      <c r="C29" s="210"/>
      <c r="D29" s="210"/>
      <c r="E29" s="210"/>
      <c r="F29" s="210"/>
      <c r="G29" s="210"/>
      <c r="H29" s="210"/>
      <c r="I29" s="210"/>
      <c r="J29" s="210"/>
    </row>
    <row r="30" spans="1:10" s="302" customFormat="1" ht="12.75" customHeight="1" x14ac:dyDescent="0.2">
      <c r="A30" s="160" t="s">
        <v>126</v>
      </c>
      <c r="B30" s="211">
        <v>9.3330000000000002</v>
      </c>
      <c r="C30" s="211">
        <v>40.167000000000002</v>
      </c>
      <c r="D30" s="211">
        <v>8.6669999999999998</v>
      </c>
      <c r="E30" s="211">
        <v>2.0830000000000002</v>
      </c>
      <c r="F30" s="211">
        <v>1143.7223883841061</v>
      </c>
      <c r="G30" s="211">
        <v>248.60709311046821</v>
      </c>
      <c r="H30" s="211">
        <v>146.52368030140829</v>
      </c>
      <c r="I30" s="211">
        <v>471.34725587477402</v>
      </c>
      <c r="J30" s="211">
        <v>277.24435909745557</v>
      </c>
    </row>
    <row r="31" spans="1:10" s="302" customFormat="1" ht="14.25" customHeight="1" x14ac:dyDescent="0.2">
      <c r="A31" s="41"/>
      <c r="B31" s="212"/>
      <c r="C31" s="212"/>
      <c r="D31" s="212"/>
      <c r="E31" s="212"/>
      <c r="F31" s="212"/>
      <c r="G31" s="212"/>
      <c r="H31" s="212"/>
      <c r="I31" s="212"/>
      <c r="J31" s="212"/>
    </row>
    <row r="32" spans="1:10" s="302" customFormat="1" ht="12.75" customHeight="1" x14ac:dyDescent="0.2">
      <c r="A32" s="46"/>
      <c r="B32" s="213" t="s">
        <v>56</v>
      </c>
      <c r="C32" s="215"/>
      <c r="D32" s="215"/>
      <c r="E32" s="215"/>
      <c r="F32" s="215"/>
      <c r="G32" s="215"/>
      <c r="H32" s="215"/>
      <c r="I32" s="215"/>
      <c r="J32" s="215"/>
    </row>
    <row r="33" spans="1:10" s="302" customFormat="1" ht="14.25" customHeight="1" x14ac:dyDescent="0.2">
      <c r="A33" s="49"/>
      <c r="B33" s="216"/>
      <c r="C33" s="216"/>
      <c r="D33" s="216"/>
      <c r="E33" s="216"/>
      <c r="F33" s="216"/>
      <c r="G33" s="216"/>
      <c r="H33" s="216"/>
      <c r="I33" s="216"/>
      <c r="J33" s="216"/>
    </row>
    <row r="34" spans="1:10" s="302" customFormat="1" ht="12.75" customHeight="1" x14ac:dyDescent="0.2">
      <c r="A34" s="159" t="s">
        <v>35</v>
      </c>
      <c r="B34" s="210">
        <v>0</v>
      </c>
      <c r="C34" s="210">
        <v>0</v>
      </c>
      <c r="D34" s="210">
        <v>0</v>
      </c>
      <c r="E34" s="210">
        <v>0</v>
      </c>
      <c r="F34" s="210">
        <v>0</v>
      </c>
      <c r="G34" s="210">
        <v>0</v>
      </c>
      <c r="H34" s="210">
        <v>0</v>
      </c>
      <c r="I34" s="210">
        <v>0</v>
      </c>
      <c r="J34" s="210">
        <v>0</v>
      </c>
    </row>
    <row r="35" spans="1:10" s="302" customFormat="1" ht="12.75" customHeight="1" x14ac:dyDescent="0.2">
      <c r="A35" s="159" t="s">
        <v>36</v>
      </c>
      <c r="B35" s="210">
        <v>0.33300000000000002</v>
      </c>
      <c r="C35" s="210">
        <v>0</v>
      </c>
      <c r="D35" s="210">
        <v>0</v>
      </c>
      <c r="E35" s="210">
        <v>0</v>
      </c>
      <c r="F35" s="210">
        <v>144.14414414414412</v>
      </c>
      <c r="G35" s="210">
        <v>144.14414414414412</v>
      </c>
      <c r="H35" s="210">
        <v>0</v>
      </c>
      <c r="I35" s="210">
        <v>0</v>
      </c>
      <c r="J35" s="210">
        <v>0</v>
      </c>
    </row>
    <row r="36" spans="1:10" s="302" customFormat="1" ht="12.75" customHeight="1" x14ac:dyDescent="0.2">
      <c r="A36" s="159" t="s">
        <v>37</v>
      </c>
      <c r="B36" s="210">
        <v>0</v>
      </c>
      <c r="C36" s="210">
        <v>0</v>
      </c>
      <c r="D36" s="210">
        <v>0</v>
      </c>
      <c r="E36" s="210">
        <v>0</v>
      </c>
      <c r="F36" s="210">
        <v>0</v>
      </c>
      <c r="G36" s="210">
        <v>0</v>
      </c>
      <c r="H36" s="210">
        <v>0</v>
      </c>
      <c r="I36" s="210">
        <v>0</v>
      </c>
      <c r="J36" s="210">
        <v>0</v>
      </c>
    </row>
    <row r="37" spans="1:10" s="302" customFormat="1" ht="12.75" customHeight="1" x14ac:dyDescent="0.2">
      <c r="A37" s="159" t="s">
        <v>38</v>
      </c>
      <c r="B37" s="210">
        <v>0</v>
      </c>
      <c r="C37" s="210">
        <v>0</v>
      </c>
      <c r="D37" s="210">
        <v>0</v>
      </c>
      <c r="E37" s="210">
        <v>0</v>
      </c>
      <c r="F37" s="210">
        <v>0</v>
      </c>
      <c r="G37" s="210">
        <v>0</v>
      </c>
      <c r="H37" s="210">
        <v>0</v>
      </c>
      <c r="I37" s="210">
        <v>0</v>
      </c>
      <c r="J37" s="210">
        <v>0</v>
      </c>
    </row>
    <row r="38" spans="1:10" s="302" customFormat="1" ht="12.75" customHeight="1" x14ac:dyDescent="0.2">
      <c r="A38" s="159" t="s">
        <v>39</v>
      </c>
      <c r="B38" s="210">
        <v>0</v>
      </c>
      <c r="C38" s="210">
        <v>0</v>
      </c>
      <c r="D38" s="210">
        <v>0</v>
      </c>
      <c r="E38" s="210">
        <v>0</v>
      </c>
      <c r="F38" s="210">
        <v>0</v>
      </c>
      <c r="G38" s="210">
        <v>0</v>
      </c>
      <c r="H38" s="210">
        <v>0</v>
      </c>
      <c r="I38" s="210">
        <v>0</v>
      </c>
      <c r="J38" s="210">
        <v>0</v>
      </c>
    </row>
    <row r="39" spans="1:10" s="302" customFormat="1" ht="12.75" customHeight="1" x14ac:dyDescent="0.2">
      <c r="A39" s="159" t="s">
        <v>40</v>
      </c>
      <c r="B39" s="210">
        <v>0</v>
      </c>
      <c r="C39" s="210">
        <v>0</v>
      </c>
      <c r="D39" s="210">
        <v>0</v>
      </c>
      <c r="E39" s="210">
        <v>0</v>
      </c>
      <c r="F39" s="210">
        <v>0</v>
      </c>
      <c r="G39" s="210">
        <v>0</v>
      </c>
      <c r="H39" s="210">
        <v>0</v>
      </c>
      <c r="I39" s="210">
        <v>0</v>
      </c>
      <c r="J39" s="210">
        <v>0</v>
      </c>
    </row>
    <row r="40" spans="1:10" s="302" customFormat="1" ht="12.75" customHeight="1" x14ac:dyDescent="0.2">
      <c r="A40" s="159" t="s">
        <v>41</v>
      </c>
      <c r="B40" s="210">
        <v>0</v>
      </c>
      <c r="C40" s="210">
        <v>0</v>
      </c>
      <c r="D40" s="210">
        <v>0</v>
      </c>
      <c r="E40" s="210">
        <v>0</v>
      </c>
      <c r="F40" s="210">
        <v>0</v>
      </c>
      <c r="G40" s="210">
        <v>0</v>
      </c>
      <c r="H40" s="210">
        <v>0</v>
      </c>
      <c r="I40" s="210">
        <v>0</v>
      </c>
      <c r="J40" s="210">
        <v>0</v>
      </c>
    </row>
    <row r="41" spans="1:10" s="302" customFormat="1" ht="12.75" customHeight="1" x14ac:dyDescent="0.2">
      <c r="A41" s="159" t="s">
        <v>42</v>
      </c>
      <c r="B41" s="210">
        <v>0</v>
      </c>
      <c r="C41" s="210">
        <v>0</v>
      </c>
      <c r="D41" s="210">
        <v>0</v>
      </c>
      <c r="E41" s="210">
        <v>0</v>
      </c>
      <c r="F41" s="210">
        <v>0</v>
      </c>
      <c r="G41" s="210">
        <v>0</v>
      </c>
      <c r="H41" s="210">
        <v>0</v>
      </c>
      <c r="I41" s="210">
        <v>0</v>
      </c>
      <c r="J41" s="210">
        <v>0</v>
      </c>
    </row>
    <row r="42" spans="1:10" s="302" customFormat="1" ht="12.75" customHeight="1" x14ac:dyDescent="0.2">
      <c r="A42" s="159" t="s">
        <v>43</v>
      </c>
      <c r="B42" s="210">
        <v>0</v>
      </c>
      <c r="C42" s="210">
        <v>0</v>
      </c>
      <c r="D42" s="210">
        <v>0</v>
      </c>
      <c r="E42" s="210">
        <v>0</v>
      </c>
      <c r="F42" s="210">
        <v>0</v>
      </c>
      <c r="G42" s="210">
        <v>0</v>
      </c>
      <c r="H42" s="210">
        <v>0</v>
      </c>
      <c r="I42" s="210">
        <v>0</v>
      </c>
      <c r="J42" s="210">
        <v>0</v>
      </c>
    </row>
    <row r="43" spans="1:10" s="302" customFormat="1" ht="12.75" customHeight="1" x14ac:dyDescent="0.2">
      <c r="A43" s="159" t="s">
        <v>44</v>
      </c>
      <c r="B43" s="210">
        <v>0</v>
      </c>
      <c r="C43" s="210">
        <v>0</v>
      </c>
      <c r="D43" s="210">
        <v>0</v>
      </c>
      <c r="E43" s="210">
        <v>0</v>
      </c>
      <c r="F43" s="210">
        <v>0</v>
      </c>
      <c r="G43" s="210">
        <v>0</v>
      </c>
      <c r="H43" s="210">
        <v>0</v>
      </c>
      <c r="I43" s="210">
        <v>0</v>
      </c>
      <c r="J43" s="210">
        <v>0</v>
      </c>
    </row>
    <row r="44" spans="1:10" s="302" customFormat="1" ht="12.75" customHeight="1" x14ac:dyDescent="0.2">
      <c r="A44" s="159" t="s">
        <v>45</v>
      </c>
      <c r="B44" s="210">
        <v>0</v>
      </c>
      <c r="C44" s="210">
        <v>0</v>
      </c>
      <c r="D44" s="210">
        <v>0</v>
      </c>
      <c r="E44" s="210">
        <v>0</v>
      </c>
      <c r="F44" s="210">
        <v>0</v>
      </c>
      <c r="G44" s="210">
        <v>0</v>
      </c>
      <c r="H44" s="210">
        <v>0</v>
      </c>
      <c r="I44" s="210">
        <v>0</v>
      </c>
      <c r="J44" s="210">
        <v>0</v>
      </c>
    </row>
    <row r="45" spans="1:10" s="302" customFormat="1" ht="12.75" customHeight="1" x14ac:dyDescent="0.2">
      <c r="A45" s="159" t="s">
        <v>46</v>
      </c>
      <c r="B45" s="210">
        <v>0</v>
      </c>
      <c r="C45" s="210">
        <v>0</v>
      </c>
      <c r="D45" s="210">
        <v>0</v>
      </c>
      <c r="E45" s="210">
        <v>0</v>
      </c>
      <c r="F45" s="210">
        <v>0</v>
      </c>
      <c r="G45" s="210">
        <v>0</v>
      </c>
      <c r="H45" s="210">
        <v>0</v>
      </c>
      <c r="I45" s="210">
        <v>0</v>
      </c>
      <c r="J45" s="210">
        <v>0</v>
      </c>
    </row>
    <row r="46" spans="1:10" s="302" customFormat="1" ht="12.75" customHeight="1" x14ac:dyDescent="0.2">
      <c r="A46" s="159" t="s">
        <v>47</v>
      </c>
      <c r="B46" s="210">
        <v>0</v>
      </c>
      <c r="C46" s="210">
        <v>0</v>
      </c>
      <c r="D46" s="210">
        <v>0</v>
      </c>
      <c r="E46" s="210">
        <v>0</v>
      </c>
      <c r="F46" s="210">
        <v>0</v>
      </c>
      <c r="G46" s="210">
        <v>0</v>
      </c>
      <c r="H46" s="210">
        <v>0</v>
      </c>
      <c r="I46" s="210">
        <v>0</v>
      </c>
      <c r="J46" s="210">
        <v>0</v>
      </c>
    </row>
    <row r="47" spans="1:10" s="302" customFormat="1" ht="12.75" customHeight="1" x14ac:dyDescent="0.2">
      <c r="A47" s="159" t="s">
        <v>48</v>
      </c>
      <c r="B47" s="210">
        <v>0</v>
      </c>
      <c r="C47" s="210">
        <v>0</v>
      </c>
      <c r="D47" s="210">
        <v>0</v>
      </c>
      <c r="E47" s="210">
        <v>0</v>
      </c>
      <c r="F47" s="210">
        <v>0</v>
      </c>
      <c r="G47" s="210">
        <v>0</v>
      </c>
      <c r="H47" s="210">
        <v>0</v>
      </c>
      <c r="I47" s="210">
        <v>0</v>
      </c>
      <c r="J47" s="210">
        <v>0</v>
      </c>
    </row>
    <row r="48" spans="1:10" s="302" customFormat="1" ht="12.75" customHeight="1" x14ac:dyDescent="0.2">
      <c r="A48" s="159" t="s">
        <v>49</v>
      </c>
      <c r="B48" s="210">
        <v>0</v>
      </c>
      <c r="C48" s="210">
        <v>0</v>
      </c>
      <c r="D48" s="210">
        <v>0</v>
      </c>
      <c r="E48" s="210">
        <v>0</v>
      </c>
      <c r="F48" s="210">
        <v>0</v>
      </c>
      <c r="G48" s="210">
        <v>0</v>
      </c>
      <c r="H48" s="210">
        <v>0</v>
      </c>
      <c r="I48" s="210">
        <v>0</v>
      </c>
      <c r="J48" s="210">
        <v>0</v>
      </c>
    </row>
    <row r="49" spans="1:10" s="302" customFormat="1" ht="12.75" customHeight="1" x14ac:dyDescent="0.2">
      <c r="A49" s="159" t="s">
        <v>50</v>
      </c>
      <c r="B49" s="210">
        <v>0</v>
      </c>
      <c r="C49" s="210">
        <v>0</v>
      </c>
      <c r="D49" s="210">
        <v>0</v>
      </c>
      <c r="E49" s="210">
        <v>0</v>
      </c>
      <c r="F49" s="210">
        <v>0</v>
      </c>
      <c r="G49" s="210">
        <v>0</v>
      </c>
      <c r="H49" s="210">
        <v>0</v>
      </c>
      <c r="I49" s="210">
        <v>0</v>
      </c>
      <c r="J49" s="210">
        <v>0</v>
      </c>
    </row>
    <row r="50" spans="1:10" s="302" customFormat="1" ht="12.75" customHeight="1" x14ac:dyDescent="0.2">
      <c r="A50" s="159"/>
      <c r="B50" s="210"/>
      <c r="C50" s="210"/>
      <c r="D50" s="210"/>
      <c r="E50" s="210"/>
      <c r="F50" s="210"/>
      <c r="G50" s="210"/>
      <c r="H50" s="210"/>
      <c r="I50" s="210"/>
      <c r="J50" s="210"/>
    </row>
    <row r="51" spans="1:10" s="302" customFormat="1" ht="12.75" customHeight="1" x14ac:dyDescent="0.2">
      <c r="A51" s="160" t="s">
        <v>126</v>
      </c>
      <c r="B51" s="211">
        <v>0.33300000000000002</v>
      </c>
      <c r="C51" s="211">
        <v>0</v>
      </c>
      <c r="D51" s="211">
        <v>0</v>
      </c>
      <c r="E51" s="211">
        <v>0</v>
      </c>
      <c r="F51" s="211">
        <v>144.14414414414412</v>
      </c>
      <c r="G51" s="211">
        <v>144.14414414414412</v>
      </c>
      <c r="H51" s="211">
        <v>0</v>
      </c>
      <c r="I51" s="211">
        <v>0</v>
      </c>
      <c r="J51" s="211">
        <v>0</v>
      </c>
    </row>
    <row r="52" spans="1:10" s="302" customFormat="1" ht="14.25" customHeight="1" x14ac:dyDescent="0.2">
      <c r="A52" s="38"/>
      <c r="B52" s="39"/>
      <c r="C52" s="39"/>
      <c r="D52" s="39"/>
      <c r="E52" s="39"/>
      <c r="F52" s="39"/>
      <c r="G52" s="39"/>
      <c r="H52" s="39"/>
      <c r="I52" s="40"/>
      <c r="J52" s="40"/>
    </row>
    <row r="53" spans="1:10" s="302" customFormat="1" ht="12.75" customHeight="1" x14ac:dyDescent="0.2">
      <c r="A53" s="38"/>
      <c r="B53" s="39"/>
      <c r="C53" s="39"/>
      <c r="D53" s="39"/>
      <c r="E53" s="39"/>
      <c r="F53" s="39"/>
      <c r="G53" s="39"/>
      <c r="H53" s="39"/>
      <c r="I53" s="40"/>
      <c r="J53" s="40"/>
    </row>
    <row r="54" spans="1:10" s="302" customFormat="1" ht="14.25" customHeight="1" x14ac:dyDescent="0.2">
      <c r="A54" s="38"/>
      <c r="B54" s="39"/>
      <c r="C54" s="39"/>
      <c r="D54" s="39"/>
      <c r="E54" s="39"/>
      <c r="F54" s="39"/>
      <c r="G54" s="39"/>
      <c r="H54" s="39"/>
      <c r="I54" s="40"/>
      <c r="J54" s="40"/>
    </row>
    <row r="55" spans="1:10" s="302" customFormat="1" ht="12.75" customHeight="1" x14ac:dyDescent="0.2">
      <c r="A55" s="38"/>
      <c r="B55" s="39"/>
      <c r="C55" s="39"/>
      <c r="D55" s="39"/>
      <c r="E55" s="39"/>
      <c r="F55" s="39"/>
      <c r="G55" s="39"/>
      <c r="H55" s="39"/>
      <c r="I55" s="40"/>
      <c r="J55" s="40"/>
    </row>
    <row r="56" spans="1:10" s="302" customFormat="1" ht="12.75" customHeight="1" x14ac:dyDescent="0.2">
      <c r="A56" s="38"/>
      <c r="B56" s="39"/>
      <c r="C56" s="39"/>
      <c r="D56" s="39"/>
      <c r="E56" s="39"/>
      <c r="F56" s="39"/>
      <c r="G56" s="39"/>
      <c r="H56" s="39"/>
      <c r="I56" s="40"/>
      <c r="J56" s="40"/>
    </row>
    <row r="57" spans="1:10" s="302" customFormat="1" ht="12.75" customHeight="1" x14ac:dyDescent="0.2">
      <c r="A57" s="38"/>
      <c r="B57" s="39"/>
      <c r="C57" s="39"/>
      <c r="D57" s="39"/>
      <c r="E57" s="39"/>
      <c r="F57" s="39"/>
      <c r="G57" s="39"/>
      <c r="H57" s="39"/>
      <c r="I57" s="40"/>
      <c r="J57" s="40"/>
    </row>
    <row r="58" spans="1:10" s="302" customFormat="1" ht="12.75" customHeight="1" x14ac:dyDescent="0.2">
      <c r="A58" s="38"/>
      <c r="B58" s="39"/>
      <c r="C58" s="39"/>
      <c r="D58" s="39"/>
      <c r="E58" s="39"/>
      <c r="F58" s="39"/>
      <c r="G58" s="39"/>
      <c r="H58" s="39"/>
      <c r="I58" s="40"/>
      <c r="J58" s="40"/>
    </row>
    <row r="59" spans="1:10" s="302" customFormat="1" ht="12.75" customHeight="1" x14ac:dyDescent="0.2">
      <c r="A59" s="38"/>
      <c r="B59" s="39"/>
      <c r="C59" s="39"/>
      <c r="D59" s="39"/>
      <c r="E59" s="39"/>
      <c r="F59" s="39"/>
      <c r="G59" s="39"/>
      <c r="H59" s="39"/>
      <c r="I59" s="40"/>
      <c r="J59" s="40"/>
    </row>
    <row r="60" spans="1:10" s="302" customFormat="1" ht="12.75" customHeight="1" x14ac:dyDescent="0.2">
      <c r="A60" s="38"/>
      <c r="B60" s="39"/>
      <c r="C60" s="39"/>
      <c r="D60" s="39"/>
      <c r="E60" s="39"/>
      <c r="F60" s="39"/>
      <c r="G60" s="39"/>
      <c r="H60" s="39"/>
      <c r="I60" s="40"/>
      <c r="J60" s="40"/>
    </row>
    <row r="61" spans="1:10" s="302" customFormat="1" ht="12.75" customHeight="1" x14ac:dyDescent="0.2">
      <c r="A61" s="38"/>
      <c r="B61" s="39"/>
      <c r="C61" s="39"/>
      <c r="D61" s="39"/>
      <c r="E61" s="39"/>
      <c r="F61" s="39"/>
      <c r="G61" s="39"/>
      <c r="H61" s="39"/>
      <c r="I61" s="40"/>
      <c r="J61" s="40"/>
    </row>
    <row r="62" spans="1:10" s="302" customFormat="1" ht="12.75" customHeight="1" x14ac:dyDescent="0.2">
      <c r="A62" s="38"/>
      <c r="B62" s="39"/>
      <c r="C62" s="39"/>
      <c r="D62" s="39"/>
      <c r="E62" s="39"/>
      <c r="F62" s="39"/>
      <c r="G62" s="39"/>
      <c r="H62" s="39"/>
      <c r="I62" s="40"/>
      <c r="J62" s="40"/>
    </row>
    <row r="63" spans="1:10" s="302" customFormat="1" ht="12.75" customHeight="1" x14ac:dyDescent="0.2">
      <c r="A63" s="38"/>
      <c r="B63" s="39"/>
      <c r="C63" s="39"/>
      <c r="D63" s="39"/>
      <c r="E63" s="39"/>
      <c r="F63" s="39"/>
      <c r="G63" s="39"/>
      <c r="H63" s="39"/>
      <c r="I63" s="40"/>
      <c r="J63" s="40"/>
    </row>
    <row r="64" spans="1:10" s="302" customFormat="1" ht="12.75" customHeight="1" x14ac:dyDescent="0.2">
      <c r="A64" s="38"/>
      <c r="B64" s="39"/>
      <c r="C64" s="39"/>
      <c r="D64" s="39"/>
      <c r="E64" s="39"/>
      <c r="F64" s="39"/>
      <c r="G64" s="39"/>
      <c r="H64" s="39"/>
      <c r="I64" s="40"/>
      <c r="J64" s="40"/>
    </row>
    <row r="65" spans="1:10" s="302" customFormat="1" ht="12.75" customHeight="1" x14ac:dyDescent="0.2">
      <c r="A65" s="38"/>
      <c r="B65" s="39"/>
      <c r="C65" s="39"/>
      <c r="D65" s="39"/>
      <c r="E65" s="39"/>
      <c r="F65" s="39"/>
      <c r="G65" s="39"/>
      <c r="H65" s="39"/>
      <c r="I65" s="40"/>
      <c r="J65" s="40"/>
    </row>
    <row r="66" spans="1:10" s="302" customFormat="1" ht="12.75" customHeight="1" x14ac:dyDescent="0.2">
      <c r="A66" s="38"/>
      <c r="B66" s="39"/>
      <c r="C66" s="39"/>
      <c r="D66" s="39"/>
      <c r="E66" s="39"/>
      <c r="F66" s="39"/>
      <c r="G66" s="39"/>
      <c r="H66" s="39"/>
      <c r="I66" s="40"/>
      <c r="J66" s="40"/>
    </row>
    <row r="67" spans="1:10" s="302" customFormat="1" ht="12.75" customHeight="1" x14ac:dyDescent="0.2">
      <c r="A67" s="38"/>
      <c r="B67" s="39"/>
      <c r="C67" s="39"/>
      <c r="D67" s="39"/>
      <c r="E67" s="39"/>
      <c r="F67" s="39"/>
      <c r="G67" s="39"/>
      <c r="H67" s="39"/>
      <c r="I67" s="40"/>
      <c r="J67" s="40"/>
    </row>
    <row r="68" spans="1:10" s="302" customFormat="1" ht="12.75" customHeight="1" x14ac:dyDescent="0.2">
      <c r="A68" s="38"/>
      <c r="B68" s="39"/>
      <c r="C68" s="39"/>
      <c r="D68" s="39"/>
      <c r="E68" s="39"/>
      <c r="F68" s="39"/>
      <c r="G68" s="39"/>
      <c r="H68" s="39"/>
      <c r="I68" s="40"/>
      <c r="J68" s="40"/>
    </row>
    <row r="69" spans="1:10" s="302" customFormat="1" ht="12.75" customHeight="1" x14ac:dyDescent="0.2">
      <c r="A69" s="38"/>
      <c r="B69" s="39"/>
      <c r="C69" s="39"/>
      <c r="D69" s="39"/>
      <c r="E69" s="39"/>
      <c r="F69" s="39"/>
      <c r="G69" s="39"/>
      <c r="H69" s="39"/>
      <c r="I69" s="40"/>
      <c r="J69" s="40"/>
    </row>
    <row r="70" spans="1:10" s="302" customFormat="1" ht="12.75" customHeight="1" x14ac:dyDescent="0.2">
      <c r="A70" s="38"/>
      <c r="B70" s="39"/>
      <c r="C70" s="39"/>
      <c r="D70" s="39"/>
      <c r="E70" s="39"/>
      <c r="F70" s="39"/>
      <c r="G70" s="39"/>
      <c r="H70" s="39"/>
      <c r="I70" s="40"/>
      <c r="J70" s="40"/>
    </row>
    <row r="71" spans="1:10" s="302" customFormat="1" ht="12.75" x14ac:dyDescent="0.2">
      <c r="A71" s="161"/>
      <c r="B71" s="39"/>
      <c r="C71" s="39"/>
      <c r="D71" s="39"/>
      <c r="E71" s="39"/>
      <c r="F71" s="39"/>
      <c r="G71" s="39"/>
      <c r="H71" s="39"/>
      <c r="I71" s="40"/>
      <c r="J71" s="40"/>
    </row>
    <row r="72" spans="1:10" s="302" customFormat="1" ht="12.75" x14ac:dyDescent="0.2">
      <c r="A72" s="161"/>
      <c r="B72" s="161"/>
      <c r="C72" s="298"/>
      <c r="D72" s="298"/>
      <c r="E72" s="298"/>
      <c r="F72" s="298"/>
      <c r="G72" s="298"/>
      <c r="H72" s="298"/>
      <c r="I72" s="298"/>
      <c r="J72" s="298"/>
    </row>
    <row r="73" spans="1:10" s="302" customFormat="1" ht="12.75" customHeight="1" x14ac:dyDescent="0.2">
      <c r="A73" s="161"/>
      <c r="B73" s="161"/>
      <c r="C73" s="298"/>
      <c r="D73" s="298"/>
      <c r="E73" s="298"/>
      <c r="F73" s="298"/>
      <c r="G73" s="298"/>
      <c r="H73" s="298"/>
      <c r="I73" s="298"/>
      <c r="J73" s="298"/>
    </row>
    <row r="74" spans="1:10" s="302" customFormat="1" ht="14.25" customHeight="1" x14ac:dyDescent="0.2">
      <c r="A74" s="46"/>
      <c r="B74" s="39"/>
      <c r="C74" s="39"/>
      <c r="D74" s="39"/>
      <c r="E74" s="39"/>
      <c r="F74" s="39"/>
      <c r="G74" s="39"/>
      <c r="H74" s="39"/>
      <c r="I74" s="40"/>
      <c r="J74" s="40"/>
    </row>
    <row r="75" spans="1:10" x14ac:dyDescent="0.25">
      <c r="B75" s="39"/>
      <c r="C75" s="39"/>
      <c r="D75" s="39"/>
      <c r="E75" s="39"/>
      <c r="F75" s="39"/>
      <c r="G75" s="39"/>
      <c r="H75" s="39"/>
      <c r="I75" s="40"/>
      <c r="J75" s="40"/>
    </row>
    <row r="76" spans="1:10" ht="20.100000000000001" customHeight="1" x14ac:dyDescent="0.25">
      <c r="A76" s="41"/>
      <c r="B76" s="43"/>
      <c r="C76" s="43"/>
      <c r="D76" s="43"/>
      <c r="E76" s="43"/>
      <c r="F76" s="43"/>
      <c r="G76" s="43"/>
      <c r="H76" s="43"/>
      <c r="I76" s="44"/>
      <c r="J76" s="44"/>
    </row>
  </sheetData>
  <mergeCells count="2">
    <mergeCell ref="A7:A9"/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indexed="11"/>
  </sheetPr>
  <dimension ref="A1:M49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.75" x14ac:dyDescent="0.25"/>
  <cols>
    <col min="1" max="1" width="38.375" style="31" customWidth="1"/>
    <col min="2" max="2" width="9" style="31" customWidth="1"/>
    <col min="3" max="13" width="7.75" style="31" customWidth="1"/>
    <col min="14" max="16384" width="11" style="31"/>
  </cols>
  <sheetData>
    <row r="1" spans="1:13" s="127" customFormat="1" ht="12.75" x14ac:dyDescent="0.2">
      <c r="A1" s="126" t="s">
        <v>177</v>
      </c>
      <c r="F1" s="128"/>
    </row>
    <row r="2" spans="1:13" s="1" customFormat="1" ht="12.75" x14ac:dyDescent="0.2">
      <c r="A2" s="508" t="s">
        <v>0</v>
      </c>
      <c r="B2" s="498"/>
      <c r="C2" s="63"/>
      <c r="F2" s="62"/>
      <c r="G2" s="62"/>
      <c r="M2" s="67" t="s">
        <v>178</v>
      </c>
    </row>
    <row r="3" spans="1:13" s="1" customFormat="1" ht="15" customHeight="1" x14ac:dyDescent="0.2">
      <c r="A3" s="73"/>
      <c r="B3" s="63"/>
      <c r="C3" s="63"/>
      <c r="F3" s="62"/>
      <c r="G3" s="62"/>
      <c r="H3" s="67"/>
    </row>
    <row r="4" spans="1:13" ht="15" customHeight="1" x14ac:dyDescent="0.25">
      <c r="A4" s="341" t="s">
        <v>408</v>
      </c>
      <c r="B4" s="108"/>
      <c r="C4" s="108"/>
      <c r="D4" s="108"/>
      <c r="E4" s="108"/>
      <c r="F4" s="108"/>
      <c r="G4" s="108"/>
      <c r="H4" s="108"/>
      <c r="I4" s="186"/>
      <c r="J4" s="186"/>
      <c r="K4" s="186"/>
      <c r="L4" s="186"/>
      <c r="M4" s="186"/>
    </row>
    <row r="5" spans="1:13" ht="7.5" customHeight="1" x14ac:dyDescent="0.25">
      <c r="A5" s="239"/>
      <c r="B5" s="143"/>
      <c r="C5" s="143"/>
      <c r="D5" s="143"/>
      <c r="E5" s="143"/>
      <c r="F5" s="143"/>
      <c r="G5" s="143"/>
      <c r="H5" s="143"/>
      <c r="I5" s="186"/>
      <c r="J5" s="186"/>
      <c r="K5" s="186"/>
      <c r="L5" s="186"/>
      <c r="M5" s="186"/>
    </row>
    <row r="6" spans="1:13" ht="7.5" customHeight="1" x14ac:dyDescent="0.25">
      <c r="A6" s="142"/>
      <c r="B6" s="142"/>
      <c r="C6" s="142"/>
      <c r="D6" s="142"/>
      <c r="E6" s="142"/>
      <c r="F6" s="142"/>
      <c r="G6" s="142"/>
      <c r="H6" s="142"/>
    </row>
    <row r="7" spans="1:13" s="47" customFormat="1" ht="30.95" customHeight="1" x14ac:dyDescent="0.15">
      <c r="A7" s="527" t="s">
        <v>94</v>
      </c>
      <c r="B7" s="525" t="s">
        <v>65</v>
      </c>
      <c r="C7" s="342" t="s">
        <v>113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7" customFormat="1" ht="30.95" customHeight="1" x14ac:dyDescent="0.15">
      <c r="A8" s="528"/>
      <c r="B8" s="526"/>
      <c r="C8" s="345" t="s">
        <v>114</v>
      </c>
      <c r="D8" s="346" t="s">
        <v>115</v>
      </c>
      <c r="E8" s="346" t="s">
        <v>116</v>
      </c>
      <c r="F8" s="346" t="s">
        <v>117</v>
      </c>
      <c r="G8" s="346" t="s">
        <v>118</v>
      </c>
      <c r="H8" s="346" t="s">
        <v>201</v>
      </c>
      <c r="I8" s="347" t="s">
        <v>202</v>
      </c>
      <c r="J8" s="348" t="s">
        <v>203</v>
      </c>
      <c r="K8" s="348" t="s">
        <v>204</v>
      </c>
      <c r="L8" s="348" t="s">
        <v>205</v>
      </c>
      <c r="M8" s="349" t="s">
        <v>206</v>
      </c>
    </row>
    <row r="9" spans="1:13" s="46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6" customFormat="1" ht="21.95" customHeight="1" x14ac:dyDescent="0.2">
      <c r="B10" s="352" t="s">
        <v>16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6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6" customFormat="1" ht="21.95" customHeight="1" x14ac:dyDescent="0.2">
      <c r="B12" s="352" t="s">
        <v>74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6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6" customFormat="1" ht="23.1" customHeight="1" x14ac:dyDescent="0.2">
      <c r="A14" s="356" t="s">
        <v>98</v>
      </c>
      <c r="B14" s="357">
        <v>41272</v>
      </c>
      <c r="C14" s="357">
        <v>1186</v>
      </c>
      <c r="D14" s="357">
        <v>18963</v>
      </c>
      <c r="E14" s="357">
        <v>13337</v>
      </c>
      <c r="F14" s="357">
        <v>4350</v>
      </c>
      <c r="G14" s="357">
        <v>1901</v>
      </c>
      <c r="H14" s="357">
        <v>884</v>
      </c>
      <c r="I14" s="357">
        <v>480</v>
      </c>
      <c r="J14" s="357">
        <v>147</v>
      </c>
      <c r="K14" s="357">
        <v>20</v>
      </c>
      <c r="L14" s="357">
        <v>3</v>
      </c>
      <c r="M14" s="357">
        <v>1</v>
      </c>
    </row>
    <row r="15" spans="1:13" s="46" customFormat="1" ht="23.1" customHeight="1" x14ac:dyDescent="0.2">
      <c r="A15" s="356" t="s">
        <v>99</v>
      </c>
      <c r="B15" s="357">
        <v>16759</v>
      </c>
      <c r="C15" s="357">
        <v>926</v>
      </c>
      <c r="D15" s="357">
        <v>6449</v>
      </c>
      <c r="E15" s="357">
        <v>4742</v>
      </c>
      <c r="F15" s="357">
        <v>2141</v>
      </c>
      <c r="G15" s="357">
        <v>1251</v>
      </c>
      <c r="H15" s="357">
        <v>731</v>
      </c>
      <c r="I15" s="357">
        <v>371</v>
      </c>
      <c r="J15" s="357">
        <v>118</v>
      </c>
      <c r="K15" s="357">
        <v>25</v>
      </c>
      <c r="L15" s="357">
        <v>3</v>
      </c>
      <c r="M15" s="357">
        <v>2</v>
      </c>
    </row>
    <row r="16" spans="1:13" s="46" customFormat="1" ht="23.1" customHeight="1" x14ac:dyDescent="0.2">
      <c r="A16" s="356" t="s">
        <v>100</v>
      </c>
      <c r="B16" s="357">
        <v>53454</v>
      </c>
      <c r="C16" s="357">
        <v>339</v>
      </c>
      <c r="D16" s="357">
        <v>17141</v>
      </c>
      <c r="E16" s="357">
        <v>19028</v>
      </c>
      <c r="F16" s="357">
        <v>8574</v>
      </c>
      <c r="G16" s="357">
        <v>4454</v>
      </c>
      <c r="H16" s="357">
        <v>2303</v>
      </c>
      <c r="I16" s="357">
        <v>1212</v>
      </c>
      <c r="J16" s="357">
        <v>335</v>
      </c>
      <c r="K16" s="357">
        <v>58</v>
      </c>
      <c r="L16" s="357">
        <v>6</v>
      </c>
      <c r="M16" s="357">
        <v>4</v>
      </c>
    </row>
    <row r="17" spans="1:13" s="46" customFormat="1" ht="23.1" customHeight="1" x14ac:dyDescent="0.2">
      <c r="A17" s="356" t="s">
        <v>101</v>
      </c>
      <c r="B17" s="357">
        <v>49776</v>
      </c>
      <c r="C17" s="357">
        <v>244</v>
      </c>
      <c r="D17" s="357">
        <v>14330</v>
      </c>
      <c r="E17" s="357">
        <v>17947</v>
      </c>
      <c r="F17" s="357">
        <v>8251</v>
      </c>
      <c r="G17" s="357">
        <v>4271</v>
      </c>
      <c r="H17" s="357">
        <v>2488</v>
      </c>
      <c r="I17" s="357">
        <v>1585</v>
      </c>
      <c r="J17" s="357">
        <v>548</v>
      </c>
      <c r="K17" s="357">
        <v>104</v>
      </c>
      <c r="L17" s="357">
        <v>7</v>
      </c>
      <c r="M17" s="357">
        <v>1</v>
      </c>
    </row>
    <row r="18" spans="1:13" s="46" customFormat="1" ht="23.1" customHeight="1" x14ac:dyDescent="0.2">
      <c r="A18" s="356" t="s">
        <v>102</v>
      </c>
      <c r="B18" s="357">
        <v>1740</v>
      </c>
      <c r="C18" s="357">
        <v>6</v>
      </c>
      <c r="D18" s="357">
        <v>413</v>
      </c>
      <c r="E18" s="357">
        <v>638</v>
      </c>
      <c r="F18" s="357">
        <v>313</v>
      </c>
      <c r="G18" s="357">
        <v>183</v>
      </c>
      <c r="H18" s="357">
        <v>101</v>
      </c>
      <c r="I18" s="357">
        <v>57</v>
      </c>
      <c r="J18" s="357">
        <v>19</v>
      </c>
      <c r="K18" s="357">
        <v>9</v>
      </c>
      <c r="L18" s="357">
        <v>1</v>
      </c>
      <c r="M18" s="357">
        <v>0</v>
      </c>
    </row>
    <row r="19" spans="1:13" s="46" customFormat="1" ht="23.1" customHeight="1" x14ac:dyDescent="0.2">
      <c r="A19" s="356" t="s">
        <v>103</v>
      </c>
      <c r="B19" s="357">
        <v>8809</v>
      </c>
      <c r="C19" s="357">
        <v>26</v>
      </c>
      <c r="D19" s="357">
        <v>2322</v>
      </c>
      <c r="E19" s="357">
        <v>3094</v>
      </c>
      <c r="F19" s="357">
        <v>1582</v>
      </c>
      <c r="G19" s="357">
        <v>875</v>
      </c>
      <c r="H19" s="357">
        <v>473</v>
      </c>
      <c r="I19" s="357">
        <v>316</v>
      </c>
      <c r="J19" s="357">
        <v>103</v>
      </c>
      <c r="K19" s="357">
        <v>15</v>
      </c>
      <c r="L19" s="357">
        <v>2</v>
      </c>
      <c r="M19" s="357">
        <v>1</v>
      </c>
    </row>
    <row r="20" spans="1:13" s="46" customFormat="1" ht="23.1" customHeight="1" x14ac:dyDescent="0.2">
      <c r="A20" s="356" t="s">
        <v>104</v>
      </c>
      <c r="B20" s="357">
        <v>5</v>
      </c>
      <c r="C20" s="357">
        <v>0</v>
      </c>
      <c r="D20" s="357">
        <v>1</v>
      </c>
      <c r="E20" s="357">
        <v>1</v>
      </c>
      <c r="F20" s="357">
        <v>2</v>
      </c>
      <c r="G20" s="357">
        <v>0</v>
      </c>
      <c r="H20" s="357">
        <v>0</v>
      </c>
      <c r="I20" s="357">
        <v>1</v>
      </c>
      <c r="J20" s="357">
        <v>0</v>
      </c>
      <c r="K20" s="357">
        <v>0</v>
      </c>
      <c r="L20" s="357">
        <v>0</v>
      </c>
      <c r="M20" s="357">
        <v>0</v>
      </c>
    </row>
    <row r="21" spans="1:13" s="46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6" customFormat="1" ht="23.1" customHeight="1" x14ac:dyDescent="0.2">
      <c r="A22" s="358" t="s">
        <v>89</v>
      </c>
      <c r="B22" s="359">
        <v>171815</v>
      </c>
      <c r="C22" s="359">
        <v>2727</v>
      </c>
      <c r="D22" s="359">
        <v>59619</v>
      </c>
      <c r="E22" s="359">
        <v>58787</v>
      </c>
      <c r="F22" s="359">
        <v>25213</v>
      </c>
      <c r="G22" s="359">
        <v>12935</v>
      </c>
      <c r="H22" s="359">
        <v>6980</v>
      </c>
      <c r="I22" s="359">
        <v>4022</v>
      </c>
      <c r="J22" s="359">
        <v>1270</v>
      </c>
      <c r="K22" s="359">
        <v>231</v>
      </c>
      <c r="L22" s="359">
        <v>22</v>
      </c>
      <c r="M22" s="359">
        <v>9</v>
      </c>
    </row>
    <row r="23" spans="1:13" s="46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6" customFormat="1" ht="21.95" customHeight="1" x14ac:dyDescent="0.2">
      <c r="B24" s="361" t="s">
        <v>90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6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6" customFormat="1" ht="23.1" customHeight="1" x14ac:dyDescent="0.2">
      <c r="A26" s="356" t="s">
        <v>98</v>
      </c>
      <c r="B26" s="357">
        <v>29669</v>
      </c>
      <c r="C26" s="357">
        <v>190</v>
      </c>
      <c r="D26" s="357">
        <v>13291</v>
      </c>
      <c r="E26" s="357">
        <v>10653</v>
      </c>
      <c r="F26" s="357">
        <v>3383</v>
      </c>
      <c r="G26" s="357">
        <v>1315</v>
      </c>
      <c r="H26" s="357">
        <v>509</v>
      </c>
      <c r="I26" s="357">
        <v>240</v>
      </c>
      <c r="J26" s="357">
        <v>75</v>
      </c>
      <c r="K26" s="357">
        <v>10</v>
      </c>
      <c r="L26" s="357">
        <v>2</v>
      </c>
      <c r="M26" s="357">
        <v>1</v>
      </c>
    </row>
    <row r="27" spans="1:13" s="46" customFormat="1" ht="23.1" customHeight="1" x14ac:dyDescent="0.2">
      <c r="A27" s="356" t="s">
        <v>99</v>
      </c>
      <c r="B27" s="357">
        <v>8704</v>
      </c>
      <c r="C27" s="357">
        <v>66</v>
      </c>
      <c r="D27" s="357">
        <v>3315</v>
      </c>
      <c r="E27" s="357">
        <v>3052</v>
      </c>
      <c r="F27" s="357">
        <v>1243</v>
      </c>
      <c r="G27" s="357">
        <v>550</v>
      </c>
      <c r="H27" s="357">
        <v>293</v>
      </c>
      <c r="I27" s="357">
        <v>142</v>
      </c>
      <c r="J27" s="357">
        <v>34</v>
      </c>
      <c r="K27" s="357">
        <v>7</v>
      </c>
      <c r="L27" s="357">
        <v>1</v>
      </c>
      <c r="M27" s="357">
        <v>1</v>
      </c>
    </row>
    <row r="28" spans="1:13" s="46" customFormat="1" ht="23.1" customHeight="1" x14ac:dyDescent="0.2">
      <c r="A28" s="356" t="s">
        <v>100</v>
      </c>
      <c r="B28" s="357">
        <v>39438</v>
      </c>
      <c r="C28" s="357">
        <v>147</v>
      </c>
      <c r="D28" s="357">
        <v>11885</v>
      </c>
      <c r="E28" s="357">
        <v>14346</v>
      </c>
      <c r="F28" s="357">
        <v>6970</v>
      </c>
      <c r="G28" s="357">
        <v>3531</v>
      </c>
      <c r="H28" s="357">
        <v>1620</v>
      </c>
      <c r="I28" s="357">
        <v>720</v>
      </c>
      <c r="J28" s="357">
        <v>184</v>
      </c>
      <c r="K28" s="357">
        <v>27</v>
      </c>
      <c r="L28" s="357">
        <v>5</v>
      </c>
      <c r="M28" s="357">
        <v>3</v>
      </c>
    </row>
    <row r="29" spans="1:13" s="46" customFormat="1" ht="23.1" customHeight="1" x14ac:dyDescent="0.2">
      <c r="A29" s="356" t="s">
        <v>101</v>
      </c>
      <c r="B29" s="357">
        <v>31584</v>
      </c>
      <c r="C29" s="357">
        <v>77</v>
      </c>
      <c r="D29" s="357">
        <v>8140</v>
      </c>
      <c r="E29" s="357">
        <v>11735</v>
      </c>
      <c r="F29" s="357">
        <v>6042</v>
      </c>
      <c r="G29" s="357">
        <v>2993</v>
      </c>
      <c r="H29" s="357">
        <v>1530</v>
      </c>
      <c r="I29" s="357">
        <v>766</v>
      </c>
      <c r="J29" s="357">
        <v>249</v>
      </c>
      <c r="K29" s="357">
        <v>47</v>
      </c>
      <c r="L29" s="357">
        <v>4</v>
      </c>
      <c r="M29" s="357">
        <v>1</v>
      </c>
    </row>
    <row r="30" spans="1:13" s="46" customFormat="1" ht="23.1" customHeight="1" x14ac:dyDescent="0.2">
      <c r="A30" s="356" t="s">
        <v>102</v>
      </c>
      <c r="B30" s="357">
        <v>1339</v>
      </c>
      <c r="C30" s="357">
        <v>5</v>
      </c>
      <c r="D30" s="357">
        <v>325</v>
      </c>
      <c r="E30" s="357">
        <v>506</v>
      </c>
      <c r="F30" s="357">
        <v>248</v>
      </c>
      <c r="G30" s="357">
        <v>144</v>
      </c>
      <c r="H30" s="357">
        <v>67</v>
      </c>
      <c r="I30" s="357">
        <v>30</v>
      </c>
      <c r="J30" s="357">
        <v>10</v>
      </c>
      <c r="K30" s="357">
        <v>4</v>
      </c>
      <c r="L30" s="357">
        <v>0</v>
      </c>
      <c r="M30" s="357">
        <v>0</v>
      </c>
    </row>
    <row r="31" spans="1:13" s="46" customFormat="1" ht="23.1" customHeight="1" x14ac:dyDescent="0.2">
      <c r="A31" s="356" t="s">
        <v>103</v>
      </c>
      <c r="B31" s="357">
        <v>6391</v>
      </c>
      <c r="C31" s="357">
        <v>17</v>
      </c>
      <c r="D31" s="357">
        <v>1760</v>
      </c>
      <c r="E31" s="357">
        <v>2279</v>
      </c>
      <c r="F31" s="357">
        <v>1180</v>
      </c>
      <c r="G31" s="357">
        <v>630</v>
      </c>
      <c r="H31" s="357">
        <v>299</v>
      </c>
      <c r="I31" s="357">
        <v>169</v>
      </c>
      <c r="J31" s="357">
        <v>49</v>
      </c>
      <c r="K31" s="357">
        <v>6</v>
      </c>
      <c r="L31" s="357">
        <v>1</v>
      </c>
      <c r="M31" s="357">
        <v>1</v>
      </c>
    </row>
    <row r="32" spans="1:13" s="46" customFormat="1" ht="23.1" customHeight="1" x14ac:dyDescent="0.2">
      <c r="A32" s="356" t="s">
        <v>104</v>
      </c>
      <c r="B32" s="357">
        <v>5</v>
      </c>
      <c r="C32" s="357">
        <v>0</v>
      </c>
      <c r="D32" s="357">
        <v>1</v>
      </c>
      <c r="E32" s="357">
        <v>1</v>
      </c>
      <c r="F32" s="357">
        <v>2</v>
      </c>
      <c r="G32" s="357">
        <v>0</v>
      </c>
      <c r="H32" s="357">
        <v>0</v>
      </c>
      <c r="I32" s="357">
        <v>1</v>
      </c>
      <c r="J32" s="357">
        <v>0</v>
      </c>
      <c r="K32" s="357">
        <v>0</v>
      </c>
      <c r="L32" s="357">
        <v>0</v>
      </c>
      <c r="M32" s="357">
        <v>0</v>
      </c>
    </row>
    <row r="33" spans="1:13" s="46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6" customFormat="1" ht="23.1" customHeight="1" x14ac:dyDescent="0.2">
      <c r="A34" s="358" t="s">
        <v>91</v>
      </c>
      <c r="B34" s="359">
        <v>117130</v>
      </c>
      <c r="C34" s="359">
        <v>502</v>
      </c>
      <c r="D34" s="359">
        <v>38717</v>
      </c>
      <c r="E34" s="359">
        <v>42572</v>
      </c>
      <c r="F34" s="359">
        <v>19068</v>
      </c>
      <c r="G34" s="359">
        <v>9163</v>
      </c>
      <c r="H34" s="359">
        <v>4318</v>
      </c>
      <c r="I34" s="359">
        <v>2068</v>
      </c>
      <c r="J34" s="359">
        <v>601</v>
      </c>
      <c r="K34" s="359">
        <v>101</v>
      </c>
      <c r="L34" s="359">
        <v>13</v>
      </c>
      <c r="M34" s="359">
        <v>7</v>
      </c>
    </row>
    <row r="35" spans="1:13" s="46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6" customFormat="1" ht="21.95" customHeight="1" x14ac:dyDescent="0.2">
      <c r="B36" s="361" t="s">
        <v>92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6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6" customFormat="1" ht="23.1" customHeight="1" x14ac:dyDescent="0.2">
      <c r="A38" s="356" t="s">
        <v>98</v>
      </c>
      <c r="B38" s="357">
        <v>11603</v>
      </c>
      <c r="C38" s="357">
        <v>996</v>
      </c>
      <c r="D38" s="357">
        <v>5672</v>
      </c>
      <c r="E38" s="357">
        <v>2684</v>
      </c>
      <c r="F38" s="357">
        <v>967</v>
      </c>
      <c r="G38" s="357">
        <v>586</v>
      </c>
      <c r="H38" s="357">
        <v>375</v>
      </c>
      <c r="I38" s="357">
        <v>240</v>
      </c>
      <c r="J38" s="357">
        <v>72</v>
      </c>
      <c r="K38" s="357">
        <v>10</v>
      </c>
      <c r="L38" s="357">
        <v>1</v>
      </c>
      <c r="M38" s="357">
        <v>0</v>
      </c>
    </row>
    <row r="39" spans="1:13" s="46" customFormat="1" ht="23.1" customHeight="1" x14ac:dyDescent="0.2">
      <c r="A39" s="356" t="s">
        <v>99</v>
      </c>
      <c r="B39" s="357">
        <v>8055</v>
      </c>
      <c r="C39" s="357">
        <v>860</v>
      </c>
      <c r="D39" s="357">
        <v>3134</v>
      </c>
      <c r="E39" s="357">
        <v>1690</v>
      </c>
      <c r="F39" s="357">
        <v>898</v>
      </c>
      <c r="G39" s="357">
        <v>701</v>
      </c>
      <c r="H39" s="357">
        <v>438</v>
      </c>
      <c r="I39" s="357">
        <v>229</v>
      </c>
      <c r="J39" s="357">
        <v>84</v>
      </c>
      <c r="K39" s="357">
        <v>18</v>
      </c>
      <c r="L39" s="357">
        <v>2</v>
      </c>
      <c r="M39" s="357">
        <v>1</v>
      </c>
    </row>
    <row r="40" spans="1:13" s="46" customFormat="1" ht="23.1" customHeight="1" x14ac:dyDescent="0.2">
      <c r="A40" s="356" t="s">
        <v>100</v>
      </c>
      <c r="B40" s="357">
        <v>14016</v>
      </c>
      <c r="C40" s="357">
        <v>192</v>
      </c>
      <c r="D40" s="357">
        <v>5256</v>
      </c>
      <c r="E40" s="357">
        <v>4682</v>
      </c>
      <c r="F40" s="357">
        <v>1604</v>
      </c>
      <c r="G40" s="357">
        <v>923</v>
      </c>
      <c r="H40" s="357">
        <v>683</v>
      </c>
      <c r="I40" s="357">
        <v>492</v>
      </c>
      <c r="J40" s="357">
        <v>151</v>
      </c>
      <c r="K40" s="357">
        <v>31</v>
      </c>
      <c r="L40" s="357">
        <v>1</v>
      </c>
      <c r="M40" s="357">
        <v>1</v>
      </c>
    </row>
    <row r="41" spans="1:13" s="46" customFormat="1" ht="23.1" customHeight="1" x14ac:dyDescent="0.2">
      <c r="A41" s="356" t="s">
        <v>101</v>
      </c>
      <c r="B41" s="357">
        <v>18192</v>
      </c>
      <c r="C41" s="357">
        <v>167</v>
      </c>
      <c r="D41" s="357">
        <v>6190</v>
      </c>
      <c r="E41" s="357">
        <v>6212</v>
      </c>
      <c r="F41" s="357">
        <v>2209</v>
      </c>
      <c r="G41" s="357">
        <v>1278</v>
      </c>
      <c r="H41" s="357">
        <v>958</v>
      </c>
      <c r="I41" s="357">
        <v>819</v>
      </c>
      <c r="J41" s="357">
        <v>299</v>
      </c>
      <c r="K41" s="357">
        <v>57</v>
      </c>
      <c r="L41" s="357">
        <v>3</v>
      </c>
      <c r="M41" s="357">
        <v>0</v>
      </c>
    </row>
    <row r="42" spans="1:13" s="46" customFormat="1" ht="23.1" customHeight="1" x14ac:dyDescent="0.2">
      <c r="A42" s="356" t="s">
        <v>102</v>
      </c>
      <c r="B42" s="357">
        <v>401</v>
      </c>
      <c r="C42" s="357">
        <v>1</v>
      </c>
      <c r="D42" s="357">
        <v>88</v>
      </c>
      <c r="E42" s="357">
        <v>132</v>
      </c>
      <c r="F42" s="357">
        <v>65</v>
      </c>
      <c r="G42" s="357">
        <v>39</v>
      </c>
      <c r="H42" s="357">
        <v>34</v>
      </c>
      <c r="I42" s="357">
        <v>27</v>
      </c>
      <c r="J42" s="357">
        <v>9</v>
      </c>
      <c r="K42" s="357">
        <v>5</v>
      </c>
      <c r="L42" s="357">
        <v>1</v>
      </c>
      <c r="M42" s="357">
        <v>0</v>
      </c>
    </row>
    <row r="43" spans="1:13" s="46" customFormat="1" ht="23.1" customHeight="1" x14ac:dyDescent="0.2">
      <c r="A43" s="356" t="s">
        <v>103</v>
      </c>
      <c r="B43" s="357">
        <v>2418</v>
      </c>
      <c r="C43" s="357">
        <v>9</v>
      </c>
      <c r="D43" s="357">
        <v>562</v>
      </c>
      <c r="E43" s="357">
        <v>815</v>
      </c>
      <c r="F43" s="357">
        <v>402</v>
      </c>
      <c r="G43" s="357">
        <v>245</v>
      </c>
      <c r="H43" s="357">
        <v>174</v>
      </c>
      <c r="I43" s="357">
        <v>147</v>
      </c>
      <c r="J43" s="357">
        <v>54</v>
      </c>
      <c r="K43" s="357">
        <v>9</v>
      </c>
      <c r="L43" s="357">
        <v>1</v>
      </c>
      <c r="M43" s="357">
        <v>0</v>
      </c>
    </row>
    <row r="44" spans="1:13" s="46" customFormat="1" ht="23.1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6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6" customFormat="1" ht="23.1" customHeight="1" x14ac:dyDescent="0.2">
      <c r="A46" s="358" t="s">
        <v>91</v>
      </c>
      <c r="B46" s="359">
        <v>54685</v>
      </c>
      <c r="C46" s="359">
        <v>2225</v>
      </c>
      <c r="D46" s="359">
        <v>20902</v>
      </c>
      <c r="E46" s="359">
        <v>16215</v>
      </c>
      <c r="F46" s="359">
        <v>6145</v>
      </c>
      <c r="G46" s="359">
        <v>3772</v>
      </c>
      <c r="H46" s="359">
        <v>2662</v>
      </c>
      <c r="I46" s="359">
        <v>1954</v>
      </c>
      <c r="J46" s="359">
        <v>669</v>
      </c>
      <c r="K46" s="359">
        <v>130</v>
      </c>
      <c r="L46" s="359">
        <v>9</v>
      </c>
      <c r="M46" s="359">
        <v>2</v>
      </c>
    </row>
    <row r="47" spans="1:13" x14ac:dyDescent="0.25">
      <c r="A47" s="33"/>
      <c r="B47" s="32">
        <v>0</v>
      </c>
      <c r="C47" s="32">
        <v>0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</row>
    <row r="48" spans="1:13" ht="21.95" customHeight="1" x14ac:dyDescent="0.25">
      <c r="A48" s="129"/>
      <c r="B48" s="11"/>
      <c r="C48" s="130"/>
      <c r="D48" s="130"/>
      <c r="E48" s="130"/>
      <c r="F48" s="130"/>
      <c r="G48" s="130"/>
      <c r="H48" s="130"/>
    </row>
    <row r="49" spans="1:8" ht="35.1" customHeight="1" x14ac:dyDescent="0.25">
      <c r="A49" s="506"/>
      <c r="B49" s="506"/>
      <c r="C49" s="506"/>
      <c r="D49" s="506"/>
      <c r="E49" s="506"/>
      <c r="F49" s="506"/>
      <c r="G49" s="506"/>
      <c r="H49" s="506"/>
    </row>
  </sheetData>
  <mergeCells count="4">
    <mergeCell ref="A2:B2"/>
    <mergeCell ref="B7:B8"/>
    <mergeCell ref="A7:A8"/>
    <mergeCell ref="A49:H4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" enableFormatConditionsCalculation="0">
    <tabColor indexed="11"/>
  </sheetPr>
  <dimension ref="A1:M4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.75" x14ac:dyDescent="0.25"/>
  <cols>
    <col min="1" max="1" width="38.375" style="31" customWidth="1"/>
    <col min="2" max="2" width="9" style="31" customWidth="1"/>
    <col min="3" max="13" width="7.75" style="31" customWidth="1"/>
    <col min="14" max="16384" width="11" style="31"/>
  </cols>
  <sheetData>
    <row r="1" spans="1:13" s="127" customFormat="1" ht="12.75" x14ac:dyDescent="0.2">
      <c r="A1" s="126" t="s">
        <v>177</v>
      </c>
      <c r="F1" s="128"/>
    </row>
    <row r="2" spans="1:13" s="1" customFormat="1" ht="12.75" x14ac:dyDescent="0.2">
      <c r="A2" s="508" t="s">
        <v>0</v>
      </c>
      <c r="B2" s="498"/>
      <c r="C2" s="63"/>
      <c r="F2" s="62"/>
      <c r="G2" s="62"/>
      <c r="M2" s="67" t="s">
        <v>178</v>
      </c>
    </row>
    <row r="3" spans="1:13" s="1" customFormat="1" ht="15" customHeight="1" x14ac:dyDescent="0.2">
      <c r="A3" s="73"/>
      <c r="B3" s="63"/>
      <c r="C3" s="63"/>
      <c r="F3" s="62"/>
      <c r="G3" s="62"/>
      <c r="H3" s="67"/>
    </row>
    <row r="4" spans="1:13" ht="15" customHeight="1" x14ac:dyDescent="0.25">
      <c r="A4" s="341" t="s">
        <v>408</v>
      </c>
      <c r="B4" s="108"/>
      <c r="C4" s="108"/>
      <c r="D4" s="108"/>
      <c r="E4" s="108"/>
      <c r="F4" s="108"/>
      <c r="G4" s="108"/>
      <c r="H4" s="108"/>
      <c r="I4" s="186"/>
      <c r="J4" s="186"/>
      <c r="K4" s="186"/>
      <c r="L4" s="186"/>
      <c r="M4" s="186"/>
    </row>
    <row r="5" spans="1:13" ht="7.5" customHeight="1" x14ac:dyDescent="0.25">
      <c r="A5" s="239"/>
      <c r="B5" s="143"/>
      <c r="C5" s="143"/>
      <c r="D5" s="143"/>
      <c r="E5" s="143"/>
      <c r="F5" s="143"/>
      <c r="G5" s="143"/>
      <c r="H5" s="143"/>
      <c r="I5" s="186"/>
      <c r="J5" s="186"/>
      <c r="K5" s="186"/>
      <c r="L5" s="186"/>
      <c r="M5" s="186"/>
    </row>
    <row r="6" spans="1:13" ht="7.5" customHeight="1" x14ac:dyDescent="0.25">
      <c r="A6" s="142"/>
      <c r="B6" s="142"/>
      <c r="C6" s="142"/>
      <c r="D6" s="142"/>
      <c r="E6" s="142"/>
      <c r="F6" s="142"/>
      <c r="G6" s="142"/>
      <c r="H6" s="142"/>
    </row>
    <row r="7" spans="1:13" s="47" customFormat="1" ht="30.95" customHeight="1" x14ac:dyDescent="0.15">
      <c r="A7" s="527" t="s">
        <v>94</v>
      </c>
      <c r="B7" s="525" t="s">
        <v>65</v>
      </c>
      <c r="C7" s="342" t="s">
        <v>113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7" customFormat="1" ht="30.95" customHeight="1" x14ac:dyDescent="0.15">
      <c r="A8" s="528"/>
      <c r="B8" s="526"/>
      <c r="C8" s="345" t="s">
        <v>114</v>
      </c>
      <c r="D8" s="346" t="s">
        <v>115</v>
      </c>
      <c r="E8" s="346" t="s">
        <v>116</v>
      </c>
      <c r="F8" s="346" t="s">
        <v>117</v>
      </c>
      <c r="G8" s="346" t="s">
        <v>118</v>
      </c>
      <c r="H8" s="346" t="s">
        <v>201</v>
      </c>
      <c r="I8" s="347" t="s">
        <v>202</v>
      </c>
      <c r="J8" s="348" t="s">
        <v>203</v>
      </c>
      <c r="K8" s="348" t="s">
        <v>204</v>
      </c>
      <c r="L8" s="348" t="s">
        <v>205</v>
      </c>
      <c r="M8" s="349" t="s">
        <v>206</v>
      </c>
    </row>
    <row r="9" spans="1:13" s="46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6" customFormat="1" ht="21.95" customHeight="1" x14ac:dyDescent="0.2">
      <c r="B10" s="352" t="s">
        <v>93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6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6" customFormat="1" ht="21.95" customHeight="1" x14ac:dyDescent="0.2">
      <c r="B12" s="352" t="s">
        <v>74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6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6" customFormat="1" ht="23.1" customHeight="1" x14ac:dyDescent="0.2">
      <c r="A14" s="356" t="s">
        <v>98</v>
      </c>
      <c r="B14" s="357">
        <v>34723</v>
      </c>
      <c r="C14" s="357">
        <v>1164</v>
      </c>
      <c r="D14" s="357">
        <v>17531</v>
      </c>
      <c r="E14" s="357">
        <v>10951</v>
      </c>
      <c r="F14" s="357">
        <v>3088</v>
      </c>
      <c r="G14" s="357">
        <v>1199</v>
      </c>
      <c r="H14" s="357">
        <v>481</v>
      </c>
      <c r="I14" s="357">
        <v>223</v>
      </c>
      <c r="J14" s="357">
        <v>68</v>
      </c>
      <c r="K14" s="357">
        <v>14</v>
      </c>
      <c r="L14" s="357">
        <v>3</v>
      </c>
      <c r="M14" s="357">
        <v>1</v>
      </c>
    </row>
    <row r="15" spans="1:13" s="46" customFormat="1" ht="23.1" customHeight="1" x14ac:dyDescent="0.2">
      <c r="A15" s="356" t="s">
        <v>99</v>
      </c>
      <c r="B15" s="357">
        <v>11224</v>
      </c>
      <c r="C15" s="357">
        <v>911</v>
      </c>
      <c r="D15" s="357">
        <v>5074</v>
      </c>
      <c r="E15" s="357">
        <v>2766</v>
      </c>
      <c r="F15" s="357">
        <v>1191</v>
      </c>
      <c r="G15" s="357">
        <v>736</v>
      </c>
      <c r="H15" s="357">
        <v>341</v>
      </c>
      <c r="I15" s="357">
        <v>151</v>
      </c>
      <c r="J15" s="357">
        <v>46</v>
      </c>
      <c r="K15" s="357">
        <v>7</v>
      </c>
      <c r="L15" s="357">
        <v>0</v>
      </c>
      <c r="M15" s="357">
        <v>1</v>
      </c>
    </row>
    <row r="16" spans="1:13" s="46" customFormat="1" ht="23.1" customHeight="1" x14ac:dyDescent="0.2">
      <c r="A16" s="356" t="s">
        <v>100</v>
      </c>
      <c r="B16" s="357">
        <v>18064</v>
      </c>
      <c r="C16" s="357">
        <v>233</v>
      </c>
      <c r="D16" s="357">
        <v>8050</v>
      </c>
      <c r="E16" s="357">
        <v>6177</v>
      </c>
      <c r="F16" s="357">
        <v>2134</v>
      </c>
      <c r="G16" s="357">
        <v>917</v>
      </c>
      <c r="H16" s="357">
        <v>354</v>
      </c>
      <c r="I16" s="357">
        <v>145</v>
      </c>
      <c r="J16" s="357">
        <v>44</v>
      </c>
      <c r="K16" s="357">
        <v>7</v>
      </c>
      <c r="L16" s="357">
        <v>2</v>
      </c>
      <c r="M16" s="357">
        <v>1</v>
      </c>
    </row>
    <row r="17" spans="1:13" s="46" customFormat="1" ht="23.1" customHeight="1" x14ac:dyDescent="0.2">
      <c r="A17" s="356" t="s">
        <v>101</v>
      </c>
      <c r="B17" s="357">
        <v>10982</v>
      </c>
      <c r="C17" s="357">
        <v>142</v>
      </c>
      <c r="D17" s="357">
        <v>4389</v>
      </c>
      <c r="E17" s="357">
        <v>3917</v>
      </c>
      <c r="F17" s="357">
        <v>1402</v>
      </c>
      <c r="G17" s="357">
        <v>607</v>
      </c>
      <c r="H17" s="357">
        <v>297</v>
      </c>
      <c r="I17" s="357">
        <v>175</v>
      </c>
      <c r="J17" s="357">
        <v>45</v>
      </c>
      <c r="K17" s="357">
        <v>8</v>
      </c>
      <c r="L17" s="357">
        <v>0</v>
      </c>
      <c r="M17" s="357">
        <v>0</v>
      </c>
    </row>
    <row r="18" spans="1:13" s="46" customFormat="1" ht="23.1" customHeight="1" x14ac:dyDescent="0.2">
      <c r="A18" s="356" t="s">
        <v>102</v>
      </c>
      <c r="B18" s="357">
        <v>31</v>
      </c>
      <c r="C18" s="357">
        <v>1</v>
      </c>
      <c r="D18" s="357">
        <v>12</v>
      </c>
      <c r="E18" s="357">
        <v>11</v>
      </c>
      <c r="F18" s="357">
        <v>5</v>
      </c>
      <c r="G18" s="357">
        <v>2</v>
      </c>
      <c r="H18" s="357">
        <v>0</v>
      </c>
      <c r="I18" s="357">
        <v>0</v>
      </c>
      <c r="J18" s="357">
        <v>0</v>
      </c>
      <c r="K18" s="357">
        <v>0</v>
      </c>
      <c r="L18" s="357">
        <v>0</v>
      </c>
      <c r="M18" s="357">
        <v>0</v>
      </c>
    </row>
    <row r="19" spans="1:13" s="46" customFormat="1" ht="23.1" customHeight="1" x14ac:dyDescent="0.2">
      <c r="A19" s="356" t="s">
        <v>103</v>
      </c>
      <c r="B19" s="357">
        <v>32</v>
      </c>
      <c r="C19" s="357">
        <v>1</v>
      </c>
      <c r="D19" s="357">
        <v>16</v>
      </c>
      <c r="E19" s="357">
        <v>8</v>
      </c>
      <c r="F19" s="357">
        <v>3</v>
      </c>
      <c r="G19" s="357">
        <v>3</v>
      </c>
      <c r="H19" s="357">
        <v>1</v>
      </c>
      <c r="I19" s="357">
        <v>0</v>
      </c>
      <c r="J19" s="357">
        <v>0</v>
      </c>
      <c r="K19" s="357">
        <v>0</v>
      </c>
      <c r="L19" s="357">
        <v>0</v>
      </c>
      <c r="M19" s="357">
        <v>0</v>
      </c>
    </row>
    <row r="20" spans="1:13" s="46" customFormat="1" ht="23.1" customHeight="1" x14ac:dyDescent="0.2">
      <c r="A20" s="356" t="s">
        <v>104</v>
      </c>
      <c r="B20" s="357">
        <v>1</v>
      </c>
      <c r="C20" s="357">
        <v>0</v>
      </c>
      <c r="D20" s="357">
        <v>1</v>
      </c>
      <c r="E20" s="357">
        <v>0</v>
      </c>
      <c r="F20" s="357">
        <v>0</v>
      </c>
      <c r="G20" s="357">
        <v>0</v>
      </c>
      <c r="H20" s="357">
        <v>0</v>
      </c>
      <c r="I20" s="357">
        <v>0</v>
      </c>
      <c r="J20" s="357">
        <v>0</v>
      </c>
      <c r="K20" s="357">
        <v>0</v>
      </c>
      <c r="L20" s="357">
        <v>0</v>
      </c>
      <c r="M20" s="357">
        <v>0</v>
      </c>
    </row>
    <row r="21" spans="1:13" s="46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6" customFormat="1" ht="23.1" customHeight="1" x14ac:dyDescent="0.2">
      <c r="A22" s="358" t="s">
        <v>89</v>
      </c>
      <c r="B22" s="359">
        <v>75057</v>
      </c>
      <c r="C22" s="359">
        <v>2452</v>
      </c>
      <c r="D22" s="359">
        <v>35073</v>
      </c>
      <c r="E22" s="359">
        <v>23830</v>
      </c>
      <c r="F22" s="359">
        <v>7823</v>
      </c>
      <c r="G22" s="359">
        <v>3464</v>
      </c>
      <c r="H22" s="359">
        <v>1474</v>
      </c>
      <c r="I22" s="359">
        <v>694</v>
      </c>
      <c r="J22" s="359">
        <v>203</v>
      </c>
      <c r="K22" s="359">
        <v>36</v>
      </c>
      <c r="L22" s="359">
        <v>5</v>
      </c>
      <c r="M22" s="359">
        <v>3</v>
      </c>
    </row>
    <row r="23" spans="1:13" s="46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6" customFormat="1" ht="21.95" customHeight="1" x14ac:dyDescent="0.2">
      <c r="B24" s="361" t="s">
        <v>90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6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6" customFormat="1" ht="23.1" customHeight="1" x14ac:dyDescent="0.2">
      <c r="A26" s="356" t="s">
        <v>98</v>
      </c>
      <c r="B26" s="357">
        <v>25365</v>
      </c>
      <c r="C26" s="357">
        <v>180</v>
      </c>
      <c r="D26" s="357">
        <v>12439</v>
      </c>
      <c r="E26" s="357">
        <v>8995</v>
      </c>
      <c r="F26" s="357">
        <v>2476</v>
      </c>
      <c r="G26" s="357">
        <v>827</v>
      </c>
      <c r="H26" s="357">
        <v>284</v>
      </c>
      <c r="I26" s="357">
        <v>116</v>
      </c>
      <c r="J26" s="357">
        <v>37</v>
      </c>
      <c r="K26" s="357">
        <v>8</v>
      </c>
      <c r="L26" s="357">
        <v>2</v>
      </c>
      <c r="M26" s="357">
        <v>1</v>
      </c>
    </row>
    <row r="27" spans="1:13" s="46" customFormat="1" ht="23.1" customHeight="1" x14ac:dyDescent="0.2">
      <c r="A27" s="356" t="s">
        <v>99</v>
      </c>
      <c r="B27" s="357">
        <v>5480</v>
      </c>
      <c r="C27" s="357">
        <v>59</v>
      </c>
      <c r="D27" s="357">
        <v>2492</v>
      </c>
      <c r="E27" s="357">
        <v>1847</v>
      </c>
      <c r="F27" s="357">
        <v>638</v>
      </c>
      <c r="G27" s="357">
        <v>261</v>
      </c>
      <c r="H27" s="357">
        <v>104</v>
      </c>
      <c r="I27" s="357">
        <v>56</v>
      </c>
      <c r="J27" s="357">
        <v>19</v>
      </c>
      <c r="K27" s="357">
        <v>4</v>
      </c>
      <c r="L27" s="357">
        <v>0</v>
      </c>
      <c r="M27" s="357">
        <v>0</v>
      </c>
    </row>
    <row r="28" spans="1:13" s="46" customFormat="1" ht="23.1" customHeight="1" x14ac:dyDescent="0.2">
      <c r="A28" s="356" t="s">
        <v>100</v>
      </c>
      <c r="B28" s="357">
        <v>14789</v>
      </c>
      <c r="C28" s="357">
        <v>95</v>
      </c>
      <c r="D28" s="357">
        <v>6461</v>
      </c>
      <c r="E28" s="357">
        <v>5158</v>
      </c>
      <c r="F28" s="357">
        <v>1851</v>
      </c>
      <c r="G28" s="357">
        <v>776</v>
      </c>
      <c r="H28" s="357">
        <v>288</v>
      </c>
      <c r="I28" s="357">
        <v>118</v>
      </c>
      <c r="J28" s="357">
        <v>34</v>
      </c>
      <c r="K28" s="357">
        <v>5</v>
      </c>
      <c r="L28" s="357">
        <v>2</v>
      </c>
      <c r="M28" s="357">
        <v>1</v>
      </c>
    </row>
    <row r="29" spans="1:13" s="46" customFormat="1" ht="23.1" customHeight="1" x14ac:dyDescent="0.2">
      <c r="A29" s="356" t="s">
        <v>101</v>
      </c>
      <c r="B29" s="357">
        <v>7854</v>
      </c>
      <c r="C29" s="357">
        <v>32</v>
      </c>
      <c r="D29" s="357">
        <v>2926</v>
      </c>
      <c r="E29" s="357">
        <v>2961</v>
      </c>
      <c r="F29" s="357">
        <v>1109</v>
      </c>
      <c r="G29" s="357">
        <v>461</v>
      </c>
      <c r="H29" s="357">
        <v>211</v>
      </c>
      <c r="I29" s="357">
        <v>112</v>
      </c>
      <c r="J29" s="357">
        <v>34</v>
      </c>
      <c r="K29" s="357">
        <v>8</v>
      </c>
      <c r="L29" s="357">
        <v>0</v>
      </c>
      <c r="M29" s="357">
        <v>0</v>
      </c>
    </row>
    <row r="30" spans="1:13" s="46" customFormat="1" ht="23.1" customHeight="1" x14ac:dyDescent="0.2">
      <c r="A30" s="356" t="s">
        <v>102</v>
      </c>
      <c r="B30" s="357">
        <v>30</v>
      </c>
      <c r="C30" s="357">
        <v>1</v>
      </c>
      <c r="D30" s="357">
        <v>12</v>
      </c>
      <c r="E30" s="357">
        <v>10</v>
      </c>
      <c r="F30" s="357">
        <v>5</v>
      </c>
      <c r="G30" s="357">
        <v>2</v>
      </c>
      <c r="H30" s="357">
        <v>0</v>
      </c>
      <c r="I30" s="357">
        <v>0</v>
      </c>
      <c r="J30" s="357">
        <v>0</v>
      </c>
      <c r="K30" s="357">
        <v>0</v>
      </c>
      <c r="L30" s="357">
        <v>0</v>
      </c>
      <c r="M30" s="357">
        <v>0</v>
      </c>
    </row>
    <row r="31" spans="1:13" s="46" customFormat="1" ht="23.1" customHeight="1" x14ac:dyDescent="0.2">
      <c r="A31" s="356" t="s">
        <v>103</v>
      </c>
      <c r="B31" s="357">
        <v>18</v>
      </c>
      <c r="C31" s="357">
        <v>0</v>
      </c>
      <c r="D31" s="357">
        <v>10</v>
      </c>
      <c r="E31" s="357">
        <v>5</v>
      </c>
      <c r="F31" s="357">
        <v>2</v>
      </c>
      <c r="G31" s="357">
        <v>1</v>
      </c>
      <c r="H31" s="357">
        <v>0</v>
      </c>
      <c r="I31" s="357">
        <v>0</v>
      </c>
      <c r="J31" s="357">
        <v>0</v>
      </c>
      <c r="K31" s="357">
        <v>0</v>
      </c>
      <c r="L31" s="357">
        <v>0</v>
      </c>
      <c r="M31" s="357">
        <v>0</v>
      </c>
    </row>
    <row r="32" spans="1:13" s="46" customFormat="1" ht="23.1" customHeight="1" x14ac:dyDescent="0.2">
      <c r="A32" s="356" t="s">
        <v>104</v>
      </c>
      <c r="B32" s="357">
        <v>1</v>
      </c>
      <c r="C32" s="357">
        <v>0</v>
      </c>
      <c r="D32" s="357">
        <v>1</v>
      </c>
      <c r="E32" s="357">
        <v>0</v>
      </c>
      <c r="F32" s="357">
        <v>0</v>
      </c>
      <c r="G32" s="357">
        <v>0</v>
      </c>
      <c r="H32" s="357">
        <v>0</v>
      </c>
      <c r="I32" s="357">
        <v>0</v>
      </c>
      <c r="J32" s="357">
        <v>0</v>
      </c>
      <c r="K32" s="357">
        <v>0</v>
      </c>
      <c r="L32" s="357">
        <v>0</v>
      </c>
      <c r="M32" s="357">
        <v>0</v>
      </c>
    </row>
    <row r="33" spans="1:13" s="46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6" customFormat="1" ht="23.1" customHeight="1" x14ac:dyDescent="0.2">
      <c r="A34" s="358" t="s">
        <v>91</v>
      </c>
      <c r="B34" s="359">
        <v>53537</v>
      </c>
      <c r="C34" s="359">
        <v>367</v>
      </c>
      <c r="D34" s="359">
        <v>24341</v>
      </c>
      <c r="E34" s="359">
        <v>18976</v>
      </c>
      <c r="F34" s="359">
        <v>6081</v>
      </c>
      <c r="G34" s="359">
        <v>2328</v>
      </c>
      <c r="H34" s="359">
        <v>887</v>
      </c>
      <c r="I34" s="359">
        <v>402</v>
      </c>
      <c r="J34" s="359">
        <v>124</v>
      </c>
      <c r="K34" s="359">
        <v>25</v>
      </c>
      <c r="L34" s="359">
        <v>4</v>
      </c>
      <c r="M34" s="359">
        <v>2</v>
      </c>
    </row>
    <row r="35" spans="1:13" s="46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6" customFormat="1" ht="21.95" customHeight="1" x14ac:dyDescent="0.2">
      <c r="B36" s="361" t="s">
        <v>92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6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6" customFormat="1" ht="23.1" customHeight="1" x14ac:dyDescent="0.2">
      <c r="A38" s="356" t="s">
        <v>98</v>
      </c>
      <c r="B38" s="357">
        <v>9358</v>
      </c>
      <c r="C38" s="357">
        <v>984</v>
      </c>
      <c r="D38" s="357">
        <v>5092</v>
      </c>
      <c r="E38" s="357">
        <v>1956</v>
      </c>
      <c r="F38" s="357">
        <v>612</v>
      </c>
      <c r="G38" s="357">
        <v>372</v>
      </c>
      <c r="H38" s="357">
        <v>197</v>
      </c>
      <c r="I38" s="357">
        <v>107</v>
      </c>
      <c r="J38" s="357">
        <v>31</v>
      </c>
      <c r="K38" s="357">
        <v>6</v>
      </c>
      <c r="L38" s="357">
        <v>1</v>
      </c>
      <c r="M38" s="357">
        <v>0</v>
      </c>
    </row>
    <row r="39" spans="1:13" s="46" customFormat="1" ht="23.1" customHeight="1" x14ac:dyDescent="0.2">
      <c r="A39" s="356" t="s">
        <v>99</v>
      </c>
      <c r="B39" s="357">
        <v>5744</v>
      </c>
      <c r="C39" s="357">
        <v>852</v>
      </c>
      <c r="D39" s="357">
        <v>2582</v>
      </c>
      <c r="E39" s="357">
        <v>919</v>
      </c>
      <c r="F39" s="357">
        <v>553</v>
      </c>
      <c r="G39" s="357">
        <v>475</v>
      </c>
      <c r="H39" s="357">
        <v>237</v>
      </c>
      <c r="I39" s="357">
        <v>95</v>
      </c>
      <c r="J39" s="357">
        <v>27</v>
      </c>
      <c r="K39" s="357">
        <v>3</v>
      </c>
      <c r="L39" s="357">
        <v>0</v>
      </c>
      <c r="M39" s="357">
        <v>1</v>
      </c>
    </row>
    <row r="40" spans="1:13" s="46" customFormat="1" ht="23.1" customHeight="1" x14ac:dyDescent="0.2">
      <c r="A40" s="356" t="s">
        <v>100</v>
      </c>
      <c r="B40" s="357">
        <v>3275</v>
      </c>
      <c r="C40" s="357">
        <v>138</v>
      </c>
      <c r="D40" s="357">
        <v>1589</v>
      </c>
      <c r="E40" s="357">
        <v>1019</v>
      </c>
      <c r="F40" s="357">
        <v>283</v>
      </c>
      <c r="G40" s="357">
        <v>141</v>
      </c>
      <c r="H40" s="357">
        <v>66</v>
      </c>
      <c r="I40" s="357">
        <v>27</v>
      </c>
      <c r="J40" s="357">
        <v>10</v>
      </c>
      <c r="K40" s="357">
        <v>2</v>
      </c>
      <c r="L40" s="357">
        <v>0</v>
      </c>
      <c r="M40" s="357">
        <v>0</v>
      </c>
    </row>
    <row r="41" spans="1:13" s="46" customFormat="1" ht="23.1" customHeight="1" x14ac:dyDescent="0.2">
      <c r="A41" s="356" t="s">
        <v>101</v>
      </c>
      <c r="B41" s="357">
        <v>3128</v>
      </c>
      <c r="C41" s="357">
        <v>110</v>
      </c>
      <c r="D41" s="357">
        <v>1463</v>
      </c>
      <c r="E41" s="357">
        <v>956</v>
      </c>
      <c r="F41" s="357">
        <v>293</v>
      </c>
      <c r="G41" s="357">
        <v>146</v>
      </c>
      <c r="H41" s="357">
        <v>86</v>
      </c>
      <c r="I41" s="357">
        <v>63</v>
      </c>
      <c r="J41" s="357">
        <v>11</v>
      </c>
      <c r="K41" s="357">
        <v>0</v>
      </c>
      <c r="L41" s="357">
        <v>0</v>
      </c>
      <c r="M41" s="357">
        <v>0</v>
      </c>
    </row>
    <row r="42" spans="1:13" s="46" customFormat="1" ht="23.1" customHeight="1" x14ac:dyDescent="0.2">
      <c r="A42" s="356" t="s">
        <v>102</v>
      </c>
      <c r="B42" s="357">
        <v>1</v>
      </c>
      <c r="C42" s="357">
        <v>0</v>
      </c>
      <c r="D42" s="357">
        <v>0</v>
      </c>
      <c r="E42" s="357">
        <v>1</v>
      </c>
      <c r="F42" s="357">
        <v>0</v>
      </c>
      <c r="G42" s="357">
        <v>0</v>
      </c>
      <c r="H42" s="357">
        <v>0</v>
      </c>
      <c r="I42" s="357">
        <v>0</v>
      </c>
      <c r="J42" s="357">
        <v>0</v>
      </c>
      <c r="K42" s="357">
        <v>0</v>
      </c>
      <c r="L42" s="357">
        <v>0</v>
      </c>
      <c r="M42" s="357">
        <v>0</v>
      </c>
    </row>
    <row r="43" spans="1:13" s="46" customFormat="1" ht="23.1" customHeight="1" x14ac:dyDescent="0.2">
      <c r="A43" s="356" t="s">
        <v>103</v>
      </c>
      <c r="B43" s="357">
        <v>14</v>
      </c>
      <c r="C43" s="357">
        <v>1</v>
      </c>
      <c r="D43" s="357">
        <v>6</v>
      </c>
      <c r="E43" s="357">
        <v>3</v>
      </c>
      <c r="F43" s="357">
        <v>1</v>
      </c>
      <c r="G43" s="357">
        <v>2</v>
      </c>
      <c r="H43" s="357">
        <v>1</v>
      </c>
      <c r="I43" s="357">
        <v>0</v>
      </c>
      <c r="J43" s="357">
        <v>0</v>
      </c>
      <c r="K43" s="357">
        <v>0</v>
      </c>
      <c r="L43" s="357">
        <v>0</v>
      </c>
      <c r="M43" s="357">
        <v>0</v>
      </c>
    </row>
    <row r="44" spans="1:13" s="46" customFormat="1" ht="23.1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6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6" customFormat="1" ht="23.1" customHeight="1" x14ac:dyDescent="0.2">
      <c r="A46" s="358" t="s">
        <v>91</v>
      </c>
      <c r="B46" s="359">
        <v>21520</v>
      </c>
      <c r="C46" s="359">
        <v>2085</v>
      </c>
      <c r="D46" s="359">
        <v>10732</v>
      </c>
      <c r="E46" s="359">
        <v>4854</v>
      </c>
      <c r="F46" s="359">
        <v>1742</v>
      </c>
      <c r="G46" s="359">
        <v>1136</v>
      </c>
      <c r="H46" s="359">
        <v>587</v>
      </c>
      <c r="I46" s="359">
        <v>292</v>
      </c>
      <c r="J46" s="359">
        <v>79</v>
      </c>
      <c r="K46" s="359">
        <v>11</v>
      </c>
      <c r="L46" s="359">
        <v>1</v>
      </c>
      <c r="M46" s="359">
        <v>1</v>
      </c>
    </row>
  </sheetData>
  <mergeCells count="3">
    <mergeCell ref="A2:B2"/>
    <mergeCell ref="A7:A8"/>
    <mergeCell ref="B7:B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11" enableFormatConditionsCalculation="0">
    <tabColor indexed="11"/>
  </sheetPr>
  <dimension ref="A1:M4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.75" x14ac:dyDescent="0.25"/>
  <cols>
    <col min="1" max="1" width="38.375" style="31" customWidth="1"/>
    <col min="2" max="2" width="9" style="31" customWidth="1"/>
    <col min="3" max="13" width="7.75" style="31" customWidth="1"/>
    <col min="14" max="16384" width="11" style="31"/>
  </cols>
  <sheetData>
    <row r="1" spans="1:13" s="127" customFormat="1" ht="12.75" x14ac:dyDescent="0.2">
      <c r="A1" s="126" t="s">
        <v>177</v>
      </c>
      <c r="F1" s="128"/>
    </row>
    <row r="2" spans="1:13" s="1" customFormat="1" ht="12.75" x14ac:dyDescent="0.2">
      <c r="A2" s="508" t="s">
        <v>0</v>
      </c>
      <c r="B2" s="498"/>
      <c r="C2" s="63"/>
      <c r="F2" s="62"/>
      <c r="G2" s="62"/>
      <c r="M2" s="67" t="s">
        <v>178</v>
      </c>
    </row>
    <row r="3" spans="1:13" s="1" customFormat="1" ht="15" customHeight="1" x14ac:dyDescent="0.2">
      <c r="A3" s="73"/>
      <c r="B3" s="63"/>
      <c r="C3" s="63"/>
      <c r="F3" s="62"/>
      <c r="G3" s="62"/>
      <c r="H3" s="67"/>
    </row>
    <row r="4" spans="1:13" ht="15" customHeight="1" x14ac:dyDescent="0.25">
      <c r="A4" s="341" t="s">
        <v>408</v>
      </c>
      <c r="B4" s="108"/>
      <c r="C4" s="108"/>
      <c r="D4" s="108"/>
      <c r="E4" s="108"/>
      <c r="F4" s="108"/>
      <c r="G4" s="108"/>
      <c r="H4" s="108"/>
      <c r="I4" s="186"/>
      <c r="J4" s="186"/>
      <c r="K4" s="186"/>
      <c r="L4" s="186"/>
      <c r="M4" s="186"/>
    </row>
    <row r="5" spans="1:13" ht="7.5" customHeight="1" x14ac:dyDescent="0.25">
      <c r="A5" s="239"/>
      <c r="B5" s="143"/>
      <c r="C5" s="143"/>
      <c r="D5" s="143"/>
      <c r="E5" s="143"/>
      <c r="F5" s="143"/>
      <c r="G5" s="143"/>
      <c r="H5" s="143"/>
      <c r="I5" s="186"/>
      <c r="J5" s="186"/>
      <c r="K5" s="186"/>
      <c r="L5" s="186"/>
      <c r="M5" s="186"/>
    </row>
    <row r="6" spans="1:13" ht="7.5" customHeight="1" x14ac:dyDescent="0.25">
      <c r="A6" s="142"/>
      <c r="B6" s="142"/>
      <c r="C6" s="142"/>
      <c r="D6" s="142"/>
      <c r="E6" s="142"/>
      <c r="F6" s="142"/>
      <c r="G6" s="142"/>
      <c r="H6" s="142"/>
    </row>
    <row r="7" spans="1:13" s="47" customFormat="1" ht="30.95" customHeight="1" x14ac:dyDescent="0.15">
      <c r="A7" s="527" t="s">
        <v>94</v>
      </c>
      <c r="B7" s="525" t="s">
        <v>65</v>
      </c>
      <c r="C7" s="342" t="s">
        <v>113</v>
      </c>
      <c r="D7" s="343"/>
      <c r="E7" s="343"/>
      <c r="F7" s="343"/>
      <c r="G7" s="343"/>
      <c r="H7" s="343"/>
      <c r="I7" s="344"/>
      <c r="J7" s="344"/>
      <c r="K7" s="344"/>
      <c r="L7" s="344"/>
      <c r="M7" s="344"/>
    </row>
    <row r="8" spans="1:13" s="47" customFormat="1" ht="30.95" customHeight="1" x14ac:dyDescent="0.15">
      <c r="A8" s="528"/>
      <c r="B8" s="526"/>
      <c r="C8" s="345" t="s">
        <v>114</v>
      </c>
      <c r="D8" s="346" t="s">
        <v>115</v>
      </c>
      <c r="E8" s="346" t="s">
        <v>116</v>
      </c>
      <c r="F8" s="346" t="s">
        <v>117</v>
      </c>
      <c r="G8" s="346" t="s">
        <v>118</v>
      </c>
      <c r="H8" s="346" t="s">
        <v>201</v>
      </c>
      <c r="I8" s="347" t="s">
        <v>202</v>
      </c>
      <c r="J8" s="348" t="s">
        <v>203</v>
      </c>
      <c r="K8" s="348" t="s">
        <v>204</v>
      </c>
      <c r="L8" s="348" t="s">
        <v>205</v>
      </c>
      <c r="M8" s="349" t="s">
        <v>206</v>
      </c>
    </row>
    <row r="9" spans="1:13" s="46" customFormat="1" ht="24.95" customHeight="1" x14ac:dyDescent="0.2">
      <c r="A9" s="350"/>
      <c r="B9" s="350"/>
      <c r="C9" s="350"/>
      <c r="D9" s="350"/>
      <c r="E9" s="350"/>
      <c r="F9" s="350"/>
      <c r="G9" s="350"/>
      <c r="H9" s="351"/>
    </row>
    <row r="10" spans="1:13" s="46" customFormat="1" ht="21.95" customHeight="1" x14ac:dyDescent="0.2">
      <c r="B10" s="352" t="s">
        <v>199</v>
      </c>
      <c r="C10" s="353"/>
      <c r="D10" s="353"/>
      <c r="E10" s="353"/>
      <c r="F10" s="353"/>
      <c r="G10" s="353"/>
      <c r="H10" s="353"/>
      <c r="I10" s="354"/>
      <c r="J10" s="354"/>
      <c r="K10" s="354"/>
      <c r="L10" s="354"/>
      <c r="M10" s="354"/>
    </row>
    <row r="11" spans="1:13" s="46" customFormat="1" ht="12" customHeight="1" x14ac:dyDescent="0.2">
      <c r="B11" s="352"/>
      <c r="C11" s="355"/>
      <c r="D11" s="355"/>
      <c r="E11" s="355"/>
      <c r="F11" s="355"/>
      <c r="G11" s="355"/>
      <c r="H11" s="355"/>
    </row>
    <row r="12" spans="1:13" s="46" customFormat="1" ht="21.95" customHeight="1" x14ac:dyDescent="0.2">
      <c r="B12" s="352" t="s">
        <v>74</v>
      </c>
      <c r="C12" s="353"/>
      <c r="D12" s="353"/>
      <c r="E12" s="353"/>
      <c r="F12" s="353"/>
      <c r="G12" s="353"/>
      <c r="H12" s="353"/>
      <c r="I12" s="354"/>
      <c r="J12" s="354"/>
      <c r="K12" s="354"/>
      <c r="L12" s="354"/>
      <c r="M12" s="354"/>
    </row>
    <row r="13" spans="1:13" s="46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53"/>
    </row>
    <row r="14" spans="1:13" s="46" customFormat="1" ht="23.1" customHeight="1" x14ac:dyDescent="0.2">
      <c r="A14" s="356" t="s">
        <v>98</v>
      </c>
      <c r="B14" s="357">
        <v>6549</v>
      </c>
      <c r="C14" s="357">
        <v>22</v>
      </c>
      <c r="D14" s="357">
        <v>1432</v>
      </c>
      <c r="E14" s="357">
        <v>2386</v>
      </c>
      <c r="F14" s="357">
        <v>1262</v>
      </c>
      <c r="G14" s="357">
        <v>702</v>
      </c>
      <c r="H14" s="357">
        <v>403</v>
      </c>
      <c r="I14" s="357">
        <v>257</v>
      </c>
      <c r="J14" s="357">
        <v>79</v>
      </c>
      <c r="K14" s="357">
        <v>6</v>
      </c>
      <c r="L14" s="357">
        <v>0</v>
      </c>
      <c r="M14" s="357">
        <v>0</v>
      </c>
    </row>
    <row r="15" spans="1:13" s="46" customFormat="1" ht="23.1" customHeight="1" x14ac:dyDescent="0.2">
      <c r="A15" s="356" t="s">
        <v>99</v>
      </c>
      <c r="B15" s="357">
        <v>5535</v>
      </c>
      <c r="C15" s="357">
        <v>15</v>
      </c>
      <c r="D15" s="357">
        <v>1375</v>
      </c>
      <c r="E15" s="357">
        <v>1976</v>
      </c>
      <c r="F15" s="357">
        <v>950</v>
      </c>
      <c r="G15" s="357">
        <v>515</v>
      </c>
      <c r="H15" s="357">
        <v>390</v>
      </c>
      <c r="I15" s="357">
        <v>220</v>
      </c>
      <c r="J15" s="357">
        <v>72</v>
      </c>
      <c r="K15" s="357">
        <v>18</v>
      </c>
      <c r="L15" s="357">
        <v>3</v>
      </c>
      <c r="M15" s="357">
        <v>1</v>
      </c>
    </row>
    <row r="16" spans="1:13" s="46" customFormat="1" ht="23.1" customHeight="1" x14ac:dyDescent="0.2">
      <c r="A16" s="356" t="s">
        <v>100</v>
      </c>
      <c r="B16" s="357">
        <v>35390</v>
      </c>
      <c r="C16" s="357">
        <v>106</v>
      </c>
      <c r="D16" s="357">
        <v>9091</v>
      </c>
      <c r="E16" s="357">
        <v>12851</v>
      </c>
      <c r="F16" s="357">
        <v>6440</v>
      </c>
      <c r="G16" s="357">
        <v>3537</v>
      </c>
      <c r="H16" s="357">
        <v>1949</v>
      </c>
      <c r="I16" s="357">
        <v>1067</v>
      </c>
      <c r="J16" s="357">
        <v>291</v>
      </c>
      <c r="K16" s="357">
        <v>51</v>
      </c>
      <c r="L16" s="357">
        <v>4</v>
      </c>
      <c r="M16" s="357">
        <v>3</v>
      </c>
    </row>
    <row r="17" spans="1:13" s="46" customFormat="1" ht="23.1" customHeight="1" x14ac:dyDescent="0.2">
      <c r="A17" s="356" t="s">
        <v>101</v>
      </c>
      <c r="B17" s="357">
        <v>38794</v>
      </c>
      <c r="C17" s="357">
        <v>102</v>
      </c>
      <c r="D17" s="357">
        <v>9941</v>
      </c>
      <c r="E17" s="357">
        <v>14030</v>
      </c>
      <c r="F17" s="357">
        <v>6849</v>
      </c>
      <c r="G17" s="357">
        <v>3664</v>
      </c>
      <c r="H17" s="357">
        <v>2191</v>
      </c>
      <c r="I17" s="357">
        <v>1410</v>
      </c>
      <c r="J17" s="357">
        <v>503</v>
      </c>
      <c r="K17" s="357">
        <v>96</v>
      </c>
      <c r="L17" s="357">
        <v>7</v>
      </c>
      <c r="M17" s="357">
        <v>1</v>
      </c>
    </row>
    <row r="18" spans="1:13" s="46" customFormat="1" ht="23.1" customHeight="1" x14ac:dyDescent="0.2">
      <c r="A18" s="356" t="s">
        <v>102</v>
      </c>
      <c r="B18" s="357">
        <v>1709</v>
      </c>
      <c r="C18" s="357">
        <v>5</v>
      </c>
      <c r="D18" s="357">
        <v>401</v>
      </c>
      <c r="E18" s="357">
        <v>627</v>
      </c>
      <c r="F18" s="357">
        <v>308</v>
      </c>
      <c r="G18" s="357">
        <v>181</v>
      </c>
      <c r="H18" s="357">
        <v>101</v>
      </c>
      <c r="I18" s="357">
        <v>57</v>
      </c>
      <c r="J18" s="357">
        <v>19</v>
      </c>
      <c r="K18" s="357">
        <v>9</v>
      </c>
      <c r="L18" s="357">
        <v>1</v>
      </c>
      <c r="M18" s="357">
        <v>0</v>
      </c>
    </row>
    <row r="19" spans="1:13" s="46" customFormat="1" ht="23.1" customHeight="1" x14ac:dyDescent="0.2">
      <c r="A19" s="356" t="s">
        <v>103</v>
      </c>
      <c r="B19" s="357">
        <v>8777</v>
      </c>
      <c r="C19" s="357">
        <v>25</v>
      </c>
      <c r="D19" s="357">
        <v>2306</v>
      </c>
      <c r="E19" s="357">
        <v>3086</v>
      </c>
      <c r="F19" s="357">
        <v>1579</v>
      </c>
      <c r="G19" s="357">
        <v>872</v>
      </c>
      <c r="H19" s="357">
        <v>472</v>
      </c>
      <c r="I19" s="357">
        <v>316</v>
      </c>
      <c r="J19" s="357">
        <v>103</v>
      </c>
      <c r="K19" s="357">
        <v>15</v>
      </c>
      <c r="L19" s="357">
        <v>2</v>
      </c>
      <c r="M19" s="357">
        <v>1</v>
      </c>
    </row>
    <row r="20" spans="1:13" s="46" customFormat="1" ht="23.1" customHeight="1" x14ac:dyDescent="0.2">
      <c r="A20" s="356" t="s">
        <v>104</v>
      </c>
      <c r="B20" s="357">
        <v>4</v>
      </c>
      <c r="C20" s="357">
        <v>0</v>
      </c>
      <c r="D20" s="357">
        <v>0</v>
      </c>
      <c r="E20" s="357">
        <v>1</v>
      </c>
      <c r="F20" s="357">
        <v>2</v>
      </c>
      <c r="G20" s="357">
        <v>0</v>
      </c>
      <c r="H20" s="357">
        <v>0</v>
      </c>
      <c r="I20" s="357">
        <v>1</v>
      </c>
      <c r="J20" s="357">
        <v>0</v>
      </c>
      <c r="K20" s="357">
        <v>0</v>
      </c>
      <c r="L20" s="357">
        <v>0</v>
      </c>
      <c r="M20" s="357">
        <v>0</v>
      </c>
    </row>
    <row r="21" spans="1:13" s="46" customFormat="1" ht="21.95" customHeight="1" x14ac:dyDescent="0.2">
      <c r="A21" s="356"/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</row>
    <row r="22" spans="1:13" s="46" customFormat="1" ht="23.1" customHeight="1" x14ac:dyDescent="0.2">
      <c r="A22" s="358" t="s">
        <v>89</v>
      </c>
      <c r="B22" s="359">
        <v>96758</v>
      </c>
      <c r="C22" s="359">
        <v>275</v>
      </c>
      <c r="D22" s="359">
        <v>24546</v>
      </c>
      <c r="E22" s="359">
        <v>34957</v>
      </c>
      <c r="F22" s="359">
        <v>17390</v>
      </c>
      <c r="G22" s="359">
        <v>9471</v>
      </c>
      <c r="H22" s="359">
        <v>5506</v>
      </c>
      <c r="I22" s="359">
        <v>3328</v>
      </c>
      <c r="J22" s="359">
        <v>1067</v>
      </c>
      <c r="K22" s="359">
        <v>195</v>
      </c>
      <c r="L22" s="359">
        <v>17</v>
      </c>
      <c r="M22" s="359">
        <v>6</v>
      </c>
    </row>
    <row r="23" spans="1:13" s="46" customFormat="1" ht="24.95" customHeight="1" x14ac:dyDescent="0.2">
      <c r="A23" s="353"/>
      <c r="B23" s="353"/>
      <c r="C23" s="353"/>
      <c r="D23" s="353"/>
      <c r="E23" s="353"/>
      <c r="F23" s="353"/>
      <c r="G23" s="353"/>
      <c r="H23" s="353"/>
      <c r="I23" s="360"/>
      <c r="J23" s="360"/>
      <c r="K23" s="360"/>
      <c r="L23" s="360"/>
      <c r="M23" s="360"/>
    </row>
    <row r="24" spans="1:13" s="46" customFormat="1" ht="21.95" customHeight="1" x14ac:dyDescent="0.2">
      <c r="B24" s="361" t="s">
        <v>90</v>
      </c>
      <c r="C24" s="362"/>
      <c r="D24" s="362"/>
      <c r="E24" s="362"/>
      <c r="F24" s="362"/>
      <c r="G24" s="362"/>
      <c r="H24" s="362"/>
      <c r="I24" s="363"/>
      <c r="J24" s="363"/>
      <c r="K24" s="363"/>
      <c r="L24" s="363"/>
      <c r="M24" s="363"/>
    </row>
    <row r="25" spans="1:13" s="46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62"/>
      <c r="I25" s="360"/>
      <c r="J25" s="360"/>
      <c r="K25" s="360"/>
      <c r="L25" s="360"/>
      <c r="M25" s="360"/>
    </row>
    <row r="26" spans="1:13" s="46" customFormat="1" ht="23.1" customHeight="1" x14ac:dyDescent="0.2">
      <c r="A26" s="356" t="s">
        <v>98</v>
      </c>
      <c r="B26" s="357">
        <v>4304</v>
      </c>
      <c r="C26" s="357">
        <v>10</v>
      </c>
      <c r="D26" s="357">
        <v>852</v>
      </c>
      <c r="E26" s="357">
        <v>1658</v>
      </c>
      <c r="F26" s="357">
        <v>907</v>
      </c>
      <c r="G26" s="357">
        <v>488</v>
      </c>
      <c r="H26" s="357">
        <v>225</v>
      </c>
      <c r="I26" s="357">
        <v>124</v>
      </c>
      <c r="J26" s="357">
        <v>38</v>
      </c>
      <c r="K26" s="357">
        <v>2</v>
      </c>
      <c r="L26" s="357">
        <v>0</v>
      </c>
      <c r="M26" s="357">
        <v>0</v>
      </c>
    </row>
    <row r="27" spans="1:13" s="46" customFormat="1" ht="23.1" customHeight="1" x14ac:dyDescent="0.2">
      <c r="A27" s="356" t="s">
        <v>99</v>
      </c>
      <c r="B27" s="357">
        <v>3224</v>
      </c>
      <c r="C27" s="357">
        <v>7</v>
      </c>
      <c r="D27" s="357">
        <v>823</v>
      </c>
      <c r="E27" s="357">
        <v>1205</v>
      </c>
      <c r="F27" s="357">
        <v>605</v>
      </c>
      <c r="G27" s="357">
        <v>289</v>
      </c>
      <c r="H27" s="357">
        <v>189</v>
      </c>
      <c r="I27" s="357">
        <v>86</v>
      </c>
      <c r="J27" s="357">
        <v>15</v>
      </c>
      <c r="K27" s="357">
        <v>3</v>
      </c>
      <c r="L27" s="357">
        <v>1</v>
      </c>
      <c r="M27" s="357">
        <v>1</v>
      </c>
    </row>
    <row r="28" spans="1:13" s="46" customFormat="1" ht="23.1" customHeight="1" x14ac:dyDescent="0.2">
      <c r="A28" s="356" t="s">
        <v>100</v>
      </c>
      <c r="B28" s="357">
        <v>24649</v>
      </c>
      <c r="C28" s="357">
        <v>52</v>
      </c>
      <c r="D28" s="357">
        <v>5424</v>
      </c>
      <c r="E28" s="357">
        <v>9188</v>
      </c>
      <c r="F28" s="357">
        <v>5119</v>
      </c>
      <c r="G28" s="357">
        <v>2755</v>
      </c>
      <c r="H28" s="357">
        <v>1332</v>
      </c>
      <c r="I28" s="357">
        <v>602</v>
      </c>
      <c r="J28" s="357">
        <v>150</v>
      </c>
      <c r="K28" s="357">
        <v>22</v>
      </c>
      <c r="L28" s="357">
        <v>3</v>
      </c>
      <c r="M28" s="357">
        <v>2</v>
      </c>
    </row>
    <row r="29" spans="1:13" s="46" customFormat="1" ht="23.1" customHeight="1" x14ac:dyDescent="0.2">
      <c r="A29" s="356" t="s">
        <v>101</v>
      </c>
      <c r="B29" s="357">
        <v>23730</v>
      </c>
      <c r="C29" s="357">
        <v>45</v>
      </c>
      <c r="D29" s="357">
        <v>5214</v>
      </c>
      <c r="E29" s="357">
        <v>8774</v>
      </c>
      <c r="F29" s="357">
        <v>4933</v>
      </c>
      <c r="G29" s="357">
        <v>2532</v>
      </c>
      <c r="H29" s="357">
        <v>1319</v>
      </c>
      <c r="I29" s="357">
        <v>654</v>
      </c>
      <c r="J29" s="357">
        <v>215</v>
      </c>
      <c r="K29" s="357">
        <v>39</v>
      </c>
      <c r="L29" s="357">
        <v>4</v>
      </c>
      <c r="M29" s="357">
        <v>1</v>
      </c>
    </row>
    <row r="30" spans="1:13" s="46" customFormat="1" ht="23.1" customHeight="1" x14ac:dyDescent="0.2">
      <c r="A30" s="356" t="s">
        <v>102</v>
      </c>
      <c r="B30" s="357">
        <v>1309</v>
      </c>
      <c r="C30" s="357">
        <v>4</v>
      </c>
      <c r="D30" s="357">
        <v>313</v>
      </c>
      <c r="E30" s="357">
        <v>496</v>
      </c>
      <c r="F30" s="357">
        <v>243</v>
      </c>
      <c r="G30" s="357">
        <v>142</v>
      </c>
      <c r="H30" s="357">
        <v>67</v>
      </c>
      <c r="I30" s="357">
        <v>30</v>
      </c>
      <c r="J30" s="357">
        <v>10</v>
      </c>
      <c r="K30" s="357">
        <v>4</v>
      </c>
      <c r="L30" s="357">
        <v>0</v>
      </c>
      <c r="M30" s="357">
        <v>0</v>
      </c>
    </row>
    <row r="31" spans="1:13" s="46" customFormat="1" ht="23.1" customHeight="1" x14ac:dyDescent="0.2">
      <c r="A31" s="356" t="s">
        <v>103</v>
      </c>
      <c r="B31" s="357">
        <v>6373</v>
      </c>
      <c r="C31" s="357">
        <v>17</v>
      </c>
      <c r="D31" s="357">
        <v>1750</v>
      </c>
      <c r="E31" s="357">
        <v>2274</v>
      </c>
      <c r="F31" s="357">
        <v>1178</v>
      </c>
      <c r="G31" s="357">
        <v>629</v>
      </c>
      <c r="H31" s="357">
        <v>299</v>
      </c>
      <c r="I31" s="357">
        <v>169</v>
      </c>
      <c r="J31" s="357">
        <v>49</v>
      </c>
      <c r="K31" s="357">
        <v>6</v>
      </c>
      <c r="L31" s="357">
        <v>1</v>
      </c>
      <c r="M31" s="357">
        <v>1</v>
      </c>
    </row>
    <row r="32" spans="1:13" s="46" customFormat="1" ht="23.1" customHeight="1" x14ac:dyDescent="0.2">
      <c r="A32" s="356" t="s">
        <v>104</v>
      </c>
      <c r="B32" s="357">
        <v>4</v>
      </c>
      <c r="C32" s="357">
        <v>0</v>
      </c>
      <c r="D32" s="357">
        <v>0</v>
      </c>
      <c r="E32" s="357">
        <v>1</v>
      </c>
      <c r="F32" s="357">
        <v>2</v>
      </c>
      <c r="G32" s="357">
        <v>0</v>
      </c>
      <c r="H32" s="357">
        <v>0</v>
      </c>
      <c r="I32" s="357">
        <v>1</v>
      </c>
      <c r="J32" s="357">
        <v>0</v>
      </c>
      <c r="K32" s="357">
        <v>0</v>
      </c>
      <c r="L32" s="357">
        <v>0</v>
      </c>
      <c r="M32" s="357">
        <v>0</v>
      </c>
    </row>
    <row r="33" spans="1:13" s="46" customFormat="1" ht="21.95" customHeight="1" x14ac:dyDescent="0.2">
      <c r="A33" s="356"/>
      <c r="B33" s="357"/>
      <c r="C33" s="357"/>
      <c r="D33" s="357"/>
      <c r="E33" s="357"/>
      <c r="F33" s="357"/>
      <c r="G33" s="357"/>
      <c r="H33" s="357"/>
      <c r="I33" s="357"/>
      <c r="J33" s="357"/>
      <c r="K33" s="357"/>
      <c r="L33" s="357"/>
      <c r="M33" s="357"/>
    </row>
    <row r="34" spans="1:13" s="46" customFormat="1" ht="23.1" customHeight="1" x14ac:dyDescent="0.2">
      <c r="A34" s="358" t="s">
        <v>91</v>
      </c>
      <c r="B34" s="359">
        <v>63593</v>
      </c>
      <c r="C34" s="359">
        <v>135</v>
      </c>
      <c r="D34" s="359">
        <v>14376</v>
      </c>
      <c r="E34" s="359">
        <v>23596</v>
      </c>
      <c r="F34" s="359">
        <v>12987</v>
      </c>
      <c r="G34" s="359">
        <v>6835</v>
      </c>
      <c r="H34" s="359">
        <v>3431</v>
      </c>
      <c r="I34" s="359">
        <v>1666</v>
      </c>
      <c r="J34" s="359">
        <v>477</v>
      </c>
      <c r="K34" s="359">
        <v>76</v>
      </c>
      <c r="L34" s="359">
        <v>9</v>
      </c>
      <c r="M34" s="359">
        <v>5</v>
      </c>
    </row>
    <row r="35" spans="1:13" s="46" customFormat="1" ht="24.95" customHeight="1" x14ac:dyDescent="0.2">
      <c r="A35" s="353"/>
      <c r="B35" s="353"/>
      <c r="C35" s="353"/>
      <c r="D35" s="353"/>
      <c r="E35" s="353"/>
      <c r="F35" s="353"/>
      <c r="G35" s="353"/>
      <c r="H35" s="353"/>
      <c r="I35" s="360"/>
      <c r="J35" s="360"/>
      <c r="K35" s="360"/>
      <c r="L35" s="360"/>
      <c r="M35" s="360"/>
    </row>
    <row r="36" spans="1:13" s="46" customFormat="1" ht="21.95" customHeight="1" x14ac:dyDescent="0.2">
      <c r="B36" s="361" t="s">
        <v>92</v>
      </c>
      <c r="C36" s="362"/>
      <c r="D36" s="362"/>
      <c r="E36" s="362"/>
      <c r="F36" s="362"/>
      <c r="G36" s="362"/>
      <c r="H36" s="362"/>
      <c r="I36" s="363"/>
      <c r="J36" s="363"/>
      <c r="K36" s="363"/>
      <c r="L36" s="363"/>
      <c r="M36" s="363"/>
    </row>
    <row r="37" spans="1:13" s="46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62"/>
      <c r="I37" s="360"/>
      <c r="J37" s="360"/>
      <c r="K37" s="360"/>
      <c r="L37" s="360"/>
      <c r="M37" s="360"/>
    </row>
    <row r="38" spans="1:13" s="46" customFormat="1" ht="23.1" customHeight="1" x14ac:dyDescent="0.2">
      <c r="A38" s="356" t="s">
        <v>98</v>
      </c>
      <c r="B38" s="357">
        <v>2245</v>
      </c>
      <c r="C38" s="357">
        <v>12</v>
      </c>
      <c r="D38" s="357">
        <v>580</v>
      </c>
      <c r="E38" s="357">
        <v>728</v>
      </c>
      <c r="F38" s="357">
        <v>355</v>
      </c>
      <c r="G38" s="357">
        <v>214</v>
      </c>
      <c r="H38" s="357">
        <v>178</v>
      </c>
      <c r="I38" s="357">
        <v>133</v>
      </c>
      <c r="J38" s="357">
        <v>41</v>
      </c>
      <c r="K38" s="357">
        <v>4</v>
      </c>
      <c r="L38" s="357">
        <v>0</v>
      </c>
      <c r="M38" s="357">
        <v>0</v>
      </c>
    </row>
    <row r="39" spans="1:13" s="46" customFormat="1" ht="23.1" customHeight="1" x14ac:dyDescent="0.2">
      <c r="A39" s="356" t="s">
        <v>99</v>
      </c>
      <c r="B39" s="357">
        <v>2311</v>
      </c>
      <c r="C39" s="357">
        <v>8</v>
      </c>
      <c r="D39" s="357">
        <v>552</v>
      </c>
      <c r="E39" s="357">
        <v>771</v>
      </c>
      <c r="F39" s="357">
        <v>345</v>
      </c>
      <c r="G39" s="357">
        <v>226</v>
      </c>
      <c r="H39" s="357">
        <v>201</v>
      </c>
      <c r="I39" s="357">
        <v>134</v>
      </c>
      <c r="J39" s="357">
        <v>57</v>
      </c>
      <c r="K39" s="357">
        <v>15</v>
      </c>
      <c r="L39" s="357">
        <v>2</v>
      </c>
      <c r="M39" s="357">
        <v>0</v>
      </c>
    </row>
    <row r="40" spans="1:13" s="46" customFormat="1" ht="23.1" customHeight="1" x14ac:dyDescent="0.2">
      <c r="A40" s="356" t="s">
        <v>100</v>
      </c>
      <c r="B40" s="357">
        <v>10741</v>
      </c>
      <c r="C40" s="357">
        <v>54</v>
      </c>
      <c r="D40" s="357">
        <v>3667</v>
      </c>
      <c r="E40" s="357">
        <v>3663</v>
      </c>
      <c r="F40" s="357">
        <v>1321</v>
      </c>
      <c r="G40" s="357">
        <v>782</v>
      </c>
      <c r="H40" s="357">
        <v>617</v>
      </c>
      <c r="I40" s="357">
        <v>465</v>
      </c>
      <c r="J40" s="357">
        <v>141</v>
      </c>
      <c r="K40" s="357">
        <v>29</v>
      </c>
      <c r="L40" s="357">
        <v>1</v>
      </c>
      <c r="M40" s="357">
        <v>1</v>
      </c>
    </row>
    <row r="41" spans="1:13" s="46" customFormat="1" ht="23.1" customHeight="1" x14ac:dyDescent="0.2">
      <c r="A41" s="356" t="s">
        <v>101</v>
      </c>
      <c r="B41" s="357">
        <v>15064</v>
      </c>
      <c r="C41" s="357">
        <v>57</v>
      </c>
      <c r="D41" s="357">
        <v>4727</v>
      </c>
      <c r="E41" s="357">
        <v>5256</v>
      </c>
      <c r="F41" s="357">
        <v>1916</v>
      </c>
      <c r="G41" s="357">
        <v>1132</v>
      </c>
      <c r="H41" s="357">
        <v>872</v>
      </c>
      <c r="I41" s="357">
        <v>756</v>
      </c>
      <c r="J41" s="357">
        <v>288</v>
      </c>
      <c r="K41" s="357">
        <v>57</v>
      </c>
      <c r="L41" s="357">
        <v>3</v>
      </c>
      <c r="M41" s="357">
        <v>0</v>
      </c>
    </row>
    <row r="42" spans="1:13" s="46" customFormat="1" ht="23.1" customHeight="1" x14ac:dyDescent="0.2">
      <c r="A42" s="356" t="s">
        <v>102</v>
      </c>
      <c r="B42" s="357">
        <v>400</v>
      </c>
      <c r="C42" s="357">
        <v>1</v>
      </c>
      <c r="D42" s="357">
        <v>88</v>
      </c>
      <c r="E42" s="357">
        <v>131</v>
      </c>
      <c r="F42" s="357">
        <v>65</v>
      </c>
      <c r="G42" s="357">
        <v>39</v>
      </c>
      <c r="H42" s="357">
        <v>34</v>
      </c>
      <c r="I42" s="357">
        <v>27</v>
      </c>
      <c r="J42" s="357">
        <v>9</v>
      </c>
      <c r="K42" s="357">
        <v>5</v>
      </c>
      <c r="L42" s="357">
        <v>1</v>
      </c>
      <c r="M42" s="357">
        <v>0</v>
      </c>
    </row>
    <row r="43" spans="1:13" s="46" customFormat="1" ht="23.1" customHeight="1" x14ac:dyDescent="0.2">
      <c r="A43" s="356" t="s">
        <v>103</v>
      </c>
      <c r="B43" s="357">
        <v>2404</v>
      </c>
      <c r="C43" s="357">
        <v>8</v>
      </c>
      <c r="D43" s="357">
        <v>556</v>
      </c>
      <c r="E43" s="357">
        <v>812</v>
      </c>
      <c r="F43" s="357">
        <v>401</v>
      </c>
      <c r="G43" s="357">
        <v>243</v>
      </c>
      <c r="H43" s="357">
        <v>173</v>
      </c>
      <c r="I43" s="357">
        <v>147</v>
      </c>
      <c r="J43" s="357">
        <v>54</v>
      </c>
      <c r="K43" s="357">
        <v>9</v>
      </c>
      <c r="L43" s="357">
        <v>1</v>
      </c>
      <c r="M43" s="357">
        <v>0</v>
      </c>
    </row>
    <row r="44" spans="1:13" s="46" customFormat="1" ht="23.1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  <c r="H44" s="357">
        <v>0</v>
      </c>
      <c r="I44" s="357">
        <v>0</v>
      </c>
      <c r="J44" s="357">
        <v>0</v>
      </c>
      <c r="K44" s="357">
        <v>0</v>
      </c>
      <c r="L44" s="357">
        <v>0</v>
      </c>
      <c r="M44" s="357">
        <v>0</v>
      </c>
    </row>
    <row r="45" spans="1:13" s="46" customFormat="1" ht="21.95" customHeight="1" x14ac:dyDescent="0.2">
      <c r="A45" s="356"/>
      <c r="B45" s="357"/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</row>
    <row r="46" spans="1:13" s="46" customFormat="1" ht="23.1" customHeight="1" x14ac:dyDescent="0.2">
      <c r="A46" s="358" t="s">
        <v>91</v>
      </c>
      <c r="B46" s="359">
        <v>33165</v>
      </c>
      <c r="C46" s="359">
        <v>140</v>
      </c>
      <c r="D46" s="359">
        <v>10170</v>
      </c>
      <c r="E46" s="359">
        <v>11361</v>
      </c>
      <c r="F46" s="359">
        <v>4403</v>
      </c>
      <c r="G46" s="359">
        <v>2636</v>
      </c>
      <c r="H46" s="359">
        <v>2075</v>
      </c>
      <c r="I46" s="359">
        <v>1662</v>
      </c>
      <c r="J46" s="359">
        <v>590</v>
      </c>
      <c r="K46" s="359">
        <v>119</v>
      </c>
      <c r="L46" s="359">
        <v>8</v>
      </c>
      <c r="M46" s="359">
        <v>1</v>
      </c>
    </row>
  </sheetData>
  <mergeCells count="3">
    <mergeCell ref="A2:B2"/>
    <mergeCell ref="A7:A8"/>
    <mergeCell ref="B7:B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2" orientation="portrait" blackAndWhite="1" horizontalDpi="4294967292" verticalDpi="300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50"/>
  <sheetViews>
    <sheetView showGridLines="0" zoomScaleNormal="100" workbookViewId="0">
      <pane ySplit="9" topLeftCell="A10" activePane="bottomLeft" state="frozen"/>
      <selection pane="bottomLeft"/>
    </sheetView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8" s="127" customFormat="1" ht="12.75" x14ac:dyDescent="0.2">
      <c r="A1" s="126" t="s">
        <v>177</v>
      </c>
      <c r="F1" s="128"/>
    </row>
    <row r="2" spans="1:8" s="1" customFormat="1" ht="12.75" x14ac:dyDescent="0.2">
      <c r="A2" s="508" t="s">
        <v>0</v>
      </c>
      <c r="B2" s="498"/>
      <c r="C2" s="63"/>
      <c r="F2" s="67" t="s">
        <v>178</v>
      </c>
      <c r="G2" s="62"/>
    </row>
    <row r="3" spans="1:8" s="1" customFormat="1" ht="12.75" x14ac:dyDescent="0.2">
      <c r="A3" s="73"/>
      <c r="B3" s="63"/>
      <c r="C3" s="63"/>
      <c r="F3" s="62"/>
      <c r="G3" s="62"/>
      <c r="H3" s="67"/>
    </row>
    <row r="4" spans="1:8" ht="14.25" customHeight="1" x14ac:dyDescent="0.25">
      <c r="A4" s="240" t="s">
        <v>407</v>
      </c>
      <c r="B4" s="240"/>
      <c r="C4" s="240"/>
      <c r="D4" s="240"/>
      <c r="E4" s="240"/>
      <c r="F4" s="240"/>
    </row>
    <row r="5" spans="1:8" ht="7.5" customHeight="1" x14ac:dyDescent="0.25">
      <c r="A5" s="241"/>
      <c r="B5" s="241"/>
      <c r="C5" s="241"/>
      <c r="D5" s="241"/>
      <c r="E5" s="241"/>
      <c r="F5" s="241"/>
    </row>
    <row r="6" spans="1:8" ht="7.5" customHeight="1" x14ac:dyDescent="0.25">
      <c r="A6" s="140"/>
      <c r="B6" s="141"/>
      <c r="C6" s="141"/>
      <c r="D6" s="141"/>
      <c r="E6" s="141"/>
      <c r="F6" s="141"/>
    </row>
    <row r="7" spans="1:8" s="47" customFormat="1" ht="21.95" customHeight="1" x14ac:dyDescent="0.15">
      <c r="A7" s="527" t="s">
        <v>94</v>
      </c>
      <c r="B7" s="525" t="s">
        <v>65</v>
      </c>
      <c r="C7" s="531" t="s">
        <v>107</v>
      </c>
      <c r="D7" s="532"/>
      <c r="E7" s="532"/>
      <c r="F7" s="532"/>
    </row>
    <row r="8" spans="1:8" s="47" customFormat="1" ht="21.95" customHeight="1" x14ac:dyDescent="0.15">
      <c r="A8" s="529"/>
      <c r="B8" s="530"/>
      <c r="C8" s="525" t="s">
        <v>108</v>
      </c>
      <c r="D8" s="525" t="s">
        <v>109</v>
      </c>
      <c r="E8" s="364" t="s">
        <v>110</v>
      </c>
      <c r="F8" s="365"/>
    </row>
    <row r="9" spans="1:8" s="47" customFormat="1" ht="21.95" customHeight="1" x14ac:dyDescent="0.15">
      <c r="A9" s="528"/>
      <c r="B9" s="526"/>
      <c r="C9" s="526"/>
      <c r="D9" s="526"/>
      <c r="E9" s="366" t="s">
        <v>111</v>
      </c>
      <c r="F9" s="365" t="s">
        <v>112</v>
      </c>
    </row>
    <row r="10" spans="1:8" s="46" customFormat="1" ht="15" customHeight="1" x14ac:dyDescent="0.2">
      <c r="A10" s="367"/>
      <c r="B10" s="367"/>
      <c r="C10" s="367"/>
      <c r="D10" s="367"/>
      <c r="E10" s="367"/>
      <c r="F10" s="355"/>
    </row>
    <row r="11" spans="1:8" s="46" customFormat="1" ht="21.95" customHeight="1" x14ac:dyDescent="0.2">
      <c r="B11" s="352" t="s">
        <v>73</v>
      </c>
      <c r="C11" s="353"/>
      <c r="D11" s="353"/>
      <c r="E11" s="353"/>
      <c r="F11" s="353"/>
    </row>
    <row r="12" spans="1:8" s="46" customFormat="1" ht="9.75" customHeight="1" x14ac:dyDescent="0.2">
      <c r="B12" s="352"/>
      <c r="C12" s="355"/>
      <c r="D12" s="355"/>
      <c r="E12" s="355"/>
      <c r="F12" s="355"/>
    </row>
    <row r="13" spans="1:8" s="46" customFormat="1" ht="21.95" customHeight="1" x14ac:dyDescent="0.2">
      <c r="B13" s="352" t="s">
        <v>65</v>
      </c>
      <c r="C13" s="353"/>
      <c r="D13" s="353"/>
      <c r="E13" s="353"/>
      <c r="F13" s="353"/>
    </row>
    <row r="14" spans="1:8" s="46" customFormat="1" ht="15" customHeight="1" x14ac:dyDescent="0.2">
      <c r="A14" s="353"/>
      <c r="B14" s="353"/>
      <c r="C14" s="353"/>
      <c r="D14" s="353"/>
      <c r="E14" s="353"/>
      <c r="F14" s="353"/>
    </row>
    <row r="15" spans="1:8" s="46" customFormat="1" ht="21.95" customHeight="1" x14ac:dyDescent="0.2">
      <c r="A15" s="356" t="s">
        <v>98</v>
      </c>
      <c r="B15" s="357">
        <v>41272</v>
      </c>
      <c r="C15" s="357">
        <v>40338</v>
      </c>
      <c r="D15" s="357">
        <v>934</v>
      </c>
      <c r="E15" s="357">
        <v>381</v>
      </c>
      <c r="F15" s="357">
        <v>553</v>
      </c>
    </row>
    <row r="16" spans="1:8" s="46" customFormat="1" ht="21.95" customHeight="1" x14ac:dyDescent="0.2">
      <c r="A16" s="356" t="s">
        <v>99</v>
      </c>
      <c r="B16" s="357">
        <v>16759</v>
      </c>
      <c r="C16" s="357">
        <v>16314</v>
      </c>
      <c r="D16" s="357">
        <v>445</v>
      </c>
      <c r="E16" s="357">
        <v>192</v>
      </c>
      <c r="F16" s="357">
        <v>253</v>
      </c>
    </row>
    <row r="17" spans="1:6" s="46" customFormat="1" ht="21.95" customHeight="1" x14ac:dyDescent="0.2">
      <c r="A17" s="356" t="s">
        <v>100</v>
      </c>
      <c r="B17" s="357">
        <v>53454</v>
      </c>
      <c r="C17" s="357">
        <v>51088</v>
      </c>
      <c r="D17" s="357">
        <v>2366</v>
      </c>
      <c r="E17" s="357">
        <v>936</v>
      </c>
      <c r="F17" s="357">
        <v>1430</v>
      </c>
    </row>
    <row r="18" spans="1:6" s="46" customFormat="1" ht="21.95" customHeight="1" x14ac:dyDescent="0.2">
      <c r="A18" s="356" t="s">
        <v>101</v>
      </c>
      <c r="B18" s="357">
        <v>49776</v>
      </c>
      <c r="C18" s="357">
        <v>47390</v>
      </c>
      <c r="D18" s="357">
        <v>2386</v>
      </c>
      <c r="E18" s="357">
        <v>996</v>
      </c>
      <c r="F18" s="357">
        <v>1390</v>
      </c>
    </row>
    <row r="19" spans="1:6" s="46" customFormat="1" ht="21.95" customHeight="1" x14ac:dyDescent="0.2">
      <c r="A19" s="356" t="s">
        <v>102</v>
      </c>
      <c r="B19" s="357">
        <v>1740</v>
      </c>
      <c r="C19" s="357">
        <v>1694</v>
      </c>
      <c r="D19" s="357">
        <v>46</v>
      </c>
      <c r="E19" s="357">
        <v>20</v>
      </c>
      <c r="F19" s="357">
        <v>26</v>
      </c>
    </row>
    <row r="20" spans="1:6" s="46" customFormat="1" ht="21.95" customHeight="1" x14ac:dyDescent="0.2">
      <c r="A20" s="356" t="s">
        <v>103</v>
      </c>
      <c r="B20" s="357">
        <v>8809</v>
      </c>
      <c r="C20" s="357">
        <v>8631</v>
      </c>
      <c r="D20" s="357">
        <v>178</v>
      </c>
      <c r="E20" s="357">
        <v>98</v>
      </c>
      <c r="F20" s="357">
        <v>80</v>
      </c>
    </row>
    <row r="21" spans="1:6" s="46" customFormat="1" ht="21.95" customHeight="1" x14ac:dyDescent="0.2">
      <c r="A21" s="356" t="s">
        <v>104</v>
      </c>
      <c r="B21" s="357">
        <v>5</v>
      </c>
      <c r="C21" s="357">
        <v>5</v>
      </c>
      <c r="D21" s="357">
        <v>0</v>
      </c>
      <c r="E21" s="357">
        <v>0</v>
      </c>
      <c r="F21" s="357">
        <v>0</v>
      </c>
    </row>
    <row r="22" spans="1:6" s="46" customFormat="1" ht="15" customHeight="1" x14ac:dyDescent="0.2">
      <c r="A22" s="356"/>
      <c r="B22" s="357"/>
      <c r="C22" s="357"/>
      <c r="D22" s="357"/>
      <c r="E22" s="357"/>
      <c r="F22" s="357"/>
    </row>
    <row r="23" spans="1:6" s="46" customFormat="1" ht="21.95" customHeight="1" x14ac:dyDescent="0.2">
      <c r="A23" s="358" t="s">
        <v>105</v>
      </c>
      <c r="B23" s="359">
        <v>171815</v>
      </c>
      <c r="C23" s="359">
        <v>165460</v>
      </c>
      <c r="D23" s="359">
        <v>6355</v>
      </c>
      <c r="E23" s="359">
        <v>2623</v>
      </c>
      <c r="F23" s="359">
        <v>3732</v>
      </c>
    </row>
    <row r="24" spans="1:6" s="46" customFormat="1" ht="15" customHeight="1" x14ac:dyDescent="0.2">
      <c r="A24" s="353"/>
      <c r="B24" s="368">
        <v>0</v>
      </c>
      <c r="C24" s="368">
        <v>0</v>
      </c>
      <c r="D24" s="368">
        <v>0</v>
      </c>
      <c r="E24" s="368">
        <v>0</v>
      </c>
      <c r="F24" s="368">
        <v>0</v>
      </c>
    </row>
    <row r="25" spans="1:6" s="46" customFormat="1" ht="21.95" customHeight="1" x14ac:dyDescent="0.2">
      <c r="B25" s="352" t="s">
        <v>90</v>
      </c>
      <c r="C25" s="352"/>
      <c r="D25" s="352"/>
      <c r="E25" s="352"/>
      <c r="F25" s="352"/>
    </row>
    <row r="26" spans="1:6" s="46" customFormat="1" ht="15" customHeight="1" x14ac:dyDescent="0.2">
      <c r="A26" s="353"/>
      <c r="B26" s="353"/>
      <c r="C26" s="353"/>
      <c r="D26" s="353"/>
      <c r="E26" s="353"/>
      <c r="F26" s="353"/>
    </row>
    <row r="27" spans="1:6" s="46" customFormat="1" ht="21.95" customHeight="1" x14ac:dyDescent="0.2">
      <c r="A27" s="356" t="s">
        <v>98</v>
      </c>
      <c r="B27" s="357">
        <v>29669</v>
      </c>
      <c r="C27" s="357">
        <v>29031</v>
      </c>
      <c r="D27" s="357">
        <v>638</v>
      </c>
      <c r="E27" s="357">
        <v>254</v>
      </c>
      <c r="F27" s="357">
        <v>384</v>
      </c>
    </row>
    <row r="28" spans="1:6" s="46" customFormat="1" ht="21.95" customHeight="1" x14ac:dyDescent="0.2">
      <c r="A28" s="356" t="s">
        <v>99</v>
      </c>
      <c r="B28" s="357">
        <v>8704</v>
      </c>
      <c r="C28" s="357">
        <v>8450</v>
      </c>
      <c r="D28" s="357">
        <v>254</v>
      </c>
      <c r="E28" s="357">
        <v>92</v>
      </c>
      <c r="F28" s="357">
        <v>162</v>
      </c>
    </row>
    <row r="29" spans="1:6" s="46" customFormat="1" ht="21.95" customHeight="1" x14ac:dyDescent="0.2">
      <c r="A29" s="356" t="s">
        <v>100</v>
      </c>
      <c r="B29" s="357">
        <v>39438</v>
      </c>
      <c r="C29" s="357">
        <v>37643</v>
      </c>
      <c r="D29" s="357">
        <v>1795</v>
      </c>
      <c r="E29" s="357">
        <v>673</v>
      </c>
      <c r="F29" s="357">
        <v>1122</v>
      </c>
    </row>
    <row r="30" spans="1:6" s="46" customFormat="1" ht="21.95" customHeight="1" x14ac:dyDescent="0.2">
      <c r="A30" s="356" t="s">
        <v>101</v>
      </c>
      <c r="B30" s="357">
        <v>31584</v>
      </c>
      <c r="C30" s="357">
        <v>29973</v>
      </c>
      <c r="D30" s="357">
        <v>1611</v>
      </c>
      <c r="E30" s="357">
        <v>655</v>
      </c>
      <c r="F30" s="357">
        <v>956</v>
      </c>
    </row>
    <row r="31" spans="1:6" s="46" customFormat="1" ht="21.95" customHeight="1" x14ac:dyDescent="0.2">
      <c r="A31" s="356" t="s">
        <v>102</v>
      </c>
      <c r="B31" s="357">
        <v>1339</v>
      </c>
      <c r="C31" s="357">
        <v>1305</v>
      </c>
      <c r="D31" s="357">
        <v>34</v>
      </c>
      <c r="E31" s="357">
        <v>13</v>
      </c>
      <c r="F31" s="357">
        <v>21</v>
      </c>
    </row>
    <row r="32" spans="1:6" s="46" customFormat="1" ht="21.95" customHeight="1" x14ac:dyDescent="0.2">
      <c r="A32" s="356" t="s">
        <v>103</v>
      </c>
      <c r="B32" s="357">
        <v>6391</v>
      </c>
      <c r="C32" s="357">
        <v>6251</v>
      </c>
      <c r="D32" s="357">
        <v>140</v>
      </c>
      <c r="E32" s="357">
        <v>74</v>
      </c>
      <c r="F32" s="357">
        <v>66</v>
      </c>
    </row>
    <row r="33" spans="1:6" s="46" customFormat="1" ht="21.95" customHeight="1" x14ac:dyDescent="0.2">
      <c r="A33" s="356" t="s">
        <v>104</v>
      </c>
      <c r="B33" s="357">
        <v>5</v>
      </c>
      <c r="C33" s="357">
        <v>5</v>
      </c>
      <c r="D33" s="357">
        <v>0</v>
      </c>
      <c r="E33" s="357">
        <v>0</v>
      </c>
      <c r="F33" s="357">
        <v>0</v>
      </c>
    </row>
    <row r="34" spans="1:6" s="46" customFormat="1" ht="15" customHeight="1" x14ac:dyDescent="0.2">
      <c r="A34" s="356"/>
      <c r="B34" s="357"/>
      <c r="C34" s="357"/>
      <c r="D34" s="357"/>
      <c r="E34" s="357"/>
      <c r="F34" s="357"/>
    </row>
    <row r="35" spans="1:6" s="46" customFormat="1" ht="21.95" customHeight="1" x14ac:dyDescent="0.2">
      <c r="A35" s="358" t="s">
        <v>106</v>
      </c>
      <c r="B35" s="359">
        <v>117130</v>
      </c>
      <c r="C35" s="359">
        <v>112658</v>
      </c>
      <c r="D35" s="359">
        <v>4472</v>
      </c>
      <c r="E35" s="359">
        <v>1761</v>
      </c>
      <c r="F35" s="359">
        <v>2711</v>
      </c>
    </row>
    <row r="36" spans="1:6" s="46" customFormat="1" ht="15" customHeight="1" x14ac:dyDescent="0.2">
      <c r="A36" s="369"/>
      <c r="B36" s="368">
        <v>0</v>
      </c>
      <c r="C36" s="368">
        <v>0</v>
      </c>
      <c r="D36" s="368">
        <v>0</v>
      </c>
      <c r="E36" s="368">
        <v>0</v>
      </c>
      <c r="F36" s="368">
        <v>0</v>
      </c>
    </row>
    <row r="37" spans="1:6" s="46" customFormat="1" ht="21.95" customHeight="1" x14ac:dyDescent="0.2">
      <c r="B37" s="352" t="s">
        <v>92</v>
      </c>
      <c r="C37" s="352"/>
      <c r="D37" s="352"/>
      <c r="E37" s="352"/>
      <c r="F37" s="352"/>
    </row>
    <row r="38" spans="1:6" s="46" customFormat="1" ht="15" customHeight="1" x14ac:dyDescent="0.2">
      <c r="A38" s="353"/>
      <c r="B38" s="353"/>
      <c r="C38" s="353"/>
      <c r="D38" s="353"/>
      <c r="E38" s="353"/>
      <c r="F38" s="353"/>
    </row>
    <row r="39" spans="1:6" s="46" customFormat="1" ht="21.95" customHeight="1" x14ac:dyDescent="0.2">
      <c r="A39" s="356" t="s">
        <v>98</v>
      </c>
      <c r="B39" s="357">
        <v>11603</v>
      </c>
      <c r="C39" s="357">
        <v>11307</v>
      </c>
      <c r="D39" s="357">
        <v>296</v>
      </c>
      <c r="E39" s="357">
        <v>127</v>
      </c>
      <c r="F39" s="357">
        <v>169</v>
      </c>
    </row>
    <row r="40" spans="1:6" s="46" customFormat="1" ht="21.95" customHeight="1" x14ac:dyDescent="0.2">
      <c r="A40" s="356" t="s">
        <v>99</v>
      </c>
      <c r="B40" s="357">
        <v>8055</v>
      </c>
      <c r="C40" s="357">
        <v>7864</v>
      </c>
      <c r="D40" s="357">
        <v>191</v>
      </c>
      <c r="E40" s="357">
        <v>100</v>
      </c>
      <c r="F40" s="357">
        <v>91</v>
      </c>
    </row>
    <row r="41" spans="1:6" s="46" customFormat="1" ht="21.95" customHeight="1" x14ac:dyDescent="0.2">
      <c r="A41" s="356" t="s">
        <v>100</v>
      </c>
      <c r="B41" s="357">
        <v>14016</v>
      </c>
      <c r="C41" s="357">
        <v>13445</v>
      </c>
      <c r="D41" s="357">
        <v>571</v>
      </c>
      <c r="E41" s="357">
        <v>263</v>
      </c>
      <c r="F41" s="357">
        <v>308</v>
      </c>
    </row>
    <row r="42" spans="1:6" s="46" customFormat="1" ht="21.95" customHeight="1" x14ac:dyDescent="0.2">
      <c r="A42" s="356" t="s">
        <v>101</v>
      </c>
      <c r="B42" s="357">
        <v>18192</v>
      </c>
      <c r="C42" s="357">
        <v>17417</v>
      </c>
      <c r="D42" s="357">
        <v>775</v>
      </c>
      <c r="E42" s="357">
        <v>341</v>
      </c>
      <c r="F42" s="357">
        <v>434</v>
      </c>
    </row>
    <row r="43" spans="1:6" s="46" customFormat="1" ht="21.95" customHeight="1" x14ac:dyDescent="0.2">
      <c r="A43" s="356" t="s">
        <v>102</v>
      </c>
      <c r="B43" s="357">
        <v>401</v>
      </c>
      <c r="C43" s="357">
        <v>389</v>
      </c>
      <c r="D43" s="357">
        <v>12</v>
      </c>
      <c r="E43" s="357">
        <v>7</v>
      </c>
      <c r="F43" s="357">
        <v>5</v>
      </c>
    </row>
    <row r="44" spans="1:6" s="46" customFormat="1" ht="21.95" customHeight="1" x14ac:dyDescent="0.2">
      <c r="A44" s="356" t="s">
        <v>103</v>
      </c>
      <c r="B44" s="357">
        <v>2418</v>
      </c>
      <c r="C44" s="357">
        <v>2380</v>
      </c>
      <c r="D44" s="357">
        <v>38</v>
      </c>
      <c r="E44" s="357">
        <v>24</v>
      </c>
      <c r="F44" s="357">
        <v>14</v>
      </c>
    </row>
    <row r="45" spans="1:6" s="46" customFormat="1" ht="21.95" customHeight="1" x14ac:dyDescent="0.2">
      <c r="A45" s="356" t="s">
        <v>104</v>
      </c>
      <c r="B45" s="357">
        <v>0</v>
      </c>
      <c r="C45" s="357">
        <v>0</v>
      </c>
      <c r="D45" s="357">
        <v>0</v>
      </c>
      <c r="E45" s="357">
        <v>0</v>
      </c>
      <c r="F45" s="357">
        <v>0</v>
      </c>
    </row>
    <row r="46" spans="1:6" s="46" customFormat="1" ht="15" customHeight="1" x14ac:dyDescent="0.2">
      <c r="A46" s="356"/>
      <c r="B46" s="357"/>
      <c r="C46" s="357"/>
      <c r="D46" s="357"/>
      <c r="E46" s="357"/>
      <c r="F46" s="357"/>
    </row>
    <row r="47" spans="1:6" s="46" customFormat="1" ht="21.95" customHeight="1" x14ac:dyDescent="0.2">
      <c r="A47" s="358" t="s">
        <v>106</v>
      </c>
      <c r="B47" s="359">
        <v>54685</v>
      </c>
      <c r="C47" s="359">
        <v>52802</v>
      </c>
      <c r="D47" s="359">
        <v>1883</v>
      </c>
      <c r="E47" s="359">
        <v>862</v>
      </c>
      <c r="F47" s="359">
        <v>1021</v>
      </c>
    </row>
    <row r="48" spans="1:6" x14ac:dyDescent="0.25">
      <c r="A48" s="28"/>
      <c r="B48" s="27">
        <v>0</v>
      </c>
      <c r="C48" s="27">
        <v>0</v>
      </c>
      <c r="D48" s="27">
        <v>0</v>
      </c>
      <c r="E48" s="27">
        <v>0</v>
      </c>
      <c r="F48" s="27">
        <v>0</v>
      </c>
    </row>
    <row r="49" spans="1:8" ht="21.95" customHeight="1" x14ac:dyDescent="0.25">
      <c r="A49" s="129"/>
      <c r="B49" s="11"/>
      <c r="C49" s="130"/>
      <c r="D49" s="130"/>
      <c r="E49" s="130"/>
      <c r="F49" s="130"/>
      <c r="G49" s="130"/>
      <c r="H49" s="130"/>
    </row>
    <row r="50" spans="1:8" ht="35.1" customHeight="1" x14ac:dyDescent="0.25">
      <c r="A50" s="506"/>
      <c r="B50" s="506"/>
      <c r="C50" s="506"/>
      <c r="D50" s="506"/>
      <c r="E50" s="506"/>
      <c r="F50" s="506"/>
      <c r="G50" s="506"/>
      <c r="H50" s="506"/>
    </row>
  </sheetData>
  <mergeCells count="7">
    <mergeCell ref="D8:D9"/>
    <mergeCell ref="A50:H50"/>
    <mergeCell ref="A2:B2"/>
    <mergeCell ref="A7:A9"/>
    <mergeCell ref="B7:B9"/>
    <mergeCell ref="C7:F7"/>
    <mergeCell ref="C8:C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"/>
  <dimension ref="A1:F50"/>
  <sheetViews>
    <sheetView showGridLines="0" zoomScaleNormal="100" workbookViewId="0"/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6" s="127" customFormat="1" ht="12.75" x14ac:dyDescent="0.2">
      <c r="A1" s="126" t="s">
        <v>177</v>
      </c>
      <c r="F1" s="128"/>
    </row>
    <row r="2" spans="1:6" s="1" customFormat="1" ht="12.75" x14ac:dyDescent="0.2">
      <c r="A2" s="508" t="s">
        <v>0</v>
      </c>
      <c r="B2" s="498"/>
      <c r="C2" s="63"/>
      <c r="F2" s="67" t="s">
        <v>178</v>
      </c>
    </row>
    <row r="3" spans="1:6" s="1" customFormat="1" ht="12.75" x14ac:dyDescent="0.2">
      <c r="A3" s="73"/>
      <c r="B3" s="63"/>
      <c r="C3" s="63"/>
      <c r="F3" s="62"/>
    </row>
    <row r="4" spans="1:6" ht="14.25" customHeight="1" x14ac:dyDescent="0.25">
      <c r="A4" s="240" t="s">
        <v>407</v>
      </c>
      <c r="B4" s="240"/>
      <c r="C4" s="240"/>
      <c r="D4" s="240"/>
      <c r="E4" s="240"/>
      <c r="F4" s="240"/>
    </row>
    <row r="5" spans="1:6" ht="7.5" customHeight="1" x14ac:dyDescent="0.25">
      <c r="A5" s="241"/>
      <c r="B5" s="241"/>
      <c r="C5" s="241"/>
      <c r="D5" s="241"/>
      <c r="E5" s="241"/>
      <c r="F5" s="241"/>
    </row>
    <row r="6" spans="1:6" ht="7.5" customHeight="1" x14ac:dyDescent="0.25">
      <c r="A6" s="140"/>
      <c r="B6" s="141"/>
      <c r="C6" s="141"/>
      <c r="D6" s="141"/>
      <c r="E6" s="141"/>
      <c r="F6" s="141"/>
    </row>
    <row r="7" spans="1:6" s="46" customFormat="1" ht="21.95" customHeight="1" x14ac:dyDescent="0.2">
      <c r="A7" s="527" t="s">
        <v>94</v>
      </c>
      <c r="B7" s="525" t="s">
        <v>65</v>
      </c>
      <c r="C7" s="531" t="s">
        <v>107</v>
      </c>
      <c r="D7" s="532"/>
      <c r="E7" s="532"/>
      <c r="F7" s="532"/>
    </row>
    <row r="8" spans="1:6" s="46" customFormat="1" ht="21.95" customHeight="1" x14ac:dyDescent="0.2">
      <c r="A8" s="529"/>
      <c r="B8" s="530"/>
      <c r="C8" s="525" t="s">
        <v>108</v>
      </c>
      <c r="D8" s="525" t="s">
        <v>109</v>
      </c>
      <c r="E8" s="364" t="s">
        <v>110</v>
      </c>
      <c r="F8" s="365"/>
    </row>
    <row r="9" spans="1:6" s="46" customFormat="1" ht="21.95" customHeight="1" x14ac:dyDescent="0.2">
      <c r="A9" s="528"/>
      <c r="B9" s="526"/>
      <c r="C9" s="526"/>
      <c r="D9" s="526"/>
      <c r="E9" s="366" t="s">
        <v>111</v>
      </c>
      <c r="F9" s="365" t="s">
        <v>112</v>
      </c>
    </row>
    <row r="10" spans="1:6" s="46" customFormat="1" ht="15" customHeight="1" x14ac:dyDescent="0.2">
      <c r="A10" s="367"/>
      <c r="B10" s="367"/>
      <c r="C10" s="367"/>
      <c r="D10" s="367"/>
      <c r="E10" s="367"/>
      <c r="F10" s="355"/>
    </row>
    <row r="11" spans="1:6" s="46" customFormat="1" ht="21.95" customHeight="1" x14ac:dyDescent="0.2">
      <c r="B11" s="352" t="s">
        <v>93</v>
      </c>
      <c r="C11" s="352"/>
      <c r="D11" s="352"/>
      <c r="E11" s="352"/>
      <c r="F11" s="352"/>
    </row>
    <row r="12" spans="1:6" s="46" customFormat="1" ht="9.75" customHeight="1" x14ac:dyDescent="0.2">
      <c r="B12" s="352"/>
      <c r="C12" s="370"/>
      <c r="D12" s="370"/>
      <c r="E12" s="370"/>
      <c r="F12" s="370"/>
    </row>
    <row r="13" spans="1:6" s="46" customFormat="1" ht="21.95" customHeight="1" x14ac:dyDescent="0.2">
      <c r="B13" s="352" t="s">
        <v>74</v>
      </c>
      <c r="C13" s="352"/>
      <c r="D13" s="352"/>
      <c r="E13" s="352"/>
      <c r="F13" s="352"/>
    </row>
    <row r="14" spans="1:6" s="46" customFormat="1" ht="15" customHeight="1" x14ac:dyDescent="0.2">
      <c r="A14" s="353"/>
      <c r="B14" s="353"/>
      <c r="C14" s="353"/>
      <c r="D14" s="353"/>
      <c r="E14" s="353"/>
      <c r="F14" s="353"/>
    </row>
    <row r="15" spans="1:6" s="46" customFormat="1" ht="21.95" customHeight="1" x14ac:dyDescent="0.2">
      <c r="A15" s="356" t="s">
        <v>98</v>
      </c>
      <c r="B15" s="357">
        <v>34723</v>
      </c>
      <c r="C15" s="357">
        <v>34014</v>
      </c>
      <c r="D15" s="357">
        <v>709</v>
      </c>
      <c r="E15" s="357">
        <v>306</v>
      </c>
      <c r="F15" s="357">
        <v>403</v>
      </c>
    </row>
    <row r="16" spans="1:6" s="46" customFormat="1" ht="21.95" customHeight="1" x14ac:dyDescent="0.2">
      <c r="A16" s="356" t="s">
        <v>99</v>
      </c>
      <c r="B16" s="357">
        <v>11224</v>
      </c>
      <c r="C16" s="357">
        <v>10989</v>
      </c>
      <c r="D16" s="357">
        <v>235</v>
      </c>
      <c r="E16" s="357">
        <v>99</v>
      </c>
      <c r="F16" s="357">
        <v>136</v>
      </c>
    </row>
    <row r="17" spans="1:6" s="46" customFormat="1" ht="21.95" customHeight="1" x14ac:dyDescent="0.2">
      <c r="A17" s="356" t="s">
        <v>100</v>
      </c>
      <c r="B17" s="357">
        <v>18064</v>
      </c>
      <c r="C17" s="357">
        <v>17403</v>
      </c>
      <c r="D17" s="357">
        <v>661</v>
      </c>
      <c r="E17" s="357">
        <v>221</v>
      </c>
      <c r="F17" s="357">
        <v>440</v>
      </c>
    </row>
    <row r="18" spans="1:6" s="46" customFormat="1" ht="21.95" customHeight="1" x14ac:dyDescent="0.2">
      <c r="A18" s="356" t="s">
        <v>101</v>
      </c>
      <c r="B18" s="357">
        <v>10982</v>
      </c>
      <c r="C18" s="357">
        <v>10542</v>
      </c>
      <c r="D18" s="357">
        <v>440</v>
      </c>
      <c r="E18" s="357">
        <v>153</v>
      </c>
      <c r="F18" s="357">
        <v>287</v>
      </c>
    </row>
    <row r="19" spans="1:6" s="46" customFormat="1" ht="21.95" customHeight="1" x14ac:dyDescent="0.2">
      <c r="A19" s="356" t="s">
        <v>102</v>
      </c>
      <c r="B19" s="357">
        <v>31</v>
      </c>
      <c r="C19" s="357">
        <v>29</v>
      </c>
      <c r="D19" s="357">
        <v>2</v>
      </c>
      <c r="E19" s="357">
        <v>1</v>
      </c>
      <c r="F19" s="357">
        <v>1</v>
      </c>
    </row>
    <row r="20" spans="1:6" s="46" customFormat="1" ht="21.95" customHeight="1" x14ac:dyDescent="0.2">
      <c r="A20" s="356" t="s">
        <v>103</v>
      </c>
      <c r="B20" s="357">
        <v>32</v>
      </c>
      <c r="C20" s="357">
        <v>32</v>
      </c>
      <c r="D20" s="357">
        <v>0</v>
      </c>
      <c r="E20" s="357">
        <v>0</v>
      </c>
      <c r="F20" s="357">
        <v>0</v>
      </c>
    </row>
    <row r="21" spans="1:6" s="46" customFormat="1" ht="21.95" customHeight="1" x14ac:dyDescent="0.2">
      <c r="A21" s="356" t="s">
        <v>104</v>
      </c>
      <c r="B21" s="357">
        <v>1</v>
      </c>
      <c r="C21" s="357">
        <v>1</v>
      </c>
      <c r="D21" s="357">
        <v>0</v>
      </c>
      <c r="E21" s="357">
        <v>0</v>
      </c>
      <c r="F21" s="357">
        <v>0</v>
      </c>
    </row>
    <row r="22" spans="1:6" s="46" customFormat="1" ht="15" customHeight="1" x14ac:dyDescent="0.2">
      <c r="A22" s="356"/>
      <c r="B22" s="371"/>
      <c r="C22" s="371"/>
      <c r="D22" s="357"/>
      <c r="E22" s="371"/>
      <c r="F22" s="372"/>
    </row>
    <row r="23" spans="1:6" s="46" customFormat="1" ht="21.95" customHeight="1" x14ac:dyDescent="0.2">
      <c r="A23" s="358" t="s">
        <v>105</v>
      </c>
      <c r="B23" s="359">
        <v>75057</v>
      </c>
      <c r="C23" s="359">
        <v>73010</v>
      </c>
      <c r="D23" s="359">
        <v>2047</v>
      </c>
      <c r="E23" s="359">
        <v>780</v>
      </c>
      <c r="F23" s="359">
        <v>1267</v>
      </c>
    </row>
    <row r="24" spans="1:6" s="46" customFormat="1" ht="15" customHeight="1" x14ac:dyDescent="0.2">
      <c r="A24" s="353"/>
      <c r="B24" s="353"/>
      <c r="C24" s="353"/>
      <c r="D24" s="353"/>
      <c r="E24" s="353"/>
      <c r="F24" s="353"/>
    </row>
    <row r="25" spans="1:6" s="46" customFormat="1" ht="21.95" customHeight="1" x14ac:dyDescent="0.2">
      <c r="B25" s="361" t="s">
        <v>90</v>
      </c>
      <c r="C25" s="361"/>
      <c r="D25" s="361"/>
      <c r="E25" s="361"/>
      <c r="F25" s="361"/>
    </row>
    <row r="26" spans="1:6" s="46" customFormat="1" ht="15" customHeight="1" x14ac:dyDescent="0.2">
      <c r="A26" s="353"/>
      <c r="B26" s="362"/>
      <c r="C26" s="362"/>
      <c r="D26" s="362"/>
      <c r="E26" s="362"/>
      <c r="F26" s="362"/>
    </row>
    <row r="27" spans="1:6" s="46" customFormat="1" ht="21.95" customHeight="1" x14ac:dyDescent="0.2">
      <c r="A27" s="356" t="s">
        <v>98</v>
      </c>
      <c r="B27" s="357">
        <v>25365</v>
      </c>
      <c r="C27" s="357">
        <v>24876</v>
      </c>
      <c r="D27" s="357">
        <v>489</v>
      </c>
      <c r="E27" s="357">
        <v>206</v>
      </c>
      <c r="F27" s="357">
        <v>283</v>
      </c>
    </row>
    <row r="28" spans="1:6" s="46" customFormat="1" ht="21.95" customHeight="1" x14ac:dyDescent="0.2">
      <c r="A28" s="356" t="s">
        <v>99</v>
      </c>
      <c r="B28" s="357">
        <v>5480</v>
      </c>
      <c r="C28" s="357">
        <v>5355</v>
      </c>
      <c r="D28" s="357">
        <v>125</v>
      </c>
      <c r="E28" s="357">
        <v>41</v>
      </c>
      <c r="F28" s="357">
        <v>84</v>
      </c>
    </row>
    <row r="29" spans="1:6" s="46" customFormat="1" ht="21.95" customHeight="1" x14ac:dyDescent="0.2">
      <c r="A29" s="356" t="s">
        <v>100</v>
      </c>
      <c r="B29" s="357">
        <v>14789</v>
      </c>
      <c r="C29" s="357">
        <v>14293</v>
      </c>
      <c r="D29" s="357">
        <v>496</v>
      </c>
      <c r="E29" s="357">
        <v>160</v>
      </c>
      <c r="F29" s="357">
        <v>336</v>
      </c>
    </row>
    <row r="30" spans="1:6" s="46" customFormat="1" ht="21.95" customHeight="1" x14ac:dyDescent="0.2">
      <c r="A30" s="356" t="s">
        <v>101</v>
      </c>
      <c r="B30" s="357">
        <v>7854</v>
      </c>
      <c r="C30" s="357">
        <v>7579</v>
      </c>
      <c r="D30" s="357">
        <v>275</v>
      </c>
      <c r="E30" s="357">
        <v>94</v>
      </c>
      <c r="F30" s="357">
        <v>181</v>
      </c>
    </row>
    <row r="31" spans="1:6" s="46" customFormat="1" ht="21.95" customHeight="1" x14ac:dyDescent="0.2">
      <c r="A31" s="356" t="s">
        <v>102</v>
      </c>
      <c r="B31" s="357">
        <v>30</v>
      </c>
      <c r="C31" s="357">
        <v>28</v>
      </c>
      <c r="D31" s="357">
        <v>2</v>
      </c>
      <c r="E31" s="357">
        <v>1</v>
      </c>
      <c r="F31" s="357">
        <v>1</v>
      </c>
    </row>
    <row r="32" spans="1:6" s="46" customFormat="1" ht="21.95" customHeight="1" x14ac:dyDescent="0.2">
      <c r="A32" s="356" t="s">
        <v>103</v>
      </c>
      <c r="B32" s="357">
        <v>18</v>
      </c>
      <c r="C32" s="357">
        <v>18</v>
      </c>
      <c r="D32" s="357">
        <v>0</v>
      </c>
      <c r="E32" s="357">
        <v>0</v>
      </c>
      <c r="F32" s="357">
        <v>0</v>
      </c>
    </row>
    <row r="33" spans="1:6" s="46" customFormat="1" ht="21.95" customHeight="1" x14ac:dyDescent="0.2">
      <c r="A33" s="356" t="s">
        <v>104</v>
      </c>
      <c r="B33" s="357">
        <v>1</v>
      </c>
      <c r="C33" s="357">
        <v>1</v>
      </c>
      <c r="D33" s="357">
        <v>0</v>
      </c>
      <c r="E33" s="357">
        <v>0</v>
      </c>
      <c r="F33" s="357">
        <v>0</v>
      </c>
    </row>
    <row r="34" spans="1:6" s="46" customFormat="1" ht="15" customHeight="1" x14ac:dyDescent="0.2">
      <c r="A34" s="356"/>
      <c r="B34" s="371"/>
      <c r="C34" s="371"/>
      <c r="D34" s="357"/>
      <c r="E34" s="371"/>
      <c r="F34" s="372"/>
    </row>
    <row r="35" spans="1:6" s="46" customFormat="1" ht="21.95" customHeight="1" x14ac:dyDescent="0.2">
      <c r="A35" s="358" t="s">
        <v>106</v>
      </c>
      <c r="B35" s="359">
        <v>53537</v>
      </c>
      <c r="C35" s="359">
        <v>52150</v>
      </c>
      <c r="D35" s="359">
        <v>1387</v>
      </c>
      <c r="E35" s="359">
        <v>502</v>
      </c>
      <c r="F35" s="359">
        <v>885</v>
      </c>
    </row>
    <row r="36" spans="1:6" s="46" customFormat="1" ht="15" customHeight="1" x14ac:dyDescent="0.2">
      <c r="A36" s="353"/>
      <c r="B36" s="353"/>
      <c r="C36" s="353"/>
      <c r="D36" s="353"/>
      <c r="E36" s="353"/>
      <c r="F36" s="353"/>
    </row>
    <row r="37" spans="1:6" s="46" customFormat="1" ht="21.95" customHeight="1" x14ac:dyDescent="0.2">
      <c r="B37" s="361" t="s">
        <v>92</v>
      </c>
      <c r="C37" s="361"/>
      <c r="D37" s="361"/>
      <c r="E37" s="361"/>
      <c r="F37" s="361"/>
    </row>
    <row r="38" spans="1:6" s="46" customFormat="1" ht="15" customHeight="1" x14ac:dyDescent="0.2">
      <c r="A38" s="353"/>
      <c r="B38" s="362"/>
      <c r="C38" s="362"/>
      <c r="D38" s="362"/>
      <c r="E38" s="362"/>
      <c r="F38" s="362"/>
    </row>
    <row r="39" spans="1:6" s="46" customFormat="1" ht="21.95" customHeight="1" x14ac:dyDescent="0.2">
      <c r="A39" s="356" t="s">
        <v>98</v>
      </c>
      <c r="B39" s="357">
        <v>9358</v>
      </c>
      <c r="C39" s="357">
        <v>9138</v>
      </c>
      <c r="D39" s="357">
        <v>220</v>
      </c>
      <c r="E39" s="357">
        <v>100</v>
      </c>
      <c r="F39" s="357">
        <v>120</v>
      </c>
    </row>
    <row r="40" spans="1:6" s="46" customFormat="1" ht="21.95" customHeight="1" x14ac:dyDescent="0.2">
      <c r="A40" s="356" t="s">
        <v>99</v>
      </c>
      <c r="B40" s="357">
        <v>5744</v>
      </c>
      <c r="C40" s="357">
        <v>5634</v>
      </c>
      <c r="D40" s="357">
        <v>110</v>
      </c>
      <c r="E40" s="357">
        <v>58</v>
      </c>
      <c r="F40" s="357">
        <v>52</v>
      </c>
    </row>
    <row r="41" spans="1:6" s="46" customFormat="1" ht="21.95" customHeight="1" x14ac:dyDescent="0.2">
      <c r="A41" s="356" t="s">
        <v>100</v>
      </c>
      <c r="B41" s="357">
        <v>3275</v>
      </c>
      <c r="C41" s="357">
        <v>3110</v>
      </c>
      <c r="D41" s="357">
        <v>165</v>
      </c>
      <c r="E41" s="357">
        <v>61</v>
      </c>
      <c r="F41" s="357">
        <v>104</v>
      </c>
    </row>
    <row r="42" spans="1:6" s="46" customFormat="1" ht="21.95" customHeight="1" x14ac:dyDescent="0.2">
      <c r="A42" s="356" t="s">
        <v>101</v>
      </c>
      <c r="B42" s="357">
        <v>3128</v>
      </c>
      <c r="C42" s="357">
        <v>2963</v>
      </c>
      <c r="D42" s="357">
        <v>165</v>
      </c>
      <c r="E42" s="357">
        <v>59</v>
      </c>
      <c r="F42" s="357">
        <v>106</v>
      </c>
    </row>
    <row r="43" spans="1:6" s="46" customFormat="1" ht="21.95" customHeight="1" x14ac:dyDescent="0.2">
      <c r="A43" s="356" t="s">
        <v>102</v>
      </c>
      <c r="B43" s="357">
        <v>1</v>
      </c>
      <c r="C43" s="357">
        <v>1</v>
      </c>
      <c r="D43" s="357">
        <v>0</v>
      </c>
      <c r="E43" s="357">
        <v>0</v>
      </c>
      <c r="F43" s="357">
        <v>0</v>
      </c>
    </row>
    <row r="44" spans="1:6" s="46" customFormat="1" ht="21.95" customHeight="1" x14ac:dyDescent="0.2">
      <c r="A44" s="356" t="s">
        <v>103</v>
      </c>
      <c r="B44" s="357">
        <v>14</v>
      </c>
      <c r="C44" s="357">
        <v>14</v>
      </c>
      <c r="D44" s="357">
        <v>0</v>
      </c>
      <c r="E44" s="357">
        <v>0</v>
      </c>
      <c r="F44" s="357">
        <v>0</v>
      </c>
    </row>
    <row r="45" spans="1:6" s="46" customFormat="1" ht="21.95" customHeight="1" x14ac:dyDescent="0.2">
      <c r="A45" s="356" t="s">
        <v>104</v>
      </c>
      <c r="B45" s="357">
        <v>0</v>
      </c>
      <c r="C45" s="357">
        <v>0</v>
      </c>
      <c r="D45" s="357">
        <v>0</v>
      </c>
      <c r="E45" s="357">
        <v>0</v>
      </c>
      <c r="F45" s="357">
        <v>0</v>
      </c>
    </row>
    <row r="46" spans="1:6" s="46" customFormat="1" ht="15" customHeight="1" x14ac:dyDescent="0.2">
      <c r="A46" s="356"/>
      <c r="B46" s="371"/>
      <c r="C46" s="371"/>
      <c r="D46" s="357"/>
      <c r="E46" s="371"/>
      <c r="F46" s="372"/>
    </row>
    <row r="47" spans="1:6" s="46" customFormat="1" ht="21.95" customHeight="1" x14ac:dyDescent="0.2">
      <c r="A47" s="358" t="s">
        <v>106</v>
      </c>
      <c r="B47" s="359">
        <v>21520</v>
      </c>
      <c r="C47" s="359">
        <v>20860</v>
      </c>
      <c r="D47" s="359">
        <v>660</v>
      </c>
      <c r="E47" s="359">
        <v>278</v>
      </c>
      <c r="F47" s="359">
        <v>382</v>
      </c>
    </row>
    <row r="48" spans="1:6" x14ac:dyDescent="0.25">
      <c r="A48" s="30"/>
      <c r="B48" s="29">
        <v>0</v>
      </c>
      <c r="C48" s="29">
        <v>0</v>
      </c>
      <c r="D48" s="29">
        <v>0</v>
      </c>
      <c r="E48" s="29">
        <v>0</v>
      </c>
      <c r="F48" s="29">
        <v>0</v>
      </c>
    </row>
    <row r="49" spans="1:6" ht="21.95" customHeight="1" x14ac:dyDescent="0.25">
      <c r="A49" s="129"/>
      <c r="B49" s="11"/>
      <c r="C49" s="130"/>
      <c r="D49" s="130"/>
      <c r="E49" s="130"/>
      <c r="F49" s="130"/>
    </row>
    <row r="50" spans="1:6" ht="35.1" customHeight="1" x14ac:dyDescent="0.25">
      <c r="A50" s="414"/>
      <c r="B50" s="414"/>
      <c r="C50" s="414"/>
      <c r="D50" s="414"/>
      <c r="E50" s="414"/>
      <c r="F50" s="414"/>
    </row>
  </sheetData>
  <mergeCells count="6">
    <mergeCell ref="C8:C9"/>
    <mergeCell ref="D8:D9"/>
    <mergeCell ref="A2:B2"/>
    <mergeCell ref="A7:A9"/>
    <mergeCell ref="B7:B9"/>
    <mergeCell ref="C7:F7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11"/>
  <dimension ref="A1:F50"/>
  <sheetViews>
    <sheetView showGridLines="0" zoomScaleNormal="100" workbookViewId="0"/>
  </sheetViews>
  <sheetFormatPr baseColWidth="10" defaultColWidth="11" defaultRowHeight="15" x14ac:dyDescent="0.25"/>
  <cols>
    <col min="1" max="1" width="42.625" style="16" customWidth="1"/>
    <col min="2" max="5" width="16.375" style="16" customWidth="1"/>
    <col min="6" max="6" width="16.375" style="17" customWidth="1"/>
    <col min="7" max="16384" width="11" style="16"/>
  </cols>
  <sheetData>
    <row r="1" spans="1:6" s="127" customFormat="1" ht="12.75" x14ac:dyDescent="0.2">
      <c r="A1" s="126" t="s">
        <v>177</v>
      </c>
      <c r="F1" s="128"/>
    </row>
    <row r="2" spans="1:6" s="1" customFormat="1" ht="12.75" x14ac:dyDescent="0.2">
      <c r="A2" s="508" t="s">
        <v>0</v>
      </c>
      <c r="B2" s="498"/>
      <c r="C2" s="63"/>
      <c r="F2" s="67" t="s">
        <v>178</v>
      </c>
    </row>
    <row r="3" spans="1:6" s="1" customFormat="1" ht="12.75" x14ac:dyDescent="0.2">
      <c r="A3" s="73"/>
      <c r="B3" s="63"/>
      <c r="C3" s="63"/>
      <c r="F3" s="62"/>
    </row>
    <row r="4" spans="1:6" ht="14.25" customHeight="1" x14ac:dyDescent="0.25">
      <c r="A4" s="240" t="s">
        <v>407</v>
      </c>
      <c r="B4" s="240"/>
      <c r="C4" s="240"/>
      <c r="D4" s="240"/>
      <c r="E4" s="240"/>
      <c r="F4" s="240"/>
    </row>
    <row r="5" spans="1:6" ht="7.5" customHeight="1" x14ac:dyDescent="0.25">
      <c r="A5" s="241"/>
      <c r="B5" s="241"/>
      <c r="C5" s="241"/>
      <c r="D5" s="241"/>
      <c r="E5" s="241"/>
      <c r="F5" s="241"/>
    </row>
    <row r="6" spans="1:6" ht="7.5" customHeight="1" x14ac:dyDescent="0.25">
      <c r="A6" s="140"/>
      <c r="B6" s="141"/>
      <c r="C6" s="141"/>
      <c r="D6" s="141"/>
      <c r="E6" s="141"/>
      <c r="F6" s="141"/>
    </row>
    <row r="7" spans="1:6" s="46" customFormat="1" ht="21.95" customHeight="1" x14ac:dyDescent="0.2">
      <c r="A7" s="527" t="s">
        <v>94</v>
      </c>
      <c r="B7" s="525" t="s">
        <v>65</v>
      </c>
      <c r="C7" s="531" t="s">
        <v>107</v>
      </c>
      <c r="D7" s="532"/>
      <c r="E7" s="532"/>
      <c r="F7" s="532"/>
    </row>
    <row r="8" spans="1:6" s="46" customFormat="1" ht="21.95" customHeight="1" x14ac:dyDescent="0.2">
      <c r="A8" s="529"/>
      <c r="B8" s="530"/>
      <c r="C8" s="525" t="s">
        <v>108</v>
      </c>
      <c r="D8" s="525" t="s">
        <v>109</v>
      </c>
      <c r="E8" s="364" t="s">
        <v>110</v>
      </c>
      <c r="F8" s="365"/>
    </row>
    <row r="9" spans="1:6" s="46" customFormat="1" ht="21.95" customHeight="1" x14ac:dyDescent="0.2">
      <c r="A9" s="528"/>
      <c r="B9" s="526"/>
      <c r="C9" s="526"/>
      <c r="D9" s="526"/>
      <c r="E9" s="366" t="s">
        <v>111</v>
      </c>
      <c r="F9" s="365" t="s">
        <v>112</v>
      </c>
    </row>
    <row r="10" spans="1:6" s="46" customFormat="1" ht="15" customHeight="1" x14ac:dyDescent="0.2">
      <c r="A10" s="353"/>
      <c r="B10" s="368"/>
      <c r="C10" s="368"/>
      <c r="D10" s="368"/>
      <c r="E10" s="368"/>
      <c r="F10" s="368"/>
    </row>
    <row r="11" spans="1:6" s="46" customFormat="1" ht="21.95" customHeight="1" x14ac:dyDescent="0.2">
      <c r="B11" s="352" t="s">
        <v>199</v>
      </c>
      <c r="C11" s="352"/>
      <c r="D11" s="352"/>
      <c r="E11" s="352"/>
      <c r="F11" s="352"/>
    </row>
    <row r="12" spans="1:6" s="46" customFormat="1" ht="9.75" customHeight="1" x14ac:dyDescent="0.2">
      <c r="B12" s="352"/>
      <c r="C12" s="370"/>
      <c r="D12" s="370"/>
      <c r="E12" s="370"/>
      <c r="F12" s="370"/>
    </row>
    <row r="13" spans="1:6" s="46" customFormat="1" ht="21.95" customHeight="1" x14ac:dyDescent="0.2">
      <c r="B13" s="352" t="s">
        <v>74</v>
      </c>
      <c r="C13" s="352"/>
      <c r="D13" s="352"/>
      <c r="E13" s="352"/>
      <c r="F13" s="352"/>
    </row>
    <row r="14" spans="1:6" s="46" customFormat="1" ht="15" customHeight="1" x14ac:dyDescent="0.2">
      <c r="A14" s="353"/>
      <c r="B14" s="353"/>
      <c r="C14" s="353"/>
      <c r="D14" s="353"/>
      <c r="E14" s="353"/>
      <c r="F14" s="353"/>
    </row>
    <row r="15" spans="1:6" s="46" customFormat="1" ht="21.95" customHeight="1" x14ac:dyDescent="0.2">
      <c r="A15" s="356" t="s">
        <v>98</v>
      </c>
      <c r="B15" s="357">
        <v>6549</v>
      </c>
      <c r="C15" s="357">
        <v>6324</v>
      </c>
      <c r="D15" s="357">
        <v>225</v>
      </c>
      <c r="E15" s="357">
        <v>75</v>
      </c>
      <c r="F15" s="357">
        <v>150</v>
      </c>
    </row>
    <row r="16" spans="1:6" s="46" customFormat="1" ht="21.95" customHeight="1" x14ac:dyDescent="0.2">
      <c r="A16" s="356" t="s">
        <v>99</v>
      </c>
      <c r="B16" s="357">
        <v>5535</v>
      </c>
      <c r="C16" s="357">
        <v>5325</v>
      </c>
      <c r="D16" s="357">
        <v>210</v>
      </c>
      <c r="E16" s="357">
        <v>93</v>
      </c>
      <c r="F16" s="357">
        <v>117</v>
      </c>
    </row>
    <row r="17" spans="1:6" s="46" customFormat="1" ht="21.95" customHeight="1" x14ac:dyDescent="0.2">
      <c r="A17" s="356" t="s">
        <v>100</v>
      </c>
      <c r="B17" s="357">
        <v>35390</v>
      </c>
      <c r="C17" s="357">
        <v>33685</v>
      </c>
      <c r="D17" s="357">
        <v>1705</v>
      </c>
      <c r="E17" s="357">
        <v>715</v>
      </c>
      <c r="F17" s="357">
        <v>990</v>
      </c>
    </row>
    <row r="18" spans="1:6" s="46" customFormat="1" ht="21.95" customHeight="1" x14ac:dyDescent="0.2">
      <c r="A18" s="356" t="s">
        <v>101</v>
      </c>
      <c r="B18" s="357">
        <v>38794</v>
      </c>
      <c r="C18" s="357">
        <v>36848</v>
      </c>
      <c r="D18" s="357">
        <v>1946</v>
      </c>
      <c r="E18" s="357">
        <v>843</v>
      </c>
      <c r="F18" s="357">
        <v>1103</v>
      </c>
    </row>
    <row r="19" spans="1:6" s="46" customFormat="1" ht="21.95" customHeight="1" x14ac:dyDescent="0.2">
      <c r="A19" s="356" t="s">
        <v>102</v>
      </c>
      <c r="B19" s="357">
        <v>1709</v>
      </c>
      <c r="C19" s="357">
        <v>1665</v>
      </c>
      <c r="D19" s="357">
        <v>44</v>
      </c>
      <c r="E19" s="357">
        <v>19</v>
      </c>
      <c r="F19" s="357">
        <v>25</v>
      </c>
    </row>
    <row r="20" spans="1:6" s="46" customFormat="1" ht="21.95" customHeight="1" x14ac:dyDescent="0.2">
      <c r="A20" s="356" t="s">
        <v>103</v>
      </c>
      <c r="B20" s="357">
        <v>8777</v>
      </c>
      <c r="C20" s="357">
        <v>8599</v>
      </c>
      <c r="D20" s="357">
        <v>178</v>
      </c>
      <c r="E20" s="357">
        <v>98</v>
      </c>
      <c r="F20" s="357">
        <v>80</v>
      </c>
    </row>
    <row r="21" spans="1:6" s="46" customFormat="1" ht="21.95" customHeight="1" x14ac:dyDescent="0.2">
      <c r="A21" s="356" t="s">
        <v>104</v>
      </c>
      <c r="B21" s="357">
        <v>4</v>
      </c>
      <c r="C21" s="357">
        <v>4</v>
      </c>
      <c r="D21" s="357">
        <v>0</v>
      </c>
      <c r="E21" s="357">
        <v>0</v>
      </c>
      <c r="F21" s="357">
        <v>0</v>
      </c>
    </row>
    <row r="22" spans="1:6" s="46" customFormat="1" ht="15" customHeight="1" x14ac:dyDescent="0.2">
      <c r="A22" s="356"/>
      <c r="B22" s="357"/>
      <c r="C22" s="359"/>
      <c r="D22" s="359"/>
      <c r="E22" s="359"/>
      <c r="F22" s="359"/>
    </row>
    <row r="23" spans="1:6" s="46" customFormat="1" ht="21.95" customHeight="1" x14ac:dyDescent="0.2">
      <c r="A23" s="358" t="s">
        <v>105</v>
      </c>
      <c r="B23" s="359">
        <v>96758</v>
      </c>
      <c r="C23" s="359">
        <v>92450</v>
      </c>
      <c r="D23" s="359">
        <v>4308</v>
      </c>
      <c r="E23" s="359">
        <v>1843</v>
      </c>
      <c r="F23" s="359">
        <v>2465</v>
      </c>
    </row>
    <row r="24" spans="1:6" s="46" customFormat="1" ht="15" customHeight="1" x14ac:dyDescent="0.2">
      <c r="A24" s="353"/>
      <c r="B24" s="353"/>
      <c r="C24" s="353"/>
      <c r="D24" s="353"/>
      <c r="E24" s="353"/>
      <c r="F24" s="353"/>
    </row>
    <row r="25" spans="1:6" s="46" customFormat="1" ht="21.95" customHeight="1" x14ac:dyDescent="0.2">
      <c r="B25" s="361" t="s">
        <v>90</v>
      </c>
      <c r="C25" s="361"/>
      <c r="D25" s="361"/>
      <c r="E25" s="361"/>
      <c r="F25" s="361"/>
    </row>
    <row r="26" spans="1:6" s="46" customFormat="1" ht="15" customHeight="1" x14ac:dyDescent="0.2">
      <c r="A26" s="353"/>
      <c r="B26" s="362"/>
      <c r="C26" s="362"/>
      <c r="D26" s="362"/>
      <c r="E26" s="362"/>
      <c r="F26" s="362"/>
    </row>
    <row r="27" spans="1:6" s="46" customFormat="1" ht="21.95" customHeight="1" x14ac:dyDescent="0.2">
      <c r="A27" s="356" t="s">
        <v>98</v>
      </c>
      <c r="B27" s="357">
        <v>4304</v>
      </c>
      <c r="C27" s="357">
        <v>4155</v>
      </c>
      <c r="D27" s="357">
        <v>149</v>
      </c>
      <c r="E27" s="357">
        <v>48</v>
      </c>
      <c r="F27" s="357">
        <v>101</v>
      </c>
    </row>
    <row r="28" spans="1:6" s="46" customFormat="1" ht="21.95" customHeight="1" x14ac:dyDescent="0.2">
      <c r="A28" s="356" t="s">
        <v>99</v>
      </c>
      <c r="B28" s="357">
        <v>3224</v>
      </c>
      <c r="C28" s="357">
        <v>3095</v>
      </c>
      <c r="D28" s="357">
        <v>129</v>
      </c>
      <c r="E28" s="357">
        <v>51</v>
      </c>
      <c r="F28" s="357">
        <v>78</v>
      </c>
    </row>
    <row r="29" spans="1:6" s="46" customFormat="1" ht="21.95" customHeight="1" x14ac:dyDescent="0.2">
      <c r="A29" s="356" t="s">
        <v>100</v>
      </c>
      <c r="B29" s="357">
        <v>24649</v>
      </c>
      <c r="C29" s="357">
        <v>23350</v>
      </c>
      <c r="D29" s="357">
        <v>1299</v>
      </c>
      <c r="E29" s="357">
        <v>513</v>
      </c>
      <c r="F29" s="357">
        <v>786</v>
      </c>
    </row>
    <row r="30" spans="1:6" s="46" customFormat="1" ht="21.95" customHeight="1" x14ac:dyDescent="0.2">
      <c r="A30" s="356" t="s">
        <v>101</v>
      </c>
      <c r="B30" s="357">
        <v>23730</v>
      </c>
      <c r="C30" s="357">
        <v>22394</v>
      </c>
      <c r="D30" s="357">
        <v>1336</v>
      </c>
      <c r="E30" s="357">
        <v>561</v>
      </c>
      <c r="F30" s="357">
        <v>775</v>
      </c>
    </row>
    <row r="31" spans="1:6" s="46" customFormat="1" ht="21.95" customHeight="1" x14ac:dyDescent="0.2">
      <c r="A31" s="356" t="s">
        <v>102</v>
      </c>
      <c r="B31" s="357">
        <v>1309</v>
      </c>
      <c r="C31" s="357">
        <v>1277</v>
      </c>
      <c r="D31" s="357">
        <v>32</v>
      </c>
      <c r="E31" s="357">
        <v>12</v>
      </c>
      <c r="F31" s="357">
        <v>20</v>
      </c>
    </row>
    <row r="32" spans="1:6" s="46" customFormat="1" ht="21.95" customHeight="1" x14ac:dyDescent="0.2">
      <c r="A32" s="356" t="s">
        <v>103</v>
      </c>
      <c r="B32" s="357">
        <v>6373</v>
      </c>
      <c r="C32" s="357">
        <v>6233</v>
      </c>
      <c r="D32" s="357">
        <v>140</v>
      </c>
      <c r="E32" s="357">
        <v>74</v>
      </c>
      <c r="F32" s="357">
        <v>66</v>
      </c>
    </row>
    <row r="33" spans="1:6" s="46" customFormat="1" ht="21.95" customHeight="1" x14ac:dyDescent="0.2">
      <c r="A33" s="356" t="s">
        <v>104</v>
      </c>
      <c r="B33" s="357">
        <v>4</v>
      </c>
      <c r="C33" s="357">
        <v>4</v>
      </c>
      <c r="D33" s="357">
        <v>0</v>
      </c>
      <c r="E33" s="357">
        <v>0</v>
      </c>
      <c r="F33" s="357">
        <v>0</v>
      </c>
    </row>
    <row r="34" spans="1:6" s="46" customFormat="1" ht="15" customHeight="1" x14ac:dyDescent="0.2">
      <c r="A34" s="356"/>
      <c r="B34" s="357"/>
      <c r="C34" s="359"/>
      <c r="D34" s="359"/>
      <c r="E34" s="359"/>
      <c r="F34" s="359"/>
    </row>
    <row r="35" spans="1:6" s="46" customFormat="1" ht="21.95" customHeight="1" x14ac:dyDescent="0.2">
      <c r="A35" s="358" t="s">
        <v>106</v>
      </c>
      <c r="B35" s="359">
        <v>63593</v>
      </c>
      <c r="C35" s="359">
        <v>60508</v>
      </c>
      <c r="D35" s="359">
        <v>3085</v>
      </c>
      <c r="E35" s="359">
        <v>1259</v>
      </c>
      <c r="F35" s="359">
        <v>1826</v>
      </c>
    </row>
    <row r="36" spans="1:6" s="46" customFormat="1" ht="15" customHeight="1" x14ac:dyDescent="0.2">
      <c r="A36" s="353"/>
      <c r="B36" s="353"/>
      <c r="C36" s="353"/>
      <c r="D36" s="353"/>
      <c r="E36" s="353"/>
      <c r="F36" s="353"/>
    </row>
    <row r="37" spans="1:6" s="46" customFormat="1" ht="21.95" customHeight="1" x14ac:dyDescent="0.2">
      <c r="B37" s="361" t="s">
        <v>92</v>
      </c>
      <c r="C37" s="361"/>
      <c r="D37" s="361"/>
      <c r="E37" s="361"/>
      <c r="F37" s="361"/>
    </row>
    <row r="38" spans="1:6" s="46" customFormat="1" ht="15" customHeight="1" x14ac:dyDescent="0.2">
      <c r="A38" s="353"/>
      <c r="B38" s="362"/>
      <c r="C38" s="362"/>
      <c r="D38" s="362"/>
      <c r="E38" s="362"/>
      <c r="F38" s="362"/>
    </row>
    <row r="39" spans="1:6" s="46" customFormat="1" ht="21.95" customHeight="1" x14ac:dyDescent="0.2">
      <c r="A39" s="356" t="s">
        <v>98</v>
      </c>
      <c r="B39" s="357">
        <v>2245</v>
      </c>
      <c r="C39" s="357">
        <v>2169</v>
      </c>
      <c r="D39" s="357">
        <v>76</v>
      </c>
      <c r="E39" s="357">
        <v>27</v>
      </c>
      <c r="F39" s="357">
        <v>49</v>
      </c>
    </row>
    <row r="40" spans="1:6" s="46" customFormat="1" ht="21.95" customHeight="1" x14ac:dyDescent="0.2">
      <c r="A40" s="356" t="s">
        <v>99</v>
      </c>
      <c r="B40" s="357">
        <v>2311</v>
      </c>
      <c r="C40" s="357">
        <v>2230</v>
      </c>
      <c r="D40" s="357">
        <v>81</v>
      </c>
      <c r="E40" s="357">
        <v>42</v>
      </c>
      <c r="F40" s="357">
        <v>39</v>
      </c>
    </row>
    <row r="41" spans="1:6" s="46" customFormat="1" ht="21.95" customHeight="1" x14ac:dyDescent="0.2">
      <c r="A41" s="356" t="s">
        <v>100</v>
      </c>
      <c r="B41" s="357">
        <v>10741</v>
      </c>
      <c r="C41" s="357">
        <v>10335</v>
      </c>
      <c r="D41" s="357">
        <v>406</v>
      </c>
      <c r="E41" s="357">
        <v>202</v>
      </c>
      <c r="F41" s="357">
        <v>204</v>
      </c>
    </row>
    <row r="42" spans="1:6" s="46" customFormat="1" ht="21.95" customHeight="1" x14ac:dyDescent="0.2">
      <c r="A42" s="356" t="s">
        <v>101</v>
      </c>
      <c r="B42" s="357">
        <v>15064</v>
      </c>
      <c r="C42" s="357">
        <v>14454</v>
      </c>
      <c r="D42" s="357">
        <v>610</v>
      </c>
      <c r="E42" s="357">
        <v>282</v>
      </c>
      <c r="F42" s="357">
        <v>328</v>
      </c>
    </row>
    <row r="43" spans="1:6" s="46" customFormat="1" ht="21.95" customHeight="1" x14ac:dyDescent="0.2">
      <c r="A43" s="356" t="s">
        <v>102</v>
      </c>
      <c r="B43" s="357">
        <v>400</v>
      </c>
      <c r="C43" s="357">
        <v>388</v>
      </c>
      <c r="D43" s="357">
        <v>12</v>
      </c>
      <c r="E43" s="357">
        <v>7</v>
      </c>
      <c r="F43" s="357">
        <v>5</v>
      </c>
    </row>
    <row r="44" spans="1:6" s="46" customFormat="1" ht="21.95" customHeight="1" x14ac:dyDescent="0.2">
      <c r="A44" s="356" t="s">
        <v>103</v>
      </c>
      <c r="B44" s="357">
        <v>2404</v>
      </c>
      <c r="C44" s="357">
        <v>2366</v>
      </c>
      <c r="D44" s="357">
        <v>38</v>
      </c>
      <c r="E44" s="357">
        <v>24</v>
      </c>
      <c r="F44" s="357">
        <v>14</v>
      </c>
    </row>
    <row r="45" spans="1:6" s="46" customFormat="1" ht="21.95" customHeight="1" x14ac:dyDescent="0.2">
      <c r="A45" s="356" t="s">
        <v>104</v>
      </c>
      <c r="B45" s="357">
        <v>0</v>
      </c>
      <c r="C45" s="357">
        <v>0</v>
      </c>
      <c r="D45" s="357">
        <v>0</v>
      </c>
      <c r="E45" s="357">
        <v>0</v>
      </c>
      <c r="F45" s="357">
        <v>0</v>
      </c>
    </row>
    <row r="46" spans="1:6" s="46" customFormat="1" ht="15" customHeight="1" x14ac:dyDescent="0.2">
      <c r="A46" s="356"/>
      <c r="B46" s="357"/>
      <c r="C46" s="359"/>
      <c r="D46" s="359"/>
      <c r="E46" s="359"/>
      <c r="F46" s="359"/>
    </row>
    <row r="47" spans="1:6" s="46" customFormat="1" ht="21.95" customHeight="1" x14ac:dyDescent="0.2">
      <c r="A47" s="358" t="s">
        <v>106</v>
      </c>
      <c r="B47" s="359">
        <v>33165</v>
      </c>
      <c r="C47" s="359">
        <v>31942</v>
      </c>
      <c r="D47" s="359">
        <v>1223</v>
      </c>
      <c r="E47" s="359">
        <v>584</v>
      </c>
      <c r="F47" s="359">
        <v>639</v>
      </c>
    </row>
    <row r="48" spans="1:6" x14ac:dyDescent="0.25">
      <c r="A48" s="28"/>
      <c r="B48" s="27">
        <v>0</v>
      </c>
      <c r="C48" s="27">
        <v>0</v>
      </c>
      <c r="D48" s="27">
        <v>0</v>
      </c>
      <c r="E48" s="27">
        <v>0</v>
      </c>
      <c r="F48" s="27">
        <v>0</v>
      </c>
    </row>
    <row r="49" spans="1:6" ht="21.95" customHeight="1" x14ac:dyDescent="0.25">
      <c r="A49" s="129"/>
      <c r="B49" s="11"/>
      <c r="C49" s="130"/>
      <c r="D49" s="130"/>
      <c r="E49" s="130"/>
      <c r="F49" s="130"/>
    </row>
    <row r="50" spans="1:6" ht="35.1" customHeight="1" x14ac:dyDescent="0.25">
      <c r="A50" s="414"/>
      <c r="B50" s="414"/>
      <c r="C50" s="414"/>
      <c r="D50" s="414"/>
      <c r="E50" s="414"/>
      <c r="F50" s="414"/>
    </row>
  </sheetData>
  <mergeCells count="6">
    <mergeCell ref="A2:B2"/>
    <mergeCell ref="A7:A9"/>
    <mergeCell ref="B7:B9"/>
    <mergeCell ref="C7:F7"/>
    <mergeCell ref="C8:C9"/>
    <mergeCell ref="D8:D9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showGridLines="0" zoomScaleNormal="100" zoomScaleSheetLayoutView="100" workbookViewId="0"/>
  </sheetViews>
  <sheetFormatPr baseColWidth="10" defaultRowHeight="12" x14ac:dyDescent="0.15"/>
  <sheetData>
    <row r="1" spans="1:8" ht="12.75" x14ac:dyDescent="0.2">
      <c r="A1" s="66" t="s">
        <v>0</v>
      </c>
      <c r="B1" s="1"/>
      <c r="C1" s="1"/>
      <c r="D1" s="1"/>
      <c r="E1" s="63"/>
      <c r="F1" s="63"/>
      <c r="H1" s="67" t="s">
        <v>178</v>
      </c>
    </row>
    <row r="3" spans="1:8" ht="15" x14ac:dyDescent="0.2">
      <c r="A3" s="259" t="s">
        <v>209</v>
      </c>
    </row>
    <row r="154" spans="6:7" ht="12.75" x14ac:dyDescent="0.2">
      <c r="F154" s="254"/>
    </row>
    <row r="155" spans="6:7" ht="12.75" x14ac:dyDescent="0.2">
      <c r="F155" s="254"/>
    </row>
    <row r="156" spans="6:7" ht="12.75" x14ac:dyDescent="0.2">
      <c r="F156" s="255"/>
    </row>
    <row r="157" spans="6:7" ht="12.75" x14ac:dyDescent="0.2">
      <c r="F157" s="255"/>
    </row>
    <row r="158" spans="6:7" ht="12.75" x14ac:dyDescent="0.2">
      <c r="F158" s="255"/>
    </row>
    <row r="159" spans="6:7" ht="12.75" x14ac:dyDescent="0.2">
      <c r="F159" s="255"/>
    </row>
    <row r="160" spans="6:7" ht="12.75" x14ac:dyDescent="0.2">
      <c r="F160" s="255"/>
      <c r="G160" s="255"/>
    </row>
    <row r="161" spans="6:7" ht="12.75" x14ac:dyDescent="0.2">
      <c r="F161" s="255"/>
      <c r="G161" s="255"/>
    </row>
    <row r="162" spans="6:7" ht="12.75" x14ac:dyDescent="0.2">
      <c r="F162" s="255"/>
      <c r="G162" s="255"/>
    </row>
    <row r="163" spans="6:7" ht="12.75" x14ac:dyDescent="0.2">
      <c r="F163" s="255"/>
      <c r="G163" s="255"/>
    </row>
    <row r="164" spans="6:7" ht="12.75" x14ac:dyDescent="0.2">
      <c r="F164" s="255"/>
    </row>
    <row r="165" spans="6:7" ht="12.75" x14ac:dyDescent="0.2">
      <c r="F165" s="255"/>
    </row>
    <row r="166" spans="6:7" ht="12.75" x14ac:dyDescent="0.2">
      <c r="F166" s="255"/>
    </row>
    <row r="167" spans="6:7" ht="12.75" x14ac:dyDescent="0.2">
      <c r="F167" s="255"/>
      <c r="G167" s="255"/>
    </row>
    <row r="168" spans="6:7" ht="12.75" x14ac:dyDescent="0.2">
      <c r="F168" s="255"/>
      <c r="G168" s="255"/>
    </row>
    <row r="169" spans="6:7" ht="12.75" x14ac:dyDescent="0.2">
      <c r="F169" s="255"/>
      <c r="G169" s="255"/>
    </row>
    <row r="170" spans="6:7" ht="12.75" x14ac:dyDescent="0.2">
      <c r="F170" s="255"/>
      <c r="G170" s="255"/>
    </row>
    <row r="171" spans="6:7" ht="12.75" x14ac:dyDescent="0.2">
      <c r="F171" s="255"/>
      <c r="G171" s="255"/>
    </row>
    <row r="172" spans="6:7" ht="12.75" x14ac:dyDescent="0.2">
      <c r="F172" s="255"/>
    </row>
    <row r="173" spans="6:7" ht="12.75" x14ac:dyDescent="0.2">
      <c r="F173" s="256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1" orientation="portrait" horizontalDpi="1200" verticalDpi="1200" r:id="rId1"/>
  <headerFooter alignWithMargins="0"/>
  <rowBreaks count="2" manualBreakCount="2">
    <brk id="62" max="7" man="1"/>
    <brk id="123" max="7" man="1"/>
  </rowBreaks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indexed="11"/>
  </sheetPr>
  <dimension ref="A1:G4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x14ac:dyDescent="0.25">
      <c r="A4" s="240" t="s">
        <v>406</v>
      </c>
      <c r="B4" s="109"/>
      <c r="C4" s="109"/>
      <c r="D4" s="109"/>
      <c r="E4" s="109"/>
      <c r="F4" s="109"/>
      <c r="G4" s="109"/>
    </row>
    <row r="5" spans="1:7" x14ac:dyDescent="0.25">
      <c r="A5" s="240" t="s">
        <v>292</v>
      </c>
      <c r="B5" s="135"/>
      <c r="C5" s="135"/>
      <c r="D5" s="135"/>
      <c r="E5" s="135"/>
      <c r="F5" s="135"/>
      <c r="G5" s="135"/>
    </row>
    <row r="6" spans="1:7" x14ac:dyDescent="0.25">
      <c r="A6" s="243"/>
      <c r="B6" s="137"/>
      <c r="C6" s="138"/>
      <c r="D6" s="138"/>
      <c r="E6" s="138"/>
      <c r="F6" s="138"/>
      <c r="G6" s="138"/>
    </row>
    <row r="7" spans="1:7" s="47" customFormat="1" ht="20.100000000000001" customHeight="1" x14ac:dyDescent="0.15">
      <c r="A7" s="527" t="s">
        <v>94</v>
      </c>
      <c r="B7" s="525" t="s">
        <v>65</v>
      </c>
      <c r="C7" s="535" t="s">
        <v>295</v>
      </c>
      <c r="D7" s="537" t="s">
        <v>290</v>
      </c>
      <c r="E7" s="533" t="s">
        <v>95</v>
      </c>
      <c r="F7" s="537" t="s">
        <v>96</v>
      </c>
      <c r="G7" s="533" t="s">
        <v>97</v>
      </c>
    </row>
    <row r="8" spans="1:7" s="47" customFormat="1" ht="60" customHeight="1" x14ac:dyDescent="0.15">
      <c r="A8" s="528"/>
      <c r="B8" s="526"/>
      <c r="C8" s="536"/>
      <c r="D8" s="538"/>
      <c r="E8" s="534"/>
      <c r="F8" s="538"/>
      <c r="G8" s="534"/>
    </row>
    <row r="9" spans="1:7" s="46" customFormat="1" ht="21.95" customHeight="1" x14ac:dyDescent="0.2">
      <c r="A9" s="350"/>
      <c r="B9" s="350"/>
      <c r="C9" s="350"/>
      <c r="D9" s="350"/>
      <c r="E9" s="350"/>
      <c r="F9" s="350"/>
      <c r="G9" s="350"/>
    </row>
    <row r="10" spans="1:7" s="46" customFormat="1" ht="21.95" customHeight="1" x14ac:dyDescent="0.2">
      <c r="B10" s="352" t="s">
        <v>73</v>
      </c>
      <c r="C10" s="353"/>
      <c r="D10" s="353"/>
      <c r="E10" s="353"/>
      <c r="F10" s="353"/>
      <c r="G10" s="353"/>
    </row>
    <row r="11" spans="1:7" s="46" customFormat="1" ht="6.75" customHeight="1" x14ac:dyDescent="0.2">
      <c r="B11" s="352"/>
      <c r="C11" s="355"/>
      <c r="D11" s="355"/>
      <c r="E11" s="355"/>
      <c r="F11" s="355"/>
      <c r="G11" s="355"/>
    </row>
    <row r="12" spans="1:7" s="46" customFormat="1" ht="21.95" customHeight="1" x14ac:dyDescent="0.2">
      <c r="B12" s="352" t="s">
        <v>74</v>
      </c>
      <c r="C12" s="353"/>
      <c r="D12" s="353"/>
      <c r="E12" s="353"/>
      <c r="F12" s="353"/>
      <c r="G12" s="353"/>
    </row>
    <row r="13" spans="1:7" s="46" customFormat="1" ht="21.95" customHeight="1" x14ac:dyDescent="0.2">
      <c r="A13" s="353"/>
      <c r="B13" s="353"/>
      <c r="C13" s="353"/>
      <c r="D13" s="353"/>
      <c r="E13" s="353"/>
      <c r="F13" s="353"/>
      <c r="G13" s="353"/>
    </row>
    <row r="14" spans="1:7" s="46" customFormat="1" ht="21.95" customHeight="1" x14ac:dyDescent="0.2">
      <c r="A14" s="356" t="s">
        <v>98</v>
      </c>
      <c r="B14" s="357">
        <v>41272</v>
      </c>
      <c r="C14" s="357">
        <v>23090</v>
      </c>
      <c r="D14" s="357">
        <v>12166</v>
      </c>
      <c r="E14" s="357">
        <v>374</v>
      </c>
      <c r="F14" s="357">
        <v>4556</v>
      </c>
      <c r="G14" s="357">
        <v>1086</v>
      </c>
    </row>
    <row r="15" spans="1:7" s="46" customFormat="1" ht="21.95" customHeight="1" x14ac:dyDescent="0.2">
      <c r="A15" s="356" t="s">
        <v>99</v>
      </c>
      <c r="B15" s="357">
        <v>16759</v>
      </c>
      <c r="C15" s="357">
        <v>10194</v>
      </c>
      <c r="D15" s="357">
        <v>2866</v>
      </c>
      <c r="E15" s="357">
        <v>304</v>
      </c>
      <c r="F15" s="357">
        <v>2657</v>
      </c>
      <c r="G15" s="357">
        <v>738</v>
      </c>
    </row>
    <row r="16" spans="1:7" s="46" customFormat="1" ht="21.95" customHeight="1" x14ac:dyDescent="0.2">
      <c r="A16" s="356" t="s">
        <v>100</v>
      </c>
      <c r="B16" s="357">
        <v>53454</v>
      </c>
      <c r="C16" s="357">
        <v>24624</v>
      </c>
      <c r="D16" s="357">
        <v>25967</v>
      </c>
      <c r="E16" s="357">
        <v>933</v>
      </c>
      <c r="F16" s="357">
        <v>1203</v>
      </c>
      <c r="G16" s="357">
        <v>727</v>
      </c>
    </row>
    <row r="17" spans="1:7" s="46" customFormat="1" ht="21.95" customHeight="1" x14ac:dyDescent="0.2">
      <c r="A17" s="356" t="s">
        <v>101</v>
      </c>
      <c r="B17" s="357">
        <v>49776</v>
      </c>
      <c r="C17" s="357">
        <v>35483</v>
      </c>
      <c r="D17" s="357">
        <v>10006</v>
      </c>
      <c r="E17" s="357">
        <v>472</v>
      </c>
      <c r="F17" s="357">
        <v>2422</v>
      </c>
      <c r="G17" s="357">
        <v>1393</v>
      </c>
    </row>
    <row r="18" spans="1:7" s="46" customFormat="1" ht="21.95" customHeight="1" x14ac:dyDescent="0.2">
      <c r="A18" s="356" t="s">
        <v>102</v>
      </c>
      <c r="B18" s="357">
        <v>1740</v>
      </c>
      <c r="C18" s="357">
        <v>1191</v>
      </c>
      <c r="D18" s="357">
        <v>408</v>
      </c>
      <c r="E18" s="357">
        <v>15</v>
      </c>
      <c r="F18" s="357">
        <v>85</v>
      </c>
      <c r="G18" s="357">
        <v>41</v>
      </c>
    </row>
    <row r="19" spans="1:7" s="46" customFormat="1" ht="21.95" customHeight="1" x14ac:dyDescent="0.2">
      <c r="A19" s="356" t="s">
        <v>103</v>
      </c>
      <c r="B19" s="357">
        <v>8809</v>
      </c>
      <c r="C19" s="357">
        <v>6447</v>
      </c>
      <c r="D19" s="357">
        <v>1217</v>
      </c>
      <c r="E19" s="357">
        <v>138</v>
      </c>
      <c r="F19" s="357">
        <v>770</v>
      </c>
      <c r="G19" s="357">
        <v>237</v>
      </c>
    </row>
    <row r="20" spans="1:7" s="46" customFormat="1" ht="21.95" customHeight="1" x14ac:dyDescent="0.2">
      <c r="A20" s="356" t="s">
        <v>104</v>
      </c>
      <c r="B20" s="357">
        <v>5</v>
      </c>
      <c r="C20" s="357">
        <v>4</v>
      </c>
      <c r="D20" s="357">
        <v>1</v>
      </c>
      <c r="E20" s="357">
        <v>0</v>
      </c>
      <c r="F20" s="357">
        <v>0</v>
      </c>
      <c r="G20" s="357">
        <v>0</v>
      </c>
    </row>
    <row r="21" spans="1:7" s="46" customFormat="1" ht="21.95" customHeight="1" x14ac:dyDescent="0.2">
      <c r="A21" s="356"/>
      <c r="B21" s="357"/>
      <c r="C21" s="357"/>
      <c r="D21" s="357"/>
      <c r="E21" s="357"/>
      <c r="F21" s="357"/>
      <c r="G21" s="357"/>
    </row>
    <row r="22" spans="1:7" s="46" customFormat="1" ht="21.95" customHeight="1" x14ac:dyDescent="0.2">
      <c r="A22" s="358" t="s">
        <v>105</v>
      </c>
      <c r="B22" s="359">
        <v>171815</v>
      </c>
      <c r="C22" s="359">
        <v>101033</v>
      </c>
      <c r="D22" s="359">
        <v>52631</v>
      </c>
      <c r="E22" s="359">
        <v>2236</v>
      </c>
      <c r="F22" s="359">
        <v>11693</v>
      </c>
      <c r="G22" s="359">
        <v>4222</v>
      </c>
    </row>
    <row r="23" spans="1:7" s="46" customFormat="1" ht="21.95" customHeight="1" x14ac:dyDescent="0.2">
      <c r="A23" s="353"/>
      <c r="B23" s="353"/>
      <c r="C23" s="353"/>
      <c r="D23" s="353"/>
      <c r="E23" s="353"/>
      <c r="F23" s="353"/>
      <c r="G23" s="353"/>
    </row>
    <row r="24" spans="1:7" s="46" customFormat="1" ht="21.95" customHeight="1" x14ac:dyDescent="0.2">
      <c r="B24" s="361" t="s">
        <v>90</v>
      </c>
      <c r="C24" s="362"/>
      <c r="D24" s="362"/>
      <c r="E24" s="362"/>
      <c r="F24" s="362"/>
      <c r="G24" s="362"/>
    </row>
    <row r="25" spans="1:7" s="46" customFormat="1" ht="21.95" customHeight="1" x14ac:dyDescent="0.2">
      <c r="A25" s="353"/>
      <c r="B25" s="362"/>
      <c r="C25" s="362"/>
      <c r="D25" s="362"/>
      <c r="E25" s="362"/>
      <c r="F25" s="362"/>
      <c r="G25" s="362"/>
    </row>
    <row r="26" spans="1:7" s="46" customFormat="1" ht="21.95" customHeight="1" x14ac:dyDescent="0.2">
      <c r="A26" s="356" t="s">
        <v>98</v>
      </c>
      <c r="B26" s="357">
        <v>29669</v>
      </c>
      <c r="C26" s="357">
        <v>16451</v>
      </c>
      <c r="D26" s="357">
        <v>10683</v>
      </c>
      <c r="E26" s="357">
        <v>202</v>
      </c>
      <c r="F26" s="357">
        <v>1859</v>
      </c>
      <c r="G26" s="357">
        <v>474</v>
      </c>
    </row>
    <row r="27" spans="1:7" s="46" customFormat="1" ht="21.95" customHeight="1" x14ac:dyDescent="0.2">
      <c r="A27" s="356" t="s">
        <v>99</v>
      </c>
      <c r="B27" s="357">
        <v>8704</v>
      </c>
      <c r="C27" s="357">
        <v>5479</v>
      </c>
      <c r="D27" s="357">
        <v>2252</v>
      </c>
      <c r="E27" s="357">
        <v>127</v>
      </c>
      <c r="F27" s="357">
        <v>663</v>
      </c>
      <c r="G27" s="357">
        <v>183</v>
      </c>
    </row>
    <row r="28" spans="1:7" s="46" customFormat="1" ht="21.95" customHeight="1" x14ac:dyDescent="0.2">
      <c r="A28" s="356" t="s">
        <v>100</v>
      </c>
      <c r="B28" s="357">
        <v>39438</v>
      </c>
      <c r="C28" s="357">
        <v>15427</v>
      </c>
      <c r="D28" s="357">
        <v>22378</v>
      </c>
      <c r="E28" s="357">
        <v>573</v>
      </c>
      <c r="F28" s="357">
        <v>643</v>
      </c>
      <c r="G28" s="357">
        <v>417</v>
      </c>
    </row>
    <row r="29" spans="1:7" s="46" customFormat="1" ht="21.95" customHeight="1" x14ac:dyDescent="0.2">
      <c r="A29" s="356" t="s">
        <v>101</v>
      </c>
      <c r="B29" s="357">
        <v>31584</v>
      </c>
      <c r="C29" s="357">
        <v>21733</v>
      </c>
      <c r="D29" s="357">
        <v>7983</v>
      </c>
      <c r="E29" s="357">
        <v>221</v>
      </c>
      <c r="F29" s="357">
        <v>958</v>
      </c>
      <c r="G29" s="357">
        <v>689</v>
      </c>
    </row>
    <row r="30" spans="1:7" s="46" customFormat="1" ht="21.95" customHeight="1" x14ac:dyDescent="0.2">
      <c r="A30" s="356" t="s">
        <v>102</v>
      </c>
      <c r="B30" s="357">
        <v>1339</v>
      </c>
      <c r="C30" s="357">
        <v>869</v>
      </c>
      <c r="D30" s="357">
        <v>372</v>
      </c>
      <c r="E30" s="357">
        <v>11</v>
      </c>
      <c r="F30" s="357">
        <v>63</v>
      </c>
      <c r="G30" s="357">
        <v>24</v>
      </c>
    </row>
    <row r="31" spans="1:7" s="46" customFormat="1" ht="21.95" customHeight="1" x14ac:dyDescent="0.2">
      <c r="A31" s="356" t="s">
        <v>103</v>
      </c>
      <c r="B31" s="357">
        <v>6391</v>
      </c>
      <c r="C31" s="357">
        <v>4517</v>
      </c>
      <c r="D31" s="357">
        <v>1122</v>
      </c>
      <c r="E31" s="357">
        <v>85</v>
      </c>
      <c r="F31" s="357">
        <v>551</v>
      </c>
      <c r="G31" s="357">
        <v>116</v>
      </c>
    </row>
    <row r="32" spans="1:7" s="46" customFormat="1" ht="21.95" customHeight="1" x14ac:dyDescent="0.2">
      <c r="A32" s="356" t="s">
        <v>104</v>
      </c>
      <c r="B32" s="357">
        <v>5</v>
      </c>
      <c r="C32" s="357">
        <v>4</v>
      </c>
      <c r="D32" s="357">
        <v>1</v>
      </c>
      <c r="E32" s="357">
        <v>0</v>
      </c>
      <c r="F32" s="357">
        <v>0</v>
      </c>
      <c r="G32" s="357">
        <v>0</v>
      </c>
    </row>
    <row r="33" spans="1:7" s="46" customFormat="1" ht="21.95" customHeight="1" x14ac:dyDescent="0.2">
      <c r="A33" s="356"/>
      <c r="B33" s="357"/>
      <c r="C33" s="357"/>
      <c r="D33" s="357"/>
      <c r="E33" s="357"/>
      <c r="F33" s="357"/>
      <c r="G33" s="357"/>
    </row>
    <row r="34" spans="1:7" s="46" customFormat="1" ht="21.95" customHeight="1" x14ac:dyDescent="0.2">
      <c r="A34" s="358" t="s">
        <v>106</v>
      </c>
      <c r="B34" s="359">
        <v>117130</v>
      </c>
      <c r="C34" s="359">
        <v>64480</v>
      </c>
      <c r="D34" s="359">
        <v>44791</v>
      </c>
      <c r="E34" s="359">
        <v>1219</v>
      </c>
      <c r="F34" s="359">
        <v>4737</v>
      </c>
      <c r="G34" s="359">
        <v>1903</v>
      </c>
    </row>
    <row r="35" spans="1:7" s="46" customFormat="1" ht="21.95" customHeight="1" x14ac:dyDescent="0.2">
      <c r="A35" s="369"/>
      <c r="B35" s="369"/>
      <c r="C35" s="369"/>
      <c r="D35" s="369"/>
      <c r="E35" s="369"/>
      <c r="F35" s="369"/>
      <c r="G35" s="369"/>
    </row>
    <row r="36" spans="1:7" s="46" customFormat="1" ht="21.95" customHeight="1" x14ac:dyDescent="0.2">
      <c r="B36" s="361" t="s">
        <v>92</v>
      </c>
      <c r="C36" s="362"/>
      <c r="D36" s="362"/>
      <c r="E36" s="362"/>
      <c r="F36" s="362"/>
      <c r="G36" s="362"/>
    </row>
    <row r="37" spans="1:7" s="46" customFormat="1" ht="21.95" customHeight="1" x14ac:dyDescent="0.2">
      <c r="A37" s="353"/>
      <c r="B37" s="362"/>
      <c r="C37" s="362"/>
      <c r="D37" s="362"/>
      <c r="E37" s="362"/>
      <c r="F37" s="362"/>
      <c r="G37" s="362"/>
    </row>
    <row r="38" spans="1:7" s="46" customFormat="1" ht="21.95" customHeight="1" x14ac:dyDescent="0.2">
      <c r="A38" s="356" t="s">
        <v>98</v>
      </c>
      <c r="B38" s="357">
        <v>11603</v>
      </c>
      <c r="C38" s="357">
        <v>6639</v>
      </c>
      <c r="D38" s="357">
        <v>1483</v>
      </c>
      <c r="E38" s="357">
        <v>172</v>
      </c>
      <c r="F38" s="357">
        <v>2697</v>
      </c>
      <c r="G38" s="357">
        <v>612</v>
      </c>
    </row>
    <row r="39" spans="1:7" s="46" customFormat="1" ht="21.95" customHeight="1" x14ac:dyDescent="0.2">
      <c r="A39" s="356" t="s">
        <v>99</v>
      </c>
      <c r="B39" s="357">
        <v>8055</v>
      </c>
      <c r="C39" s="357">
        <v>4715</v>
      </c>
      <c r="D39" s="357">
        <v>614</v>
      </c>
      <c r="E39" s="357">
        <v>177</v>
      </c>
      <c r="F39" s="357">
        <v>1994</v>
      </c>
      <c r="G39" s="357">
        <v>555</v>
      </c>
    </row>
    <row r="40" spans="1:7" s="46" customFormat="1" ht="21.95" customHeight="1" x14ac:dyDescent="0.2">
      <c r="A40" s="356" t="s">
        <v>100</v>
      </c>
      <c r="B40" s="357">
        <v>14016</v>
      </c>
      <c r="C40" s="357">
        <v>9197</v>
      </c>
      <c r="D40" s="357">
        <v>3589</v>
      </c>
      <c r="E40" s="357">
        <v>360</v>
      </c>
      <c r="F40" s="357">
        <v>560</v>
      </c>
      <c r="G40" s="357">
        <v>310</v>
      </c>
    </row>
    <row r="41" spans="1:7" s="46" customFormat="1" ht="21.95" customHeight="1" x14ac:dyDescent="0.2">
      <c r="A41" s="356" t="s">
        <v>101</v>
      </c>
      <c r="B41" s="357">
        <v>18192</v>
      </c>
      <c r="C41" s="357">
        <v>13750</v>
      </c>
      <c r="D41" s="357">
        <v>2023</v>
      </c>
      <c r="E41" s="357">
        <v>251</v>
      </c>
      <c r="F41" s="357">
        <v>1464</v>
      </c>
      <c r="G41" s="357">
        <v>704</v>
      </c>
    </row>
    <row r="42" spans="1:7" s="46" customFormat="1" ht="21.95" customHeight="1" x14ac:dyDescent="0.2">
      <c r="A42" s="356" t="s">
        <v>102</v>
      </c>
      <c r="B42" s="357">
        <v>401</v>
      </c>
      <c r="C42" s="357">
        <v>322</v>
      </c>
      <c r="D42" s="357">
        <v>36</v>
      </c>
      <c r="E42" s="357">
        <v>4</v>
      </c>
      <c r="F42" s="357">
        <v>22</v>
      </c>
      <c r="G42" s="357">
        <v>17</v>
      </c>
    </row>
    <row r="43" spans="1:7" s="46" customFormat="1" ht="21.95" customHeight="1" x14ac:dyDescent="0.2">
      <c r="A43" s="356" t="s">
        <v>103</v>
      </c>
      <c r="B43" s="357">
        <v>2418</v>
      </c>
      <c r="C43" s="357">
        <v>1930</v>
      </c>
      <c r="D43" s="357">
        <v>95</v>
      </c>
      <c r="E43" s="357">
        <v>53</v>
      </c>
      <c r="F43" s="357">
        <v>219</v>
      </c>
      <c r="G43" s="357">
        <v>121</v>
      </c>
    </row>
    <row r="44" spans="1:7" s="46" customFormat="1" ht="21.95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</row>
    <row r="45" spans="1:7" s="46" customFormat="1" ht="21.95" customHeight="1" x14ac:dyDescent="0.2">
      <c r="A45" s="356"/>
      <c r="B45" s="357"/>
      <c r="C45" s="357"/>
      <c r="D45" s="357"/>
      <c r="E45" s="357"/>
      <c r="F45" s="357"/>
      <c r="G45" s="357"/>
    </row>
    <row r="46" spans="1:7" s="46" customFormat="1" ht="21.95" customHeight="1" x14ac:dyDescent="0.2">
      <c r="A46" s="358" t="s">
        <v>106</v>
      </c>
      <c r="B46" s="359">
        <v>54685</v>
      </c>
      <c r="C46" s="359">
        <v>36553</v>
      </c>
      <c r="D46" s="359">
        <v>7840</v>
      </c>
      <c r="E46" s="359">
        <v>1017</v>
      </c>
      <c r="F46" s="359">
        <v>6956</v>
      </c>
      <c r="G46" s="359">
        <v>2319</v>
      </c>
    </row>
  </sheetData>
  <mergeCells count="8">
    <mergeCell ref="A2:B2"/>
    <mergeCell ref="A7:A8"/>
    <mergeCell ref="B7:B8"/>
    <mergeCell ref="G7:G8"/>
    <mergeCell ref="C7:C8"/>
    <mergeCell ref="D7:D8"/>
    <mergeCell ref="E7:E8"/>
    <mergeCell ref="F7:F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" enableFormatConditionsCalculation="0">
    <tabColor indexed="11"/>
  </sheetPr>
  <dimension ref="A1:H48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8" width="13.625" style="17" customWidth="1"/>
    <col min="9" max="16384" width="11" style="16"/>
  </cols>
  <sheetData>
    <row r="1" spans="1:8" s="127" customFormat="1" ht="12.75" x14ac:dyDescent="0.2">
      <c r="A1" s="126" t="s">
        <v>177</v>
      </c>
      <c r="F1" s="128"/>
    </row>
    <row r="2" spans="1:8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8" s="1" customFormat="1" ht="12.75" x14ac:dyDescent="0.2">
      <c r="A3" s="73"/>
      <c r="B3" s="63"/>
      <c r="C3" s="63"/>
      <c r="F3" s="62"/>
      <c r="G3" s="62"/>
    </row>
    <row r="4" spans="1:8" x14ac:dyDescent="0.25">
      <c r="A4" s="240" t="s">
        <v>406</v>
      </c>
      <c r="B4" s="139"/>
      <c r="C4" s="139"/>
      <c r="D4" s="139"/>
      <c r="E4" s="139"/>
      <c r="F4" s="139"/>
      <c r="G4" s="139"/>
      <c r="H4" s="20"/>
    </row>
    <row r="5" spans="1:8" x14ac:dyDescent="0.25">
      <c r="A5" s="240" t="s">
        <v>292</v>
      </c>
      <c r="B5" s="135"/>
      <c r="C5" s="135"/>
      <c r="D5" s="135"/>
      <c r="E5" s="135"/>
      <c r="F5" s="135"/>
      <c r="G5" s="135"/>
      <c r="H5" s="21"/>
    </row>
    <row r="6" spans="1:8" x14ac:dyDescent="0.25">
      <c r="A6" s="136"/>
      <c r="B6" s="137"/>
      <c r="C6" s="138"/>
      <c r="D6" s="138"/>
      <c r="E6" s="138"/>
      <c r="F6" s="138"/>
      <c r="G6" s="138"/>
      <c r="H6" s="26"/>
    </row>
    <row r="7" spans="1:8" s="47" customFormat="1" ht="20.100000000000001" customHeight="1" x14ac:dyDescent="0.15">
      <c r="A7" s="527" t="s">
        <v>94</v>
      </c>
      <c r="B7" s="525" t="s">
        <v>65</v>
      </c>
      <c r="C7" s="535" t="s">
        <v>295</v>
      </c>
      <c r="D7" s="537" t="s">
        <v>290</v>
      </c>
      <c r="E7" s="533" t="s">
        <v>95</v>
      </c>
      <c r="F7" s="537" t="s">
        <v>96</v>
      </c>
      <c r="G7" s="533" t="s">
        <v>97</v>
      </c>
      <c r="H7" s="375"/>
    </row>
    <row r="8" spans="1:8" s="47" customFormat="1" ht="60" customHeight="1" x14ac:dyDescent="0.15">
      <c r="A8" s="528"/>
      <c r="B8" s="526"/>
      <c r="C8" s="536"/>
      <c r="D8" s="538"/>
      <c r="E8" s="534"/>
      <c r="F8" s="538"/>
      <c r="G8" s="534"/>
      <c r="H8" s="376"/>
    </row>
    <row r="9" spans="1:8" s="46" customFormat="1" ht="21.95" customHeight="1" x14ac:dyDescent="0.2">
      <c r="A9" s="377"/>
      <c r="B9" s="377"/>
      <c r="C9" s="377"/>
      <c r="D9" s="377"/>
      <c r="E9" s="377"/>
      <c r="F9" s="377"/>
      <c r="G9" s="377"/>
      <c r="H9" s="378"/>
    </row>
    <row r="10" spans="1:8" s="46" customFormat="1" ht="21.95" customHeight="1" x14ac:dyDescent="0.2">
      <c r="B10" s="352" t="s">
        <v>93</v>
      </c>
      <c r="C10" s="353"/>
      <c r="D10" s="353"/>
      <c r="E10" s="353"/>
      <c r="F10" s="353"/>
      <c r="G10" s="353"/>
      <c r="H10" s="379"/>
    </row>
    <row r="11" spans="1:8" s="46" customFormat="1" ht="6.75" customHeight="1" x14ac:dyDescent="0.2">
      <c r="B11" s="352"/>
      <c r="C11" s="355"/>
      <c r="D11" s="355"/>
      <c r="E11" s="355"/>
      <c r="F11" s="355"/>
      <c r="G11" s="355"/>
      <c r="H11" s="379"/>
    </row>
    <row r="12" spans="1:8" s="46" customFormat="1" ht="21.95" customHeight="1" x14ac:dyDescent="0.2">
      <c r="B12" s="352" t="s">
        <v>74</v>
      </c>
      <c r="C12" s="353"/>
      <c r="D12" s="353"/>
      <c r="E12" s="353"/>
      <c r="F12" s="353"/>
      <c r="G12" s="353"/>
      <c r="H12" s="379"/>
    </row>
    <row r="13" spans="1:8" s="46" customFormat="1" ht="21.95" customHeight="1" x14ac:dyDescent="0.2">
      <c r="A13" s="353"/>
      <c r="B13" s="353"/>
      <c r="C13" s="353"/>
      <c r="D13" s="353"/>
      <c r="E13" s="353"/>
      <c r="F13" s="353"/>
      <c r="G13" s="353"/>
      <c r="H13" s="379"/>
    </row>
    <row r="14" spans="1:8" s="46" customFormat="1" ht="21.95" customHeight="1" x14ac:dyDescent="0.2">
      <c r="A14" s="356" t="s">
        <v>98</v>
      </c>
      <c r="B14" s="357">
        <v>34723</v>
      </c>
      <c r="C14" s="357">
        <v>19032</v>
      </c>
      <c r="D14" s="357">
        <v>10063</v>
      </c>
      <c r="E14" s="357">
        <v>304</v>
      </c>
      <c r="F14" s="357">
        <v>4353</v>
      </c>
      <c r="G14" s="357">
        <v>971</v>
      </c>
      <c r="H14" s="380"/>
    </row>
    <row r="15" spans="1:8" s="46" customFormat="1" ht="21.95" customHeight="1" x14ac:dyDescent="0.2">
      <c r="A15" s="356" t="s">
        <v>99</v>
      </c>
      <c r="B15" s="357">
        <v>11224</v>
      </c>
      <c r="C15" s="357">
        <v>6204</v>
      </c>
      <c r="D15" s="357">
        <v>2183</v>
      </c>
      <c r="E15" s="357">
        <v>194</v>
      </c>
      <c r="F15" s="357">
        <v>2126</v>
      </c>
      <c r="G15" s="357">
        <v>517</v>
      </c>
      <c r="H15" s="380"/>
    </row>
    <row r="16" spans="1:8" s="46" customFormat="1" ht="21.95" customHeight="1" x14ac:dyDescent="0.2">
      <c r="A16" s="356" t="s">
        <v>100</v>
      </c>
      <c r="B16" s="357">
        <v>18064</v>
      </c>
      <c r="C16" s="357">
        <v>4728</v>
      </c>
      <c r="D16" s="357">
        <v>12542</v>
      </c>
      <c r="E16" s="357">
        <v>157</v>
      </c>
      <c r="F16" s="357">
        <v>468</v>
      </c>
      <c r="G16" s="357">
        <v>169</v>
      </c>
      <c r="H16" s="380"/>
    </row>
    <row r="17" spans="1:8" s="46" customFormat="1" ht="21.95" customHeight="1" x14ac:dyDescent="0.2">
      <c r="A17" s="356" t="s">
        <v>101</v>
      </c>
      <c r="B17" s="357">
        <v>10982</v>
      </c>
      <c r="C17" s="357">
        <v>5466</v>
      </c>
      <c r="D17" s="357">
        <v>4741</v>
      </c>
      <c r="E17" s="357">
        <v>69</v>
      </c>
      <c r="F17" s="357">
        <v>515</v>
      </c>
      <c r="G17" s="357">
        <v>191</v>
      </c>
      <c r="H17" s="380"/>
    </row>
    <row r="18" spans="1:8" s="46" customFormat="1" ht="21.95" customHeight="1" x14ac:dyDescent="0.2">
      <c r="A18" s="356" t="s">
        <v>102</v>
      </c>
      <c r="B18" s="357">
        <v>31</v>
      </c>
      <c r="C18" s="357">
        <v>8</v>
      </c>
      <c r="D18" s="357">
        <v>18</v>
      </c>
      <c r="E18" s="357">
        <v>0</v>
      </c>
      <c r="F18" s="357">
        <v>4</v>
      </c>
      <c r="G18" s="357">
        <v>1</v>
      </c>
      <c r="H18" s="380"/>
    </row>
    <row r="19" spans="1:8" s="46" customFormat="1" ht="21.95" customHeight="1" x14ac:dyDescent="0.2">
      <c r="A19" s="356" t="s">
        <v>103</v>
      </c>
      <c r="B19" s="357">
        <v>32</v>
      </c>
      <c r="C19" s="357">
        <v>19</v>
      </c>
      <c r="D19" s="357">
        <v>11</v>
      </c>
      <c r="E19" s="357">
        <v>0</v>
      </c>
      <c r="F19" s="357">
        <v>1</v>
      </c>
      <c r="G19" s="357">
        <v>1</v>
      </c>
      <c r="H19" s="380"/>
    </row>
    <row r="20" spans="1:8" s="46" customFormat="1" ht="21.95" customHeight="1" x14ac:dyDescent="0.2">
      <c r="A20" s="356" t="s">
        <v>104</v>
      </c>
      <c r="B20" s="357">
        <v>1</v>
      </c>
      <c r="C20" s="357">
        <v>1</v>
      </c>
      <c r="D20" s="357">
        <v>0</v>
      </c>
      <c r="E20" s="357">
        <v>0</v>
      </c>
      <c r="F20" s="357">
        <v>0</v>
      </c>
      <c r="G20" s="357">
        <v>0</v>
      </c>
      <c r="H20" s="380"/>
    </row>
    <row r="21" spans="1:8" s="46" customFormat="1" ht="21.95" customHeight="1" x14ac:dyDescent="0.2">
      <c r="A21" s="356"/>
      <c r="B21" s="371"/>
      <c r="C21" s="371"/>
      <c r="D21" s="371"/>
      <c r="E21" s="371"/>
      <c r="F21" s="371"/>
      <c r="G21" s="371"/>
      <c r="H21" s="380"/>
    </row>
    <row r="22" spans="1:8" s="46" customFormat="1" ht="21.95" customHeight="1" x14ac:dyDescent="0.2">
      <c r="A22" s="358" t="s">
        <v>105</v>
      </c>
      <c r="B22" s="359">
        <v>75057</v>
      </c>
      <c r="C22" s="359">
        <v>35458</v>
      </c>
      <c r="D22" s="359">
        <v>29558</v>
      </c>
      <c r="E22" s="359">
        <v>724</v>
      </c>
      <c r="F22" s="359">
        <v>7467</v>
      </c>
      <c r="G22" s="359">
        <v>1850</v>
      </c>
      <c r="H22" s="381"/>
    </row>
    <row r="23" spans="1:8" s="46" customFormat="1" ht="21.95" customHeight="1" x14ac:dyDescent="0.2">
      <c r="A23" s="353"/>
      <c r="B23" s="353"/>
      <c r="C23" s="353"/>
      <c r="D23" s="353"/>
      <c r="E23" s="353"/>
      <c r="F23" s="353"/>
      <c r="G23" s="353"/>
      <c r="H23" s="382"/>
    </row>
    <row r="24" spans="1:8" s="46" customFormat="1" ht="21.95" customHeight="1" x14ac:dyDescent="0.2">
      <c r="B24" s="361" t="s">
        <v>90</v>
      </c>
      <c r="C24" s="362"/>
      <c r="D24" s="362"/>
      <c r="E24" s="362"/>
      <c r="F24" s="362"/>
      <c r="G24" s="362"/>
      <c r="H24" s="379"/>
    </row>
    <row r="25" spans="1:8" s="46" customFormat="1" ht="21.95" customHeight="1" x14ac:dyDescent="0.2">
      <c r="A25" s="353"/>
      <c r="B25" s="362"/>
      <c r="C25" s="362"/>
      <c r="D25" s="362"/>
      <c r="E25" s="362"/>
      <c r="F25" s="362"/>
      <c r="G25" s="362"/>
      <c r="H25" s="379"/>
    </row>
    <row r="26" spans="1:8" s="46" customFormat="1" ht="21.95" customHeight="1" x14ac:dyDescent="0.2">
      <c r="A26" s="356" t="s">
        <v>98</v>
      </c>
      <c r="B26" s="357">
        <v>25365</v>
      </c>
      <c r="C26" s="357">
        <v>14034</v>
      </c>
      <c r="D26" s="357">
        <v>8931</v>
      </c>
      <c r="E26" s="357">
        <v>170</v>
      </c>
      <c r="F26" s="357">
        <v>1783</v>
      </c>
      <c r="G26" s="357">
        <v>447</v>
      </c>
      <c r="H26" s="380"/>
    </row>
    <row r="27" spans="1:8" s="46" customFormat="1" ht="21.95" customHeight="1" x14ac:dyDescent="0.2">
      <c r="A27" s="356" t="s">
        <v>99</v>
      </c>
      <c r="B27" s="357">
        <v>5480</v>
      </c>
      <c r="C27" s="357">
        <v>3066</v>
      </c>
      <c r="D27" s="357">
        <v>1718</v>
      </c>
      <c r="E27" s="357">
        <v>73</v>
      </c>
      <c r="F27" s="357">
        <v>509</v>
      </c>
      <c r="G27" s="357">
        <v>114</v>
      </c>
      <c r="H27" s="380"/>
    </row>
    <row r="28" spans="1:8" s="46" customFormat="1" ht="21.95" customHeight="1" x14ac:dyDescent="0.2">
      <c r="A28" s="356" t="s">
        <v>100</v>
      </c>
      <c r="B28" s="357">
        <v>14789</v>
      </c>
      <c r="C28" s="357">
        <v>3391</v>
      </c>
      <c r="D28" s="357">
        <v>10876</v>
      </c>
      <c r="E28" s="357">
        <v>89</v>
      </c>
      <c r="F28" s="357">
        <v>310</v>
      </c>
      <c r="G28" s="357">
        <v>123</v>
      </c>
      <c r="H28" s="380"/>
    </row>
    <row r="29" spans="1:8" s="46" customFormat="1" ht="21.95" customHeight="1" x14ac:dyDescent="0.2">
      <c r="A29" s="356" t="s">
        <v>101</v>
      </c>
      <c r="B29" s="357">
        <v>7854</v>
      </c>
      <c r="C29" s="357">
        <v>3826</v>
      </c>
      <c r="D29" s="357">
        <v>3619</v>
      </c>
      <c r="E29" s="357">
        <v>42</v>
      </c>
      <c r="F29" s="357">
        <v>247</v>
      </c>
      <c r="G29" s="357">
        <v>120</v>
      </c>
      <c r="H29" s="380"/>
    </row>
    <row r="30" spans="1:8" s="46" customFormat="1" ht="21.95" customHeight="1" x14ac:dyDescent="0.2">
      <c r="A30" s="356" t="s">
        <v>102</v>
      </c>
      <c r="B30" s="357">
        <v>30</v>
      </c>
      <c r="C30" s="357">
        <v>7</v>
      </c>
      <c r="D30" s="357">
        <v>18</v>
      </c>
      <c r="E30" s="357">
        <v>0</v>
      </c>
      <c r="F30" s="357">
        <v>4</v>
      </c>
      <c r="G30" s="357">
        <v>1</v>
      </c>
      <c r="H30" s="380"/>
    </row>
    <row r="31" spans="1:8" s="46" customFormat="1" ht="21.95" customHeight="1" x14ac:dyDescent="0.2">
      <c r="A31" s="356" t="s">
        <v>103</v>
      </c>
      <c r="B31" s="357">
        <v>18</v>
      </c>
      <c r="C31" s="357">
        <v>9</v>
      </c>
      <c r="D31" s="357">
        <v>9</v>
      </c>
      <c r="E31" s="357">
        <v>0</v>
      </c>
      <c r="F31" s="357">
        <v>0</v>
      </c>
      <c r="G31" s="357">
        <v>0</v>
      </c>
      <c r="H31" s="380"/>
    </row>
    <row r="32" spans="1:8" s="46" customFormat="1" ht="21.95" customHeight="1" x14ac:dyDescent="0.2">
      <c r="A32" s="356" t="s">
        <v>104</v>
      </c>
      <c r="B32" s="357">
        <v>1</v>
      </c>
      <c r="C32" s="357">
        <v>1</v>
      </c>
      <c r="D32" s="357">
        <v>0</v>
      </c>
      <c r="E32" s="357">
        <v>0</v>
      </c>
      <c r="F32" s="357">
        <v>0</v>
      </c>
      <c r="G32" s="357">
        <v>0</v>
      </c>
      <c r="H32" s="380"/>
    </row>
    <row r="33" spans="1:8" s="46" customFormat="1" ht="21.95" customHeight="1" x14ac:dyDescent="0.2">
      <c r="A33" s="356"/>
      <c r="B33" s="371"/>
      <c r="C33" s="371"/>
      <c r="D33" s="371"/>
      <c r="E33" s="371"/>
      <c r="F33" s="371"/>
      <c r="G33" s="371"/>
      <c r="H33" s="380"/>
    </row>
    <row r="34" spans="1:8" s="46" customFormat="1" ht="21.95" customHeight="1" x14ac:dyDescent="0.2">
      <c r="A34" s="358" t="s">
        <v>106</v>
      </c>
      <c r="B34" s="359">
        <v>53537</v>
      </c>
      <c r="C34" s="359">
        <v>24334</v>
      </c>
      <c r="D34" s="359">
        <v>25171</v>
      </c>
      <c r="E34" s="359">
        <v>374</v>
      </c>
      <c r="F34" s="359">
        <v>2853</v>
      </c>
      <c r="G34" s="359">
        <v>805</v>
      </c>
      <c r="H34" s="381"/>
    </row>
    <row r="35" spans="1:8" s="46" customFormat="1" ht="21.95" customHeight="1" x14ac:dyDescent="0.2">
      <c r="A35" s="353"/>
      <c r="B35" s="353"/>
      <c r="C35" s="353"/>
      <c r="D35" s="353"/>
      <c r="E35" s="353"/>
      <c r="F35" s="353"/>
      <c r="G35" s="353"/>
      <c r="H35" s="379"/>
    </row>
    <row r="36" spans="1:8" s="46" customFormat="1" ht="21.95" customHeight="1" x14ac:dyDescent="0.2">
      <c r="B36" s="361" t="s">
        <v>92</v>
      </c>
      <c r="C36" s="362"/>
      <c r="D36" s="362"/>
      <c r="E36" s="362"/>
      <c r="F36" s="362"/>
      <c r="G36" s="362"/>
      <c r="H36" s="379"/>
    </row>
    <row r="37" spans="1:8" s="46" customFormat="1" ht="21.95" customHeight="1" x14ac:dyDescent="0.2">
      <c r="A37" s="353"/>
      <c r="B37" s="362"/>
      <c r="C37" s="362"/>
      <c r="D37" s="362"/>
      <c r="E37" s="362"/>
      <c r="F37" s="362"/>
      <c r="G37" s="362"/>
      <c r="H37" s="379"/>
    </row>
    <row r="38" spans="1:8" s="46" customFormat="1" ht="21.95" customHeight="1" x14ac:dyDescent="0.2">
      <c r="A38" s="356" t="s">
        <v>98</v>
      </c>
      <c r="B38" s="357">
        <v>9358</v>
      </c>
      <c r="C38" s="357">
        <v>4998</v>
      </c>
      <c r="D38" s="357">
        <v>1132</v>
      </c>
      <c r="E38" s="357">
        <v>134</v>
      </c>
      <c r="F38" s="357">
        <v>2570</v>
      </c>
      <c r="G38" s="357">
        <v>524</v>
      </c>
      <c r="H38" s="380"/>
    </row>
    <row r="39" spans="1:8" s="46" customFormat="1" ht="21.95" customHeight="1" x14ac:dyDescent="0.2">
      <c r="A39" s="356" t="s">
        <v>99</v>
      </c>
      <c r="B39" s="357">
        <v>5744</v>
      </c>
      <c r="C39" s="357">
        <v>3138</v>
      </c>
      <c r="D39" s="357">
        <v>465</v>
      </c>
      <c r="E39" s="357">
        <v>121</v>
      </c>
      <c r="F39" s="357">
        <v>1617</v>
      </c>
      <c r="G39" s="357">
        <v>403</v>
      </c>
      <c r="H39" s="380"/>
    </row>
    <row r="40" spans="1:8" s="46" customFormat="1" ht="21.95" customHeight="1" x14ac:dyDescent="0.2">
      <c r="A40" s="356" t="s">
        <v>100</v>
      </c>
      <c r="B40" s="357">
        <v>3275</v>
      </c>
      <c r="C40" s="357">
        <v>1337</v>
      </c>
      <c r="D40" s="357">
        <v>1666</v>
      </c>
      <c r="E40" s="357">
        <v>68</v>
      </c>
      <c r="F40" s="357">
        <v>158</v>
      </c>
      <c r="G40" s="357">
        <v>46</v>
      </c>
      <c r="H40" s="380"/>
    </row>
    <row r="41" spans="1:8" s="46" customFormat="1" ht="21.95" customHeight="1" x14ac:dyDescent="0.2">
      <c r="A41" s="356" t="s">
        <v>101</v>
      </c>
      <c r="B41" s="357">
        <v>3128</v>
      </c>
      <c r="C41" s="357">
        <v>1640</v>
      </c>
      <c r="D41" s="357">
        <v>1122</v>
      </c>
      <c r="E41" s="357">
        <v>27</v>
      </c>
      <c r="F41" s="357">
        <v>268</v>
      </c>
      <c r="G41" s="357">
        <v>71</v>
      </c>
      <c r="H41" s="380"/>
    </row>
    <row r="42" spans="1:8" s="46" customFormat="1" ht="21.95" customHeight="1" x14ac:dyDescent="0.2">
      <c r="A42" s="356" t="s">
        <v>102</v>
      </c>
      <c r="B42" s="357">
        <v>1</v>
      </c>
      <c r="C42" s="357">
        <v>1</v>
      </c>
      <c r="D42" s="357">
        <v>0</v>
      </c>
      <c r="E42" s="357">
        <v>0</v>
      </c>
      <c r="F42" s="357">
        <v>0</v>
      </c>
      <c r="G42" s="357">
        <v>0</v>
      </c>
      <c r="H42" s="380"/>
    </row>
    <row r="43" spans="1:8" s="46" customFormat="1" ht="21.95" customHeight="1" x14ac:dyDescent="0.2">
      <c r="A43" s="356" t="s">
        <v>103</v>
      </c>
      <c r="B43" s="357">
        <v>14</v>
      </c>
      <c r="C43" s="357">
        <v>10</v>
      </c>
      <c r="D43" s="357">
        <v>2</v>
      </c>
      <c r="E43" s="357">
        <v>0</v>
      </c>
      <c r="F43" s="357">
        <v>1</v>
      </c>
      <c r="G43" s="357">
        <v>1</v>
      </c>
      <c r="H43" s="380"/>
    </row>
    <row r="44" spans="1:8" s="46" customFormat="1" ht="21.95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  <c r="H44" s="380"/>
    </row>
    <row r="45" spans="1:8" s="46" customFormat="1" ht="21.95" customHeight="1" x14ac:dyDescent="0.2">
      <c r="A45" s="356"/>
      <c r="B45" s="371"/>
      <c r="C45" s="371"/>
      <c r="D45" s="371"/>
      <c r="E45" s="371"/>
      <c r="F45" s="371"/>
      <c r="G45" s="371"/>
      <c r="H45" s="380"/>
    </row>
    <row r="46" spans="1:8" s="46" customFormat="1" ht="21.95" customHeight="1" x14ac:dyDescent="0.2">
      <c r="A46" s="358" t="s">
        <v>106</v>
      </c>
      <c r="B46" s="359">
        <v>21520</v>
      </c>
      <c r="C46" s="359">
        <v>11124</v>
      </c>
      <c r="D46" s="359">
        <v>4387</v>
      </c>
      <c r="E46" s="359">
        <v>350</v>
      </c>
      <c r="F46" s="359">
        <v>4614</v>
      </c>
      <c r="G46" s="359">
        <v>1045</v>
      </c>
      <c r="H46" s="381"/>
    </row>
    <row r="47" spans="1:8" ht="30" customHeight="1" x14ac:dyDescent="0.25">
      <c r="A47" s="24"/>
      <c r="B47" s="23">
        <v>0</v>
      </c>
      <c r="C47" s="23">
        <v>0</v>
      </c>
      <c r="D47" s="23">
        <v>0</v>
      </c>
      <c r="E47" s="23">
        <v>0</v>
      </c>
      <c r="F47" s="23">
        <v>0</v>
      </c>
      <c r="G47" s="23">
        <v>0</v>
      </c>
      <c r="H47" s="25"/>
    </row>
    <row r="48" spans="1:8" ht="21.95" customHeight="1" x14ac:dyDescent="0.25">
      <c r="A48" s="25"/>
      <c r="B48" s="22"/>
      <c r="C48" s="22"/>
      <c r="D48" s="22"/>
      <c r="E48" s="22"/>
      <c r="F48" s="22"/>
      <c r="G48" s="22"/>
      <c r="H48" s="25"/>
    </row>
  </sheetData>
  <mergeCells count="8">
    <mergeCell ref="D7:D8"/>
    <mergeCell ref="E7:E8"/>
    <mergeCell ref="F7:F8"/>
    <mergeCell ref="G7:G8"/>
    <mergeCell ref="A2:B2"/>
    <mergeCell ref="A7:A8"/>
    <mergeCell ref="B7:B8"/>
    <mergeCell ref="C7:C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37" enableFormatConditionsCalculation="0">
    <tabColor indexed="11"/>
  </sheetPr>
  <dimension ref="A1:G56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2"/>
    </row>
    <row r="4" spans="1:7" x14ac:dyDescent="0.25">
      <c r="A4" s="240" t="s">
        <v>406</v>
      </c>
      <c r="B4" s="109"/>
      <c r="C4" s="109"/>
      <c r="D4" s="109"/>
      <c r="E4" s="109"/>
      <c r="F4" s="109"/>
      <c r="G4" s="109"/>
    </row>
    <row r="5" spans="1:7" x14ac:dyDescent="0.25">
      <c r="A5" s="240" t="s">
        <v>292</v>
      </c>
      <c r="B5" s="135"/>
      <c r="C5" s="135"/>
      <c r="D5" s="135"/>
      <c r="E5" s="135"/>
      <c r="F5" s="135"/>
      <c r="G5" s="135"/>
    </row>
    <row r="6" spans="1:7" x14ac:dyDescent="0.25">
      <c r="A6" s="136"/>
      <c r="B6" s="137"/>
      <c r="C6" s="138"/>
      <c r="D6" s="138"/>
      <c r="E6" s="138"/>
      <c r="F6" s="138"/>
      <c r="G6" s="138"/>
    </row>
    <row r="7" spans="1:7" s="47" customFormat="1" ht="20.100000000000001" customHeight="1" x14ac:dyDescent="0.15">
      <c r="A7" s="527" t="s">
        <v>94</v>
      </c>
      <c r="B7" s="525" t="s">
        <v>65</v>
      </c>
      <c r="C7" s="535" t="s">
        <v>295</v>
      </c>
      <c r="D7" s="537" t="s">
        <v>290</v>
      </c>
      <c r="E7" s="533" t="s">
        <v>95</v>
      </c>
      <c r="F7" s="537" t="s">
        <v>96</v>
      </c>
      <c r="G7" s="533" t="s">
        <v>97</v>
      </c>
    </row>
    <row r="8" spans="1:7" s="47" customFormat="1" ht="60" customHeight="1" x14ac:dyDescent="0.15">
      <c r="A8" s="528"/>
      <c r="B8" s="526"/>
      <c r="C8" s="536"/>
      <c r="D8" s="538"/>
      <c r="E8" s="534"/>
      <c r="F8" s="538"/>
      <c r="G8" s="534"/>
    </row>
    <row r="9" spans="1:7" s="46" customFormat="1" ht="21.95" customHeight="1" x14ac:dyDescent="0.2">
      <c r="A9" s="373"/>
      <c r="B9" s="373"/>
      <c r="C9" s="374"/>
      <c r="D9" s="374"/>
      <c r="E9" s="374"/>
      <c r="F9" s="374"/>
      <c r="G9" s="374"/>
    </row>
    <row r="10" spans="1:7" s="46" customFormat="1" ht="21.95" customHeight="1" x14ac:dyDescent="0.2">
      <c r="B10" s="352" t="s">
        <v>199</v>
      </c>
      <c r="C10" s="353"/>
      <c r="D10" s="353"/>
      <c r="E10" s="353"/>
      <c r="F10" s="353"/>
      <c r="G10" s="353"/>
    </row>
    <row r="11" spans="1:7" s="46" customFormat="1" ht="6.75" customHeight="1" x14ac:dyDescent="0.2">
      <c r="B11" s="352"/>
      <c r="C11" s="355"/>
      <c r="D11" s="355"/>
      <c r="E11" s="355"/>
      <c r="F11" s="355"/>
      <c r="G11" s="355"/>
    </row>
    <row r="12" spans="1:7" s="46" customFormat="1" ht="21.95" customHeight="1" x14ac:dyDescent="0.2">
      <c r="B12" s="352" t="s">
        <v>74</v>
      </c>
      <c r="C12" s="353"/>
      <c r="D12" s="353"/>
      <c r="E12" s="353"/>
      <c r="F12" s="353"/>
      <c r="G12" s="353"/>
    </row>
    <row r="13" spans="1:7" s="46" customFormat="1" ht="21.95" customHeight="1" x14ac:dyDescent="0.2">
      <c r="A13" s="353"/>
      <c r="B13" s="353"/>
      <c r="C13" s="353"/>
      <c r="D13" s="353"/>
      <c r="E13" s="353"/>
      <c r="F13" s="353"/>
      <c r="G13" s="353"/>
    </row>
    <row r="14" spans="1:7" s="46" customFormat="1" ht="21.95" customHeight="1" x14ac:dyDescent="0.2">
      <c r="A14" s="356" t="s">
        <v>98</v>
      </c>
      <c r="B14" s="357">
        <v>6549</v>
      </c>
      <c r="C14" s="357">
        <v>4058</v>
      </c>
      <c r="D14" s="357">
        <v>2103</v>
      </c>
      <c r="E14" s="357">
        <v>70</v>
      </c>
      <c r="F14" s="357">
        <v>203</v>
      </c>
      <c r="G14" s="357">
        <v>115</v>
      </c>
    </row>
    <row r="15" spans="1:7" s="46" customFormat="1" ht="21.95" customHeight="1" x14ac:dyDescent="0.2">
      <c r="A15" s="356" t="s">
        <v>99</v>
      </c>
      <c r="B15" s="357">
        <v>5535</v>
      </c>
      <c r="C15" s="357">
        <v>3990</v>
      </c>
      <c r="D15" s="357">
        <v>683</v>
      </c>
      <c r="E15" s="357">
        <v>110</v>
      </c>
      <c r="F15" s="357">
        <v>531</v>
      </c>
      <c r="G15" s="357">
        <v>221</v>
      </c>
    </row>
    <row r="16" spans="1:7" s="46" customFormat="1" ht="21.95" customHeight="1" x14ac:dyDescent="0.2">
      <c r="A16" s="356" t="s">
        <v>100</v>
      </c>
      <c r="B16" s="357">
        <v>35390</v>
      </c>
      <c r="C16" s="357">
        <v>19896</v>
      </c>
      <c r="D16" s="357">
        <v>13425</v>
      </c>
      <c r="E16" s="357">
        <v>776</v>
      </c>
      <c r="F16" s="357">
        <v>735</v>
      </c>
      <c r="G16" s="357">
        <v>558</v>
      </c>
    </row>
    <row r="17" spans="1:7" s="46" customFormat="1" ht="21.95" customHeight="1" x14ac:dyDescent="0.2">
      <c r="A17" s="356" t="s">
        <v>101</v>
      </c>
      <c r="B17" s="357">
        <v>38794</v>
      </c>
      <c r="C17" s="357">
        <v>30017</v>
      </c>
      <c r="D17" s="357">
        <v>5265</v>
      </c>
      <c r="E17" s="357">
        <v>403</v>
      </c>
      <c r="F17" s="357">
        <v>1907</v>
      </c>
      <c r="G17" s="357">
        <v>1202</v>
      </c>
    </row>
    <row r="18" spans="1:7" s="46" customFormat="1" ht="21.95" customHeight="1" x14ac:dyDescent="0.2">
      <c r="A18" s="356" t="s">
        <v>102</v>
      </c>
      <c r="B18" s="360">
        <v>1709</v>
      </c>
      <c r="C18" s="360">
        <v>1183</v>
      </c>
      <c r="D18" s="360">
        <v>390</v>
      </c>
      <c r="E18" s="360">
        <v>15</v>
      </c>
      <c r="F18" s="360">
        <v>81</v>
      </c>
      <c r="G18" s="360">
        <v>40</v>
      </c>
    </row>
    <row r="19" spans="1:7" s="46" customFormat="1" ht="21.95" customHeight="1" x14ac:dyDescent="0.2">
      <c r="A19" s="356" t="s">
        <v>103</v>
      </c>
      <c r="B19" s="357">
        <v>8777</v>
      </c>
      <c r="C19" s="357">
        <v>6428</v>
      </c>
      <c r="D19" s="357">
        <v>1206</v>
      </c>
      <c r="E19" s="357">
        <v>138</v>
      </c>
      <c r="F19" s="357">
        <v>769</v>
      </c>
      <c r="G19" s="357">
        <v>236</v>
      </c>
    </row>
    <row r="20" spans="1:7" s="46" customFormat="1" ht="21.95" customHeight="1" x14ac:dyDescent="0.2">
      <c r="A20" s="356" t="s">
        <v>104</v>
      </c>
      <c r="B20" s="357">
        <v>4</v>
      </c>
      <c r="C20" s="357">
        <v>3</v>
      </c>
      <c r="D20" s="357">
        <v>1</v>
      </c>
      <c r="E20" s="357">
        <v>0</v>
      </c>
      <c r="F20" s="357">
        <v>0</v>
      </c>
      <c r="G20" s="357">
        <v>0</v>
      </c>
    </row>
    <row r="21" spans="1:7" s="46" customFormat="1" ht="21.95" customHeight="1" x14ac:dyDescent="0.2">
      <c r="A21" s="356"/>
      <c r="B21" s="357"/>
      <c r="C21" s="359"/>
      <c r="D21" s="359"/>
      <c r="E21" s="359"/>
      <c r="F21" s="359"/>
      <c r="G21" s="359"/>
    </row>
    <row r="22" spans="1:7" s="46" customFormat="1" ht="21.95" customHeight="1" x14ac:dyDescent="0.2">
      <c r="A22" s="358" t="s">
        <v>105</v>
      </c>
      <c r="B22" s="359">
        <v>96758</v>
      </c>
      <c r="C22" s="359">
        <v>65575</v>
      </c>
      <c r="D22" s="359">
        <v>23073</v>
      </c>
      <c r="E22" s="359">
        <v>1512</v>
      </c>
      <c r="F22" s="359">
        <v>4226</v>
      </c>
      <c r="G22" s="359">
        <v>2372</v>
      </c>
    </row>
    <row r="23" spans="1:7" s="46" customFormat="1" ht="21.95" customHeight="1" x14ac:dyDescent="0.2">
      <c r="A23" s="353"/>
      <c r="B23" s="353"/>
      <c r="C23" s="353"/>
      <c r="D23" s="353"/>
      <c r="E23" s="353"/>
      <c r="F23" s="353"/>
      <c r="G23" s="353"/>
    </row>
    <row r="24" spans="1:7" s="46" customFormat="1" ht="21.95" customHeight="1" x14ac:dyDescent="0.2">
      <c r="B24" s="361" t="s">
        <v>90</v>
      </c>
      <c r="C24" s="362"/>
      <c r="D24" s="362"/>
      <c r="E24" s="362"/>
      <c r="F24" s="362"/>
      <c r="G24" s="362"/>
    </row>
    <row r="25" spans="1:7" s="46" customFormat="1" ht="21.95" customHeight="1" x14ac:dyDescent="0.2">
      <c r="A25" s="353"/>
      <c r="B25" s="362"/>
      <c r="C25" s="362"/>
      <c r="D25" s="362"/>
      <c r="E25" s="362"/>
      <c r="F25" s="362"/>
      <c r="G25" s="362"/>
    </row>
    <row r="26" spans="1:7" s="46" customFormat="1" ht="21.95" customHeight="1" x14ac:dyDescent="0.2">
      <c r="A26" s="356" t="s">
        <v>98</v>
      </c>
      <c r="B26" s="357">
        <v>4304</v>
      </c>
      <c r="C26" s="357">
        <v>2417</v>
      </c>
      <c r="D26" s="357">
        <v>1752</v>
      </c>
      <c r="E26" s="357">
        <v>32</v>
      </c>
      <c r="F26" s="357">
        <v>76</v>
      </c>
      <c r="G26" s="357">
        <v>27</v>
      </c>
    </row>
    <row r="27" spans="1:7" s="46" customFormat="1" ht="21.95" customHeight="1" x14ac:dyDescent="0.2">
      <c r="A27" s="356" t="s">
        <v>99</v>
      </c>
      <c r="B27" s="357">
        <v>3224</v>
      </c>
      <c r="C27" s="357">
        <v>2413</v>
      </c>
      <c r="D27" s="357">
        <v>534</v>
      </c>
      <c r="E27" s="357">
        <v>54</v>
      </c>
      <c r="F27" s="357">
        <v>154</v>
      </c>
      <c r="G27" s="357">
        <v>69</v>
      </c>
    </row>
    <row r="28" spans="1:7" s="46" customFormat="1" ht="21.95" customHeight="1" x14ac:dyDescent="0.2">
      <c r="A28" s="356" t="s">
        <v>100</v>
      </c>
      <c r="B28" s="357">
        <v>24649</v>
      </c>
      <c r="C28" s="357">
        <v>12036</v>
      </c>
      <c r="D28" s="357">
        <v>11502</v>
      </c>
      <c r="E28" s="357">
        <v>484</v>
      </c>
      <c r="F28" s="357">
        <v>333</v>
      </c>
      <c r="G28" s="357">
        <v>294</v>
      </c>
    </row>
    <row r="29" spans="1:7" s="46" customFormat="1" ht="21.95" customHeight="1" x14ac:dyDescent="0.2">
      <c r="A29" s="356" t="s">
        <v>101</v>
      </c>
      <c r="B29" s="357">
        <v>23730</v>
      </c>
      <c r="C29" s="357">
        <v>17907</v>
      </c>
      <c r="D29" s="357">
        <v>4364</v>
      </c>
      <c r="E29" s="357">
        <v>179</v>
      </c>
      <c r="F29" s="357">
        <v>711</v>
      </c>
      <c r="G29" s="357">
        <v>569</v>
      </c>
    </row>
    <row r="30" spans="1:7" s="46" customFormat="1" ht="21.95" customHeight="1" x14ac:dyDescent="0.2">
      <c r="A30" s="356" t="s">
        <v>102</v>
      </c>
      <c r="B30" s="360">
        <v>1309</v>
      </c>
      <c r="C30" s="360">
        <v>862</v>
      </c>
      <c r="D30" s="360">
        <v>354</v>
      </c>
      <c r="E30" s="360">
        <v>11</v>
      </c>
      <c r="F30" s="360">
        <v>59</v>
      </c>
      <c r="G30" s="360">
        <v>23</v>
      </c>
    </row>
    <row r="31" spans="1:7" s="46" customFormat="1" ht="21.95" customHeight="1" x14ac:dyDescent="0.2">
      <c r="A31" s="356" t="s">
        <v>103</v>
      </c>
      <c r="B31" s="357">
        <v>6373</v>
      </c>
      <c r="C31" s="357">
        <v>4508</v>
      </c>
      <c r="D31" s="357">
        <v>1113</v>
      </c>
      <c r="E31" s="357">
        <v>85</v>
      </c>
      <c r="F31" s="357">
        <v>551</v>
      </c>
      <c r="G31" s="357">
        <v>116</v>
      </c>
    </row>
    <row r="32" spans="1:7" s="46" customFormat="1" ht="21.95" customHeight="1" x14ac:dyDescent="0.2">
      <c r="A32" s="356" t="s">
        <v>104</v>
      </c>
      <c r="B32" s="357">
        <v>4</v>
      </c>
      <c r="C32" s="357">
        <v>3</v>
      </c>
      <c r="D32" s="357">
        <v>1</v>
      </c>
      <c r="E32" s="357">
        <v>0</v>
      </c>
      <c r="F32" s="357">
        <v>0</v>
      </c>
      <c r="G32" s="357">
        <v>0</v>
      </c>
    </row>
    <row r="33" spans="1:7" s="46" customFormat="1" ht="21.95" customHeight="1" x14ac:dyDescent="0.2">
      <c r="A33" s="356"/>
      <c r="B33" s="357"/>
      <c r="C33" s="359"/>
      <c r="D33" s="359"/>
      <c r="E33" s="359"/>
      <c r="F33" s="359"/>
      <c r="G33" s="359"/>
    </row>
    <row r="34" spans="1:7" s="46" customFormat="1" ht="21.95" customHeight="1" x14ac:dyDescent="0.2">
      <c r="A34" s="358" t="s">
        <v>106</v>
      </c>
      <c r="B34" s="359">
        <v>63593</v>
      </c>
      <c r="C34" s="359">
        <v>40146</v>
      </c>
      <c r="D34" s="359">
        <v>19620</v>
      </c>
      <c r="E34" s="359">
        <v>845</v>
      </c>
      <c r="F34" s="359">
        <v>1884</v>
      </c>
      <c r="G34" s="359">
        <v>1098</v>
      </c>
    </row>
    <row r="35" spans="1:7" s="46" customFormat="1" ht="21.95" customHeight="1" x14ac:dyDescent="0.2">
      <c r="A35" s="353"/>
      <c r="B35" s="353"/>
      <c r="C35" s="353"/>
      <c r="D35" s="353"/>
      <c r="E35" s="353"/>
      <c r="F35" s="353"/>
      <c r="G35" s="353"/>
    </row>
    <row r="36" spans="1:7" s="46" customFormat="1" ht="21.95" customHeight="1" x14ac:dyDescent="0.2">
      <c r="B36" s="361" t="s">
        <v>92</v>
      </c>
      <c r="C36" s="362"/>
      <c r="D36" s="362"/>
      <c r="E36" s="362"/>
      <c r="F36" s="362"/>
      <c r="G36" s="362"/>
    </row>
    <row r="37" spans="1:7" s="46" customFormat="1" ht="21.95" customHeight="1" x14ac:dyDescent="0.2">
      <c r="A37" s="352"/>
      <c r="B37" s="362"/>
      <c r="C37" s="362"/>
      <c r="D37" s="362"/>
      <c r="E37" s="362"/>
      <c r="F37" s="362"/>
      <c r="G37" s="362"/>
    </row>
    <row r="38" spans="1:7" s="46" customFormat="1" ht="21.95" customHeight="1" x14ac:dyDescent="0.2">
      <c r="A38" s="356" t="s">
        <v>98</v>
      </c>
      <c r="B38" s="357">
        <v>2245</v>
      </c>
      <c r="C38" s="357">
        <v>1641</v>
      </c>
      <c r="D38" s="357">
        <v>351</v>
      </c>
      <c r="E38" s="357">
        <v>38</v>
      </c>
      <c r="F38" s="357">
        <v>127</v>
      </c>
      <c r="G38" s="357">
        <v>88</v>
      </c>
    </row>
    <row r="39" spans="1:7" s="46" customFormat="1" ht="21.95" customHeight="1" x14ac:dyDescent="0.2">
      <c r="A39" s="356" t="s">
        <v>99</v>
      </c>
      <c r="B39" s="357">
        <v>2311</v>
      </c>
      <c r="C39" s="357">
        <v>1577</v>
      </c>
      <c r="D39" s="357">
        <v>149</v>
      </c>
      <c r="E39" s="357">
        <v>56</v>
      </c>
      <c r="F39" s="357">
        <v>377</v>
      </c>
      <c r="G39" s="357">
        <v>152</v>
      </c>
    </row>
    <row r="40" spans="1:7" s="46" customFormat="1" ht="21.95" customHeight="1" x14ac:dyDescent="0.2">
      <c r="A40" s="356" t="s">
        <v>100</v>
      </c>
      <c r="B40" s="357">
        <v>10741</v>
      </c>
      <c r="C40" s="357">
        <v>7860</v>
      </c>
      <c r="D40" s="357">
        <v>1923</v>
      </c>
      <c r="E40" s="357">
        <v>292</v>
      </c>
      <c r="F40" s="357">
        <v>402</v>
      </c>
      <c r="G40" s="357">
        <v>264</v>
      </c>
    </row>
    <row r="41" spans="1:7" s="46" customFormat="1" ht="21.95" customHeight="1" x14ac:dyDescent="0.2">
      <c r="A41" s="356" t="s">
        <v>101</v>
      </c>
      <c r="B41" s="357">
        <v>15064</v>
      </c>
      <c r="C41" s="357">
        <v>12110</v>
      </c>
      <c r="D41" s="357">
        <v>901</v>
      </c>
      <c r="E41" s="357">
        <v>224</v>
      </c>
      <c r="F41" s="357">
        <v>1196</v>
      </c>
      <c r="G41" s="357">
        <v>633</v>
      </c>
    </row>
    <row r="42" spans="1:7" s="46" customFormat="1" ht="21.95" customHeight="1" x14ac:dyDescent="0.2">
      <c r="A42" s="356" t="s">
        <v>102</v>
      </c>
      <c r="B42" s="360">
        <v>400</v>
      </c>
      <c r="C42" s="360">
        <v>321</v>
      </c>
      <c r="D42" s="360">
        <v>36</v>
      </c>
      <c r="E42" s="360">
        <v>4</v>
      </c>
      <c r="F42" s="360">
        <v>22</v>
      </c>
      <c r="G42" s="360">
        <v>17</v>
      </c>
    </row>
    <row r="43" spans="1:7" s="46" customFormat="1" ht="21.95" customHeight="1" x14ac:dyDescent="0.2">
      <c r="A43" s="356" t="s">
        <v>103</v>
      </c>
      <c r="B43" s="357">
        <v>2404</v>
      </c>
      <c r="C43" s="357">
        <v>1920</v>
      </c>
      <c r="D43" s="357">
        <v>93</v>
      </c>
      <c r="E43" s="357">
        <v>53</v>
      </c>
      <c r="F43" s="357">
        <v>218</v>
      </c>
      <c r="G43" s="357">
        <v>120</v>
      </c>
    </row>
    <row r="44" spans="1:7" s="46" customFormat="1" ht="21.95" customHeight="1" x14ac:dyDescent="0.2">
      <c r="A44" s="356" t="s">
        <v>104</v>
      </c>
      <c r="B44" s="357">
        <v>0</v>
      </c>
      <c r="C44" s="357">
        <v>0</v>
      </c>
      <c r="D44" s="357">
        <v>0</v>
      </c>
      <c r="E44" s="357">
        <v>0</v>
      </c>
      <c r="F44" s="357">
        <v>0</v>
      </c>
      <c r="G44" s="357">
        <v>0</v>
      </c>
    </row>
    <row r="45" spans="1:7" s="46" customFormat="1" ht="21.95" customHeight="1" x14ac:dyDescent="0.2">
      <c r="A45" s="356"/>
      <c r="B45" s="357"/>
      <c r="C45" s="359"/>
      <c r="D45" s="359"/>
      <c r="E45" s="359"/>
      <c r="F45" s="359"/>
      <c r="G45" s="359"/>
    </row>
    <row r="46" spans="1:7" s="46" customFormat="1" ht="21.95" customHeight="1" x14ac:dyDescent="0.2">
      <c r="A46" s="358" t="s">
        <v>106</v>
      </c>
      <c r="B46" s="359">
        <v>33165</v>
      </c>
      <c r="C46" s="359">
        <v>25429</v>
      </c>
      <c r="D46" s="359">
        <v>3453</v>
      </c>
      <c r="E46" s="359">
        <v>667</v>
      </c>
      <c r="F46" s="359">
        <v>2342</v>
      </c>
      <c r="G46" s="359">
        <v>1274</v>
      </c>
    </row>
    <row r="47" spans="1:7" ht="15.75" x14ac:dyDescent="0.25">
      <c r="A47" s="417" t="s">
        <v>142</v>
      </c>
      <c r="B47" s="418"/>
      <c r="C47" s="418"/>
      <c r="D47" s="418"/>
      <c r="E47" s="418"/>
      <c r="F47" s="418"/>
      <c r="G47" s="418"/>
    </row>
    <row r="48" spans="1:7" ht="15.75" x14ac:dyDescent="0.25">
      <c r="A48" s="419" t="s">
        <v>98</v>
      </c>
      <c r="B48" s="418">
        <v>0</v>
      </c>
      <c r="C48" s="418">
        <v>0</v>
      </c>
      <c r="D48" s="418">
        <v>0</v>
      </c>
      <c r="E48" s="418">
        <v>0</v>
      </c>
      <c r="F48" s="418">
        <v>0</v>
      </c>
      <c r="G48" s="418">
        <v>0</v>
      </c>
    </row>
    <row r="49" spans="1:7" ht="15.75" x14ac:dyDescent="0.25">
      <c r="A49" s="419" t="s">
        <v>99</v>
      </c>
      <c r="B49" s="418">
        <v>0</v>
      </c>
      <c r="C49" s="418">
        <v>0</v>
      </c>
      <c r="D49" s="418">
        <v>0</v>
      </c>
      <c r="E49" s="418">
        <v>0</v>
      </c>
      <c r="F49" s="418">
        <v>0</v>
      </c>
      <c r="G49" s="418">
        <v>0</v>
      </c>
    </row>
    <row r="50" spans="1:7" ht="15.75" x14ac:dyDescent="0.25">
      <c r="A50" s="419" t="s">
        <v>100</v>
      </c>
      <c r="B50" s="418">
        <v>0</v>
      </c>
      <c r="C50" s="418">
        <v>0</v>
      </c>
      <c r="D50" s="418">
        <v>0</v>
      </c>
      <c r="E50" s="418">
        <v>0</v>
      </c>
      <c r="F50" s="418">
        <v>0</v>
      </c>
      <c r="G50" s="418">
        <v>0</v>
      </c>
    </row>
    <row r="51" spans="1:7" ht="15.75" x14ac:dyDescent="0.25">
      <c r="A51" s="419" t="s">
        <v>101</v>
      </c>
      <c r="B51" s="418">
        <v>0</v>
      </c>
      <c r="C51" s="418">
        <v>0</v>
      </c>
      <c r="D51" s="418">
        <v>0</v>
      </c>
      <c r="E51" s="418">
        <v>0</v>
      </c>
      <c r="F51" s="418">
        <v>0</v>
      </c>
      <c r="G51" s="418">
        <v>0</v>
      </c>
    </row>
    <row r="52" spans="1:7" ht="15.75" x14ac:dyDescent="0.25">
      <c r="A52" s="419" t="s">
        <v>102</v>
      </c>
      <c r="B52" s="418">
        <v>0</v>
      </c>
      <c r="C52" s="418">
        <v>0</v>
      </c>
      <c r="D52" s="418">
        <v>0</v>
      </c>
      <c r="E52" s="418">
        <v>0</v>
      </c>
      <c r="F52" s="418">
        <v>0</v>
      </c>
      <c r="G52" s="418">
        <v>0</v>
      </c>
    </row>
    <row r="53" spans="1:7" ht="15.75" x14ac:dyDescent="0.25">
      <c r="A53" s="419" t="s">
        <v>103</v>
      </c>
      <c r="B53" s="418">
        <v>0</v>
      </c>
      <c r="C53" s="418">
        <v>0</v>
      </c>
      <c r="D53" s="418">
        <v>0</v>
      </c>
      <c r="E53" s="418">
        <v>0</v>
      </c>
      <c r="F53" s="418">
        <v>0</v>
      </c>
      <c r="G53" s="418">
        <v>0</v>
      </c>
    </row>
    <row r="54" spans="1:7" ht="15.75" x14ac:dyDescent="0.25">
      <c r="A54" s="419" t="s">
        <v>104</v>
      </c>
      <c r="B54" s="418">
        <v>0</v>
      </c>
      <c r="C54" s="418">
        <v>0</v>
      </c>
      <c r="D54" s="418">
        <v>0</v>
      </c>
      <c r="E54" s="418">
        <v>0</v>
      </c>
      <c r="F54" s="418">
        <v>0</v>
      </c>
      <c r="G54" s="418">
        <v>0</v>
      </c>
    </row>
    <row r="55" spans="1:7" ht="15.75" x14ac:dyDescent="0.25">
      <c r="A55" s="419"/>
      <c r="B55" s="418"/>
      <c r="C55" s="418"/>
      <c r="D55" s="418"/>
      <c r="E55" s="418"/>
      <c r="F55" s="418"/>
      <c r="G55" s="418"/>
    </row>
    <row r="56" spans="1:7" ht="15.75" x14ac:dyDescent="0.25">
      <c r="A56" s="420" t="s">
        <v>149</v>
      </c>
      <c r="B56" s="418">
        <v>0</v>
      </c>
      <c r="C56" s="418">
        <v>0</v>
      </c>
      <c r="D56" s="418">
        <v>0</v>
      </c>
      <c r="E56" s="418">
        <v>0</v>
      </c>
      <c r="F56" s="418">
        <v>0</v>
      </c>
      <c r="G56" s="418">
        <v>0</v>
      </c>
    </row>
  </sheetData>
  <mergeCells count="8">
    <mergeCell ref="A2:B2"/>
    <mergeCell ref="G7:G8"/>
    <mergeCell ref="A7:A8"/>
    <mergeCell ref="B7:B8"/>
    <mergeCell ref="C7:C8"/>
    <mergeCell ref="D7:D8"/>
    <mergeCell ref="E7:E8"/>
    <mergeCell ref="F7:F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64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7" customFormat="1" ht="12.75" x14ac:dyDescent="0.2">
      <c r="A1" s="126" t="s">
        <v>177</v>
      </c>
      <c r="F1" s="128"/>
    </row>
    <row r="2" spans="1:9" s="1" customFormat="1" ht="12.75" x14ac:dyDescent="0.2">
      <c r="A2" s="508" t="s">
        <v>0</v>
      </c>
      <c r="B2" s="498"/>
      <c r="C2" s="63"/>
      <c r="F2" s="62"/>
      <c r="G2" s="62"/>
      <c r="I2" s="67" t="s">
        <v>178</v>
      </c>
    </row>
    <row r="3" spans="1:9" s="1" customFormat="1" ht="12.75" x14ac:dyDescent="0.2">
      <c r="A3" s="73"/>
      <c r="B3" s="63"/>
      <c r="C3" s="63"/>
      <c r="F3" s="62"/>
      <c r="G3" s="62"/>
      <c r="H3" s="67"/>
    </row>
    <row r="4" spans="1:9" ht="21.95" customHeight="1" x14ac:dyDescent="0.25">
      <c r="A4" s="244" t="s">
        <v>405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246"/>
      <c r="B6" s="246"/>
      <c r="C6" s="246"/>
      <c r="D6" s="246"/>
      <c r="E6" s="246"/>
      <c r="F6" s="246"/>
      <c r="G6" s="246"/>
      <c r="H6" s="246"/>
      <c r="I6" s="246"/>
    </row>
    <row r="7" spans="1:9" s="340" customFormat="1" ht="24.95" customHeight="1" x14ac:dyDescent="0.15">
      <c r="A7" s="539" t="s">
        <v>63</v>
      </c>
      <c r="B7" s="383" t="s">
        <v>64</v>
      </c>
      <c r="C7" s="344"/>
      <c r="D7" s="344"/>
      <c r="E7" s="344"/>
      <c r="F7" s="344"/>
      <c r="G7" s="344"/>
      <c r="H7" s="344"/>
      <c r="I7" s="344"/>
    </row>
    <row r="8" spans="1:9" s="47" customFormat="1" ht="66.95" customHeight="1" x14ac:dyDescent="0.15">
      <c r="A8" s="540"/>
      <c r="B8" s="384" t="s">
        <v>65</v>
      </c>
      <c r="C8" s="384" t="s">
        <v>66</v>
      </c>
      <c r="D8" s="385" t="s">
        <v>67</v>
      </c>
      <c r="E8" s="384" t="s">
        <v>68</v>
      </c>
      <c r="F8" s="385" t="s">
        <v>69</v>
      </c>
      <c r="G8" s="384" t="s">
        <v>70</v>
      </c>
      <c r="H8" s="385" t="s">
        <v>71</v>
      </c>
      <c r="I8" s="386" t="s">
        <v>72</v>
      </c>
    </row>
    <row r="9" spans="1:9" s="46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6" customFormat="1" ht="12.75" customHeight="1" x14ac:dyDescent="0.2">
      <c r="B10" s="352" t="s">
        <v>73</v>
      </c>
      <c r="C10" s="388"/>
      <c r="D10" s="388"/>
      <c r="E10" s="388"/>
      <c r="F10" s="388"/>
      <c r="G10" s="388"/>
      <c r="H10" s="388"/>
      <c r="I10" s="388"/>
    </row>
    <row r="11" spans="1:9" s="46" customFormat="1" ht="12.75" x14ac:dyDescent="0.2">
      <c r="B11" s="352"/>
      <c r="C11" s="389"/>
      <c r="D11" s="389"/>
      <c r="E11" s="389"/>
      <c r="F11" s="389"/>
      <c r="G11" s="389"/>
      <c r="H11" s="389"/>
      <c r="I11" s="389"/>
    </row>
    <row r="12" spans="1:9" s="46" customFormat="1" ht="13.5" customHeight="1" x14ac:dyDescent="0.2">
      <c r="B12" s="352" t="s">
        <v>74</v>
      </c>
      <c r="C12" s="388"/>
      <c r="D12" s="388"/>
      <c r="E12" s="388"/>
      <c r="F12" s="388"/>
      <c r="G12" s="388"/>
      <c r="H12" s="388"/>
      <c r="I12" s="388"/>
    </row>
    <row r="13" spans="1:9" s="46" customFormat="1" ht="9.9499999999999993" customHeight="1" x14ac:dyDescent="0.2">
      <c r="A13" s="47"/>
      <c r="B13" s="47"/>
      <c r="C13" s="47"/>
      <c r="D13" s="47"/>
      <c r="E13" s="47"/>
      <c r="F13" s="47"/>
      <c r="G13" s="47"/>
      <c r="H13" s="47"/>
      <c r="I13" s="47"/>
    </row>
    <row r="14" spans="1:9" s="46" customFormat="1" ht="12.75" customHeight="1" x14ac:dyDescent="0.2">
      <c r="A14" s="390" t="s">
        <v>75</v>
      </c>
      <c r="B14" s="357">
        <v>452</v>
      </c>
      <c r="C14" s="357">
        <v>85</v>
      </c>
      <c r="D14" s="357">
        <v>30</v>
      </c>
      <c r="E14" s="357">
        <v>194</v>
      </c>
      <c r="F14" s="357">
        <v>135</v>
      </c>
      <c r="G14" s="357">
        <v>1</v>
      </c>
      <c r="H14" s="357">
        <v>7</v>
      </c>
      <c r="I14" s="357">
        <v>0</v>
      </c>
    </row>
    <row r="15" spans="1:9" s="46" customFormat="1" ht="12.75" customHeight="1" x14ac:dyDescent="0.2">
      <c r="A15" s="390" t="s">
        <v>76</v>
      </c>
      <c r="B15" s="357">
        <v>5928</v>
      </c>
      <c r="C15" s="357">
        <v>717</v>
      </c>
      <c r="D15" s="357">
        <v>591</v>
      </c>
      <c r="E15" s="357">
        <v>1770</v>
      </c>
      <c r="F15" s="357">
        <v>2802</v>
      </c>
      <c r="G15" s="357">
        <v>5</v>
      </c>
      <c r="H15" s="357">
        <v>43</v>
      </c>
      <c r="I15" s="357">
        <v>0</v>
      </c>
    </row>
    <row r="16" spans="1:9" s="46" customFormat="1" ht="12.75" customHeight="1" x14ac:dyDescent="0.2">
      <c r="A16" s="390" t="s">
        <v>77</v>
      </c>
      <c r="B16" s="357">
        <v>8731</v>
      </c>
      <c r="C16" s="357">
        <v>1024</v>
      </c>
      <c r="D16" s="357">
        <v>659</v>
      </c>
      <c r="E16" s="357">
        <v>3504</v>
      </c>
      <c r="F16" s="357">
        <v>3450</v>
      </c>
      <c r="G16" s="357">
        <v>15</v>
      </c>
      <c r="H16" s="357">
        <v>79</v>
      </c>
      <c r="I16" s="357">
        <v>0</v>
      </c>
    </row>
    <row r="17" spans="1:9" s="46" customFormat="1" ht="12.75" customHeight="1" x14ac:dyDescent="0.2">
      <c r="A17" s="390" t="s">
        <v>78</v>
      </c>
      <c r="B17" s="357">
        <v>12072</v>
      </c>
      <c r="C17" s="357">
        <v>3525</v>
      </c>
      <c r="D17" s="357">
        <v>676</v>
      </c>
      <c r="E17" s="357">
        <v>4843</v>
      </c>
      <c r="F17" s="357">
        <v>2810</v>
      </c>
      <c r="G17" s="357">
        <v>67</v>
      </c>
      <c r="H17" s="357">
        <v>151</v>
      </c>
      <c r="I17" s="357">
        <v>0</v>
      </c>
    </row>
    <row r="18" spans="1:9" s="46" customFormat="1" ht="12.75" customHeight="1" x14ac:dyDescent="0.2">
      <c r="A18" s="390" t="s">
        <v>79</v>
      </c>
      <c r="B18" s="357">
        <v>12359</v>
      </c>
      <c r="C18" s="357">
        <v>1907</v>
      </c>
      <c r="D18" s="357">
        <v>608</v>
      </c>
      <c r="E18" s="357">
        <v>5207</v>
      </c>
      <c r="F18" s="357">
        <v>4423</v>
      </c>
      <c r="G18" s="357">
        <v>61</v>
      </c>
      <c r="H18" s="357">
        <v>153</v>
      </c>
      <c r="I18" s="357">
        <v>0</v>
      </c>
    </row>
    <row r="19" spans="1:9" s="46" customFormat="1" ht="12.75" customHeight="1" x14ac:dyDescent="0.2">
      <c r="A19" s="390" t="s">
        <v>80</v>
      </c>
      <c r="B19" s="357">
        <v>8395</v>
      </c>
      <c r="C19" s="357">
        <v>894</v>
      </c>
      <c r="D19" s="357">
        <v>363</v>
      </c>
      <c r="E19" s="357">
        <v>3574</v>
      </c>
      <c r="F19" s="357">
        <v>3361</v>
      </c>
      <c r="G19" s="357">
        <v>36</v>
      </c>
      <c r="H19" s="357">
        <v>167</v>
      </c>
      <c r="I19" s="357">
        <v>0</v>
      </c>
    </row>
    <row r="20" spans="1:9" s="46" customFormat="1" ht="12.75" customHeight="1" x14ac:dyDescent="0.2">
      <c r="A20" s="390" t="s">
        <v>81</v>
      </c>
      <c r="B20" s="357">
        <v>17345</v>
      </c>
      <c r="C20" s="357">
        <v>1825</v>
      </c>
      <c r="D20" s="357">
        <v>744</v>
      </c>
      <c r="E20" s="357">
        <v>5929</v>
      </c>
      <c r="F20" s="357">
        <v>7350</v>
      </c>
      <c r="G20" s="357">
        <v>198</v>
      </c>
      <c r="H20" s="357">
        <v>1298</v>
      </c>
      <c r="I20" s="357">
        <v>1</v>
      </c>
    </row>
    <row r="21" spans="1:9" s="46" customFormat="1" ht="12.75" customHeight="1" x14ac:dyDescent="0.2">
      <c r="A21" s="390" t="s">
        <v>82</v>
      </c>
      <c r="B21" s="357">
        <v>38387</v>
      </c>
      <c r="C21" s="357">
        <v>20104</v>
      </c>
      <c r="D21" s="357">
        <v>5507</v>
      </c>
      <c r="E21" s="357">
        <v>6233</v>
      </c>
      <c r="F21" s="357">
        <v>6183</v>
      </c>
      <c r="G21" s="357">
        <v>54</v>
      </c>
      <c r="H21" s="357">
        <v>305</v>
      </c>
      <c r="I21" s="357">
        <v>1</v>
      </c>
    </row>
    <row r="22" spans="1:9" s="46" customFormat="1" ht="12.75" customHeight="1" x14ac:dyDescent="0.2">
      <c r="A22" s="390" t="s">
        <v>83</v>
      </c>
      <c r="B22" s="357">
        <v>30160</v>
      </c>
      <c r="C22" s="357">
        <v>6189</v>
      </c>
      <c r="D22" s="357">
        <v>2390</v>
      </c>
      <c r="E22" s="357">
        <v>10077</v>
      </c>
      <c r="F22" s="357">
        <v>10923</v>
      </c>
      <c r="G22" s="357">
        <v>80</v>
      </c>
      <c r="H22" s="357">
        <v>500</v>
      </c>
      <c r="I22" s="357">
        <v>1</v>
      </c>
    </row>
    <row r="23" spans="1:9" s="46" customFormat="1" ht="12.75" customHeight="1" x14ac:dyDescent="0.2">
      <c r="A23" s="390" t="s">
        <v>84</v>
      </c>
      <c r="B23" s="357">
        <v>16356</v>
      </c>
      <c r="C23" s="357">
        <v>2473</v>
      </c>
      <c r="D23" s="357">
        <v>2310</v>
      </c>
      <c r="E23" s="357">
        <v>6207</v>
      </c>
      <c r="F23" s="357">
        <v>4449</v>
      </c>
      <c r="G23" s="357">
        <v>136</v>
      </c>
      <c r="H23" s="357">
        <v>781</v>
      </c>
      <c r="I23" s="357">
        <v>0</v>
      </c>
    </row>
    <row r="24" spans="1:9" s="46" customFormat="1" ht="12.75" customHeight="1" x14ac:dyDescent="0.2">
      <c r="A24" s="390" t="s">
        <v>85</v>
      </c>
      <c r="B24" s="357">
        <v>10531</v>
      </c>
      <c r="C24" s="357">
        <v>1487</v>
      </c>
      <c r="D24" s="357">
        <v>1362</v>
      </c>
      <c r="E24" s="357">
        <v>3793</v>
      </c>
      <c r="F24" s="357">
        <v>1992</v>
      </c>
      <c r="G24" s="357">
        <v>161</v>
      </c>
      <c r="H24" s="357">
        <v>1735</v>
      </c>
      <c r="I24" s="357">
        <v>1</v>
      </c>
    </row>
    <row r="25" spans="1:9" s="46" customFormat="1" ht="12.75" customHeight="1" x14ac:dyDescent="0.2">
      <c r="A25" s="391" t="s">
        <v>86</v>
      </c>
      <c r="B25" s="357">
        <v>9170</v>
      </c>
      <c r="C25" s="357">
        <v>809</v>
      </c>
      <c r="D25" s="357">
        <v>1024</v>
      </c>
      <c r="E25" s="357">
        <v>1702</v>
      </c>
      <c r="F25" s="357">
        <v>1202</v>
      </c>
      <c r="G25" s="357">
        <v>909</v>
      </c>
      <c r="H25" s="357">
        <v>3523</v>
      </c>
      <c r="I25" s="357">
        <v>1</v>
      </c>
    </row>
    <row r="26" spans="1:9" s="46" customFormat="1" ht="12.75" customHeight="1" x14ac:dyDescent="0.2">
      <c r="A26" s="391" t="s">
        <v>87</v>
      </c>
      <c r="B26" s="357">
        <v>1929</v>
      </c>
      <c r="C26" s="357">
        <v>233</v>
      </c>
      <c r="D26" s="357">
        <v>495</v>
      </c>
      <c r="E26" s="357">
        <v>421</v>
      </c>
      <c r="F26" s="357">
        <v>696</v>
      </c>
      <c r="G26" s="357">
        <v>17</v>
      </c>
      <c r="H26" s="357">
        <v>67</v>
      </c>
      <c r="I26" s="357">
        <v>0</v>
      </c>
    </row>
    <row r="27" spans="1:9" s="46" customFormat="1" ht="12.75" customHeight="1" x14ac:dyDescent="0.2">
      <c r="A27" s="391"/>
      <c r="B27" s="357"/>
      <c r="C27" s="357"/>
      <c r="D27" s="357"/>
      <c r="E27" s="357"/>
      <c r="F27" s="357"/>
      <c r="G27" s="357"/>
      <c r="H27" s="357"/>
      <c r="I27" s="357"/>
    </row>
    <row r="28" spans="1:9" s="46" customFormat="1" ht="9.9499999999999993" customHeight="1" x14ac:dyDescent="0.2">
      <c r="A28" s="358" t="s">
        <v>89</v>
      </c>
      <c r="B28" s="392">
        <v>171815</v>
      </c>
      <c r="C28" s="392">
        <v>41272</v>
      </c>
      <c r="D28" s="392">
        <v>16759</v>
      </c>
      <c r="E28" s="392">
        <v>53454</v>
      </c>
      <c r="F28" s="392">
        <v>49776</v>
      </c>
      <c r="G28" s="392">
        <v>1740</v>
      </c>
      <c r="H28" s="392">
        <v>8809</v>
      </c>
      <c r="I28" s="392">
        <v>5</v>
      </c>
    </row>
    <row r="29" spans="1:9" s="46" customFormat="1" ht="12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</row>
    <row r="30" spans="1:9" s="46" customFormat="1" ht="12.75" x14ac:dyDescent="0.2">
      <c r="B30" s="361" t="s">
        <v>90</v>
      </c>
      <c r="C30" s="361"/>
      <c r="D30" s="361"/>
      <c r="E30" s="361"/>
      <c r="F30" s="361"/>
      <c r="G30" s="361"/>
      <c r="H30" s="361"/>
      <c r="I30" s="361"/>
    </row>
    <row r="31" spans="1:9" s="46" customFormat="1" ht="12.75" customHeight="1" x14ac:dyDescent="0.2">
      <c r="A31" s="47"/>
      <c r="B31" s="371"/>
      <c r="C31" s="371"/>
      <c r="D31" s="371"/>
      <c r="E31" s="371"/>
      <c r="F31" s="371"/>
      <c r="G31" s="371"/>
      <c r="H31" s="371"/>
      <c r="I31" s="371"/>
    </row>
    <row r="32" spans="1:9" s="46" customFormat="1" ht="9.9499999999999993" customHeight="1" x14ac:dyDescent="0.2">
      <c r="A32" s="390" t="s">
        <v>75</v>
      </c>
      <c r="B32" s="393">
        <v>319</v>
      </c>
      <c r="C32" s="393">
        <v>57</v>
      </c>
      <c r="D32" s="393">
        <v>15</v>
      </c>
      <c r="E32" s="393">
        <v>154</v>
      </c>
      <c r="F32" s="393">
        <v>87</v>
      </c>
      <c r="G32" s="393">
        <v>1</v>
      </c>
      <c r="H32" s="393">
        <v>5</v>
      </c>
      <c r="I32" s="393">
        <v>0</v>
      </c>
    </row>
    <row r="33" spans="1:9" s="46" customFormat="1" ht="12.75" customHeight="1" x14ac:dyDescent="0.2">
      <c r="A33" s="390" t="s">
        <v>76</v>
      </c>
      <c r="B33" s="393">
        <v>3560</v>
      </c>
      <c r="C33" s="393">
        <v>502</v>
      </c>
      <c r="D33" s="393">
        <v>343</v>
      </c>
      <c r="E33" s="393">
        <v>1119</v>
      </c>
      <c r="F33" s="393">
        <v>1576</v>
      </c>
      <c r="G33" s="393">
        <v>2</v>
      </c>
      <c r="H33" s="393">
        <v>18</v>
      </c>
      <c r="I33" s="393">
        <v>0</v>
      </c>
    </row>
    <row r="34" spans="1:9" s="46" customFormat="1" ht="12.75" customHeight="1" x14ac:dyDescent="0.2">
      <c r="A34" s="390" t="s">
        <v>77</v>
      </c>
      <c r="B34" s="393">
        <v>5898</v>
      </c>
      <c r="C34" s="393">
        <v>712</v>
      </c>
      <c r="D34" s="393">
        <v>459</v>
      </c>
      <c r="E34" s="393">
        <v>2323</v>
      </c>
      <c r="F34" s="393">
        <v>2346</v>
      </c>
      <c r="G34" s="393">
        <v>14</v>
      </c>
      <c r="H34" s="393">
        <v>44</v>
      </c>
      <c r="I34" s="393">
        <v>0</v>
      </c>
    </row>
    <row r="35" spans="1:9" s="46" customFormat="1" ht="12.75" customHeight="1" x14ac:dyDescent="0.2">
      <c r="A35" s="390" t="s">
        <v>78</v>
      </c>
      <c r="B35" s="393">
        <v>9362</v>
      </c>
      <c r="C35" s="393">
        <v>2649</v>
      </c>
      <c r="D35" s="393">
        <v>464</v>
      </c>
      <c r="E35" s="393">
        <v>4111</v>
      </c>
      <c r="F35" s="393">
        <v>2038</v>
      </c>
      <c r="G35" s="393">
        <v>35</v>
      </c>
      <c r="H35" s="393">
        <v>65</v>
      </c>
      <c r="I35" s="393">
        <v>0</v>
      </c>
    </row>
    <row r="36" spans="1:9" s="46" customFormat="1" ht="12.75" customHeight="1" x14ac:dyDescent="0.2">
      <c r="A36" s="390" t="s">
        <v>79</v>
      </c>
      <c r="B36" s="393">
        <v>8651</v>
      </c>
      <c r="C36" s="393">
        <v>1589</v>
      </c>
      <c r="D36" s="393">
        <v>343</v>
      </c>
      <c r="E36" s="393">
        <v>4062</v>
      </c>
      <c r="F36" s="393">
        <v>2524</v>
      </c>
      <c r="G36" s="393">
        <v>46</v>
      </c>
      <c r="H36" s="393">
        <v>87</v>
      </c>
      <c r="I36" s="393">
        <v>0</v>
      </c>
    </row>
    <row r="37" spans="1:9" s="46" customFormat="1" ht="12.75" customHeight="1" x14ac:dyDescent="0.2">
      <c r="A37" s="390" t="s">
        <v>80</v>
      </c>
      <c r="B37" s="393">
        <v>5150</v>
      </c>
      <c r="C37" s="393">
        <v>642</v>
      </c>
      <c r="D37" s="393">
        <v>177</v>
      </c>
      <c r="E37" s="393">
        <v>2594</v>
      </c>
      <c r="F37" s="393">
        <v>1634</v>
      </c>
      <c r="G37" s="393">
        <v>22</v>
      </c>
      <c r="H37" s="393">
        <v>81</v>
      </c>
      <c r="I37" s="393">
        <v>0</v>
      </c>
    </row>
    <row r="38" spans="1:9" s="46" customFormat="1" ht="12.75" customHeight="1" x14ac:dyDescent="0.2">
      <c r="A38" s="390" t="s">
        <v>81</v>
      </c>
      <c r="B38" s="393">
        <v>9177</v>
      </c>
      <c r="C38" s="393">
        <v>1172</v>
      </c>
      <c r="D38" s="393">
        <v>369</v>
      </c>
      <c r="E38" s="393">
        <v>3494</v>
      </c>
      <c r="F38" s="393">
        <v>3561</v>
      </c>
      <c r="G38" s="393">
        <v>76</v>
      </c>
      <c r="H38" s="393">
        <v>504</v>
      </c>
      <c r="I38" s="393">
        <v>1</v>
      </c>
    </row>
    <row r="39" spans="1:9" s="46" customFormat="1" ht="12.75" customHeight="1" x14ac:dyDescent="0.2">
      <c r="A39" s="390" t="s">
        <v>82</v>
      </c>
      <c r="B39" s="393">
        <v>25597</v>
      </c>
      <c r="C39" s="393">
        <v>14923</v>
      </c>
      <c r="D39" s="393">
        <v>2755</v>
      </c>
      <c r="E39" s="393">
        <v>4212</v>
      </c>
      <c r="F39" s="393">
        <v>3549</v>
      </c>
      <c r="G39" s="393">
        <v>26</v>
      </c>
      <c r="H39" s="393">
        <v>131</v>
      </c>
      <c r="I39" s="393">
        <v>1</v>
      </c>
    </row>
    <row r="40" spans="1:9" s="46" customFormat="1" ht="12.75" customHeight="1" x14ac:dyDescent="0.2">
      <c r="A40" s="390" t="s">
        <v>83</v>
      </c>
      <c r="B40" s="393">
        <v>20606</v>
      </c>
      <c r="C40" s="393">
        <v>4512</v>
      </c>
      <c r="D40" s="393">
        <v>1592</v>
      </c>
      <c r="E40" s="393">
        <v>6683</v>
      </c>
      <c r="F40" s="393">
        <v>7480</v>
      </c>
      <c r="G40" s="393">
        <v>49</v>
      </c>
      <c r="H40" s="393">
        <v>289</v>
      </c>
      <c r="I40" s="393">
        <v>1</v>
      </c>
    </row>
    <row r="41" spans="1:9" s="46" customFormat="1" ht="12.75" customHeight="1" x14ac:dyDescent="0.2">
      <c r="A41" s="390" t="s">
        <v>84</v>
      </c>
      <c r="B41" s="393">
        <v>11936</v>
      </c>
      <c r="C41" s="393">
        <v>1365</v>
      </c>
      <c r="D41" s="393">
        <v>750</v>
      </c>
      <c r="E41" s="393">
        <v>5392</v>
      </c>
      <c r="F41" s="393">
        <v>3752</v>
      </c>
      <c r="G41" s="393">
        <v>97</v>
      </c>
      <c r="H41" s="393">
        <v>580</v>
      </c>
      <c r="I41" s="393">
        <v>0</v>
      </c>
    </row>
    <row r="42" spans="1:9" s="46" customFormat="1" ht="12.75" customHeight="1" x14ac:dyDescent="0.2">
      <c r="A42" s="390" t="s">
        <v>85</v>
      </c>
      <c r="B42" s="393">
        <v>7400</v>
      </c>
      <c r="C42" s="393">
        <v>701</v>
      </c>
      <c r="D42" s="393">
        <v>425</v>
      </c>
      <c r="E42" s="393">
        <v>3363</v>
      </c>
      <c r="F42" s="393">
        <v>1457</v>
      </c>
      <c r="G42" s="393">
        <v>123</v>
      </c>
      <c r="H42" s="393">
        <v>1330</v>
      </c>
      <c r="I42" s="393">
        <v>1</v>
      </c>
    </row>
    <row r="43" spans="1:9" s="46" customFormat="1" ht="12.75" customHeight="1" x14ac:dyDescent="0.2">
      <c r="A43" s="391" t="s">
        <v>86</v>
      </c>
      <c r="B43" s="393">
        <v>7976</v>
      </c>
      <c r="C43" s="393">
        <v>673</v>
      </c>
      <c r="D43" s="393">
        <v>703</v>
      </c>
      <c r="E43" s="393">
        <v>1573</v>
      </c>
      <c r="F43" s="393">
        <v>993</v>
      </c>
      <c r="G43" s="393">
        <v>833</v>
      </c>
      <c r="H43" s="393">
        <v>3200</v>
      </c>
      <c r="I43" s="393">
        <v>1</v>
      </c>
    </row>
    <row r="44" spans="1:9" s="46" customFormat="1" ht="12.75" customHeight="1" x14ac:dyDescent="0.2">
      <c r="A44" s="391" t="s">
        <v>87</v>
      </c>
      <c r="B44" s="393">
        <v>1498</v>
      </c>
      <c r="C44" s="393">
        <v>172</v>
      </c>
      <c r="D44" s="393">
        <v>309</v>
      </c>
      <c r="E44" s="393">
        <v>358</v>
      </c>
      <c r="F44" s="393">
        <v>587</v>
      </c>
      <c r="G44" s="393">
        <v>15</v>
      </c>
      <c r="H44" s="393">
        <v>57</v>
      </c>
      <c r="I44" s="393">
        <v>0</v>
      </c>
    </row>
    <row r="45" spans="1:9" s="46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6" customFormat="1" ht="12.75" customHeight="1" x14ac:dyDescent="0.2">
      <c r="A46" s="358" t="s">
        <v>91</v>
      </c>
      <c r="B46" s="392">
        <v>117130</v>
      </c>
      <c r="C46" s="392">
        <v>29669</v>
      </c>
      <c r="D46" s="392">
        <v>8704</v>
      </c>
      <c r="E46" s="392">
        <v>39438</v>
      </c>
      <c r="F46" s="392">
        <v>31584</v>
      </c>
      <c r="G46" s="392">
        <v>1339</v>
      </c>
      <c r="H46" s="392">
        <v>6391</v>
      </c>
      <c r="I46" s="392">
        <v>5</v>
      </c>
    </row>
    <row r="47" spans="1:9" s="46" customFormat="1" ht="9.9499999999999993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s="46" customFormat="1" ht="12.75" customHeight="1" x14ac:dyDescent="0.2">
      <c r="B48" s="361" t="s">
        <v>92</v>
      </c>
      <c r="C48" s="361"/>
      <c r="D48" s="361"/>
      <c r="E48" s="361"/>
      <c r="F48" s="361"/>
      <c r="G48" s="361"/>
      <c r="H48" s="361"/>
      <c r="I48" s="361"/>
    </row>
    <row r="49" spans="1:9" s="46" customFormat="1" ht="12.75" x14ac:dyDescent="0.2">
      <c r="A49" s="47"/>
      <c r="B49" s="360"/>
      <c r="C49" s="371"/>
      <c r="D49" s="371"/>
      <c r="E49" s="371"/>
      <c r="F49" s="371"/>
      <c r="G49" s="371"/>
      <c r="H49" s="371"/>
      <c r="I49" s="371"/>
    </row>
    <row r="50" spans="1:9" s="46" customFormat="1" ht="12.75" customHeight="1" x14ac:dyDescent="0.2">
      <c r="A50" s="390" t="s">
        <v>75</v>
      </c>
      <c r="B50" s="393">
        <v>133</v>
      </c>
      <c r="C50" s="393">
        <v>28</v>
      </c>
      <c r="D50" s="393">
        <v>15</v>
      </c>
      <c r="E50" s="393">
        <v>40</v>
      </c>
      <c r="F50" s="393">
        <v>48</v>
      </c>
      <c r="G50" s="393">
        <v>0</v>
      </c>
      <c r="H50" s="393">
        <v>2</v>
      </c>
      <c r="I50" s="393">
        <v>0</v>
      </c>
    </row>
    <row r="51" spans="1:9" s="46" customFormat="1" ht="9.9499999999999993" customHeight="1" x14ac:dyDescent="0.2">
      <c r="A51" s="390" t="s">
        <v>76</v>
      </c>
      <c r="B51" s="393">
        <v>2368</v>
      </c>
      <c r="C51" s="393">
        <v>215</v>
      </c>
      <c r="D51" s="393">
        <v>248</v>
      </c>
      <c r="E51" s="393">
        <v>651</v>
      </c>
      <c r="F51" s="393">
        <v>1226</v>
      </c>
      <c r="G51" s="393">
        <v>3</v>
      </c>
      <c r="H51" s="393">
        <v>25</v>
      </c>
      <c r="I51" s="393">
        <v>0</v>
      </c>
    </row>
    <row r="52" spans="1:9" s="46" customFormat="1" ht="12.75" customHeight="1" x14ac:dyDescent="0.2">
      <c r="A52" s="390" t="s">
        <v>77</v>
      </c>
      <c r="B52" s="393">
        <v>2833</v>
      </c>
      <c r="C52" s="393">
        <v>312</v>
      </c>
      <c r="D52" s="393">
        <v>200</v>
      </c>
      <c r="E52" s="393">
        <v>1181</v>
      </c>
      <c r="F52" s="393">
        <v>1104</v>
      </c>
      <c r="G52" s="393">
        <v>1</v>
      </c>
      <c r="H52" s="393">
        <v>35</v>
      </c>
      <c r="I52" s="393">
        <v>0</v>
      </c>
    </row>
    <row r="53" spans="1:9" s="46" customFormat="1" ht="12.75" customHeight="1" x14ac:dyDescent="0.2">
      <c r="A53" s="390" t="s">
        <v>78</v>
      </c>
      <c r="B53" s="393">
        <v>2710</v>
      </c>
      <c r="C53" s="393">
        <v>876</v>
      </c>
      <c r="D53" s="393">
        <v>212</v>
      </c>
      <c r="E53" s="393">
        <v>732</v>
      </c>
      <c r="F53" s="393">
        <v>772</v>
      </c>
      <c r="G53" s="393">
        <v>32</v>
      </c>
      <c r="H53" s="393">
        <v>86</v>
      </c>
      <c r="I53" s="393">
        <v>0</v>
      </c>
    </row>
    <row r="54" spans="1:9" s="46" customFormat="1" ht="12.75" customHeight="1" x14ac:dyDescent="0.2">
      <c r="A54" s="390" t="s">
        <v>79</v>
      </c>
      <c r="B54" s="393">
        <v>3708</v>
      </c>
      <c r="C54" s="393">
        <v>318</v>
      </c>
      <c r="D54" s="393">
        <v>265</v>
      </c>
      <c r="E54" s="393">
        <v>1145</v>
      </c>
      <c r="F54" s="393">
        <v>1899</v>
      </c>
      <c r="G54" s="393">
        <v>15</v>
      </c>
      <c r="H54" s="393">
        <v>66</v>
      </c>
      <c r="I54" s="393">
        <v>0</v>
      </c>
    </row>
    <row r="55" spans="1:9" s="46" customFormat="1" ht="12.75" customHeight="1" x14ac:dyDescent="0.2">
      <c r="A55" s="390" t="s">
        <v>80</v>
      </c>
      <c r="B55" s="393">
        <v>3245</v>
      </c>
      <c r="C55" s="393">
        <v>252</v>
      </c>
      <c r="D55" s="393">
        <v>186</v>
      </c>
      <c r="E55" s="393">
        <v>980</v>
      </c>
      <c r="F55" s="393">
        <v>1727</v>
      </c>
      <c r="G55" s="393">
        <v>14</v>
      </c>
      <c r="H55" s="393">
        <v>86</v>
      </c>
      <c r="I55" s="393">
        <v>0</v>
      </c>
    </row>
    <row r="56" spans="1:9" s="46" customFormat="1" ht="12.75" customHeight="1" x14ac:dyDescent="0.2">
      <c r="A56" s="390" t="s">
        <v>81</v>
      </c>
      <c r="B56" s="393">
        <v>8168</v>
      </c>
      <c r="C56" s="393">
        <v>653</v>
      </c>
      <c r="D56" s="393">
        <v>375</v>
      </c>
      <c r="E56" s="393">
        <v>2435</v>
      </c>
      <c r="F56" s="393">
        <v>3789</v>
      </c>
      <c r="G56" s="393">
        <v>122</v>
      </c>
      <c r="H56" s="393">
        <v>794</v>
      </c>
      <c r="I56" s="393">
        <v>0</v>
      </c>
    </row>
    <row r="57" spans="1:9" s="46" customFormat="1" ht="12.75" customHeight="1" x14ac:dyDescent="0.2">
      <c r="A57" s="390" t="s">
        <v>82</v>
      </c>
      <c r="B57" s="393">
        <v>12790</v>
      </c>
      <c r="C57" s="393">
        <v>5181</v>
      </c>
      <c r="D57" s="393">
        <v>2752</v>
      </c>
      <c r="E57" s="393">
        <v>2021</v>
      </c>
      <c r="F57" s="393">
        <v>2634</v>
      </c>
      <c r="G57" s="393">
        <v>28</v>
      </c>
      <c r="H57" s="393">
        <v>174</v>
      </c>
      <c r="I57" s="393">
        <v>0</v>
      </c>
    </row>
    <row r="58" spans="1:9" s="46" customFormat="1" ht="12.75" customHeight="1" x14ac:dyDescent="0.2">
      <c r="A58" s="390" t="s">
        <v>83</v>
      </c>
      <c r="B58" s="393">
        <v>9554</v>
      </c>
      <c r="C58" s="393">
        <v>1677</v>
      </c>
      <c r="D58" s="393">
        <v>798</v>
      </c>
      <c r="E58" s="393">
        <v>3394</v>
      </c>
      <c r="F58" s="393">
        <v>3443</v>
      </c>
      <c r="G58" s="393">
        <v>31</v>
      </c>
      <c r="H58" s="393">
        <v>211</v>
      </c>
      <c r="I58" s="393">
        <v>0</v>
      </c>
    </row>
    <row r="59" spans="1:9" s="46" customFormat="1" ht="12.75" customHeight="1" x14ac:dyDescent="0.2">
      <c r="A59" s="390" t="s">
        <v>84</v>
      </c>
      <c r="B59" s="393">
        <v>4420</v>
      </c>
      <c r="C59" s="393">
        <v>1108</v>
      </c>
      <c r="D59" s="393">
        <v>1560</v>
      </c>
      <c r="E59" s="393">
        <v>815</v>
      </c>
      <c r="F59" s="393">
        <v>697</v>
      </c>
      <c r="G59" s="393">
        <v>39</v>
      </c>
      <c r="H59" s="393">
        <v>201</v>
      </c>
      <c r="I59" s="393">
        <v>0</v>
      </c>
    </row>
    <row r="60" spans="1:9" s="46" customFormat="1" ht="12.75" customHeight="1" x14ac:dyDescent="0.2">
      <c r="A60" s="390" t="s">
        <v>85</v>
      </c>
      <c r="B60" s="393">
        <v>3131</v>
      </c>
      <c r="C60" s="393">
        <v>786</v>
      </c>
      <c r="D60" s="393">
        <v>937</v>
      </c>
      <c r="E60" s="393">
        <v>430</v>
      </c>
      <c r="F60" s="393">
        <v>535</v>
      </c>
      <c r="G60" s="393">
        <v>38</v>
      </c>
      <c r="H60" s="393">
        <v>405</v>
      </c>
      <c r="I60" s="393">
        <v>0</v>
      </c>
    </row>
    <row r="61" spans="1:9" s="46" customFormat="1" ht="12.75" customHeight="1" x14ac:dyDescent="0.2">
      <c r="A61" s="391" t="s">
        <v>86</v>
      </c>
      <c r="B61" s="393">
        <v>1194</v>
      </c>
      <c r="C61" s="393">
        <v>136</v>
      </c>
      <c r="D61" s="393">
        <v>321</v>
      </c>
      <c r="E61" s="393">
        <v>129</v>
      </c>
      <c r="F61" s="393">
        <v>209</v>
      </c>
      <c r="G61" s="393">
        <v>76</v>
      </c>
      <c r="H61" s="393">
        <v>323</v>
      </c>
      <c r="I61" s="393">
        <v>0</v>
      </c>
    </row>
    <row r="62" spans="1:9" s="46" customFormat="1" ht="12.75" customHeight="1" x14ac:dyDescent="0.2">
      <c r="A62" s="391" t="s">
        <v>87</v>
      </c>
      <c r="B62" s="393">
        <v>431</v>
      </c>
      <c r="C62" s="393">
        <v>61</v>
      </c>
      <c r="D62" s="393">
        <v>186</v>
      </c>
      <c r="E62" s="393">
        <v>63</v>
      </c>
      <c r="F62" s="393">
        <v>109</v>
      </c>
      <c r="G62" s="393">
        <v>2</v>
      </c>
      <c r="H62" s="393">
        <v>10</v>
      </c>
      <c r="I62" s="393">
        <v>0</v>
      </c>
    </row>
    <row r="63" spans="1:9" s="46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6" customFormat="1" ht="12.75" customHeight="1" x14ac:dyDescent="0.2">
      <c r="A64" s="358" t="s">
        <v>91</v>
      </c>
      <c r="B64" s="392">
        <v>54685</v>
      </c>
      <c r="C64" s="392">
        <v>11603</v>
      </c>
      <c r="D64" s="392">
        <v>8055</v>
      </c>
      <c r="E64" s="392">
        <v>14016</v>
      </c>
      <c r="F64" s="392">
        <v>18192</v>
      </c>
      <c r="G64" s="392">
        <v>401</v>
      </c>
      <c r="H64" s="392">
        <v>2418</v>
      </c>
      <c r="I64" s="392">
        <v>0</v>
      </c>
    </row>
  </sheetData>
  <mergeCells count="2">
    <mergeCell ref="A2:B2"/>
    <mergeCell ref="A7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1"/>
  <dimension ref="A1:I64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7" customFormat="1" ht="12.75" x14ac:dyDescent="0.2">
      <c r="A1" s="126" t="s">
        <v>177</v>
      </c>
      <c r="F1" s="128"/>
    </row>
    <row r="2" spans="1:9" s="1" customFormat="1" ht="12.75" x14ac:dyDescent="0.2">
      <c r="A2" s="508" t="s">
        <v>0</v>
      </c>
      <c r="B2" s="498"/>
      <c r="C2" s="63"/>
      <c r="F2" s="62"/>
      <c r="G2" s="62"/>
      <c r="I2" s="67" t="s">
        <v>178</v>
      </c>
    </row>
    <row r="3" spans="1:9" s="1" customFormat="1" ht="12.75" x14ac:dyDescent="0.2">
      <c r="A3" s="73"/>
      <c r="B3" s="63"/>
      <c r="C3" s="63"/>
      <c r="F3" s="62"/>
      <c r="G3" s="62"/>
      <c r="H3" s="67"/>
    </row>
    <row r="4" spans="1:9" ht="21.95" customHeight="1" x14ac:dyDescent="0.25">
      <c r="A4" s="244" t="s">
        <v>405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134"/>
      <c r="B6" s="134"/>
      <c r="C6" s="134"/>
      <c r="D6" s="134"/>
      <c r="E6" s="134"/>
      <c r="F6" s="134"/>
      <c r="G6" s="134"/>
      <c r="H6" s="134"/>
      <c r="I6" s="134"/>
    </row>
    <row r="7" spans="1:9" s="340" customFormat="1" ht="24.95" customHeight="1" x14ac:dyDescent="0.15">
      <c r="A7" s="539" t="s">
        <v>63</v>
      </c>
      <c r="B7" s="383" t="s">
        <v>64</v>
      </c>
      <c r="C7" s="344"/>
      <c r="D7" s="344"/>
      <c r="E7" s="344"/>
      <c r="F7" s="344"/>
      <c r="G7" s="344"/>
      <c r="H7" s="344"/>
      <c r="I7" s="344"/>
    </row>
    <row r="8" spans="1:9" s="47" customFormat="1" ht="66.95" customHeight="1" x14ac:dyDescent="0.15">
      <c r="A8" s="540"/>
      <c r="B8" s="384" t="s">
        <v>65</v>
      </c>
      <c r="C8" s="384" t="s">
        <v>66</v>
      </c>
      <c r="D8" s="385" t="s">
        <v>67</v>
      </c>
      <c r="E8" s="384" t="s">
        <v>68</v>
      </c>
      <c r="F8" s="385" t="s">
        <v>69</v>
      </c>
      <c r="G8" s="384" t="s">
        <v>70</v>
      </c>
      <c r="H8" s="385" t="s">
        <v>71</v>
      </c>
      <c r="I8" s="386" t="s">
        <v>72</v>
      </c>
    </row>
    <row r="9" spans="1:9" s="46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6" customFormat="1" ht="12.75" customHeight="1" x14ac:dyDescent="0.2">
      <c r="B10" s="352" t="s">
        <v>93</v>
      </c>
      <c r="C10" s="352"/>
      <c r="D10" s="352"/>
      <c r="E10" s="352"/>
      <c r="F10" s="352"/>
      <c r="G10" s="352"/>
      <c r="H10" s="352"/>
      <c r="I10" s="352"/>
    </row>
    <row r="11" spans="1:9" s="46" customFormat="1" ht="12.75" x14ac:dyDescent="0.2">
      <c r="B11" s="352"/>
      <c r="C11" s="394"/>
      <c r="D11" s="394"/>
      <c r="E11" s="394"/>
      <c r="F11" s="394"/>
      <c r="G11" s="394"/>
      <c r="H11" s="394"/>
      <c r="I11" s="394"/>
    </row>
    <row r="12" spans="1:9" s="46" customFormat="1" ht="13.5" customHeight="1" x14ac:dyDescent="0.2">
      <c r="B12" s="352" t="s">
        <v>74</v>
      </c>
      <c r="C12" s="352"/>
      <c r="D12" s="352"/>
      <c r="E12" s="352"/>
      <c r="F12" s="352"/>
      <c r="G12" s="352"/>
      <c r="H12" s="352"/>
      <c r="I12" s="352"/>
    </row>
    <row r="13" spans="1:9" s="46" customFormat="1" ht="9.9499999999999993" customHeight="1" x14ac:dyDescent="0.2">
      <c r="A13" s="47"/>
      <c r="B13" s="47"/>
      <c r="C13" s="47"/>
      <c r="D13" s="47"/>
      <c r="E13" s="47"/>
      <c r="F13" s="47"/>
      <c r="G13" s="47"/>
      <c r="H13" s="47"/>
      <c r="I13" s="47"/>
    </row>
    <row r="14" spans="1:9" s="46" customFormat="1" ht="12.75" customHeight="1" x14ac:dyDescent="0.2">
      <c r="A14" s="390" t="s">
        <v>75</v>
      </c>
      <c r="B14" s="393">
        <v>288</v>
      </c>
      <c r="C14" s="393">
        <v>77</v>
      </c>
      <c r="D14" s="393">
        <v>24</v>
      </c>
      <c r="E14" s="393">
        <v>114</v>
      </c>
      <c r="F14" s="393">
        <v>72</v>
      </c>
      <c r="G14" s="393">
        <v>0</v>
      </c>
      <c r="H14" s="393">
        <v>1</v>
      </c>
      <c r="I14" s="393">
        <v>0</v>
      </c>
    </row>
    <row r="15" spans="1:9" s="46" customFormat="1" ht="12.75" customHeight="1" x14ac:dyDescent="0.2">
      <c r="A15" s="390" t="s">
        <v>76</v>
      </c>
      <c r="B15" s="393">
        <v>5432</v>
      </c>
      <c r="C15" s="393">
        <v>692</v>
      </c>
      <c r="D15" s="393">
        <v>568</v>
      </c>
      <c r="E15" s="393">
        <v>1577</v>
      </c>
      <c r="F15" s="393">
        <v>2590</v>
      </c>
      <c r="G15" s="393">
        <v>2</v>
      </c>
      <c r="H15" s="393">
        <v>3</v>
      </c>
      <c r="I15" s="393">
        <v>0</v>
      </c>
    </row>
    <row r="16" spans="1:9" s="46" customFormat="1" ht="12.75" customHeight="1" x14ac:dyDescent="0.2">
      <c r="A16" s="390" t="s">
        <v>77</v>
      </c>
      <c r="B16" s="393">
        <v>7427</v>
      </c>
      <c r="C16" s="393">
        <v>896</v>
      </c>
      <c r="D16" s="393">
        <v>595</v>
      </c>
      <c r="E16" s="393">
        <v>2973</v>
      </c>
      <c r="F16" s="393">
        <v>2952</v>
      </c>
      <c r="G16" s="393">
        <v>3</v>
      </c>
      <c r="H16" s="393">
        <v>8</v>
      </c>
      <c r="I16" s="393">
        <v>0</v>
      </c>
    </row>
    <row r="17" spans="1:9" s="46" customFormat="1" ht="12.75" customHeight="1" x14ac:dyDescent="0.2">
      <c r="A17" s="390" t="s">
        <v>78</v>
      </c>
      <c r="B17" s="393">
        <v>9486</v>
      </c>
      <c r="C17" s="393">
        <v>3299</v>
      </c>
      <c r="D17" s="393">
        <v>586</v>
      </c>
      <c r="E17" s="393">
        <v>3844</v>
      </c>
      <c r="F17" s="393">
        <v>1750</v>
      </c>
      <c r="G17" s="393">
        <v>4</v>
      </c>
      <c r="H17" s="393">
        <v>3</v>
      </c>
      <c r="I17" s="393">
        <v>0</v>
      </c>
    </row>
    <row r="18" spans="1:9" s="46" customFormat="1" ht="12.75" customHeight="1" x14ac:dyDescent="0.2">
      <c r="A18" s="390" t="s">
        <v>79</v>
      </c>
      <c r="B18" s="393">
        <v>6245</v>
      </c>
      <c r="C18" s="393">
        <v>1603</v>
      </c>
      <c r="D18" s="393">
        <v>329</v>
      </c>
      <c r="E18" s="393">
        <v>3188</v>
      </c>
      <c r="F18" s="393">
        <v>1118</v>
      </c>
      <c r="G18" s="393">
        <v>4</v>
      </c>
      <c r="H18" s="393">
        <v>3</v>
      </c>
      <c r="I18" s="393">
        <v>0</v>
      </c>
    </row>
    <row r="19" spans="1:9" s="46" customFormat="1" ht="12.75" customHeight="1" x14ac:dyDescent="0.2">
      <c r="A19" s="390" t="s">
        <v>80</v>
      </c>
      <c r="B19" s="393">
        <v>2646</v>
      </c>
      <c r="C19" s="393">
        <v>566</v>
      </c>
      <c r="D19" s="393">
        <v>109</v>
      </c>
      <c r="E19" s="393">
        <v>1673</v>
      </c>
      <c r="F19" s="393">
        <v>291</v>
      </c>
      <c r="G19" s="393">
        <v>6</v>
      </c>
      <c r="H19" s="393">
        <v>1</v>
      </c>
      <c r="I19" s="393">
        <v>0</v>
      </c>
    </row>
    <row r="20" spans="1:9" s="46" customFormat="1" ht="12.75" customHeight="1" x14ac:dyDescent="0.2">
      <c r="A20" s="390" t="s">
        <v>81</v>
      </c>
      <c r="B20" s="393">
        <v>2453</v>
      </c>
      <c r="C20" s="393">
        <v>1071</v>
      </c>
      <c r="D20" s="393">
        <v>207</v>
      </c>
      <c r="E20" s="393">
        <v>909</v>
      </c>
      <c r="F20" s="393">
        <v>263</v>
      </c>
      <c r="G20" s="393">
        <v>1</v>
      </c>
      <c r="H20" s="393">
        <v>2</v>
      </c>
      <c r="I20" s="393">
        <v>0</v>
      </c>
    </row>
    <row r="21" spans="1:9" s="46" customFormat="1" ht="12.75" customHeight="1" x14ac:dyDescent="0.2">
      <c r="A21" s="390" t="s">
        <v>82</v>
      </c>
      <c r="B21" s="393">
        <v>27198</v>
      </c>
      <c r="C21" s="393">
        <v>19314</v>
      </c>
      <c r="D21" s="393">
        <v>4802</v>
      </c>
      <c r="E21" s="393">
        <v>2157</v>
      </c>
      <c r="F21" s="393">
        <v>912</v>
      </c>
      <c r="G21" s="393">
        <v>8</v>
      </c>
      <c r="H21" s="393">
        <v>4</v>
      </c>
      <c r="I21" s="393">
        <v>1</v>
      </c>
    </row>
    <row r="22" spans="1:9" s="46" customFormat="1" ht="12.75" customHeight="1" x14ac:dyDescent="0.2">
      <c r="A22" s="390" t="s">
        <v>83</v>
      </c>
      <c r="B22" s="393">
        <v>7966</v>
      </c>
      <c r="C22" s="393">
        <v>4802</v>
      </c>
      <c r="D22" s="393">
        <v>1389</v>
      </c>
      <c r="E22" s="393">
        <v>966</v>
      </c>
      <c r="F22" s="393">
        <v>803</v>
      </c>
      <c r="G22" s="393">
        <v>3</v>
      </c>
      <c r="H22" s="393">
        <v>3</v>
      </c>
      <c r="I22" s="393">
        <v>0</v>
      </c>
    </row>
    <row r="23" spans="1:9" s="46" customFormat="1" ht="12.75" customHeight="1" x14ac:dyDescent="0.2">
      <c r="A23" s="390" t="s">
        <v>84</v>
      </c>
      <c r="B23" s="393">
        <v>3553</v>
      </c>
      <c r="C23" s="393">
        <v>1420</v>
      </c>
      <c r="D23" s="393">
        <v>1689</v>
      </c>
      <c r="E23" s="393">
        <v>318</v>
      </c>
      <c r="F23" s="393">
        <v>122</v>
      </c>
      <c r="G23" s="393">
        <v>0</v>
      </c>
      <c r="H23" s="393">
        <v>4</v>
      </c>
      <c r="I23" s="393">
        <v>0</v>
      </c>
    </row>
    <row r="24" spans="1:9" s="46" customFormat="1" ht="12.75" customHeight="1" x14ac:dyDescent="0.2">
      <c r="A24" s="390" t="s">
        <v>85</v>
      </c>
      <c r="B24" s="393">
        <v>2116</v>
      </c>
      <c r="C24" s="393">
        <v>889</v>
      </c>
      <c r="D24" s="393">
        <v>851</v>
      </c>
      <c r="E24" s="393">
        <v>290</v>
      </c>
      <c r="F24" s="393">
        <v>86</v>
      </c>
      <c r="G24" s="393">
        <v>0</v>
      </c>
      <c r="H24" s="393">
        <v>0</v>
      </c>
      <c r="I24" s="393">
        <v>0</v>
      </c>
    </row>
    <row r="25" spans="1:9" s="46" customFormat="1" ht="12.75" customHeight="1" x14ac:dyDescent="0.2">
      <c r="A25" s="391" t="s">
        <v>86</v>
      </c>
      <c r="B25" s="393">
        <v>138</v>
      </c>
      <c r="C25" s="393">
        <v>58</v>
      </c>
      <c r="D25" s="393">
        <v>29</v>
      </c>
      <c r="E25" s="393">
        <v>34</v>
      </c>
      <c r="F25" s="393">
        <v>17</v>
      </c>
      <c r="G25" s="393">
        <v>0</v>
      </c>
      <c r="H25" s="393">
        <v>0</v>
      </c>
      <c r="I25" s="393">
        <v>0</v>
      </c>
    </row>
    <row r="26" spans="1:9" s="46" customFormat="1" ht="12.75" customHeight="1" x14ac:dyDescent="0.2">
      <c r="A26" s="391" t="s">
        <v>87</v>
      </c>
      <c r="B26" s="393">
        <v>109</v>
      </c>
      <c r="C26" s="393">
        <v>36</v>
      </c>
      <c r="D26" s="393">
        <v>46</v>
      </c>
      <c r="E26" s="393">
        <v>21</v>
      </c>
      <c r="F26" s="393">
        <v>6</v>
      </c>
      <c r="G26" s="393">
        <v>0</v>
      </c>
      <c r="H26" s="393">
        <v>0</v>
      </c>
      <c r="I26" s="393">
        <v>0</v>
      </c>
    </row>
    <row r="27" spans="1:9" s="46" customFormat="1" ht="12.75" customHeight="1" x14ac:dyDescent="0.2">
      <c r="A27" s="391"/>
      <c r="B27" s="393"/>
      <c r="C27" s="393"/>
      <c r="D27" s="393"/>
      <c r="E27" s="393"/>
      <c r="F27" s="393"/>
      <c r="G27" s="393"/>
      <c r="H27" s="393"/>
      <c r="I27" s="393"/>
    </row>
    <row r="28" spans="1:9" s="46" customFormat="1" ht="9.9499999999999993" customHeight="1" x14ac:dyDescent="0.2">
      <c r="A28" s="358" t="s">
        <v>89</v>
      </c>
      <c r="B28" s="392">
        <v>75057</v>
      </c>
      <c r="C28" s="392">
        <v>34723</v>
      </c>
      <c r="D28" s="392">
        <v>11224</v>
      </c>
      <c r="E28" s="392">
        <v>18064</v>
      </c>
      <c r="F28" s="392">
        <v>10982</v>
      </c>
      <c r="G28" s="392">
        <v>31</v>
      </c>
      <c r="H28" s="392">
        <v>32</v>
      </c>
      <c r="I28" s="392">
        <v>1</v>
      </c>
    </row>
    <row r="29" spans="1:9" s="46" customFormat="1" ht="12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</row>
    <row r="30" spans="1:9" s="46" customFormat="1" ht="12.75" x14ac:dyDescent="0.2">
      <c r="B30" s="361" t="s">
        <v>90</v>
      </c>
      <c r="C30" s="361"/>
      <c r="D30" s="361"/>
      <c r="E30" s="361"/>
      <c r="F30" s="361"/>
      <c r="G30" s="361"/>
      <c r="H30" s="361"/>
      <c r="I30" s="361"/>
    </row>
    <row r="31" spans="1:9" s="46" customFormat="1" ht="12.75" customHeight="1" x14ac:dyDescent="0.2">
      <c r="A31" s="47"/>
      <c r="B31" s="371"/>
      <c r="C31" s="371"/>
      <c r="D31" s="371"/>
      <c r="E31" s="371"/>
      <c r="F31" s="371"/>
      <c r="G31" s="371"/>
      <c r="H31" s="371"/>
      <c r="I31" s="371"/>
    </row>
    <row r="32" spans="1:9" s="46" customFormat="1" ht="12.75" customHeight="1" x14ac:dyDescent="0.2">
      <c r="A32" s="390" t="s">
        <v>75</v>
      </c>
      <c r="B32" s="393">
        <v>215</v>
      </c>
      <c r="C32" s="393">
        <v>54</v>
      </c>
      <c r="D32" s="393">
        <v>13</v>
      </c>
      <c r="E32" s="393">
        <v>92</v>
      </c>
      <c r="F32" s="393">
        <v>55</v>
      </c>
      <c r="G32" s="393">
        <v>0</v>
      </c>
      <c r="H32" s="393">
        <v>1</v>
      </c>
      <c r="I32" s="393">
        <v>0</v>
      </c>
    </row>
    <row r="33" spans="1:9" s="46" customFormat="1" ht="12.75" customHeight="1" x14ac:dyDescent="0.2">
      <c r="A33" s="390" t="s">
        <v>76</v>
      </c>
      <c r="B33" s="393">
        <v>3271</v>
      </c>
      <c r="C33" s="393">
        <v>490</v>
      </c>
      <c r="D33" s="393">
        <v>328</v>
      </c>
      <c r="E33" s="393">
        <v>994</v>
      </c>
      <c r="F33" s="393">
        <v>1457</v>
      </c>
      <c r="G33" s="393">
        <v>2</v>
      </c>
      <c r="H33" s="393">
        <v>0</v>
      </c>
      <c r="I33" s="393">
        <v>0</v>
      </c>
    </row>
    <row r="34" spans="1:9" s="46" customFormat="1" ht="12.75" customHeight="1" x14ac:dyDescent="0.2">
      <c r="A34" s="390" t="s">
        <v>77</v>
      </c>
      <c r="B34" s="393">
        <v>5197</v>
      </c>
      <c r="C34" s="393">
        <v>652</v>
      </c>
      <c r="D34" s="393">
        <v>425</v>
      </c>
      <c r="E34" s="393">
        <v>2002</v>
      </c>
      <c r="F34" s="393">
        <v>2110</v>
      </c>
      <c r="G34" s="393">
        <v>3</v>
      </c>
      <c r="H34" s="393">
        <v>5</v>
      </c>
      <c r="I34" s="393">
        <v>0</v>
      </c>
    </row>
    <row r="35" spans="1:9" s="46" customFormat="1" ht="12.75" customHeight="1" x14ac:dyDescent="0.2">
      <c r="A35" s="390" t="s">
        <v>78</v>
      </c>
      <c r="B35" s="393">
        <v>7869</v>
      </c>
      <c r="C35" s="393">
        <v>2502</v>
      </c>
      <c r="D35" s="393">
        <v>422</v>
      </c>
      <c r="E35" s="393">
        <v>3434</v>
      </c>
      <c r="F35" s="393">
        <v>1506</v>
      </c>
      <c r="G35" s="393">
        <v>3</v>
      </c>
      <c r="H35" s="393">
        <v>2</v>
      </c>
      <c r="I35" s="393">
        <v>0</v>
      </c>
    </row>
    <row r="36" spans="1:9" s="46" customFormat="1" ht="12.75" customHeight="1" x14ac:dyDescent="0.2">
      <c r="A36" s="390" t="s">
        <v>79</v>
      </c>
      <c r="B36" s="393">
        <v>5540</v>
      </c>
      <c r="C36" s="393">
        <v>1418</v>
      </c>
      <c r="D36" s="393">
        <v>224</v>
      </c>
      <c r="E36" s="393">
        <v>2953</v>
      </c>
      <c r="F36" s="393">
        <v>939</v>
      </c>
      <c r="G36" s="393">
        <v>4</v>
      </c>
      <c r="H36" s="393">
        <v>2</v>
      </c>
      <c r="I36" s="393">
        <v>0</v>
      </c>
    </row>
    <row r="37" spans="1:9" s="46" customFormat="1" ht="12.75" customHeight="1" x14ac:dyDescent="0.2">
      <c r="A37" s="390" t="s">
        <v>80</v>
      </c>
      <c r="B37" s="393">
        <v>2318</v>
      </c>
      <c r="C37" s="393">
        <v>458</v>
      </c>
      <c r="D37" s="393">
        <v>73</v>
      </c>
      <c r="E37" s="393">
        <v>1535</v>
      </c>
      <c r="F37" s="393">
        <v>245</v>
      </c>
      <c r="G37" s="393">
        <v>6</v>
      </c>
      <c r="H37" s="393">
        <v>1</v>
      </c>
      <c r="I37" s="393">
        <v>0</v>
      </c>
    </row>
    <row r="38" spans="1:9" s="46" customFormat="1" ht="12.75" customHeight="1" x14ac:dyDescent="0.2">
      <c r="A38" s="390" t="s">
        <v>81</v>
      </c>
      <c r="B38" s="393">
        <v>1952</v>
      </c>
      <c r="C38" s="393">
        <v>817</v>
      </c>
      <c r="D38" s="393">
        <v>123</v>
      </c>
      <c r="E38" s="393">
        <v>809</v>
      </c>
      <c r="F38" s="393">
        <v>202</v>
      </c>
      <c r="G38" s="393">
        <v>1</v>
      </c>
      <c r="H38" s="393">
        <v>0</v>
      </c>
      <c r="I38" s="393">
        <v>0</v>
      </c>
    </row>
    <row r="39" spans="1:9" s="46" customFormat="1" ht="12.75" customHeight="1" x14ac:dyDescent="0.2">
      <c r="A39" s="390" t="s">
        <v>82</v>
      </c>
      <c r="B39" s="393">
        <v>19034</v>
      </c>
      <c r="C39" s="393">
        <v>14451</v>
      </c>
      <c r="D39" s="393">
        <v>2399</v>
      </c>
      <c r="E39" s="393">
        <v>1619</v>
      </c>
      <c r="F39" s="393">
        <v>553</v>
      </c>
      <c r="G39" s="393">
        <v>8</v>
      </c>
      <c r="H39" s="393">
        <v>3</v>
      </c>
      <c r="I39" s="393">
        <v>1</v>
      </c>
    </row>
    <row r="40" spans="1:9" s="46" customFormat="1" ht="12.75" customHeight="1" x14ac:dyDescent="0.2">
      <c r="A40" s="390" t="s">
        <v>83</v>
      </c>
      <c r="B40" s="393">
        <v>6039</v>
      </c>
      <c r="C40" s="393">
        <v>3620</v>
      </c>
      <c r="D40" s="393">
        <v>952</v>
      </c>
      <c r="E40" s="393">
        <v>830</v>
      </c>
      <c r="F40" s="393">
        <v>632</v>
      </c>
      <c r="G40" s="393">
        <v>3</v>
      </c>
      <c r="H40" s="393">
        <v>2</v>
      </c>
      <c r="I40" s="393">
        <v>0</v>
      </c>
    </row>
    <row r="41" spans="1:9" s="46" customFormat="1" ht="12.75" customHeight="1" x14ac:dyDescent="0.2">
      <c r="A41" s="390" t="s">
        <v>84</v>
      </c>
      <c r="B41" s="393">
        <v>1299</v>
      </c>
      <c r="C41" s="393">
        <v>575</v>
      </c>
      <c r="D41" s="393">
        <v>359</v>
      </c>
      <c r="E41" s="393">
        <v>269</v>
      </c>
      <c r="F41" s="393">
        <v>94</v>
      </c>
      <c r="G41" s="393">
        <v>0</v>
      </c>
      <c r="H41" s="393">
        <v>2</v>
      </c>
      <c r="I41" s="393">
        <v>0</v>
      </c>
    </row>
    <row r="42" spans="1:9" s="46" customFormat="1" ht="12.75" customHeight="1" x14ac:dyDescent="0.2">
      <c r="A42" s="390" t="s">
        <v>85</v>
      </c>
      <c r="B42" s="393">
        <v>667</v>
      </c>
      <c r="C42" s="393">
        <v>279</v>
      </c>
      <c r="D42" s="393">
        <v>140</v>
      </c>
      <c r="E42" s="393">
        <v>204</v>
      </c>
      <c r="F42" s="393">
        <v>44</v>
      </c>
      <c r="G42" s="393">
        <v>0</v>
      </c>
      <c r="H42" s="393">
        <v>0</v>
      </c>
      <c r="I42" s="393">
        <v>0</v>
      </c>
    </row>
    <row r="43" spans="1:9" s="46" customFormat="1" ht="12.75" customHeight="1" x14ac:dyDescent="0.2">
      <c r="A43" s="391" t="s">
        <v>86</v>
      </c>
      <c r="B43" s="393">
        <v>87</v>
      </c>
      <c r="C43" s="393">
        <v>31</v>
      </c>
      <c r="D43" s="393">
        <v>9</v>
      </c>
      <c r="E43" s="393">
        <v>33</v>
      </c>
      <c r="F43" s="393">
        <v>14</v>
      </c>
      <c r="G43" s="393">
        <v>0</v>
      </c>
      <c r="H43" s="393">
        <v>0</v>
      </c>
      <c r="I43" s="393">
        <v>0</v>
      </c>
    </row>
    <row r="44" spans="1:9" s="46" customFormat="1" ht="12.75" customHeight="1" x14ac:dyDescent="0.2">
      <c r="A44" s="391" t="s">
        <v>87</v>
      </c>
      <c r="B44" s="393">
        <v>49</v>
      </c>
      <c r="C44" s="393">
        <v>18</v>
      </c>
      <c r="D44" s="393">
        <v>13</v>
      </c>
      <c r="E44" s="393">
        <v>15</v>
      </c>
      <c r="F44" s="393">
        <v>3</v>
      </c>
      <c r="G44" s="393">
        <v>0</v>
      </c>
      <c r="H44" s="393">
        <v>0</v>
      </c>
      <c r="I44" s="393">
        <v>0</v>
      </c>
    </row>
    <row r="45" spans="1:9" s="46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6" customFormat="1" ht="12.75" customHeight="1" x14ac:dyDescent="0.2">
      <c r="A46" s="358" t="s">
        <v>91</v>
      </c>
      <c r="B46" s="392">
        <v>53537</v>
      </c>
      <c r="C46" s="392">
        <v>25365</v>
      </c>
      <c r="D46" s="392">
        <v>5480</v>
      </c>
      <c r="E46" s="392">
        <v>14789</v>
      </c>
      <c r="F46" s="392">
        <v>7854</v>
      </c>
      <c r="G46" s="392">
        <v>30</v>
      </c>
      <c r="H46" s="392">
        <v>18</v>
      </c>
      <c r="I46" s="392">
        <v>1</v>
      </c>
    </row>
    <row r="47" spans="1:9" s="46" customFormat="1" ht="9.9499999999999993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s="46" customFormat="1" ht="12.75" customHeight="1" x14ac:dyDescent="0.2">
      <c r="B48" s="361" t="s">
        <v>92</v>
      </c>
      <c r="C48" s="361"/>
      <c r="D48" s="361"/>
      <c r="E48" s="361"/>
      <c r="F48" s="361"/>
      <c r="G48" s="361"/>
      <c r="H48" s="361"/>
      <c r="I48" s="361"/>
    </row>
    <row r="49" spans="1:9" s="46" customFormat="1" ht="12.75" x14ac:dyDescent="0.2">
      <c r="A49" s="47"/>
      <c r="B49" s="371"/>
      <c r="C49" s="371"/>
      <c r="D49" s="371"/>
      <c r="E49" s="371"/>
      <c r="F49" s="371"/>
      <c r="G49" s="371"/>
      <c r="H49" s="371"/>
      <c r="I49" s="371"/>
    </row>
    <row r="50" spans="1:9" s="46" customFormat="1" ht="12.75" customHeight="1" x14ac:dyDescent="0.2">
      <c r="A50" s="390" t="s">
        <v>75</v>
      </c>
      <c r="B50" s="393">
        <v>73</v>
      </c>
      <c r="C50" s="393">
        <v>23</v>
      </c>
      <c r="D50" s="393">
        <v>11</v>
      </c>
      <c r="E50" s="393">
        <v>22</v>
      </c>
      <c r="F50" s="393">
        <v>17</v>
      </c>
      <c r="G50" s="393">
        <v>0</v>
      </c>
      <c r="H50" s="393">
        <v>0</v>
      </c>
      <c r="I50" s="393">
        <v>0</v>
      </c>
    </row>
    <row r="51" spans="1:9" s="46" customFormat="1" ht="9.9499999999999993" customHeight="1" x14ac:dyDescent="0.2">
      <c r="A51" s="390" t="s">
        <v>76</v>
      </c>
      <c r="B51" s="393">
        <v>2161</v>
      </c>
      <c r="C51" s="393">
        <v>202</v>
      </c>
      <c r="D51" s="393">
        <v>240</v>
      </c>
      <c r="E51" s="393">
        <v>583</v>
      </c>
      <c r="F51" s="393">
        <v>1133</v>
      </c>
      <c r="G51" s="393">
        <v>0</v>
      </c>
      <c r="H51" s="393">
        <v>3</v>
      </c>
      <c r="I51" s="393">
        <v>0</v>
      </c>
    </row>
    <row r="52" spans="1:9" s="46" customFormat="1" ht="12.75" customHeight="1" x14ac:dyDescent="0.2">
      <c r="A52" s="390" t="s">
        <v>77</v>
      </c>
      <c r="B52" s="393">
        <v>2230</v>
      </c>
      <c r="C52" s="393">
        <v>244</v>
      </c>
      <c r="D52" s="393">
        <v>170</v>
      </c>
      <c r="E52" s="393">
        <v>971</v>
      </c>
      <c r="F52" s="393">
        <v>842</v>
      </c>
      <c r="G52" s="393">
        <v>0</v>
      </c>
      <c r="H52" s="393">
        <v>3</v>
      </c>
      <c r="I52" s="393">
        <v>0</v>
      </c>
    </row>
    <row r="53" spans="1:9" s="46" customFormat="1" ht="12.75" customHeight="1" x14ac:dyDescent="0.2">
      <c r="A53" s="390" t="s">
        <v>78</v>
      </c>
      <c r="B53" s="393">
        <v>1617</v>
      </c>
      <c r="C53" s="393">
        <v>797</v>
      </c>
      <c r="D53" s="393">
        <v>164</v>
      </c>
      <c r="E53" s="393">
        <v>410</v>
      </c>
      <c r="F53" s="393">
        <v>244</v>
      </c>
      <c r="G53" s="393">
        <v>1</v>
      </c>
      <c r="H53" s="393">
        <v>1</v>
      </c>
      <c r="I53" s="393">
        <v>0</v>
      </c>
    </row>
    <row r="54" spans="1:9" s="46" customFormat="1" ht="12.75" customHeight="1" x14ac:dyDescent="0.2">
      <c r="A54" s="390" t="s">
        <v>79</v>
      </c>
      <c r="B54" s="393">
        <v>705</v>
      </c>
      <c r="C54" s="393">
        <v>185</v>
      </c>
      <c r="D54" s="393">
        <v>105</v>
      </c>
      <c r="E54" s="393">
        <v>235</v>
      </c>
      <c r="F54" s="393">
        <v>179</v>
      </c>
      <c r="G54" s="393">
        <v>0</v>
      </c>
      <c r="H54" s="393">
        <v>1</v>
      </c>
      <c r="I54" s="393">
        <v>0</v>
      </c>
    </row>
    <row r="55" spans="1:9" s="46" customFormat="1" ht="12.75" customHeight="1" x14ac:dyDescent="0.2">
      <c r="A55" s="390" t="s">
        <v>80</v>
      </c>
      <c r="B55" s="393">
        <v>328</v>
      </c>
      <c r="C55" s="393">
        <v>108</v>
      </c>
      <c r="D55" s="393">
        <v>36</v>
      </c>
      <c r="E55" s="393">
        <v>138</v>
      </c>
      <c r="F55" s="393">
        <v>46</v>
      </c>
      <c r="G55" s="393">
        <v>0</v>
      </c>
      <c r="H55" s="393">
        <v>0</v>
      </c>
      <c r="I55" s="393">
        <v>0</v>
      </c>
    </row>
    <row r="56" spans="1:9" s="46" customFormat="1" ht="12.75" customHeight="1" x14ac:dyDescent="0.2">
      <c r="A56" s="390" t="s">
        <v>81</v>
      </c>
      <c r="B56" s="393">
        <v>501</v>
      </c>
      <c r="C56" s="393">
        <v>254</v>
      </c>
      <c r="D56" s="393">
        <v>84</v>
      </c>
      <c r="E56" s="393">
        <v>100</v>
      </c>
      <c r="F56" s="393">
        <v>61</v>
      </c>
      <c r="G56" s="393">
        <v>0</v>
      </c>
      <c r="H56" s="393">
        <v>2</v>
      </c>
      <c r="I56" s="393">
        <v>0</v>
      </c>
    </row>
    <row r="57" spans="1:9" s="46" customFormat="1" ht="12.75" customHeight="1" x14ac:dyDescent="0.2">
      <c r="A57" s="390" t="s">
        <v>82</v>
      </c>
      <c r="B57" s="393">
        <v>8164</v>
      </c>
      <c r="C57" s="393">
        <v>4863</v>
      </c>
      <c r="D57" s="393">
        <v>2403</v>
      </c>
      <c r="E57" s="393">
        <v>538</v>
      </c>
      <c r="F57" s="393">
        <v>359</v>
      </c>
      <c r="G57" s="393">
        <v>0</v>
      </c>
      <c r="H57" s="393">
        <v>1</v>
      </c>
      <c r="I57" s="393">
        <v>0</v>
      </c>
    </row>
    <row r="58" spans="1:9" s="46" customFormat="1" ht="12.75" customHeight="1" x14ac:dyDescent="0.2">
      <c r="A58" s="390" t="s">
        <v>83</v>
      </c>
      <c r="B58" s="393">
        <v>1927</v>
      </c>
      <c r="C58" s="393">
        <v>1182</v>
      </c>
      <c r="D58" s="393">
        <v>437</v>
      </c>
      <c r="E58" s="393">
        <v>136</v>
      </c>
      <c r="F58" s="393">
        <v>171</v>
      </c>
      <c r="G58" s="393">
        <v>0</v>
      </c>
      <c r="H58" s="393">
        <v>1</v>
      </c>
      <c r="I58" s="393">
        <v>0</v>
      </c>
    </row>
    <row r="59" spans="1:9" s="46" customFormat="1" ht="12.75" customHeight="1" x14ac:dyDescent="0.2">
      <c r="A59" s="390" t="s">
        <v>84</v>
      </c>
      <c r="B59" s="393">
        <v>2254</v>
      </c>
      <c r="C59" s="393">
        <v>845</v>
      </c>
      <c r="D59" s="393">
        <v>1330</v>
      </c>
      <c r="E59" s="393">
        <v>49</v>
      </c>
      <c r="F59" s="393">
        <v>28</v>
      </c>
      <c r="G59" s="393">
        <v>0</v>
      </c>
      <c r="H59" s="393">
        <v>2</v>
      </c>
      <c r="I59" s="393">
        <v>0</v>
      </c>
    </row>
    <row r="60" spans="1:9" s="46" customFormat="1" ht="12.75" customHeight="1" x14ac:dyDescent="0.2">
      <c r="A60" s="390" t="s">
        <v>85</v>
      </c>
      <c r="B60" s="393">
        <v>1449</v>
      </c>
      <c r="C60" s="393">
        <v>610</v>
      </c>
      <c r="D60" s="393">
        <v>711</v>
      </c>
      <c r="E60" s="393">
        <v>86</v>
      </c>
      <c r="F60" s="393">
        <v>42</v>
      </c>
      <c r="G60" s="393">
        <v>0</v>
      </c>
      <c r="H60" s="393">
        <v>0</v>
      </c>
      <c r="I60" s="393">
        <v>0</v>
      </c>
    </row>
    <row r="61" spans="1:9" s="46" customFormat="1" ht="12.75" customHeight="1" x14ac:dyDescent="0.2">
      <c r="A61" s="391" t="s">
        <v>86</v>
      </c>
      <c r="B61" s="393">
        <v>51</v>
      </c>
      <c r="C61" s="393">
        <v>27</v>
      </c>
      <c r="D61" s="393">
        <v>20</v>
      </c>
      <c r="E61" s="393">
        <v>1</v>
      </c>
      <c r="F61" s="393">
        <v>3</v>
      </c>
      <c r="G61" s="393">
        <v>0</v>
      </c>
      <c r="H61" s="393">
        <v>0</v>
      </c>
      <c r="I61" s="393">
        <v>0</v>
      </c>
    </row>
    <row r="62" spans="1:9" s="46" customFormat="1" ht="12.75" customHeight="1" x14ac:dyDescent="0.2">
      <c r="A62" s="391" t="s">
        <v>87</v>
      </c>
      <c r="B62" s="393">
        <v>60</v>
      </c>
      <c r="C62" s="393">
        <v>18</v>
      </c>
      <c r="D62" s="393">
        <v>33</v>
      </c>
      <c r="E62" s="393">
        <v>6</v>
      </c>
      <c r="F62" s="393">
        <v>3</v>
      </c>
      <c r="G62" s="393">
        <v>0</v>
      </c>
      <c r="H62" s="393">
        <v>0</v>
      </c>
      <c r="I62" s="393">
        <v>0</v>
      </c>
    </row>
    <row r="63" spans="1:9" s="46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6" customFormat="1" ht="12.75" customHeight="1" x14ac:dyDescent="0.2">
      <c r="A64" s="358" t="s">
        <v>91</v>
      </c>
      <c r="B64" s="392">
        <v>21520</v>
      </c>
      <c r="C64" s="392">
        <v>9358</v>
      </c>
      <c r="D64" s="392">
        <v>5744</v>
      </c>
      <c r="E64" s="392">
        <v>3275</v>
      </c>
      <c r="F64" s="392">
        <v>3128</v>
      </c>
      <c r="G64" s="392">
        <v>1</v>
      </c>
      <c r="H64" s="392">
        <v>14</v>
      </c>
      <c r="I64" s="392">
        <v>0</v>
      </c>
    </row>
  </sheetData>
  <mergeCells count="2">
    <mergeCell ref="A2:B2"/>
    <mergeCell ref="A7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64"/>
  <sheetViews>
    <sheetView showGridLines="0" zoomScaleNormal="100" workbookViewId="0">
      <pane ySplit="8" topLeftCell="A9" activePane="bottomLeft" state="frozen"/>
      <selection pane="bottomLeft"/>
    </sheetView>
  </sheetViews>
  <sheetFormatPr baseColWidth="10" defaultColWidth="11" defaultRowHeight="15" x14ac:dyDescent="0.25"/>
  <cols>
    <col min="1" max="1" width="24.625" style="16" customWidth="1"/>
    <col min="2" max="9" width="12.5" style="16" customWidth="1"/>
    <col min="10" max="16384" width="11" style="16"/>
  </cols>
  <sheetData>
    <row r="1" spans="1:9" s="127" customFormat="1" ht="12.75" x14ac:dyDescent="0.2">
      <c r="A1" s="126" t="s">
        <v>177</v>
      </c>
      <c r="F1" s="128"/>
    </row>
    <row r="2" spans="1:9" s="1" customFormat="1" ht="12.75" x14ac:dyDescent="0.2">
      <c r="A2" s="508" t="s">
        <v>0</v>
      </c>
      <c r="B2" s="498"/>
      <c r="C2" s="63"/>
      <c r="F2" s="62"/>
      <c r="G2" s="62"/>
      <c r="I2" s="67" t="s">
        <v>178</v>
      </c>
    </row>
    <row r="3" spans="1:9" s="1" customFormat="1" ht="12.75" x14ac:dyDescent="0.2">
      <c r="A3" s="73"/>
      <c r="B3" s="63"/>
      <c r="C3" s="63"/>
      <c r="F3" s="62"/>
      <c r="G3" s="62"/>
      <c r="H3" s="67"/>
    </row>
    <row r="4" spans="1:9" ht="21.95" customHeight="1" x14ac:dyDescent="0.25">
      <c r="A4" s="244" t="s">
        <v>405</v>
      </c>
      <c r="B4" s="244"/>
      <c r="C4" s="244"/>
      <c r="D4" s="244"/>
      <c r="E4" s="244"/>
      <c r="F4" s="244"/>
      <c r="G4" s="244"/>
      <c r="H4" s="244"/>
      <c r="I4" s="244"/>
    </row>
    <row r="5" spans="1:9" ht="7.5" customHeight="1" x14ac:dyDescent="0.25">
      <c r="A5" s="245"/>
      <c r="B5" s="245"/>
      <c r="C5" s="245"/>
      <c r="D5" s="245"/>
      <c r="E5" s="245"/>
      <c r="F5" s="245"/>
      <c r="G5" s="245"/>
      <c r="H5" s="245"/>
      <c r="I5" s="245"/>
    </row>
    <row r="6" spans="1:9" s="17" customFormat="1" ht="7.5" customHeight="1" x14ac:dyDescent="0.25">
      <c r="A6" s="134"/>
      <c r="B6" s="134"/>
      <c r="C6" s="134"/>
      <c r="D6" s="134"/>
      <c r="E6" s="134"/>
      <c r="F6" s="134"/>
      <c r="G6" s="134"/>
      <c r="H6" s="134"/>
      <c r="I6" s="134"/>
    </row>
    <row r="7" spans="1:9" s="340" customFormat="1" ht="24.95" customHeight="1" x14ac:dyDescent="0.15">
      <c r="A7" s="539" t="s">
        <v>63</v>
      </c>
      <c r="B7" s="383" t="s">
        <v>64</v>
      </c>
      <c r="C7" s="344"/>
      <c r="D7" s="344"/>
      <c r="E7" s="344"/>
      <c r="F7" s="344"/>
      <c r="G7" s="344"/>
      <c r="H7" s="344"/>
      <c r="I7" s="344"/>
    </row>
    <row r="8" spans="1:9" s="47" customFormat="1" ht="66.95" customHeight="1" x14ac:dyDescent="0.15">
      <c r="A8" s="540"/>
      <c r="B8" s="384" t="s">
        <v>65</v>
      </c>
      <c r="C8" s="384" t="s">
        <v>66</v>
      </c>
      <c r="D8" s="385" t="s">
        <v>67</v>
      </c>
      <c r="E8" s="384" t="s">
        <v>68</v>
      </c>
      <c r="F8" s="385" t="s">
        <v>69</v>
      </c>
      <c r="G8" s="384" t="s">
        <v>70</v>
      </c>
      <c r="H8" s="385" t="s">
        <v>71</v>
      </c>
      <c r="I8" s="386" t="s">
        <v>72</v>
      </c>
    </row>
    <row r="9" spans="1:9" s="46" customFormat="1" ht="12.75" x14ac:dyDescent="0.2">
      <c r="A9" s="377"/>
      <c r="B9" s="377"/>
      <c r="C9" s="387"/>
      <c r="D9" s="387"/>
      <c r="E9" s="387"/>
      <c r="F9" s="387"/>
      <c r="G9" s="387"/>
      <c r="H9" s="387"/>
      <c r="I9" s="387"/>
    </row>
    <row r="10" spans="1:9" s="46" customFormat="1" ht="12.75" customHeight="1" x14ac:dyDescent="0.2">
      <c r="B10" s="352" t="s">
        <v>199</v>
      </c>
      <c r="C10" s="388"/>
      <c r="D10" s="388"/>
      <c r="E10" s="388"/>
      <c r="F10" s="388"/>
      <c r="G10" s="388"/>
      <c r="H10" s="388"/>
      <c r="I10" s="388"/>
    </row>
    <row r="11" spans="1:9" s="46" customFormat="1" ht="12.75" x14ac:dyDescent="0.2">
      <c r="A11" s="353"/>
      <c r="B11" s="389"/>
      <c r="C11" s="389"/>
      <c r="D11" s="389"/>
      <c r="E11" s="389"/>
      <c r="F11" s="389"/>
      <c r="G11" s="389"/>
      <c r="H11" s="389"/>
      <c r="I11" s="389"/>
    </row>
    <row r="12" spans="1:9" s="46" customFormat="1" ht="13.5" customHeight="1" x14ac:dyDescent="0.2">
      <c r="B12" s="352" t="s">
        <v>74</v>
      </c>
      <c r="C12" s="352"/>
      <c r="D12" s="352"/>
      <c r="E12" s="352"/>
      <c r="F12" s="352"/>
      <c r="G12" s="352"/>
      <c r="H12" s="352"/>
      <c r="I12" s="352"/>
    </row>
    <row r="13" spans="1:9" s="46" customFormat="1" ht="9.9499999999999993" customHeight="1" x14ac:dyDescent="0.2">
      <c r="A13" s="47"/>
      <c r="B13" s="47"/>
      <c r="C13" s="47"/>
      <c r="D13" s="47"/>
      <c r="E13" s="47"/>
      <c r="F13" s="47"/>
      <c r="G13" s="47"/>
      <c r="H13" s="47"/>
      <c r="I13" s="47"/>
    </row>
    <row r="14" spans="1:9" s="46" customFormat="1" ht="12.75" customHeight="1" x14ac:dyDescent="0.2">
      <c r="A14" s="390" t="s">
        <v>75</v>
      </c>
      <c r="B14" s="393">
        <v>164</v>
      </c>
      <c r="C14" s="393">
        <v>8</v>
      </c>
      <c r="D14" s="393">
        <v>6</v>
      </c>
      <c r="E14" s="393">
        <v>80</v>
      </c>
      <c r="F14" s="393">
        <v>63</v>
      </c>
      <c r="G14" s="393">
        <v>1</v>
      </c>
      <c r="H14" s="393">
        <v>6</v>
      </c>
      <c r="I14" s="393">
        <v>0</v>
      </c>
    </row>
    <row r="15" spans="1:9" s="46" customFormat="1" ht="12.75" customHeight="1" x14ac:dyDescent="0.2">
      <c r="A15" s="390" t="s">
        <v>76</v>
      </c>
      <c r="B15" s="393">
        <v>496</v>
      </c>
      <c r="C15" s="393">
        <v>25</v>
      </c>
      <c r="D15" s="393">
        <v>23</v>
      </c>
      <c r="E15" s="393">
        <v>193</v>
      </c>
      <c r="F15" s="393">
        <v>212</v>
      </c>
      <c r="G15" s="393">
        <v>3</v>
      </c>
      <c r="H15" s="393">
        <v>40</v>
      </c>
      <c r="I15" s="393">
        <v>0</v>
      </c>
    </row>
    <row r="16" spans="1:9" s="46" customFormat="1" ht="12.75" customHeight="1" x14ac:dyDescent="0.2">
      <c r="A16" s="390" t="s">
        <v>77</v>
      </c>
      <c r="B16" s="393">
        <v>1304</v>
      </c>
      <c r="C16" s="393">
        <v>128</v>
      </c>
      <c r="D16" s="393">
        <v>64</v>
      </c>
      <c r="E16" s="393">
        <v>531</v>
      </c>
      <c r="F16" s="393">
        <v>498</v>
      </c>
      <c r="G16" s="393">
        <v>12</v>
      </c>
      <c r="H16" s="393">
        <v>71</v>
      </c>
      <c r="I16" s="393">
        <v>0</v>
      </c>
    </row>
    <row r="17" spans="1:9" s="46" customFormat="1" ht="12.75" customHeight="1" x14ac:dyDescent="0.2">
      <c r="A17" s="390" t="s">
        <v>78</v>
      </c>
      <c r="B17" s="393">
        <v>2586</v>
      </c>
      <c r="C17" s="393">
        <v>226</v>
      </c>
      <c r="D17" s="393">
        <v>90</v>
      </c>
      <c r="E17" s="393">
        <v>999</v>
      </c>
      <c r="F17" s="393">
        <v>1060</v>
      </c>
      <c r="G17" s="393">
        <v>63</v>
      </c>
      <c r="H17" s="393">
        <v>148</v>
      </c>
      <c r="I17" s="393">
        <v>0</v>
      </c>
    </row>
    <row r="18" spans="1:9" s="46" customFormat="1" ht="12.75" customHeight="1" x14ac:dyDescent="0.2">
      <c r="A18" s="390" t="s">
        <v>79</v>
      </c>
      <c r="B18" s="393">
        <v>6114</v>
      </c>
      <c r="C18" s="393">
        <v>304</v>
      </c>
      <c r="D18" s="393">
        <v>279</v>
      </c>
      <c r="E18" s="393">
        <v>2019</v>
      </c>
      <c r="F18" s="393">
        <v>3305</v>
      </c>
      <c r="G18" s="393">
        <v>57</v>
      </c>
      <c r="H18" s="393">
        <v>150</v>
      </c>
      <c r="I18" s="393">
        <v>0</v>
      </c>
    </row>
    <row r="19" spans="1:9" s="46" customFormat="1" ht="12.75" customHeight="1" x14ac:dyDescent="0.2">
      <c r="A19" s="390" t="s">
        <v>80</v>
      </c>
      <c r="B19" s="393">
        <v>5749</v>
      </c>
      <c r="C19" s="393">
        <v>328</v>
      </c>
      <c r="D19" s="393">
        <v>254</v>
      </c>
      <c r="E19" s="393">
        <v>1901</v>
      </c>
      <c r="F19" s="393">
        <v>3070</v>
      </c>
      <c r="G19" s="393">
        <v>30</v>
      </c>
      <c r="H19" s="393">
        <v>166</v>
      </c>
      <c r="I19" s="393">
        <v>0</v>
      </c>
    </row>
    <row r="20" spans="1:9" s="46" customFormat="1" ht="12.75" customHeight="1" x14ac:dyDescent="0.2">
      <c r="A20" s="390" t="s">
        <v>81</v>
      </c>
      <c r="B20" s="393">
        <v>14892</v>
      </c>
      <c r="C20" s="393">
        <v>754</v>
      </c>
      <c r="D20" s="393">
        <v>537</v>
      </c>
      <c r="E20" s="393">
        <v>5020</v>
      </c>
      <c r="F20" s="393">
        <v>7087</v>
      </c>
      <c r="G20" s="393">
        <v>197</v>
      </c>
      <c r="H20" s="393">
        <v>1296</v>
      </c>
      <c r="I20" s="393">
        <v>1</v>
      </c>
    </row>
    <row r="21" spans="1:9" s="46" customFormat="1" ht="12.75" customHeight="1" x14ac:dyDescent="0.2">
      <c r="A21" s="390" t="s">
        <v>82</v>
      </c>
      <c r="B21" s="393">
        <v>11189</v>
      </c>
      <c r="C21" s="393">
        <v>790</v>
      </c>
      <c r="D21" s="393">
        <v>705</v>
      </c>
      <c r="E21" s="393">
        <v>4076</v>
      </c>
      <c r="F21" s="393">
        <v>5271</v>
      </c>
      <c r="G21" s="393">
        <v>46</v>
      </c>
      <c r="H21" s="393">
        <v>301</v>
      </c>
      <c r="I21" s="393">
        <v>0</v>
      </c>
    </row>
    <row r="22" spans="1:9" s="46" customFormat="1" ht="12.75" customHeight="1" x14ac:dyDescent="0.2">
      <c r="A22" s="390" t="s">
        <v>83</v>
      </c>
      <c r="B22" s="393">
        <v>22194</v>
      </c>
      <c r="C22" s="393">
        <v>1387</v>
      </c>
      <c r="D22" s="393">
        <v>1001</v>
      </c>
      <c r="E22" s="393">
        <v>9111</v>
      </c>
      <c r="F22" s="393">
        <v>10120</v>
      </c>
      <c r="G22" s="393">
        <v>77</v>
      </c>
      <c r="H22" s="393">
        <v>497</v>
      </c>
      <c r="I22" s="393">
        <v>1</v>
      </c>
    </row>
    <row r="23" spans="1:9" s="46" customFormat="1" ht="12.75" customHeight="1" x14ac:dyDescent="0.2">
      <c r="A23" s="390" t="s">
        <v>84</v>
      </c>
      <c r="B23" s="393">
        <v>12803</v>
      </c>
      <c r="C23" s="393">
        <v>1053</v>
      </c>
      <c r="D23" s="393">
        <v>621</v>
      </c>
      <c r="E23" s="393">
        <v>5889</v>
      </c>
      <c r="F23" s="393">
        <v>4327</v>
      </c>
      <c r="G23" s="393">
        <v>136</v>
      </c>
      <c r="H23" s="393">
        <v>777</v>
      </c>
      <c r="I23" s="393">
        <v>0</v>
      </c>
    </row>
    <row r="24" spans="1:9" s="46" customFormat="1" ht="12.75" customHeight="1" x14ac:dyDescent="0.2">
      <c r="A24" s="390" t="s">
        <v>85</v>
      </c>
      <c r="B24" s="393">
        <v>8415</v>
      </c>
      <c r="C24" s="393">
        <v>598</v>
      </c>
      <c r="D24" s="393">
        <v>511</v>
      </c>
      <c r="E24" s="393">
        <v>3503</v>
      </c>
      <c r="F24" s="393">
        <v>1906</v>
      </c>
      <c r="G24" s="393">
        <v>161</v>
      </c>
      <c r="H24" s="393">
        <v>1735</v>
      </c>
      <c r="I24" s="393">
        <v>1</v>
      </c>
    </row>
    <row r="25" spans="1:9" s="46" customFormat="1" ht="12.75" customHeight="1" x14ac:dyDescent="0.2">
      <c r="A25" s="391" t="s">
        <v>86</v>
      </c>
      <c r="B25" s="393">
        <v>9032</v>
      </c>
      <c r="C25" s="393">
        <v>751</v>
      </c>
      <c r="D25" s="393">
        <v>995</v>
      </c>
      <c r="E25" s="393">
        <v>1668</v>
      </c>
      <c r="F25" s="393">
        <v>1185</v>
      </c>
      <c r="G25" s="393">
        <v>909</v>
      </c>
      <c r="H25" s="393">
        <v>3523</v>
      </c>
      <c r="I25" s="393">
        <v>1</v>
      </c>
    </row>
    <row r="26" spans="1:9" s="46" customFormat="1" ht="12.75" customHeight="1" x14ac:dyDescent="0.2">
      <c r="A26" s="391" t="s">
        <v>87</v>
      </c>
      <c r="B26" s="393">
        <v>1820</v>
      </c>
      <c r="C26" s="393">
        <v>197</v>
      </c>
      <c r="D26" s="393">
        <v>449</v>
      </c>
      <c r="E26" s="393">
        <v>400</v>
      </c>
      <c r="F26" s="393">
        <v>690</v>
      </c>
      <c r="G26" s="393">
        <v>17</v>
      </c>
      <c r="H26" s="393">
        <v>67</v>
      </c>
      <c r="I26" s="393">
        <v>0</v>
      </c>
    </row>
    <row r="27" spans="1:9" s="46" customFormat="1" ht="12.75" customHeight="1" x14ac:dyDescent="0.2">
      <c r="A27" s="391"/>
      <c r="B27" s="393"/>
      <c r="C27" s="393"/>
      <c r="D27" s="393"/>
      <c r="E27" s="393"/>
      <c r="F27" s="393"/>
      <c r="G27" s="393"/>
      <c r="H27" s="393"/>
      <c r="I27" s="393"/>
    </row>
    <row r="28" spans="1:9" s="46" customFormat="1" ht="9.9499999999999993" customHeight="1" x14ac:dyDescent="0.2">
      <c r="A28" s="358" t="s">
        <v>89</v>
      </c>
      <c r="B28" s="392">
        <v>96758</v>
      </c>
      <c r="C28" s="392">
        <v>6549</v>
      </c>
      <c r="D28" s="392">
        <v>5535</v>
      </c>
      <c r="E28" s="392">
        <v>35390</v>
      </c>
      <c r="F28" s="392">
        <v>38794</v>
      </c>
      <c r="G28" s="392">
        <v>1709</v>
      </c>
      <c r="H28" s="392">
        <v>8777</v>
      </c>
      <c r="I28" s="392">
        <v>4</v>
      </c>
    </row>
    <row r="29" spans="1:9" s="46" customFormat="1" ht="12.75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</row>
    <row r="30" spans="1:9" s="46" customFormat="1" ht="12.75" x14ac:dyDescent="0.2">
      <c r="B30" s="361" t="s">
        <v>90</v>
      </c>
      <c r="C30" s="361"/>
      <c r="D30" s="361"/>
      <c r="E30" s="361"/>
      <c r="F30" s="361"/>
      <c r="G30" s="361"/>
      <c r="H30" s="361"/>
      <c r="I30" s="361"/>
    </row>
    <row r="31" spans="1:9" s="46" customFormat="1" ht="12.75" customHeight="1" x14ac:dyDescent="0.2">
      <c r="A31" s="47"/>
      <c r="B31" s="371"/>
      <c r="C31" s="371"/>
      <c r="D31" s="371"/>
      <c r="E31" s="371"/>
      <c r="F31" s="371"/>
      <c r="G31" s="371"/>
      <c r="H31" s="371"/>
      <c r="I31" s="371"/>
    </row>
    <row r="32" spans="1:9" s="46" customFormat="1" ht="9.9499999999999993" customHeight="1" x14ac:dyDescent="0.2">
      <c r="A32" s="390" t="s">
        <v>75</v>
      </c>
      <c r="B32" s="393">
        <v>104</v>
      </c>
      <c r="C32" s="393">
        <v>3</v>
      </c>
      <c r="D32" s="393">
        <v>2</v>
      </c>
      <c r="E32" s="393">
        <v>62</v>
      </c>
      <c r="F32" s="393">
        <v>32</v>
      </c>
      <c r="G32" s="393">
        <v>1</v>
      </c>
      <c r="H32" s="393">
        <v>4</v>
      </c>
      <c r="I32" s="393">
        <v>0</v>
      </c>
    </row>
    <row r="33" spans="1:9" s="46" customFormat="1" ht="12.75" customHeight="1" x14ac:dyDescent="0.2">
      <c r="A33" s="390" t="s">
        <v>76</v>
      </c>
      <c r="B33" s="393">
        <v>289</v>
      </c>
      <c r="C33" s="393">
        <v>12</v>
      </c>
      <c r="D33" s="393">
        <v>15</v>
      </c>
      <c r="E33" s="393">
        <v>125</v>
      </c>
      <c r="F33" s="393">
        <v>119</v>
      </c>
      <c r="G33" s="393">
        <v>0</v>
      </c>
      <c r="H33" s="393">
        <v>18</v>
      </c>
      <c r="I33" s="393">
        <v>0</v>
      </c>
    </row>
    <row r="34" spans="1:9" s="46" customFormat="1" ht="12.75" customHeight="1" x14ac:dyDescent="0.2">
      <c r="A34" s="390" t="s">
        <v>77</v>
      </c>
      <c r="B34" s="393">
        <v>701</v>
      </c>
      <c r="C34" s="393">
        <v>60</v>
      </c>
      <c r="D34" s="393">
        <v>34</v>
      </c>
      <c r="E34" s="393">
        <v>321</v>
      </c>
      <c r="F34" s="393">
        <v>236</v>
      </c>
      <c r="G34" s="393">
        <v>11</v>
      </c>
      <c r="H34" s="393">
        <v>39</v>
      </c>
      <c r="I34" s="393">
        <v>0</v>
      </c>
    </row>
    <row r="35" spans="1:9" s="46" customFormat="1" ht="12.75" customHeight="1" x14ac:dyDescent="0.2">
      <c r="A35" s="390" t="s">
        <v>78</v>
      </c>
      <c r="B35" s="393">
        <v>1493</v>
      </c>
      <c r="C35" s="393">
        <v>147</v>
      </c>
      <c r="D35" s="393">
        <v>42</v>
      </c>
      <c r="E35" s="393">
        <v>677</v>
      </c>
      <c r="F35" s="393">
        <v>532</v>
      </c>
      <c r="G35" s="393">
        <v>32</v>
      </c>
      <c r="H35" s="393">
        <v>63</v>
      </c>
      <c r="I35" s="393">
        <v>0</v>
      </c>
    </row>
    <row r="36" spans="1:9" s="46" customFormat="1" ht="12.75" customHeight="1" x14ac:dyDescent="0.2">
      <c r="A36" s="390" t="s">
        <v>79</v>
      </c>
      <c r="B36" s="393">
        <v>3111</v>
      </c>
      <c r="C36" s="393">
        <v>171</v>
      </c>
      <c r="D36" s="393">
        <v>119</v>
      </c>
      <c r="E36" s="393">
        <v>1109</v>
      </c>
      <c r="F36" s="393">
        <v>1585</v>
      </c>
      <c r="G36" s="393">
        <v>42</v>
      </c>
      <c r="H36" s="393">
        <v>85</v>
      </c>
      <c r="I36" s="393">
        <v>0</v>
      </c>
    </row>
    <row r="37" spans="1:9" s="46" customFormat="1" ht="12.75" customHeight="1" x14ac:dyDescent="0.2">
      <c r="A37" s="390" t="s">
        <v>80</v>
      </c>
      <c r="B37" s="393">
        <v>2832</v>
      </c>
      <c r="C37" s="393">
        <v>184</v>
      </c>
      <c r="D37" s="393">
        <v>104</v>
      </c>
      <c r="E37" s="393">
        <v>1059</v>
      </c>
      <c r="F37" s="393">
        <v>1389</v>
      </c>
      <c r="G37" s="393">
        <v>16</v>
      </c>
      <c r="H37" s="393">
        <v>80</v>
      </c>
      <c r="I37" s="393">
        <v>0</v>
      </c>
    </row>
    <row r="38" spans="1:9" s="46" customFormat="1" ht="12.75" customHeight="1" x14ac:dyDescent="0.2">
      <c r="A38" s="390" t="s">
        <v>81</v>
      </c>
      <c r="B38" s="393">
        <v>7225</v>
      </c>
      <c r="C38" s="393">
        <v>355</v>
      </c>
      <c r="D38" s="393">
        <v>246</v>
      </c>
      <c r="E38" s="393">
        <v>2685</v>
      </c>
      <c r="F38" s="393">
        <v>3359</v>
      </c>
      <c r="G38" s="393">
        <v>75</v>
      </c>
      <c r="H38" s="393">
        <v>504</v>
      </c>
      <c r="I38" s="393">
        <v>1</v>
      </c>
    </row>
    <row r="39" spans="1:9" s="46" customFormat="1" ht="12.75" customHeight="1" x14ac:dyDescent="0.2">
      <c r="A39" s="390" t="s">
        <v>82</v>
      </c>
      <c r="B39" s="393">
        <v>6563</v>
      </c>
      <c r="C39" s="393">
        <v>472</v>
      </c>
      <c r="D39" s="393">
        <v>356</v>
      </c>
      <c r="E39" s="393">
        <v>2593</v>
      </c>
      <c r="F39" s="393">
        <v>2996</v>
      </c>
      <c r="G39" s="393">
        <v>18</v>
      </c>
      <c r="H39" s="393">
        <v>128</v>
      </c>
      <c r="I39" s="393">
        <v>0</v>
      </c>
    </row>
    <row r="40" spans="1:9" s="46" customFormat="1" ht="12.75" customHeight="1" x14ac:dyDescent="0.2">
      <c r="A40" s="390" t="s">
        <v>83</v>
      </c>
      <c r="B40" s="393">
        <v>14567</v>
      </c>
      <c r="C40" s="393">
        <v>892</v>
      </c>
      <c r="D40" s="393">
        <v>640</v>
      </c>
      <c r="E40" s="393">
        <v>5853</v>
      </c>
      <c r="F40" s="393">
        <v>6848</v>
      </c>
      <c r="G40" s="393">
        <v>46</v>
      </c>
      <c r="H40" s="393">
        <v>287</v>
      </c>
      <c r="I40" s="393">
        <v>1</v>
      </c>
    </row>
    <row r="41" spans="1:9" s="46" customFormat="1" ht="12.75" customHeight="1" x14ac:dyDescent="0.2">
      <c r="A41" s="390" t="s">
        <v>84</v>
      </c>
      <c r="B41" s="393">
        <v>10637</v>
      </c>
      <c r="C41" s="393">
        <v>790</v>
      </c>
      <c r="D41" s="393">
        <v>391</v>
      </c>
      <c r="E41" s="393">
        <v>5123</v>
      </c>
      <c r="F41" s="393">
        <v>3658</v>
      </c>
      <c r="G41" s="393">
        <v>97</v>
      </c>
      <c r="H41" s="393">
        <v>578</v>
      </c>
      <c r="I41" s="393">
        <v>0</v>
      </c>
    </row>
    <row r="42" spans="1:9" s="46" customFormat="1" ht="12.75" customHeight="1" x14ac:dyDescent="0.2">
      <c r="A42" s="390" t="s">
        <v>85</v>
      </c>
      <c r="B42" s="393">
        <v>6733</v>
      </c>
      <c r="C42" s="393">
        <v>422</v>
      </c>
      <c r="D42" s="393">
        <v>285</v>
      </c>
      <c r="E42" s="393">
        <v>3159</v>
      </c>
      <c r="F42" s="393">
        <v>1413</v>
      </c>
      <c r="G42" s="393">
        <v>123</v>
      </c>
      <c r="H42" s="393">
        <v>1330</v>
      </c>
      <c r="I42" s="393">
        <v>1</v>
      </c>
    </row>
    <row r="43" spans="1:9" s="46" customFormat="1" ht="12.75" customHeight="1" x14ac:dyDescent="0.2">
      <c r="A43" s="391" t="s">
        <v>86</v>
      </c>
      <c r="B43" s="393">
        <v>7889</v>
      </c>
      <c r="C43" s="393">
        <v>642</v>
      </c>
      <c r="D43" s="393">
        <v>694</v>
      </c>
      <c r="E43" s="393">
        <v>1540</v>
      </c>
      <c r="F43" s="393">
        <v>979</v>
      </c>
      <c r="G43" s="393">
        <v>833</v>
      </c>
      <c r="H43" s="393">
        <v>3200</v>
      </c>
      <c r="I43" s="393">
        <v>1</v>
      </c>
    </row>
    <row r="44" spans="1:9" s="46" customFormat="1" ht="12.75" customHeight="1" x14ac:dyDescent="0.2">
      <c r="A44" s="391" t="s">
        <v>87</v>
      </c>
      <c r="B44" s="393">
        <v>1449</v>
      </c>
      <c r="C44" s="393">
        <v>154</v>
      </c>
      <c r="D44" s="393">
        <v>296</v>
      </c>
      <c r="E44" s="393">
        <v>343</v>
      </c>
      <c r="F44" s="393">
        <v>584</v>
      </c>
      <c r="G44" s="393">
        <v>15</v>
      </c>
      <c r="H44" s="393">
        <v>57</v>
      </c>
      <c r="I44" s="393">
        <v>0</v>
      </c>
    </row>
    <row r="45" spans="1:9" s="46" customFormat="1" ht="12.75" customHeight="1" x14ac:dyDescent="0.2">
      <c r="A45" s="391"/>
      <c r="B45" s="393"/>
      <c r="C45" s="393"/>
      <c r="D45" s="393"/>
      <c r="E45" s="393"/>
      <c r="F45" s="393"/>
      <c r="G45" s="393"/>
      <c r="H45" s="393"/>
      <c r="I45" s="393"/>
    </row>
    <row r="46" spans="1:9" s="46" customFormat="1" ht="12.75" customHeight="1" x14ac:dyDescent="0.2">
      <c r="A46" s="358" t="s">
        <v>91</v>
      </c>
      <c r="B46" s="392">
        <v>63593</v>
      </c>
      <c r="C46" s="392">
        <v>4304</v>
      </c>
      <c r="D46" s="392">
        <v>3224</v>
      </c>
      <c r="E46" s="392">
        <v>24649</v>
      </c>
      <c r="F46" s="392">
        <v>23730</v>
      </c>
      <c r="G46" s="392">
        <v>1309</v>
      </c>
      <c r="H46" s="392">
        <v>6373</v>
      </c>
      <c r="I46" s="392">
        <v>4</v>
      </c>
    </row>
    <row r="47" spans="1:9" s="46" customFormat="1" ht="9.9499999999999993" customHeight="1" x14ac:dyDescent="0.2">
      <c r="A47" s="47"/>
      <c r="B47" s="47"/>
      <c r="C47" s="47"/>
      <c r="D47" s="47"/>
      <c r="E47" s="47"/>
      <c r="F47" s="47"/>
      <c r="G47" s="47"/>
      <c r="H47" s="47"/>
      <c r="I47" s="47"/>
    </row>
    <row r="48" spans="1:9" s="46" customFormat="1" ht="12.75" customHeight="1" x14ac:dyDescent="0.2">
      <c r="B48" s="361" t="s">
        <v>92</v>
      </c>
      <c r="C48" s="361"/>
      <c r="D48" s="361"/>
      <c r="E48" s="361"/>
      <c r="F48" s="361"/>
      <c r="G48" s="361"/>
      <c r="H48" s="361"/>
      <c r="I48" s="361"/>
    </row>
    <row r="49" spans="1:9" s="46" customFormat="1" ht="12.75" x14ac:dyDescent="0.2">
      <c r="A49" s="47"/>
      <c r="B49" s="371"/>
      <c r="C49" s="371"/>
      <c r="D49" s="371"/>
      <c r="E49" s="371"/>
      <c r="F49" s="371"/>
      <c r="G49" s="371"/>
      <c r="H49" s="371"/>
      <c r="I49" s="371"/>
    </row>
    <row r="50" spans="1:9" s="46" customFormat="1" ht="12.75" customHeight="1" x14ac:dyDescent="0.2">
      <c r="A50" s="390" t="s">
        <v>75</v>
      </c>
      <c r="B50" s="393">
        <v>60</v>
      </c>
      <c r="C50" s="393">
        <v>5</v>
      </c>
      <c r="D50" s="393">
        <v>4</v>
      </c>
      <c r="E50" s="393">
        <v>18</v>
      </c>
      <c r="F50" s="393">
        <v>31</v>
      </c>
      <c r="G50" s="393">
        <v>0</v>
      </c>
      <c r="H50" s="393">
        <v>2</v>
      </c>
      <c r="I50" s="393">
        <v>0</v>
      </c>
    </row>
    <row r="51" spans="1:9" s="46" customFormat="1" ht="9.9499999999999993" customHeight="1" x14ac:dyDescent="0.2">
      <c r="A51" s="390" t="s">
        <v>76</v>
      </c>
      <c r="B51" s="393">
        <v>207</v>
      </c>
      <c r="C51" s="393">
        <v>13</v>
      </c>
      <c r="D51" s="393">
        <v>8</v>
      </c>
      <c r="E51" s="393">
        <v>68</v>
      </c>
      <c r="F51" s="393">
        <v>93</v>
      </c>
      <c r="G51" s="393">
        <v>3</v>
      </c>
      <c r="H51" s="393">
        <v>22</v>
      </c>
      <c r="I51" s="393">
        <v>0</v>
      </c>
    </row>
    <row r="52" spans="1:9" s="46" customFormat="1" ht="12.75" customHeight="1" x14ac:dyDescent="0.2">
      <c r="A52" s="390" t="s">
        <v>77</v>
      </c>
      <c r="B52" s="393">
        <v>603</v>
      </c>
      <c r="C52" s="393">
        <v>68</v>
      </c>
      <c r="D52" s="393">
        <v>30</v>
      </c>
      <c r="E52" s="393">
        <v>210</v>
      </c>
      <c r="F52" s="393">
        <v>262</v>
      </c>
      <c r="G52" s="393">
        <v>1</v>
      </c>
      <c r="H52" s="393">
        <v>32</v>
      </c>
      <c r="I52" s="393">
        <v>0</v>
      </c>
    </row>
    <row r="53" spans="1:9" s="46" customFormat="1" ht="12.75" customHeight="1" x14ac:dyDescent="0.2">
      <c r="A53" s="390" t="s">
        <v>78</v>
      </c>
      <c r="B53" s="393">
        <v>1093</v>
      </c>
      <c r="C53" s="393">
        <v>79</v>
      </c>
      <c r="D53" s="393">
        <v>48</v>
      </c>
      <c r="E53" s="393">
        <v>322</v>
      </c>
      <c r="F53" s="393">
        <v>528</v>
      </c>
      <c r="G53" s="393">
        <v>31</v>
      </c>
      <c r="H53" s="393">
        <v>85</v>
      </c>
      <c r="I53" s="393">
        <v>0</v>
      </c>
    </row>
    <row r="54" spans="1:9" s="46" customFormat="1" ht="12.75" customHeight="1" x14ac:dyDescent="0.2">
      <c r="A54" s="390" t="s">
        <v>79</v>
      </c>
      <c r="B54" s="393">
        <v>3003</v>
      </c>
      <c r="C54" s="393">
        <v>133</v>
      </c>
      <c r="D54" s="393">
        <v>160</v>
      </c>
      <c r="E54" s="393">
        <v>910</v>
      </c>
      <c r="F54" s="393">
        <v>1720</v>
      </c>
      <c r="G54" s="393">
        <v>15</v>
      </c>
      <c r="H54" s="393">
        <v>65</v>
      </c>
      <c r="I54" s="393">
        <v>0</v>
      </c>
    </row>
    <row r="55" spans="1:9" s="46" customFormat="1" ht="12.75" customHeight="1" x14ac:dyDescent="0.2">
      <c r="A55" s="390" t="s">
        <v>80</v>
      </c>
      <c r="B55" s="393">
        <v>2917</v>
      </c>
      <c r="C55" s="393">
        <v>144</v>
      </c>
      <c r="D55" s="393">
        <v>150</v>
      </c>
      <c r="E55" s="393">
        <v>842</v>
      </c>
      <c r="F55" s="393">
        <v>1681</v>
      </c>
      <c r="G55" s="393">
        <v>14</v>
      </c>
      <c r="H55" s="393">
        <v>86</v>
      </c>
      <c r="I55" s="393">
        <v>0</v>
      </c>
    </row>
    <row r="56" spans="1:9" s="46" customFormat="1" ht="12.75" customHeight="1" x14ac:dyDescent="0.2">
      <c r="A56" s="390" t="s">
        <v>81</v>
      </c>
      <c r="B56" s="393">
        <v>7667</v>
      </c>
      <c r="C56" s="393">
        <v>399</v>
      </c>
      <c r="D56" s="393">
        <v>291</v>
      </c>
      <c r="E56" s="393">
        <v>2335</v>
      </c>
      <c r="F56" s="393">
        <v>3728</v>
      </c>
      <c r="G56" s="393">
        <v>122</v>
      </c>
      <c r="H56" s="393">
        <v>792</v>
      </c>
      <c r="I56" s="393">
        <v>0</v>
      </c>
    </row>
    <row r="57" spans="1:9" s="46" customFormat="1" ht="12.75" customHeight="1" x14ac:dyDescent="0.2">
      <c r="A57" s="390" t="s">
        <v>82</v>
      </c>
      <c r="B57" s="393">
        <v>4626</v>
      </c>
      <c r="C57" s="393">
        <v>318</v>
      </c>
      <c r="D57" s="393">
        <v>349</v>
      </c>
      <c r="E57" s="393">
        <v>1483</v>
      </c>
      <c r="F57" s="393">
        <v>2275</v>
      </c>
      <c r="G57" s="393">
        <v>28</v>
      </c>
      <c r="H57" s="393">
        <v>173</v>
      </c>
      <c r="I57" s="393">
        <v>0</v>
      </c>
    </row>
    <row r="58" spans="1:9" s="46" customFormat="1" ht="12.75" customHeight="1" x14ac:dyDescent="0.2">
      <c r="A58" s="390" t="s">
        <v>83</v>
      </c>
      <c r="B58" s="393">
        <v>7627</v>
      </c>
      <c r="C58" s="393">
        <v>495</v>
      </c>
      <c r="D58" s="393">
        <v>361</v>
      </c>
      <c r="E58" s="393">
        <v>3258</v>
      </c>
      <c r="F58" s="393">
        <v>3272</v>
      </c>
      <c r="G58" s="393">
        <v>31</v>
      </c>
      <c r="H58" s="393">
        <v>210</v>
      </c>
      <c r="I58" s="393">
        <v>0</v>
      </c>
    </row>
    <row r="59" spans="1:9" s="46" customFormat="1" ht="12.75" customHeight="1" x14ac:dyDescent="0.2">
      <c r="A59" s="390" t="s">
        <v>84</v>
      </c>
      <c r="B59" s="393">
        <v>2166</v>
      </c>
      <c r="C59" s="393">
        <v>263</v>
      </c>
      <c r="D59" s="393">
        <v>230</v>
      </c>
      <c r="E59" s="393">
        <v>766</v>
      </c>
      <c r="F59" s="393">
        <v>669</v>
      </c>
      <c r="G59" s="393">
        <v>39</v>
      </c>
      <c r="H59" s="393">
        <v>199</v>
      </c>
      <c r="I59" s="393">
        <v>0</v>
      </c>
    </row>
    <row r="60" spans="1:9" s="46" customFormat="1" ht="12.75" customHeight="1" x14ac:dyDescent="0.2">
      <c r="A60" s="390" t="s">
        <v>85</v>
      </c>
      <c r="B60" s="393">
        <v>1682</v>
      </c>
      <c r="C60" s="393">
        <v>176</v>
      </c>
      <c r="D60" s="393">
        <v>226</v>
      </c>
      <c r="E60" s="393">
        <v>344</v>
      </c>
      <c r="F60" s="393">
        <v>493</v>
      </c>
      <c r="G60" s="393">
        <v>38</v>
      </c>
      <c r="H60" s="393">
        <v>405</v>
      </c>
      <c r="I60" s="393">
        <v>0</v>
      </c>
    </row>
    <row r="61" spans="1:9" s="46" customFormat="1" ht="12.75" customHeight="1" x14ac:dyDescent="0.2">
      <c r="A61" s="391" t="s">
        <v>86</v>
      </c>
      <c r="B61" s="393">
        <v>1143</v>
      </c>
      <c r="C61" s="393">
        <v>109</v>
      </c>
      <c r="D61" s="393">
        <v>301</v>
      </c>
      <c r="E61" s="393">
        <v>128</v>
      </c>
      <c r="F61" s="393">
        <v>206</v>
      </c>
      <c r="G61" s="393">
        <v>76</v>
      </c>
      <c r="H61" s="393">
        <v>323</v>
      </c>
      <c r="I61" s="393">
        <v>0</v>
      </c>
    </row>
    <row r="62" spans="1:9" s="46" customFormat="1" ht="12.75" customHeight="1" x14ac:dyDescent="0.2">
      <c r="A62" s="391" t="s">
        <v>87</v>
      </c>
      <c r="B62" s="393">
        <v>371</v>
      </c>
      <c r="C62" s="393">
        <v>43</v>
      </c>
      <c r="D62" s="393">
        <v>153</v>
      </c>
      <c r="E62" s="393">
        <v>57</v>
      </c>
      <c r="F62" s="393">
        <v>106</v>
      </c>
      <c r="G62" s="393">
        <v>2</v>
      </c>
      <c r="H62" s="393">
        <v>10</v>
      </c>
      <c r="I62" s="393">
        <v>0</v>
      </c>
    </row>
    <row r="63" spans="1:9" s="46" customFormat="1" ht="12.75" customHeight="1" x14ac:dyDescent="0.2">
      <c r="A63" s="391"/>
      <c r="B63" s="393"/>
      <c r="C63" s="393"/>
      <c r="D63" s="393"/>
      <c r="E63" s="393"/>
      <c r="F63" s="393"/>
      <c r="G63" s="393"/>
      <c r="H63" s="393"/>
      <c r="I63" s="393"/>
    </row>
    <row r="64" spans="1:9" s="46" customFormat="1" ht="12.75" customHeight="1" x14ac:dyDescent="0.2">
      <c r="A64" s="358" t="s">
        <v>91</v>
      </c>
      <c r="B64" s="392">
        <v>33165</v>
      </c>
      <c r="C64" s="392">
        <v>2245</v>
      </c>
      <c r="D64" s="392">
        <v>2311</v>
      </c>
      <c r="E64" s="392">
        <v>10741</v>
      </c>
      <c r="F64" s="392">
        <v>15064</v>
      </c>
      <c r="G64" s="392">
        <v>400</v>
      </c>
      <c r="H64" s="392">
        <v>2404</v>
      </c>
      <c r="I64" s="392">
        <v>0</v>
      </c>
    </row>
  </sheetData>
  <mergeCells count="2">
    <mergeCell ref="A2:B2"/>
    <mergeCell ref="A7:A8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0" enableFormatConditionsCalculation="0">
    <tabColor indexed="11"/>
  </sheetPr>
  <dimension ref="A1:G47"/>
  <sheetViews>
    <sheetView showGridLines="0" zoomScaleNormal="100" workbookViewId="0">
      <pane ySplit="7" topLeftCell="A8" activePane="bottomLeft" state="frozen"/>
      <selection pane="bottomLeft" activeCell="A4" sqref="A4"/>
    </sheetView>
  </sheetViews>
  <sheetFormatPr baseColWidth="10" defaultColWidth="11" defaultRowHeight="15" x14ac:dyDescent="0.25"/>
  <cols>
    <col min="1" max="1" width="42.625" style="16" customWidth="1"/>
    <col min="2" max="7" width="13.625" style="16" customWidth="1"/>
    <col min="8" max="16384" width="11" style="16"/>
  </cols>
  <sheetData>
    <row r="1" spans="1:7" s="127" customFormat="1" ht="12.75" x14ac:dyDescent="0.2">
      <c r="A1" s="126" t="s">
        <v>177</v>
      </c>
      <c r="F1" s="128"/>
    </row>
    <row r="2" spans="1:7" s="1" customFormat="1" ht="12.75" x14ac:dyDescent="0.2">
      <c r="A2" s="508" t="s">
        <v>0</v>
      </c>
      <c r="B2" s="498"/>
      <c r="C2" s="63"/>
      <c r="F2" s="62"/>
      <c r="G2" s="67" t="s">
        <v>178</v>
      </c>
    </row>
    <row r="3" spans="1:7" s="1" customFormat="1" ht="12.75" x14ac:dyDescent="0.2">
      <c r="A3" s="73"/>
      <c r="B3" s="63"/>
      <c r="C3" s="63"/>
      <c r="F3" s="62"/>
      <c r="G3" s="67"/>
    </row>
    <row r="4" spans="1:7" ht="21.95" customHeight="1" x14ac:dyDescent="0.25">
      <c r="A4" s="244" t="s">
        <v>404</v>
      </c>
      <c r="B4" s="110"/>
      <c r="C4" s="110"/>
      <c r="D4" s="110"/>
      <c r="E4" s="110"/>
      <c r="F4" s="110"/>
      <c r="G4" s="110"/>
    </row>
    <row r="5" spans="1:7" ht="15" customHeight="1" x14ac:dyDescent="0.25">
      <c r="A5" s="131"/>
      <c r="B5" s="132"/>
      <c r="C5" s="133"/>
      <c r="D5" s="133"/>
      <c r="E5" s="133"/>
      <c r="F5" s="133"/>
      <c r="G5" s="133"/>
    </row>
    <row r="6" spans="1:7" s="46" customFormat="1" ht="18" customHeight="1" x14ac:dyDescent="0.2">
      <c r="A6" s="527" t="s">
        <v>94</v>
      </c>
      <c r="B6" s="525" t="s">
        <v>302</v>
      </c>
      <c r="C6" s="395" t="s">
        <v>151</v>
      </c>
      <c r="D6" s="396"/>
      <c r="E6" s="396"/>
      <c r="F6" s="396"/>
      <c r="G6" s="396"/>
    </row>
    <row r="7" spans="1:7" s="46" customFormat="1" ht="54" customHeight="1" x14ac:dyDescent="0.2">
      <c r="A7" s="528"/>
      <c r="B7" s="526"/>
      <c r="C7" s="397" t="s">
        <v>152</v>
      </c>
      <c r="D7" s="397" t="s">
        <v>153</v>
      </c>
      <c r="E7" s="397" t="s">
        <v>154</v>
      </c>
      <c r="F7" s="397" t="s">
        <v>155</v>
      </c>
      <c r="G7" s="398" t="s">
        <v>156</v>
      </c>
    </row>
    <row r="8" spans="1:7" s="46" customFormat="1" ht="15" customHeight="1" x14ac:dyDescent="0.2">
      <c r="A8" s="377"/>
      <c r="B8" s="377"/>
      <c r="C8" s="377"/>
      <c r="D8" s="377"/>
      <c r="E8" s="377"/>
      <c r="F8" s="377"/>
      <c r="G8" s="377"/>
    </row>
    <row r="9" spans="1:7" s="46" customFormat="1" ht="15" customHeight="1" x14ac:dyDescent="0.2">
      <c r="A9" s="400"/>
      <c r="B9" s="399"/>
      <c r="C9" s="399"/>
      <c r="D9" s="399"/>
      <c r="E9" s="399"/>
      <c r="F9" s="399"/>
      <c r="G9" s="399"/>
    </row>
    <row r="10" spans="1:7" s="46" customFormat="1" ht="15" customHeight="1" x14ac:dyDescent="0.2">
      <c r="B10" s="401" t="s">
        <v>65</v>
      </c>
      <c r="C10" s="402"/>
      <c r="D10" s="402"/>
      <c r="E10" s="402"/>
      <c r="F10" s="402"/>
      <c r="G10" s="402"/>
    </row>
    <row r="11" spans="1:7" s="46" customFormat="1" ht="15" customHeight="1" x14ac:dyDescent="0.2">
      <c r="A11" s="402"/>
      <c r="B11" s="402"/>
      <c r="C11" s="402"/>
      <c r="D11" s="402"/>
      <c r="E11" s="402"/>
      <c r="F11" s="402"/>
      <c r="G11" s="402"/>
    </row>
    <row r="12" spans="1:7" s="46" customFormat="1" ht="17.100000000000001" customHeight="1" x14ac:dyDescent="0.2">
      <c r="A12" s="403" t="s">
        <v>98</v>
      </c>
      <c r="B12" s="404">
        <v>34723</v>
      </c>
      <c r="C12" s="404">
        <v>32072</v>
      </c>
      <c r="D12" s="404">
        <v>2195</v>
      </c>
      <c r="E12" s="404">
        <v>152</v>
      </c>
      <c r="F12" s="404">
        <v>10</v>
      </c>
      <c r="G12" s="404">
        <v>293</v>
      </c>
    </row>
    <row r="13" spans="1:7" s="46" customFormat="1" ht="17.100000000000001" customHeight="1" x14ac:dyDescent="0.2">
      <c r="A13" s="403" t="s">
        <v>99</v>
      </c>
      <c r="B13" s="404">
        <v>11224</v>
      </c>
      <c r="C13" s="404">
        <v>9781</v>
      </c>
      <c r="D13" s="404">
        <v>1141</v>
      </c>
      <c r="E13" s="404">
        <v>93</v>
      </c>
      <c r="F13" s="404">
        <v>5</v>
      </c>
      <c r="G13" s="404">
        <v>203</v>
      </c>
    </row>
    <row r="14" spans="1:7" s="46" customFormat="1" ht="17.100000000000001" customHeight="1" x14ac:dyDescent="0.2">
      <c r="A14" s="403" t="s">
        <v>100</v>
      </c>
      <c r="B14" s="404">
        <v>18064</v>
      </c>
      <c r="C14" s="404">
        <v>15769</v>
      </c>
      <c r="D14" s="404">
        <v>1947</v>
      </c>
      <c r="E14" s="404">
        <v>110</v>
      </c>
      <c r="F14" s="404">
        <v>7</v>
      </c>
      <c r="G14" s="404">
        <v>228</v>
      </c>
    </row>
    <row r="15" spans="1:7" s="46" customFormat="1" ht="17.100000000000001" customHeight="1" x14ac:dyDescent="0.2">
      <c r="A15" s="403" t="s">
        <v>101</v>
      </c>
      <c r="B15" s="404">
        <v>10982</v>
      </c>
      <c r="C15" s="404">
        <v>9388</v>
      </c>
      <c r="D15" s="404">
        <v>1327</v>
      </c>
      <c r="E15" s="404">
        <v>72</v>
      </c>
      <c r="F15" s="404">
        <v>2</v>
      </c>
      <c r="G15" s="404">
        <v>188</v>
      </c>
    </row>
    <row r="16" spans="1:7" s="46" customFormat="1" ht="17.100000000000001" customHeight="1" x14ac:dyDescent="0.2">
      <c r="A16" s="403" t="s">
        <v>102</v>
      </c>
      <c r="B16" s="404">
        <v>31</v>
      </c>
      <c r="C16" s="404">
        <v>28</v>
      </c>
      <c r="D16" s="404">
        <v>2</v>
      </c>
      <c r="E16" s="404">
        <v>0</v>
      </c>
      <c r="F16" s="404">
        <v>0</v>
      </c>
      <c r="G16" s="404">
        <v>1</v>
      </c>
    </row>
    <row r="17" spans="1:7" s="46" customFormat="1" ht="17.100000000000001" customHeight="1" x14ac:dyDescent="0.2">
      <c r="A17" s="403" t="s">
        <v>103</v>
      </c>
      <c r="B17" s="404">
        <v>32</v>
      </c>
      <c r="C17" s="404">
        <v>26</v>
      </c>
      <c r="D17" s="404">
        <v>6</v>
      </c>
      <c r="E17" s="404">
        <v>0</v>
      </c>
      <c r="F17" s="404">
        <v>0</v>
      </c>
      <c r="G17" s="404">
        <v>0</v>
      </c>
    </row>
    <row r="18" spans="1:7" s="46" customFormat="1" ht="17.100000000000001" customHeight="1" x14ac:dyDescent="0.2">
      <c r="A18" s="403" t="s">
        <v>104</v>
      </c>
      <c r="B18" s="404">
        <v>1</v>
      </c>
      <c r="C18" s="404">
        <v>1</v>
      </c>
      <c r="D18" s="404">
        <v>0</v>
      </c>
      <c r="E18" s="404">
        <v>0</v>
      </c>
      <c r="F18" s="404">
        <v>0</v>
      </c>
      <c r="G18" s="404">
        <v>0</v>
      </c>
    </row>
    <row r="19" spans="1:7" s="46" customFormat="1" ht="15" customHeight="1" x14ac:dyDescent="0.2">
      <c r="A19" s="403"/>
      <c r="B19" s="331"/>
      <c r="C19" s="360"/>
      <c r="D19" s="360"/>
      <c r="E19" s="360"/>
      <c r="F19" s="360"/>
      <c r="G19" s="360"/>
    </row>
    <row r="20" spans="1:7" s="46" customFormat="1" ht="17.100000000000001" customHeight="1" x14ac:dyDescent="0.2">
      <c r="A20" s="405" t="s">
        <v>89</v>
      </c>
      <c r="B20" s="406">
        <v>75057</v>
      </c>
      <c r="C20" s="406">
        <v>67065</v>
      </c>
      <c r="D20" s="406">
        <v>6618</v>
      </c>
      <c r="E20" s="406">
        <v>427</v>
      </c>
      <c r="F20" s="406">
        <v>24</v>
      </c>
      <c r="G20" s="406">
        <v>913</v>
      </c>
    </row>
    <row r="21" spans="1:7" s="46" customFormat="1" ht="18" customHeight="1" x14ac:dyDescent="0.2">
      <c r="A21" s="407"/>
      <c r="B21" s="407"/>
      <c r="C21" s="407"/>
      <c r="D21" s="407"/>
      <c r="E21" s="407"/>
      <c r="F21" s="407"/>
      <c r="G21" s="407"/>
    </row>
    <row r="22" spans="1:7" s="46" customFormat="1" ht="15" customHeight="1" x14ac:dyDescent="0.2">
      <c r="B22" s="408" t="s">
        <v>90</v>
      </c>
      <c r="C22" s="409"/>
      <c r="D22" s="409"/>
      <c r="E22" s="409"/>
      <c r="F22" s="409"/>
      <c r="G22" s="409"/>
    </row>
    <row r="23" spans="1:7" s="46" customFormat="1" ht="15" customHeight="1" x14ac:dyDescent="0.2">
      <c r="A23" s="402"/>
      <c r="B23" s="409"/>
      <c r="C23" s="409"/>
      <c r="D23" s="409"/>
      <c r="E23" s="409"/>
      <c r="F23" s="409"/>
      <c r="G23" s="409"/>
    </row>
    <row r="24" spans="1:7" s="46" customFormat="1" ht="17.100000000000001" customHeight="1" x14ac:dyDescent="0.2">
      <c r="A24" s="403" t="s">
        <v>98</v>
      </c>
      <c r="B24" s="404">
        <v>25365</v>
      </c>
      <c r="C24" s="404">
        <v>23602</v>
      </c>
      <c r="D24" s="404">
        <v>1541</v>
      </c>
      <c r="E24" s="404">
        <v>75</v>
      </c>
      <c r="F24" s="404">
        <v>3</v>
      </c>
      <c r="G24" s="404">
        <v>144</v>
      </c>
    </row>
    <row r="25" spans="1:7" s="46" customFormat="1" ht="17.100000000000001" customHeight="1" x14ac:dyDescent="0.2">
      <c r="A25" s="403" t="s">
        <v>99</v>
      </c>
      <c r="B25" s="404">
        <v>5480</v>
      </c>
      <c r="C25" s="404">
        <v>4959</v>
      </c>
      <c r="D25" s="404">
        <v>456</v>
      </c>
      <c r="E25" s="404">
        <v>25</v>
      </c>
      <c r="F25" s="404">
        <v>2</v>
      </c>
      <c r="G25" s="404">
        <v>38</v>
      </c>
    </row>
    <row r="26" spans="1:7" s="46" customFormat="1" ht="17.100000000000001" customHeight="1" x14ac:dyDescent="0.2">
      <c r="A26" s="403" t="s">
        <v>100</v>
      </c>
      <c r="B26" s="404">
        <v>14789</v>
      </c>
      <c r="C26" s="404">
        <v>12913</v>
      </c>
      <c r="D26" s="404">
        <v>1646</v>
      </c>
      <c r="E26" s="404">
        <v>75</v>
      </c>
      <c r="F26" s="404">
        <v>1</v>
      </c>
      <c r="G26" s="404">
        <v>151</v>
      </c>
    </row>
    <row r="27" spans="1:7" s="46" customFormat="1" ht="17.100000000000001" customHeight="1" x14ac:dyDescent="0.2">
      <c r="A27" s="403" t="s">
        <v>101</v>
      </c>
      <c r="B27" s="404">
        <v>7854</v>
      </c>
      <c r="C27" s="404">
        <v>6728</v>
      </c>
      <c r="D27" s="404">
        <v>989</v>
      </c>
      <c r="E27" s="404">
        <v>41</v>
      </c>
      <c r="F27" s="404">
        <v>2</v>
      </c>
      <c r="G27" s="404">
        <v>91</v>
      </c>
    </row>
    <row r="28" spans="1:7" s="46" customFormat="1" ht="17.100000000000001" customHeight="1" x14ac:dyDescent="0.2">
      <c r="A28" s="403" t="s">
        <v>102</v>
      </c>
      <c r="B28" s="404">
        <v>30</v>
      </c>
      <c r="C28" s="404">
        <v>27</v>
      </c>
      <c r="D28" s="404">
        <v>2</v>
      </c>
      <c r="E28" s="404">
        <v>0</v>
      </c>
      <c r="F28" s="404">
        <v>0</v>
      </c>
      <c r="G28" s="404">
        <v>1</v>
      </c>
    </row>
    <row r="29" spans="1:7" s="46" customFormat="1" ht="17.100000000000001" customHeight="1" x14ac:dyDescent="0.2">
      <c r="A29" s="403" t="s">
        <v>103</v>
      </c>
      <c r="B29" s="404">
        <v>18</v>
      </c>
      <c r="C29" s="404">
        <v>15</v>
      </c>
      <c r="D29" s="404">
        <v>3</v>
      </c>
      <c r="E29" s="404">
        <v>0</v>
      </c>
      <c r="F29" s="404">
        <v>0</v>
      </c>
      <c r="G29" s="404">
        <v>0</v>
      </c>
    </row>
    <row r="30" spans="1:7" s="46" customFormat="1" ht="17.100000000000001" customHeight="1" x14ac:dyDescent="0.2">
      <c r="A30" s="403" t="s">
        <v>104</v>
      </c>
      <c r="B30" s="404">
        <v>1</v>
      </c>
      <c r="C30" s="404">
        <v>1</v>
      </c>
      <c r="D30" s="404">
        <v>0</v>
      </c>
      <c r="E30" s="404">
        <v>0</v>
      </c>
      <c r="F30" s="404">
        <v>0</v>
      </c>
      <c r="G30" s="404">
        <v>0</v>
      </c>
    </row>
    <row r="31" spans="1:7" s="46" customFormat="1" ht="15" customHeight="1" x14ac:dyDescent="0.2">
      <c r="A31" s="403"/>
      <c r="B31" s="331"/>
      <c r="C31" s="360"/>
      <c r="D31" s="360"/>
      <c r="E31" s="360"/>
      <c r="F31" s="360"/>
      <c r="G31" s="360"/>
    </row>
    <row r="32" spans="1:7" s="46" customFormat="1" ht="17.100000000000001" customHeight="1" x14ac:dyDescent="0.2">
      <c r="A32" s="405" t="s">
        <v>91</v>
      </c>
      <c r="B32" s="406">
        <v>53537</v>
      </c>
      <c r="C32" s="406">
        <v>48245</v>
      </c>
      <c r="D32" s="406">
        <v>4637</v>
      </c>
      <c r="E32" s="406">
        <v>216</v>
      </c>
      <c r="F32" s="406">
        <v>8</v>
      </c>
      <c r="G32" s="406">
        <v>425</v>
      </c>
    </row>
    <row r="33" spans="1:7" s="46" customFormat="1" ht="18" customHeight="1" x14ac:dyDescent="0.2">
      <c r="A33" s="402"/>
      <c r="B33" s="402"/>
      <c r="C33" s="402"/>
      <c r="D33" s="402"/>
      <c r="E33" s="402"/>
      <c r="F33" s="402"/>
      <c r="G33" s="402"/>
    </row>
    <row r="34" spans="1:7" s="46" customFormat="1" ht="15" customHeight="1" x14ac:dyDescent="0.2">
      <c r="B34" s="408" t="s">
        <v>92</v>
      </c>
      <c r="C34" s="409"/>
      <c r="D34" s="409"/>
      <c r="E34" s="409"/>
      <c r="F34" s="409"/>
      <c r="G34" s="409"/>
    </row>
    <row r="35" spans="1:7" s="46" customFormat="1" ht="15" customHeight="1" x14ac:dyDescent="0.2">
      <c r="A35" s="402"/>
      <c r="B35" s="409"/>
      <c r="C35" s="409"/>
      <c r="D35" s="409"/>
      <c r="E35" s="409"/>
      <c r="F35" s="409"/>
      <c r="G35" s="409"/>
    </row>
    <row r="36" spans="1:7" s="46" customFormat="1" ht="17.100000000000001" customHeight="1" x14ac:dyDescent="0.2">
      <c r="A36" s="403" t="s">
        <v>98</v>
      </c>
      <c r="B36" s="404">
        <v>9358</v>
      </c>
      <c r="C36" s="404">
        <v>8470</v>
      </c>
      <c r="D36" s="404">
        <v>654</v>
      </c>
      <c r="E36" s="404">
        <v>77</v>
      </c>
      <c r="F36" s="404">
        <v>7</v>
      </c>
      <c r="G36" s="404">
        <v>149</v>
      </c>
    </row>
    <row r="37" spans="1:7" s="46" customFormat="1" ht="17.100000000000001" customHeight="1" x14ac:dyDescent="0.2">
      <c r="A37" s="403" t="s">
        <v>99</v>
      </c>
      <c r="B37" s="404">
        <v>5744</v>
      </c>
      <c r="C37" s="404">
        <v>4822</v>
      </c>
      <c r="D37" s="404">
        <v>685</v>
      </c>
      <c r="E37" s="404">
        <v>68</v>
      </c>
      <c r="F37" s="404">
        <v>3</v>
      </c>
      <c r="G37" s="404">
        <v>165</v>
      </c>
    </row>
    <row r="38" spans="1:7" s="46" customFormat="1" ht="17.100000000000001" customHeight="1" x14ac:dyDescent="0.2">
      <c r="A38" s="403" t="s">
        <v>100</v>
      </c>
      <c r="B38" s="404">
        <v>3275</v>
      </c>
      <c r="C38" s="404">
        <v>2856</v>
      </c>
      <c r="D38" s="404">
        <v>301</v>
      </c>
      <c r="E38" s="404">
        <v>35</v>
      </c>
      <c r="F38" s="404">
        <v>6</v>
      </c>
      <c r="G38" s="404">
        <v>77</v>
      </c>
    </row>
    <row r="39" spans="1:7" s="46" customFormat="1" ht="17.100000000000001" customHeight="1" x14ac:dyDescent="0.2">
      <c r="A39" s="403" t="s">
        <v>101</v>
      </c>
      <c r="B39" s="404">
        <v>3128</v>
      </c>
      <c r="C39" s="404">
        <v>2660</v>
      </c>
      <c r="D39" s="404">
        <v>338</v>
      </c>
      <c r="E39" s="404">
        <v>31</v>
      </c>
      <c r="F39" s="404">
        <v>0</v>
      </c>
      <c r="G39" s="404">
        <v>97</v>
      </c>
    </row>
    <row r="40" spans="1:7" s="46" customFormat="1" ht="17.100000000000001" customHeight="1" x14ac:dyDescent="0.2">
      <c r="A40" s="403" t="s">
        <v>102</v>
      </c>
      <c r="B40" s="404">
        <v>1</v>
      </c>
      <c r="C40" s="404">
        <v>1</v>
      </c>
      <c r="D40" s="404">
        <v>0</v>
      </c>
      <c r="E40" s="404">
        <v>0</v>
      </c>
      <c r="F40" s="404">
        <v>0</v>
      </c>
      <c r="G40" s="404">
        <v>0</v>
      </c>
    </row>
    <row r="41" spans="1:7" s="46" customFormat="1" ht="17.100000000000001" customHeight="1" x14ac:dyDescent="0.2">
      <c r="A41" s="403" t="s">
        <v>103</v>
      </c>
      <c r="B41" s="404">
        <v>14</v>
      </c>
      <c r="C41" s="404">
        <v>11</v>
      </c>
      <c r="D41" s="404">
        <v>3</v>
      </c>
      <c r="E41" s="404">
        <v>0</v>
      </c>
      <c r="F41" s="404">
        <v>0</v>
      </c>
      <c r="G41" s="404">
        <v>0</v>
      </c>
    </row>
    <row r="42" spans="1:7" s="46" customFormat="1" ht="17.100000000000001" customHeight="1" x14ac:dyDescent="0.2">
      <c r="A42" s="403" t="s">
        <v>104</v>
      </c>
      <c r="B42" s="404">
        <v>0</v>
      </c>
      <c r="C42" s="404">
        <v>0</v>
      </c>
      <c r="D42" s="404">
        <v>0</v>
      </c>
      <c r="E42" s="404">
        <v>0</v>
      </c>
      <c r="F42" s="404">
        <v>0</v>
      </c>
      <c r="G42" s="404">
        <v>0</v>
      </c>
    </row>
    <row r="43" spans="1:7" s="46" customFormat="1" ht="15" customHeight="1" x14ac:dyDescent="0.2">
      <c r="A43" s="403"/>
      <c r="B43" s="331"/>
      <c r="C43" s="360"/>
      <c r="D43" s="360"/>
      <c r="E43" s="360"/>
      <c r="F43" s="360"/>
      <c r="G43" s="360"/>
    </row>
    <row r="44" spans="1:7" s="46" customFormat="1" ht="17.100000000000001" customHeight="1" x14ac:dyDescent="0.2">
      <c r="A44" s="405" t="s">
        <v>91</v>
      </c>
      <c r="B44" s="406">
        <v>21520</v>
      </c>
      <c r="C44" s="406">
        <v>18820</v>
      </c>
      <c r="D44" s="406">
        <v>1981</v>
      </c>
      <c r="E44" s="406">
        <v>211</v>
      </c>
      <c r="F44" s="406">
        <v>16</v>
      </c>
      <c r="G44" s="406">
        <v>488</v>
      </c>
    </row>
    <row r="45" spans="1:7" s="46" customFormat="1" ht="12.75" x14ac:dyDescent="0.2"/>
    <row r="46" spans="1:7" s="46" customFormat="1" ht="12.75" x14ac:dyDescent="0.2">
      <c r="A46" s="46" t="s">
        <v>297</v>
      </c>
    </row>
    <row r="47" spans="1:7" s="46" customFormat="1" ht="12.75" x14ac:dyDescent="0.2">
      <c r="A47" s="46" t="s">
        <v>296</v>
      </c>
    </row>
  </sheetData>
  <mergeCells count="3">
    <mergeCell ref="A6:A7"/>
    <mergeCell ref="B6:B7"/>
    <mergeCell ref="A2:B2"/>
  </mergeCells>
  <phoneticPr fontId="47" type="noConversion"/>
  <hyperlinks>
    <hyperlink ref="A1" location="Inhalt!A7" display="Inhalt!A7"/>
  </hyperlinks>
  <printOptions horizontalCentered="1"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E35"/>
  <sheetViews>
    <sheetView showGridLines="0" zoomScaleNormal="100" workbookViewId="0"/>
  </sheetViews>
  <sheetFormatPr baseColWidth="10" defaultColWidth="11" defaultRowHeight="15" x14ac:dyDescent="0.25"/>
  <cols>
    <col min="1" max="1" width="55.5" style="16" customWidth="1"/>
    <col min="2" max="2" width="9.375" style="16" bestFit="1" customWidth="1"/>
    <col min="3" max="4" width="14.125" style="16" customWidth="1"/>
    <col min="5" max="5" width="16.625" style="16" customWidth="1"/>
    <col min="6" max="16384" width="11" style="16"/>
  </cols>
  <sheetData>
    <row r="1" spans="1:5" s="127" customFormat="1" ht="12.75" x14ac:dyDescent="0.2">
      <c r="A1" s="126" t="s">
        <v>177</v>
      </c>
      <c r="B1" s="126"/>
    </row>
    <row r="2" spans="1:5" s="1" customFormat="1" ht="12.75" x14ac:dyDescent="0.2">
      <c r="A2" s="508" t="s">
        <v>0</v>
      </c>
      <c r="B2" s="508"/>
      <c r="C2" s="498"/>
      <c r="D2" s="63"/>
    </row>
    <row r="3" spans="1:5" s="1" customFormat="1" ht="12.75" x14ac:dyDescent="0.2">
      <c r="A3" s="73"/>
      <c r="B3" s="73"/>
      <c r="C3" s="63"/>
      <c r="D3" s="63"/>
    </row>
    <row r="4" spans="1:5" ht="15" customHeight="1" x14ac:dyDescent="0.25">
      <c r="A4" s="244" t="s">
        <v>335</v>
      </c>
      <c r="B4" s="244"/>
      <c r="C4" s="244"/>
      <c r="D4" s="244"/>
      <c r="E4" s="244"/>
    </row>
    <row r="5" spans="1:5" ht="15" customHeight="1" x14ac:dyDescent="0.25">
      <c r="A5" s="245" t="s">
        <v>327</v>
      </c>
      <c r="B5" s="245"/>
      <c r="C5" s="245"/>
      <c r="D5" s="245"/>
      <c r="E5" s="245"/>
    </row>
    <row r="6" spans="1:5" s="17" customFormat="1" ht="15" customHeight="1" x14ac:dyDescent="0.25">
      <c r="A6" s="134"/>
      <c r="B6" s="134"/>
      <c r="C6" s="134"/>
      <c r="D6" s="134"/>
      <c r="E6" s="134"/>
    </row>
    <row r="7" spans="1:5" s="47" customFormat="1" ht="51" x14ac:dyDescent="0.15">
      <c r="A7" s="541" t="s">
        <v>317</v>
      </c>
      <c r="B7" s="426" t="s">
        <v>318</v>
      </c>
      <c r="C7" s="384" t="s">
        <v>6</v>
      </c>
      <c r="D7" s="384" t="s">
        <v>319</v>
      </c>
      <c r="E7" s="385" t="s">
        <v>321</v>
      </c>
    </row>
    <row r="8" spans="1:5" s="47" customFormat="1" ht="12.75" x14ac:dyDescent="0.15">
      <c r="A8" s="542"/>
      <c r="B8" s="426" t="s">
        <v>144</v>
      </c>
      <c r="C8" s="384" t="s">
        <v>14</v>
      </c>
      <c r="D8" s="384" t="s">
        <v>15</v>
      </c>
      <c r="E8" s="385" t="s">
        <v>320</v>
      </c>
    </row>
    <row r="9" spans="1:5" s="46" customFormat="1" ht="12.75" x14ac:dyDescent="0.2">
      <c r="A9" s="427"/>
      <c r="B9" s="377"/>
      <c r="C9" s="377"/>
      <c r="D9" s="387"/>
      <c r="E9" s="387"/>
    </row>
    <row r="10" spans="1:5" s="46" customFormat="1" ht="12.75" customHeight="1" x14ac:dyDescent="0.2">
      <c r="B10" s="352" t="s">
        <v>325</v>
      </c>
      <c r="D10" s="388"/>
      <c r="E10" s="388"/>
    </row>
    <row r="11" spans="1:5" s="46" customFormat="1" ht="12.75" customHeight="1" x14ac:dyDescent="0.2">
      <c r="B11" s="352" t="s">
        <v>326</v>
      </c>
      <c r="D11" s="388"/>
      <c r="E11" s="388"/>
    </row>
    <row r="12" spans="1:5" s="46" customFormat="1" ht="12.75" x14ac:dyDescent="0.2">
      <c r="A12" s="353"/>
      <c r="B12" s="389"/>
      <c r="D12" s="389"/>
      <c r="E12" s="389"/>
    </row>
    <row r="13" spans="1:5" s="46" customFormat="1" ht="12.75" x14ac:dyDescent="0.2">
      <c r="B13" s="352" t="s">
        <v>74</v>
      </c>
      <c r="D13" s="352"/>
      <c r="E13" s="352"/>
    </row>
    <row r="14" spans="1:5" s="46" customFormat="1" ht="9.9499999999999993" customHeight="1" x14ac:dyDescent="0.2">
      <c r="A14" s="47"/>
      <c r="B14" s="47"/>
      <c r="C14" s="47"/>
      <c r="D14" s="47"/>
      <c r="E14" s="47"/>
    </row>
    <row r="15" spans="1:5" s="46" customFormat="1" ht="21.75" customHeight="1" x14ac:dyDescent="0.2">
      <c r="A15" s="422" t="s">
        <v>306</v>
      </c>
      <c r="B15" s="428">
        <v>25</v>
      </c>
      <c r="C15" s="425">
        <v>30085</v>
      </c>
      <c r="D15" s="425">
        <v>23041.668000000001</v>
      </c>
      <c r="E15" s="425">
        <v>765.88559082599306</v>
      </c>
    </row>
    <row r="16" spans="1:5" s="46" customFormat="1" ht="21.75" customHeight="1" x14ac:dyDescent="0.2">
      <c r="A16" s="422" t="s">
        <v>307</v>
      </c>
      <c r="B16" s="428">
        <v>33</v>
      </c>
      <c r="C16" s="425">
        <v>92</v>
      </c>
      <c r="D16" s="425">
        <v>102.26900000000001</v>
      </c>
      <c r="E16" s="425">
        <v>1111.6195652173913</v>
      </c>
    </row>
    <row r="17" spans="1:5" s="46" customFormat="1" ht="21.75" customHeight="1" x14ac:dyDescent="0.2">
      <c r="A17" s="422" t="s">
        <v>308</v>
      </c>
      <c r="B17" s="428">
        <v>33</v>
      </c>
      <c r="C17" s="425">
        <v>26</v>
      </c>
      <c r="D17" s="425">
        <v>23.312999999999999</v>
      </c>
      <c r="E17" s="425">
        <v>896.65384615384619</v>
      </c>
    </row>
    <row r="18" spans="1:5" s="46" customFormat="1" ht="21.75" customHeight="1" x14ac:dyDescent="0.2">
      <c r="A18" s="422" t="s">
        <v>309</v>
      </c>
      <c r="B18" s="428">
        <v>66</v>
      </c>
      <c r="C18" s="425">
        <v>57</v>
      </c>
      <c r="D18" s="425">
        <v>102.027</v>
      </c>
      <c r="E18" s="425">
        <v>1789.9473684210527</v>
      </c>
    </row>
    <row r="19" spans="1:5" s="46" customFormat="1" ht="21.75" customHeight="1" x14ac:dyDescent="0.2">
      <c r="A19" s="422" t="s">
        <v>310</v>
      </c>
      <c r="B19" s="428">
        <v>66</v>
      </c>
      <c r="C19" s="425">
        <v>10</v>
      </c>
      <c r="D19" s="425">
        <v>16.545000000000002</v>
      </c>
      <c r="E19" s="425">
        <v>1654.5</v>
      </c>
    </row>
    <row r="20" spans="1:5" s="46" customFormat="1" ht="21.75" customHeight="1" x14ac:dyDescent="0.2">
      <c r="A20" s="422"/>
      <c r="B20" s="428"/>
      <c r="C20" s="425"/>
      <c r="D20" s="425"/>
      <c r="E20" s="425"/>
    </row>
    <row r="21" spans="1:5" s="46" customFormat="1" ht="21.75" customHeight="1" x14ac:dyDescent="0.2">
      <c r="A21" s="423" t="s">
        <v>74</v>
      </c>
      <c r="B21" s="429" t="s">
        <v>213</v>
      </c>
      <c r="C21" s="452">
        <v>30270</v>
      </c>
      <c r="D21" s="452">
        <v>23285.821999999996</v>
      </c>
      <c r="E21" s="423" t="s">
        <v>213</v>
      </c>
    </row>
    <row r="22" spans="1:5" s="46" customFormat="1" ht="21.75" customHeight="1" x14ac:dyDescent="0.2">
      <c r="A22" s="340"/>
      <c r="B22" s="47"/>
      <c r="C22" s="47"/>
      <c r="D22" s="47"/>
      <c r="E22" s="47"/>
    </row>
    <row r="23" spans="1:5" s="46" customFormat="1" ht="12.75" x14ac:dyDescent="0.2">
      <c r="B23" s="361" t="s">
        <v>322</v>
      </c>
      <c r="D23" s="361"/>
      <c r="E23" s="361"/>
    </row>
    <row r="24" spans="1:5" s="46" customFormat="1" ht="12.75" x14ac:dyDescent="0.2">
      <c r="B24" s="361" t="s">
        <v>323</v>
      </c>
      <c r="D24" s="361"/>
      <c r="E24" s="361"/>
    </row>
    <row r="25" spans="1:5" s="46" customFormat="1" ht="12.75" x14ac:dyDescent="0.2">
      <c r="B25" s="361" t="s">
        <v>324</v>
      </c>
      <c r="D25" s="361"/>
      <c r="E25" s="361"/>
    </row>
    <row r="26" spans="1:5" s="46" customFormat="1" ht="21.75" customHeight="1" x14ac:dyDescent="0.2">
      <c r="B26" s="47"/>
      <c r="C26" s="371"/>
      <c r="D26" s="371"/>
      <c r="E26" s="371"/>
    </row>
    <row r="27" spans="1:5" s="46" customFormat="1" ht="21.75" customHeight="1" x14ac:dyDescent="0.2">
      <c r="A27" s="424" t="s">
        <v>311</v>
      </c>
      <c r="B27" s="430" t="s">
        <v>213</v>
      </c>
      <c r="C27" s="425">
        <v>498</v>
      </c>
      <c r="D27" s="425">
        <v>813.34500000000003</v>
      </c>
      <c r="E27" s="425">
        <v>1633.2228915662652</v>
      </c>
    </row>
    <row r="28" spans="1:5" s="46" customFormat="1" ht="21.75" customHeight="1" x14ac:dyDescent="0.2">
      <c r="A28" s="424" t="s">
        <v>312</v>
      </c>
      <c r="B28" s="430" t="s">
        <v>213</v>
      </c>
      <c r="C28" s="425">
        <v>107</v>
      </c>
      <c r="D28" s="425">
        <v>526.803</v>
      </c>
      <c r="E28" s="425">
        <v>4923.3925233644859</v>
      </c>
    </row>
    <row r="29" spans="1:5" s="46" customFormat="1" ht="21.75" customHeight="1" x14ac:dyDescent="0.2">
      <c r="A29" s="424" t="s">
        <v>313</v>
      </c>
      <c r="B29" s="430" t="s">
        <v>213</v>
      </c>
      <c r="C29" s="425">
        <v>0</v>
      </c>
      <c r="D29" s="425">
        <v>0</v>
      </c>
      <c r="E29" s="425">
        <v>0</v>
      </c>
    </row>
    <row r="30" spans="1:5" s="46" customFormat="1" ht="21.75" customHeight="1" x14ac:dyDescent="0.2">
      <c r="A30" s="424" t="s">
        <v>314</v>
      </c>
      <c r="B30" s="430" t="s">
        <v>213</v>
      </c>
      <c r="C30" s="425">
        <v>24</v>
      </c>
      <c r="D30" s="425">
        <v>47.896999999999998</v>
      </c>
      <c r="E30" s="425">
        <v>1995.7083333333333</v>
      </c>
    </row>
    <row r="31" spans="1:5" s="46" customFormat="1" ht="21.75" customHeight="1" x14ac:dyDescent="0.2">
      <c r="A31" s="424" t="s">
        <v>315</v>
      </c>
      <c r="B31" s="430" t="s">
        <v>213</v>
      </c>
      <c r="C31" s="425">
        <v>6213</v>
      </c>
      <c r="D31" s="425">
        <v>18205.127</v>
      </c>
      <c r="E31" s="425">
        <v>2930.1669080959277</v>
      </c>
    </row>
    <row r="32" spans="1:5" s="46" customFormat="1" ht="21.75" customHeight="1" x14ac:dyDescent="0.2">
      <c r="A32" s="424" t="s">
        <v>316</v>
      </c>
      <c r="B32" s="430" t="s">
        <v>213</v>
      </c>
      <c r="C32" s="425">
        <v>1149</v>
      </c>
      <c r="D32" s="425">
        <v>3962.3310000000001</v>
      </c>
      <c r="E32" s="425">
        <v>3448.5039164490863</v>
      </c>
    </row>
    <row r="33" spans="1:5" s="46" customFormat="1" ht="21.75" customHeight="1" x14ac:dyDescent="0.2">
      <c r="A33" s="424"/>
      <c r="B33" s="429"/>
      <c r="C33" s="425"/>
      <c r="D33" s="425"/>
      <c r="E33" s="425"/>
    </row>
    <row r="34" spans="1:5" s="46" customFormat="1" ht="21.75" customHeight="1" x14ac:dyDescent="0.2">
      <c r="A34" s="423" t="s">
        <v>74</v>
      </c>
      <c r="B34" s="429" t="s">
        <v>213</v>
      </c>
      <c r="C34" s="452">
        <v>7991</v>
      </c>
      <c r="D34" s="452">
        <v>23555.502999999997</v>
      </c>
      <c r="E34" s="423" t="s">
        <v>213</v>
      </c>
    </row>
    <row r="35" spans="1:5" s="46" customFormat="1" ht="21.75" customHeight="1" x14ac:dyDescent="0.2">
      <c r="A35" s="47"/>
      <c r="B35" s="47"/>
      <c r="C35" s="47"/>
      <c r="D35" s="47"/>
      <c r="E35" s="47"/>
    </row>
  </sheetData>
  <mergeCells count="2">
    <mergeCell ref="A2:C2"/>
    <mergeCell ref="A7:A8"/>
  </mergeCells>
  <phoneticPr fontId="47" type="noConversion"/>
  <hyperlinks>
    <hyperlink ref="A1" location="Inhalt!A7" display="Inhalt!A7"/>
  </hyperlinks>
  <printOptions gridLinesSet="0"/>
  <pageMargins left="0.59055118110236227" right="0.59055118110236227" top="0.51181102362204722" bottom="0.51181102362204722" header="0.39370078740157483" footer="0.39370078740157483"/>
  <pageSetup paperSize="9" scale="67" orientation="portrait" blackAndWhite="1" horizontalDpi="4294967292" verticalDpi="300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L91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ColWidth="11" defaultRowHeight="15" x14ac:dyDescent="0.25"/>
  <cols>
    <col min="1" max="1" width="12.25" style="457" customWidth="1"/>
    <col min="2" max="2" width="42" style="457" customWidth="1"/>
    <col min="3" max="3" width="6.125" style="457" customWidth="1"/>
    <col min="4" max="4" width="11.25" style="456" customWidth="1"/>
    <col min="5" max="5" width="6.875" style="456" customWidth="1"/>
    <col min="6" max="6" width="11.25" style="456" customWidth="1"/>
    <col min="7" max="7" width="6.875" style="456" customWidth="1"/>
    <col min="8" max="8" width="11.25" style="456" customWidth="1"/>
    <col min="9" max="9" width="6.875" style="456" customWidth="1"/>
    <col min="10" max="10" width="11.25" style="456" customWidth="1"/>
    <col min="11" max="11" width="6.875" style="456" customWidth="1"/>
    <col min="12" max="16384" width="11" style="456"/>
  </cols>
  <sheetData>
    <row r="1" spans="1:11" x14ac:dyDescent="0.25">
      <c r="A1" s="454" t="s">
        <v>177</v>
      </c>
      <c r="B1" s="454"/>
      <c r="C1" s="455"/>
    </row>
    <row r="2" spans="1:11" x14ac:dyDescent="0.25">
      <c r="A2" s="543" t="s">
        <v>0</v>
      </c>
      <c r="B2" s="543"/>
      <c r="C2" s="544"/>
    </row>
    <row r="3" spans="1:11" x14ac:dyDescent="0.25">
      <c r="A3" s="543"/>
      <c r="B3" s="543"/>
      <c r="C3" s="544"/>
    </row>
    <row r="4" spans="1:11" ht="21.75" customHeight="1" x14ac:dyDescent="0.25">
      <c r="A4" s="244" t="s">
        <v>336</v>
      </c>
      <c r="B4" s="458"/>
      <c r="C4" s="458"/>
      <c r="D4" s="458"/>
      <c r="E4" s="458"/>
      <c r="F4" s="458"/>
      <c r="G4" s="458"/>
      <c r="H4" s="458"/>
      <c r="I4" s="458"/>
      <c r="J4" s="458"/>
      <c r="K4" s="458"/>
    </row>
    <row r="6" spans="1:11" x14ac:dyDescent="0.25">
      <c r="A6" s="545" t="s">
        <v>337</v>
      </c>
      <c r="B6" s="548" t="s">
        <v>401</v>
      </c>
      <c r="C6" s="545" t="s">
        <v>338</v>
      </c>
      <c r="D6" s="551" t="s">
        <v>6</v>
      </c>
      <c r="E6" s="552"/>
      <c r="F6" s="552"/>
      <c r="G6" s="552"/>
      <c r="H6" s="552"/>
      <c r="I6" s="552"/>
      <c r="J6" s="552"/>
      <c r="K6" s="552"/>
    </row>
    <row r="7" spans="1:11" x14ac:dyDescent="0.25">
      <c r="A7" s="546"/>
      <c r="B7" s="549"/>
      <c r="C7" s="546" t="s">
        <v>339</v>
      </c>
      <c r="D7" s="553" t="s">
        <v>65</v>
      </c>
      <c r="E7" s="545"/>
      <c r="F7" s="553" t="s">
        <v>340</v>
      </c>
      <c r="G7" s="545"/>
      <c r="H7" s="556" t="s">
        <v>9</v>
      </c>
      <c r="I7" s="557"/>
      <c r="J7" s="556" t="s">
        <v>10</v>
      </c>
      <c r="K7" s="560"/>
    </row>
    <row r="8" spans="1:11" x14ac:dyDescent="0.25">
      <c r="A8" s="546"/>
      <c r="B8" s="549"/>
      <c r="C8" s="546"/>
      <c r="D8" s="554"/>
      <c r="E8" s="555"/>
      <c r="F8" s="554"/>
      <c r="G8" s="555"/>
      <c r="H8" s="558"/>
      <c r="I8" s="559"/>
      <c r="J8" s="558"/>
      <c r="K8" s="561"/>
    </row>
    <row r="9" spans="1:11" x14ac:dyDescent="0.25">
      <c r="A9" s="547"/>
      <c r="B9" s="550"/>
      <c r="C9" s="547"/>
      <c r="D9" s="474" t="s">
        <v>14</v>
      </c>
      <c r="E9" s="474" t="s">
        <v>144</v>
      </c>
      <c r="F9" s="474" t="s">
        <v>14</v>
      </c>
      <c r="G9" s="474" t="s">
        <v>144</v>
      </c>
      <c r="H9" s="474" t="s">
        <v>14</v>
      </c>
      <c r="I9" s="474" t="s">
        <v>144</v>
      </c>
      <c r="J9" s="474" t="s">
        <v>14</v>
      </c>
      <c r="K9" s="475" t="s">
        <v>144</v>
      </c>
    </row>
    <row r="11" spans="1:11" x14ac:dyDescent="0.25">
      <c r="A11" s="459">
        <v>1252429301</v>
      </c>
      <c r="B11" s="460" t="s">
        <v>341</v>
      </c>
      <c r="C11" s="461">
        <v>1</v>
      </c>
      <c r="D11" s="462">
        <v>10335</v>
      </c>
      <c r="E11" s="463">
        <v>6.0151907575008003</v>
      </c>
      <c r="F11" s="462">
        <v>454</v>
      </c>
      <c r="G11" s="463">
        <v>0.83020938100027442</v>
      </c>
      <c r="H11" s="462">
        <v>2329</v>
      </c>
      <c r="I11" s="463">
        <v>3.1029750722784017</v>
      </c>
      <c r="J11" s="462">
        <v>8006</v>
      </c>
      <c r="K11" s="463">
        <v>8.2742512247049351</v>
      </c>
    </row>
    <row r="12" spans="1:11" x14ac:dyDescent="0.25">
      <c r="A12" s="459">
        <v>4508311201</v>
      </c>
      <c r="B12" s="460" t="s">
        <v>342</v>
      </c>
      <c r="C12" s="461">
        <v>2</v>
      </c>
      <c r="D12" s="462">
        <v>10065</v>
      </c>
      <c r="E12" s="463">
        <v>5.858044990251142</v>
      </c>
      <c r="F12" s="462">
        <v>8472</v>
      </c>
      <c r="G12" s="463">
        <v>15.492365365273841</v>
      </c>
      <c r="H12" s="462">
        <v>9680</v>
      </c>
      <c r="I12" s="463">
        <v>12.896865049229254</v>
      </c>
      <c r="J12" s="462">
        <v>385</v>
      </c>
      <c r="K12" s="463">
        <v>0.39789991525248558</v>
      </c>
    </row>
    <row r="13" spans="1:11" x14ac:dyDescent="0.25">
      <c r="A13" s="459">
        <v>1027130304</v>
      </c>
      <c r="B13" s="460" t="s">
        <v>343</v>
      </c>
      <c r="C13" s="461">
        <v>3</v>
      </c>
      <c r="D13" s="462">
        <v>9423</v>
      </c>
      <c r="E13" s="463">
        <v>5.4843872770130666</v>
      </c>
      <c r="F13" s="462">
        <v>6146</v>
      </c>
      <c r="G13" s="463">
        <v>11.238913778915608</v>
      </c>
      <c r="H13" s="462">
        <v>1353</v>
      </c>
      <c r="I13" s="463">
        <v>1.8026300011990886</v>
      </c>
      <c r="J13" s="462">
        <v>8070</v>
      </c>
      <c r="K13" s="463">
        <v>8.3403956262014507</v>
      </c>
    </row>
    <row r="14" spans="1:11" x14ac:dyDescent="0.25">
      <c r="A14" s="459">
        <v>1292510301</v>
      </c>
      <c r="B14" s="460" t="s">
        <v>344</v>
      </c>
      <c r="C14" s="461">
        <v>4</v>
      </c>
      <c r="D14" s="462">
        <v>6685</v>
      </c>
      <c r="E14" s="463">
        <v>3.8908127928294971</v>
      </c>
      <c r="F14" s="462">
        <v>344</v>
      </c>
      <c r="G14" s="463">
        <v>0.6290573283350096</v>
      </c>
      <c r="H14" s="462">
        <v>4654</v>
      </c>
      <c r="I14" s="463">
        <v>6.20062086147861</v>
      </c>
      <c r="J14" s="462">
        <v>2031</v>
      </c>
      <c r="K14" s="463">
        <v>2.0990512412410345</v>
      </c>
    </row>
    <row r="15" spans="1:11" x14ac:dyDescent="0.25">
      <c r="A15" s="459">
        <v>2272529305</v>
      </c>
      <c r="B15" s="460" t="s">
        <v>345</v>
      </c>
      <c r="C15" s="461">
        <v>5</v>
      </c>
      <c r="D15" s="462">
        <v>5562</v>
      </c>
      <c r="E15" s="463">
        <v>3.2372028053429562</v>
      </c>
      <c r="F15" s="462">
        <v>85</v>
      </c>
      <c r="G15" s="463">
        <v>0.15543567705952271</v>
      </c>
      <c r="H15" s="462">
        <v>3325</v>
      </c>
      <c r="I15" s="463">
        <v>4.4299665587486849</v>
      </c>
      <c r="J15" s="462">
        <v>2237</v>
      </c>
      <c r="K15" s="463">
        <v>2.3119535335579489</v>
      </c>
    </row>
    <row r="16" spans="1:11" x14ac:dyDescent="0.25">
      <c r="A16" s="459">
        <v>2272639301</v>
      </c>
      <c r="B16" s="460" t="s">
        <v>346</v>
      </c>
      <c r="C16" s="461">
        <v>6</v>
      </c>
      <c r="D16" s="462">
        <v>4402</v>
      </c>
      <c r="E16" s="463">
        <v>2.5620580275296101</v>
      </c>
      <c r="F16" s="462">
        <v>51</v>
      </c>
      <c r="G16" s="463">
        <v>9.3261406235713634E-2</v>
      </c>
      <c r="H16" s="462">
        <v>2447</v>
      </c>
      <c r="I16" s="463">
        <v>3.2601889230851224</v>
      </c>
      <c r="J16" s="462">
        <v>1955</v>
      </c>
      <c r="K16" s="463">
        <v>2.0205047644639205</v>
      </c>
    </row>
    <row r="17" spans="1:12" x14ac:dyDescent="0.25">
      <c r="A17" s="459">
        <v>1292630302</v>
      </c>
      <c r="B17" s="460" t="s">
        <v>347</v>
      </c>
      <c r="C17" s="461">
        <v>7</v>
      </c>
      <c r="D17" s="462">
        <v>4297</v>
      </c>
      <c r="E17" s="463">
        <v>2.5009457847102987</v>
      </c>
      <c r="F17" s="462">
        <v>150</v>
      </c>
      <c r="G17" s="463">
        <v>0.27429825363445182</v>
      </c>
      <c r="H17" s="462">
        <v>2763</v>
      </c>
      <c r="I17" s="463">
        <v>3.6812022862624403</v>
      </c>
      <c r="J17" s="462">
        <v>1534</v>
      </c>
      <c r="K17" s="463">
        <v>1.5853986233696438</v>
      </c>
    </row>
    <row r="18" spans="1:12" ht="25.5" x14ac:dyDescent="0.25">
      <c r="A18" s="476" t="s">
        <v>415</v>
      </c>
      <c r="B18" s="460" t="s">
        <v>352</v>
      </c>
      <c r="C18" s="461">
        <v>8</v>
      </c>
      <c r="D18" s="477">
        <v>4015</v>
      </c>
      <c r="E18" s="478">
        <v>2.3368157611384337</v>
      </c>
      <c r="F18" s="477">
        <v>214</v>
      </c>
      <c r="G18" s="478">
        <v>0.39133217518515129</v>
      </c>
      <c r="H18" s="477">
        <v>3048</v>
      </c>
      <c r="I18" s="478">
        <v>4.060913705583757</v>
      </c>
      <c r="J18" s="477">
        <v>967</v>
      </c>
      <c r="K18" s="478">
        <v>0.99940056636143781</v>
      </c>
      <c r="L18" s="457"/>
    </row>
    <row r="19" spans="1:12" x14ac:dyDescent="0.25">
      <c r="A19" s="459">
        <v>1067130302</v>
      </c>
      <c r="B19" s="460" t="s">
        <v>348</v>
      </c>
      <c r="C19" s="461">
        <v>9</v>
      </c>
      <c r="D19" s="462">
        <v>3570</v>
      </c>
      <c r="E19" s="463">
        <v>2.0778162558565896</v>
      </c>
      <c r="F19" s="462">
        <v>1682</v>
      </c>
      <c r="G19" s="463">
        <v>3.0757977507543202</v>
      </c>
      <c r="H19" s="462">
        <v>903</v>
      </c>
      <c r="I19" s="463">
        <v>1.2030856549022744</v>
      </c>
      <c r="J19" s="462">
        <v>2667</v>
      </c>
      <c r="K19" s="463">
        <v>2.7563612311126731</v>
      </c>
    </row>
    <row r="20" spans="1:12" x14ac:dyDescent="0.25">
      <c r="A20" s="459">
        <v>1026120301</v>
      </c>
      <c r="B20" s="460" t="s">
        <v>349</v>
      </c>
      <c r="C20" s="461">
        <v>10</v>
      </c>
      <c r="D20" s="462">
        <v>3498</v>
      </c>
      <c r="E20" s="463">
        <v>2.0359107179233478</v>
      </c>
      <c r="F20" s="462">
        <v>1558</v>
      </c>
      <c r="G20" s="463">
        <v>2.84904452774984</v>
      </c>
      <c r="H20" s="462">
        <v>488</v>
      </c>
      <c r="I20" s="463">
        <v>0.65017253553965648</v>
      </c>
      <c r="J20" s="462">
        <v>3010</v>
      </c>
      <c r="K20" s="463">
        <v>3.110853882883069</v>
      </c>
    </row>
    <row r="21" spans="1:12" x14ac:dyDescent="0.25">
      <c r="A21" s="459"/>
      <c r="B21" s="464" t="s">
        <v>351</v>
      </c>
      <c r="C21" s="461"/>
      <c r="D21" s="462">
        <v>61852</v>
      </c>
      <c r="E21" s="463">
        <v>35.999185170095743</v>
      </c>
      <c r="F21" s="462">
        <v>19156</v>
      </c>
      <c r="G21" s="463">
        <v>35.029715644143735</v>
      </c>
      <c r="H21" s="462">
        <v>30990</v>
      </c>
      <c r="I21" s="463">
        <v>41.288620648307287</v>
      </c>
      <c r="J21" s="462">
        <v>30862</v>
      </c>
      <c r="K21" s="463">
        <v>31.896070609148598</v>
      </c>
    </row>
    <row r="22" spans="1:12" x14ac:dyDescent="0.25">
      <c r="A22" s="459"/>
      <c r="B22" s="460"/>
      <c r="C22" s="461"/>
      <c r="D22" s="462"/>
      <c r="E22" s="462"/>
      <c r="F22" s="462"/>
      <c r="G22" s="462"/>
      <c r="H22" s="462"/>
      <c r="I22" s="462"/>
      <c r="J22" s="462"/>
    </row>
    <row r="23" spans="1:12" x14ac:dyDescent="0.25">
      <c r="A23" s="459">
        <v>2278239301</v>
      </c>
      <c r="B23" s="460" t="s">
        <v>350</v>
      </c>
      <c r="C23" s="461">
        <v>11</v>
      </c>
      <c r="D23" s="462">
        <v>3339</v>
      </c>
      <c r="E23" s="463">
        <v>1.9433693216541048</v>
      </c>
      <c r="F23" s="462">
        <v>2930</v>
      </c>
      <c r="G23" s="463">
        <v>5.3579592209929601</v>
      </c>
      <c r="H23" s="462">
        <v>2103</v>
      </c>
      <c r="I23" s="463">
        <v>2.8018705783604458</v>
      </c>
      <c r="J23" s="462">
        <v>1236</v>
      </c>
      <c r="K23" s="463">
        <v>1.2774137539014863</v>
      </c>
    </row>
    <row r="24" spans="1:12" x14ac:dyDescent="0.25">
      <c r="A24" s="459">
        <v>2273429303</v>
      </c>
      <c r="B24" s="460" t="s">
        <v>353</v>
      </c>
      <c r="C24" s="461">
        <v>12</v>
      </c>
      <c r="D24" s="462">
        <v>2612</v>
      </c>
      <c r="E24" s="463">
        <v>1.5202397928003957</v>
      </c>
      <c r="F24" s="462">
        <v>36</v>
      </c>
      <c r="G24" s="463">
        <v>6.5831580872268439E-2</v>
      </c>
      <c r="H24" s="462">
        <v>1596</v>
      </c>
      <c r="I24" s="463">
        <v>2.1263839481993685</v>
      </c>
      <c r="J24" s="462">
        <v>1016</v>
      </c>
      <c r="K24" s="463">
        <v>1.0500423737572087</v>
      </c>
    </row>
    <row r="25" spans="1:12" x14ac:dyDescent="0.25">
      <c r="A25" s="459">
        <v>1017221301</v>
      </c>
      <c r="B25" s="460" t="s">
        <v>354</v>
      </c>
      <c r="C25" s="461">
        <v>13</v>
      </c>
      <c r="D25" s="462">
        <v>2443</v>
      </c>
      <c r="E25" s="463">
        <v>1.4218781829293137</v>
      </c>
      <c r="F25" s="462">
        <v>1903</v>
      </c>
      <c r="G25" s="463">
        <v>3.479930511109079</v>
      </c>
      <c r="H25" s="462">
        <v>235</v>
      </c>
      <c r="I25" s="463">
        <v>0.31309538084389199</v>
      </c>
      <c r="J25" s="462">
        <v>2208</v>
      </c>
      <c r="K25" s="463">
        <v>2.2819818516298396</v>
      </c>
    </row>
    <row r="26" spans="1:12" x14ac:dyDescent="0.25">
      <c r="A26" s="459">
        <v>1265139301</v>
      </c>
      <c r="B26" s="460" t="s">
        <v>355</v>
      </c>
      <c r="C26" s="461">
        <v>14</v>
      </c>
      <c r="D26" s="462">
        <v>2416</v>
      </c>
      <c r="E26" s="463">
        <v>1.4061636062043477</v>
      </c>
      <c r="F26" s="462">
        <v>174</v>
      </c>
      <c r="G26" s="463">
        <v>0.31818597421596417</v>
      </c>
      <c r="H26" s="462">
        <v>305</v>
      </c>
      <c r="I26" s="463">
        <v>0.40635783471228532</v>
      </c>
      <c r="J26" s="462">
        <v>2111</v>
      </c>
      <c r="K26" s="463">
        <v>2.1817317431116807</v>
      </c>
    </row>
    <row r="27" spans="1:12" x14ac:dyDescent="0.25">
      <c r="A27" s="459">
        <v>2097130301</v>
      </c>
      <c r="B27" s="460" t="s">
        <v>356</v>
      </c>
      <c r="C27" s="461">
        <v>15</v>
      </c>
      <c r="D27" s="462">
        <v>2383</v>
      </c>
      <c r="E27" s="463">
        <v>1.3869569013182783</v>
      </c>
      <c r="F27" s="462">
        <v>846</v>
      </c>
      <c r="G27" s="463">
        <v>1.5470421504983085</v>
      </c>
      <c r="H27" s="462">
        <v>808</v>
      </c>
      <c r="I27" s="463">
        <v>1.076515181795169</v>
      </c>
      <c r="J27" s="462">
        <v>1575</v>
      </c>
      <c r="K27" s="463">
        <v>1.6277723805783499</v>
      </c>
    </row>
    <row r="28" spans="1:12" x14ac:dyDescent="0.25">
      <c r="A28" s="459">
        <v>1067130301</v>
      </c>
      <c r="B28" s="460" t="s">
        <v>357</v>
      </c>
      <c r="C28" s="461">
        <v>16</v>
      </c>
      <c r="D28" s="462">
        <v>2330</v>
      </c>
      <c r="E28" s="463">
        <v>1.3561097692285307</v>
      </c>
      <c r="F28" s="462">
        <v>154</v>
      </c>
      <c r="G28" s="463">
        <v>0.28161287373137062</v>
      </c>
      <c r="H28" s="462">
        <v>456</v>
      </c>
      <c r="I28" s="463">
        <v>0.60753827091410528</v>
      </c>
      <c r="J28" s="462">
        <v>1874</v>
      </c>
      <c r="K28" s="463">
        <v>1.9367907563198907</v>
      </c>
    </row>
    <row r="29" spans="1:12" x14ac:dyDescent="0.25">
      <c r="A29" s="459">
        <v>1027130301</v>
      </c>
      <c r="B29" s="460" t="s">
        <v>358</v>
      </c>
      <c r="C29" s="461">
        <v>17</v>
      </c>
      <c r="D29" s="462">
        <v>2120</v>
      </c>
      <c r="E29" s="463">
        <v>1.2338852835899079</v>
      </c>
      <c r="F29" s="462">
        <v>396</v>
      </c>
      <c r="G29" s="463">
        <v>0.72414738959495295</v>
      </c>
      <c r="H29" s="462">
        <v>258</v>
      </c>
      <c r="I29" s="463">
        <v>0.34373875854350694</v>
      </c>
      <c r="J29" s="462">
        <v>1862</v>
      </c>
      <c r="K29" s="463">
        <v>1.9243886810392938</v>
      </c>
    </row>
    <row r="30" spans="1:12" x14ac:dyDescent="0.25">
      <c r="A30" s="459">
        <v>1252639301</v>
      </c>
      <c r="B30" s="460" t="s">
        <v>359</v>
      </c>
      <c r="C30" s="461">
        <v>18</v>
      </c>
      <c r="D30" s="462">
        <v>2021</v>
      </c>
      <c r="E30" s="463">
        <v>1.1762651689316999</v>
      </c>
      <c r="F30" s="462">
        <v>88</v>
      </c>
      <c r="G30" s="463">
        <v>0.16092164213221175</v>
      </c>
      <c r="H30" s="462">
        <v>377</v>
      </c>
      <c r="I30" s="463">
        <v>0.5022849301197756</v>
      </c>
      <c r="J30" s="462">
        <v>1644</v>
      </c>
      <c r="K30" s="463">
        <v>1.6990843134417826</v>
      </c>
    </row>
    <row r="31" spans="1:12" x14ac:dyDescent="0.25">
      <c r="A31" s="459">
        <v>1027211301</v>
      </c>
      <c r="B31" s="460" t="s">
        <v>360</v>
      </c>
      <c r="C31" s="461">
        <v>19</v>
      </c>
      <c r="D31" s="462">
        <v>2004</v>
      </c>
      <c r="E31" s="463">
        <v>1.1663708058085733</v>
      </c>
      <c r="F31" s="462">
        <v>1079</v>
      </c>
      <c r="G31" s="463">
        <v>1.9731187711438238</v>
      </c>
      <c r="H31" s="462">
        <v>1</v>
      </c>
      <c r="I31" s="463">
        <v>1.3323207695484765E-3</v>
      </c>
      <c r="J31" s="462">
        <v>2003</v>
      </c>
      <c r="K31" s="463">
        <v>2.070113065586308</v>
      </c>
    </row>
    <row r="32" spans="1:12" x14ac:dyDescent="0.25">
      <c r="A32" s="459">
        <v>2273329302</v>
      </c>
      <c r="B32" s="460" t="s">
        <v>361</v>
      </c>
      <c r="C32" s="461">
        <v>20</v>
      </c>
      <c r="D32" s="462">
        <v>1870</v>
      </c>
      <c r="E32" s="463">
        <v>1.0883799435439281</v>
      </c>
      <c r="F32" s="462">
        <v>198</v>
      </c>
      <c r="G32" s="463">
        <v>0.36207369479747648</v>
      </c>
      <c r="H32" s="462">
        <v>1328</v>
      </c>
      <c r="I32" s="463">
        <v>1.7693219819603767</v>
      </c>
      <c r="J32" s="462">
        <v>542</v>
      </c>
      <c r="K32" s="463">
        <v>0.560160400173629</v>
      </c>
    </row>
    <row r="33" spans="1:11" x14ac:dyDescent="0.25">
      <c r="A33" s="459"/>
      <c r="B33" s="464" t="s">
        <v>362</v>
      </c>
      <c r="C33" s="461"/>
      <c r="D33" s="462">
        <v>23538</v>
      </c>
      <c r="E33" s="463">
        <v>13.699618776009078</v>
      </c>
      <c r="F33" s="462">
        <v>7804</v>
      </c>
      <c r="G33" s="463">
        <v>14.270823809088414</v>
      </c>
      <c r="H33" s="462">
        <v>7467</v>
      </c>
      <c r="I33" s="463">
        <v>9.948439186218474</v>
      </c>
      <c r="J33" s="462">
        <v>16071</v>
      </c>
      <c r="K33" s="463">
        <v>16.609479319539471</v>
      </c>
    </row>
    <row r="34" spans="1:11" x14ac:dyDescent="0.25">
      <c r="A34" s="459"/>
      <c r="B34" s="460"/>
      <c r="C34" s="461"/>
      <c r="D34" s="462"/>
      <c r="E34" s="462"/>
      <c r="F34" s="462"/>
      <c r="G34" s="462"/>
      <c r="H34" s="462"/>
      <c r="I34" s="462"/>
      <c r="J34" s="462"/>
    </row>
    <row r="35" spans="1:11" x14ac:dyDescent="0.25">
      <c r="A35" s="459">
        <v>1027322304</v>
      </c>
      <c r="B35" s="460" t="s">
        <v>363</v>
      </c>
      <c r="C35" s="461">
        <v>21</v>
      </c>
      <c r="D35" s="462">
        <v>1813</v>
      </c>
      <c r="E35" s="463">
        <v>1.0552047260134447</v>
      </c>
      <c r="F35" s="462">
        <v>1521</v>
      </c>
      <c r="G35" s="463">
        <v>2.7813842918533416</v>
      </c>
      <c r="H35" s="462">
        <v>106</v>
      </c>
      <c r="I35" s="463">
        <v>0.14122600157213852</v>
      </c>
      <c r="J35" s="462">
        <v>1707</v>
      </c>
      <c r="K35" s="463">
        <v>1.7641952086649166</v>
      </c>
    </row>
    <row r="36" spans="1:11" x14ac:dyDescent="0.25">
      <c r="A36" s="459">
        <v>1293110301</v>
      </c>
      <c r="B36" s="460" t="s">
        <v>364</v>
      </c>
      <c r="C36" s="461">
        <v>22</v>
      </c>
      <c r="D36" s="462">
        <v>1726</v>
      </c>
      <c r="E36" s="463">
        <v>1.0045688676774438</v>
      </c>
      <c r="F36" s="462">
        <v>243</v>
      </c>
      <c r="G36" s="463">
        <v>0.44436317088781202</v>
      </c>
      <c r="H36" s="462">
        <v>1341</v>
      </c>
      <c r="I36" s="463">
        <v>1.786642151964507</v>
      </c>
      <c r="J36" s="462">
        <v>385</v>
      </c>
      <c r="K36" s="463">
        <v>0.39789991525248558</v>
      </c>
    </row>
    <row r="37" spans="1:11" x14ac:dyDescent="0.25">
      <c r="A37" s="459">
        <v>1027130303</v>
      </c>
      <c r="B37" s="460" t="s">
        <v>365</v>
      </c>
      <c r="C37" s="461">
        <v>23</v>
      </c>
      <c r="D37" s="462">
        <v>1630</v>
      </c>
      <c r="E37" s="463">
        <v>0.94869481709978754</v>
      </c>
      <c r="F37" s="462">
        <v>1084</v>
      </c>
      <c r="G37" s="463">
        <v>1.982262046264972</v>
      </c>
      <c r="H37" s="462">
        <v>101</v>
      </c>
      <c r="I37" s="463">
        <v>0.13456439772439613</v>
      </c>
      <c r="J37" s="462">
        <v>1529</v>
      </c>
      <c r="K37" s="463">
        <v>1.5802310920027283</v>
      </c>
    </row>
    <row r="38" spans="1:11" x14ac:dyDescent="0.25">
      <c r="A38" s="459">
        <v>2272449301</v>
      </c>
      <c r="B38" s="460" t="s">
        <v>366</v>
      </c>
      <c r="C38" s="461">
        <v>24</v>
      </c>
      <c r="D38" s="462">
        <v>1628</v>
      </c>
      <c r="E38" s="463">
        <v>0.94753077437941968</v>
      </c>
      <c r="F38" s="462">
        <v>20</v>
      </c>
      <c r="G38" s="463">
        <v>3.6573100484593585E-2</v>
      </c>
      <c r="H38" s="462">
        <v>837</v>
      </c>
      <c r="I38" s="463">
        <v>1.1151524841120748</v>
      </c>
      <c r="J38" s="462">
        <v>791</v>
      </c>
      <c r="K38" s="463">
        <v>0.81750346224601578</v>
      </c>
    </row>
    <row r="39" spans="1:11" x14ac:dyDescent="0.25">
      <c r="A39" s="459">
        <v>2272459303</v>
      </c>
      <c r="B39" s="460" t="s">
        <v>367</v>
      </c>
      <c r="C39" s="461">
        <v>25</v>
      </c>
      <c r="D39" s="462">
        <v>1361</v>
      </c>
      <c r="E39" s="463">
        <v>0.79213107121031345</v>
      </c>
      <c r="F39" s="462">
        <v>32</v>
      </c>
      <c r="G39" s="463">
        <v>5.8516960775349736E-2</v>
      </c>
      <c r="H39" s="462">
        <v>580</v>
      </c>
      <c r="I39" s="463">
        <v>0.77274604633811639</v>
      </c>
      <c r="J39" s="462">
        <v>781</v>
      </c>
      <c r="K39" s="463">
        <v>0.80716839951218511</v>
      </c>
    </row>
    <row r="40" spans="1:11" x14ac:dyDescent="0.25">
      <c r="A40" s="459">
        <v>2272239304</v>
      </c>
      <c r="B40" s="460" t="s">
        <v>368</v>
      </c>
      <c r="C40" s="461">
        <v>26</v>
      </c>
      <c r="D40" s="462">
        <v>1059</v>
      </c>
      <c r="E40" s="463">
        <v>0.61636062043476991</v>
      </c>
      <c r="F40" s="462">
        <v>54</v>
      </c>
      <c r="G40" s="463">
        <v>9.8747371308402665E-2</v>
      </c>
      <c r="H40" s="462">
        <v>669</v>
      </c>
      <c r="I40" s="463">
        <v>0.89132259482793075</v>
      </c>
      <c r="J40" s="462">
        <v>390</v>
      </c>
      <c r="K40" s="463">
        <v>0.40306744661940103</v>
      </c>
    </row>
    <row r="41" spans="1:11" x14ac:dyDescent="0.25">
      <c r="A41" s="459">
        <v>2292611301</v>
      </c>
      <c r="B41" s="460" t="s">
        <v>369</v>
      </c>
      <c r="C41" s="461">
        <v>27</v>
      </c>
      <c r="D41" s="462">
        <v>1058</v>
      </c>
      <c r="E41" s="463">
        <v>0.61577859907458599</v>
      </c>
      <c r="F41" s="462">
        <v>46</v>
      </c>
      <c r="G41" s="463">
        <v>8.4118131114565245E-2</v>
      </c>
      <c r="H41" s="462">
        <v>754</v>
      </c>
      <c r="I41" s="463">
        <v>1.0045698602395512</v>
      </c>
      <c r="J41" s="462">
        <v>304</v>
      </c>
      <c r="K41" s="463">
        <v>0.31418590710845612</v>
      </c>
    </row>
    <row r="42" spans="1:11" x14ac:dyDescent="0.25">
      <c r="A42" s="459">
        <v>1017151301</v>
      </c>
      <c r="B42" s="460" t="s">
        <v>370</v>
      </c>
      <c r="C42" s="461">
        <v>28</v>
      </c>
      <c r="D42" s="462">
        <v>970</v>
      </c>
      <c r="E42" s="463">
        <v>0.56456071937840113</v>
      </c>
      <c r="F42" s="462">
        <v>790</v>
      </c>
      <c r="G42" s="463">
        <v>1.4446374691414465</v>
      </c>
      <c r="H42" s="462">
        <v>28</v>
      </c>
      <c r="I42" s="463">
        <v>3.7304981547357341E-2</v>
      </c>
      <c r="J42" s="462">
        <v>942</v>
      </c>
      <c r="K42" s="463">
        <v>0.97356290952686075</v>
      </c>
    </row>
    <row r="43" spans="1:11" x14ac:dyDescent="0.25">
      <c r="A43" s="459">
        <v>1067130304</v>
      </c>
      <c r="B43" s="460" t="s">
        <v>371</v>
      </c>
      <c r="C43" s="461">
        <v>29</v>
      </c>
      <c r="D43" s="462">
        <v>970</v>
      </c>
      <c r="E43" s="463">
        <v>0.56456071937840113</v>
      </c>
      <c r="F43" s="462">
        <v>472</v>
      </c>
      <c r="G43" s="463">
        <v>0.86312517143640843</v>
      </c>
      <c r="H43" s="462">
        <v>723</v>
      </c>
      <c r="I43" s="463">
        <v>0.96326791638354847</v>
      </c>
      <c r="J43" s="462">
        <v>247</v>
      </c>
      <c r="K43" s="463">
        <v>0.25527604952562061</v>
      </c>
    </row>
    <row r="44" spans="1:11" x14ac:dyDescent="0.25">
      <c r="A44" s="459">
        <v>2273339304</v>
      </c>
      <c r="B44" s="460" t="s">
        <v>372</v>
      </c>
      <c r="C44" s="461">
        <v>30</v>
      </c>
      <c r="D44" s="462">
        <v>969</v>
      </c>
      <c r="E44" s="463">
        <v>0.56397869801821721</v>
      </c>
      <c r="F44" s="462">
        <v>12</v>
      </c>
      <c r="G44" s="463">
        <v>2.1943860290756147E-2</v>
      </c>
      <c r="H44" s="462">
        <v>821</v>
      </c>
      <c r="I44" s="463">
        <v>1.0938353517992991</v>
      </c>
      <c r="J44" s="462">
        <v>148</v>
      </c>
      <c r="K44" s="463">
        <v>0.15295892846069575</v>
      </c>
    </row>
    <row r="45" spans="1:11" x14ac:dyDescent="0.25">
      <c r="A45" s="459"/>
      <c r="B45" s="464" t="s">
        <v>373</v>
      </c>
      <c r="C45" s="461"/>
      <c r="D45" s="462">
        <v>13184</v>
      </c>
      <c r="E45" s="463">
        <v>7.6733696126647848</v>
      </c>
      <c r="F45" s="462">
        <v>4274</v>
      </c>
      <c r="G45" s="463">
        <v>7.8156715735576494</v>
      </c>
      <c r="H45" s="462">
        <v>5960</v>
      </c>
      <c r="I45" s="463">
        <v>7.94063178650892</v>
      </c>
      <c r="J45" s="462">
        <v>7224</v>
      </c>
      <c r="K45" s="463">
        <v>7.4660493189193655</v>
      </c>
    </row>
    <row r="46" spans="1:11" x14ac:dyDescent="0.25">
      <c r="A46" s="459"/>
      <c r="B46" s="460"/>
      <c r="C46" s="461"/>
      <c r="D46" s="462"/>
      <c r="E46" s="462"/>
      <c r="F46" s="462"/>
      <c r="G46" s="462"/>
      <c r="H46" s="462"/>
      <c r="I46" s="462"/>
      <c r="J46" s="462"/>
    </row>
    <row r="47" spans="1:11" x14ac:dyDescent="0.25">
      <c r="A47" s="459">
        <v>2273219301</v>
      </c>
      <c r="B47" s="460" t="s">
        <v>374</v>
      </c>
      <c r="C47" s="461">
        <v>31</v>
      </c>
      <c r="D47" s="462">
        <v>945</v>
      </c>
      <c r="E47" s="463">
        <v>0.5500101853738032</v>
      </c>
      <c r="F47" s="462">
        <v>12</v>
      </c>
      <c r="G47" s="463">
        <v>2.1943860290756147E-2</v>
      </c>
      <c r="H47" s="462">
        <v>698</v>
      </c>
      <c r="I47" s="463">
        <v>0.92995989714483651</v>
      </c>
      <c r="J47" s="462">
        <v>247</v>
      </c>
      <c r="K47" s="463">
        <v>0.25527604952562061</v>
      </c>
    </row>
    <row r="48" spans="1:11" x14ac:dyDescent="0.25">
      <c r="A48" s="459">
        <v>2278259302</v>
      </c>
      <c r="B48" s="460" t="s">
        <v>375</v>
      </c>
      <c r="C48" s="461">
        <v>32</v>
      </c>
      <c r="D48" s="462">
        <v>936</v>
      </c>
      <c r="E48" s="463">
        <v>0.54477199313214797</v>
      </c>
      <c r="F48" s="462">
        <v>626</v>
      </c>
      <c r="G48" s="463">
        <v>1.1447380451677791</v>
      </c>
      <c r="H48" s="462">
        <v>582</v>
      </c>
      <c r="I48" s="463">
        <v>0.77541068787721334</v>
      </c>
      <c r="J48" s="462">
        <v>354</v>
      </c>
      <c r="K48" s="463">
        <v>0.36586122077761013</v>
      </c>
    </row>
    <row r="49" spans="1:11" x14ac:dyDescent="0.25">
      <c r="A49" s="459">
        <v>1254139301</v>
      </c>
      <c r="B49" s="460" t="s">
        <v>376</v>
      </c>
      <c r="C49" s="461">
        <v>33</v>
      </c>
      <c r="D49" s="462">
        <v>922</v>
      </c>
      <c r="E49" s="463">
        <v>0.53662369408957311</v>
      </c>
      <c r="F49" s="462">
        <v>103</v>
      </c>
      <c r="G49" s="463">
        <v>0.18835146749565693</v>
      </c>
      <c r="H49" s="462">
        <v>109</v>
      </c>
      <c r="I49" s="463">
        <v>0.14522296388078393</v>
      </c>
      <c r="J49" s="462">
        <v>813</v>
      </c>
      <c r="K49" s="463">
        <v>0.84024060026044356</v>
      </c>
    </row>
    <row r="50" spans="1:11" x14ac:dyDescent="0.25">
      <c r="A50" s="459">
        <v>2273219303</v>
      </c>
      <c r="B50" s="460" t="s">
        <v>377</v>
      </c>
      <c r="C50" s="461">
        <v>34</v>
      </c>
      <c r="D50" s="462">
        <v>873</v>
      </c>
      <c r="E50" s="463">
        <v>0.50810464744056105</v>
      </c>
      <c r="F50" s="462">
        <v>10</v>
      </c>
      <c r="G50" s="463">
        <v>1.8286550242296792E-2</v>
      </c>
      <c r="H50" s="462">
        <v>654</v>
      </c>
      <c r="I50" s="463">
        <v>0.87133778328470357</v>
      </c>
      <c r="J50" s="462">
        <v>219</v>
      </c>
      <c r="K50" s="463">
        <v>0.22633787387089438</v>
      </c>
    </row>
    <row r="51" spans="1:11" x14ac:dyDescent="0.25">
      <c r="A51" s="459">
        <v>1027322302</v>
      </c>
      <c r="B51" s="460" t="s">
        <v>378</v>
      </c>
      <c r="C51" s="461">
        <v>35</v>
      </c>
      <c r="D51" s="462">
        <v>870</v>
      </c>
      <c r="E51" s="463">
        <v>0.50635858336000927</v>
      </c>
      <c r="F51" s="462">
        <v>730</v>
      </c>
      <c r="G51" s="463">
        <v>1.3349181676876658</v>
      </c>
      <c r="H51" s="462">
        <v>30</v>
      </c>
      <c r="I51" s="463">
        <v>3.9969623086454291E-2</v>
      </c>
      <c r="J51" s="462">
        <v>840</v>
      </c>
      <c r="K51" s="463">
        <v>0.86814526964178673</v>
      </c>
    </row>
    <row r="52" spans="1:11" x14ac:dyDescent="0.25">
      <c r="A52" s="459">
        <v>5097230301</v>
      </c>
      <c r="B52" s="460" t="s">
        <v>379</v>
      </c>
      <c r="C52" s="461">
        <v>36</v>
      </c>
      <c r="D52" s="462">
        <v>855</v>
      </c>
      <c r="E52" s="463">
        <v>0.49762826295725054</v>
      </c>
      <c r="F52" s="462">
        <v>661</v>
      </c>
      <c r="G52" s="463">
        <v>1.2087409710158179</v>
      </c>
      <c r="H52" s="462">
        <v>37</v>
      </c>
      <c r="I52" s="463">
        <v>4.9295868473293633E-2</v>
      </c>
      <c r="J52" s="462">
        <v>818</v>
      </c>
      <c r="K52" s="463">
        <v>0.84540813162735895</v>
      </c>
    </row>
    <row r="53" spans="1:11" x14ac:dyDescent="0.25">
      <c r="A53" s="459">
        <v>1027213301</v>
      </c>
      <c r="B53" s="460" t="s">
        <v>380</v>
      </c>
      <c r="C53" s="461">
        <v>37</v>
      </c>
      <c r="D53" s="462">
        <v>806</v>
      </c>
      <c r="E53" s="463">
        <v>0.46910921630823854</v>
      </c>
      <c r="F53" s="462">
        <v>337</v>
      </c>
      <c r="G53" s="463">
        <v>0.61625674316540191</v>
      </c>
      <c r="H53" s="462">
        <v>3</v>
      </c>
      <c r="I53" s="463">
        <v>3.9969623086454293E-3</v>
      </c>
      <c r="J53" s="462">
        <v>803</v>
      </c>
      <c r="K53" s="463">
        <v>0.82990553752661289</v>
      </c>
    </row>
    <row r="54" spans="1:11" x14ac:dyDescent="0.25">
      <c r="A54" s="459">
        <v>1292230301</v>
      </c>
      <c r="B54" s="460" t="s">
        <v>381</v>
      </c>
      <c r="C54" s="461">
        <v>38</v>
      </c>
      <c r="D54" s="462">
        <v>749</v>
      </c>
      <c r="E54" s="463">
        <v>0.43593399877775518</v>
      </c>
      <c r="F54" s="462">
        <v>57</v>
      </c>
      <c r="G54" s="463">
        <v>0.10423333638109171</v>
      </c>
      <c r="H54" s="462">
        <v>667</v>
      </c>
      <c r="I54" s="463">
        <v>0.88865795328883379</v>
      </c>
      <c r="J54" s="462">
        <v>82</v>
      </c>
      <c r="K54" s="463">
        <v>8.4747514417412503E-2</v>
      </c>
    </row>
    <row r="55" spans="1:11" x14ac:dyDescent="0.25">
      <c r="A55" s="459">
        <v>1026131301</v>
      </c>
      <c r="B55" s="460" t="s">
        <v>382</v>
      </c>
      <c r="C55" s="461">
        <v>39</v>
      </c>
      <c r="D55" s="462">
        <v>735</v>
      </c>
      <c r="E55" s="463">
        <v>0.42778569973518027</v>
      </c>
      <c r="F55" s="462">
        <v>492</v>
      </c>
      <c r="G55" s="463">
        <v>0.89969827192100205</v>
      </c>
      <c r="H55" s="462">
        <v>20</v>
      </c>
      <c r="I55" s="463">
        <v>2.6646415390969531E-2</v>
      </c>
      <c r="J55" s="462">
        <v>715</v>
      </c>
      <c r="K55" s="463">
        <v>0.73895698546890176</v>
      </c>
    </row>
    <row r="56" spans="1:11" x14ac:dyDescent="0.25">
      <c r="A56" s="459">
        <v>1066321301</v>
      </c>
      <c r="B56" s="460" t="s">
        <v>384</v>
      </c>
      <c r="C56" s="461">
        <v>40</v>
      </c>
      <c r="D56" s="462">
        <v>658</v>
      </c>
      <c r="E56" s="463">
        <v>0.38297005500101855</v>
      </c>
      <c r="F56" s="462">
        <v>353</v>
      </c>
      <c r="G56" s="463">
        <v>0.64551522355307678</v>
      </c>
      <c r="H56" s="462">
        <v>644</v>
      </c>
      <c r="I56" s="463">
        <v>0.85801457558921879</v>
      </c>
      <c r="J56" s="462">
        <v>14</v>
      </c>
      <c r="K56" s="463">
        <v>1.4469087827363112E-2</v>
      </c>
    </row>
    <row r="57" spans="1:11" x14ac:dyDescent="0.25">
      <c r="A57" s="459"/>
      <c r="B57" s="464" t="s">
        <v>383</v>
      </c>
      <c r="C57" s="461"/>
      <c r="D57" s="462">
        <v>8349</v>
      </c>
      <c r="E57" s="463">
        <v>4.8592963361755377</v>
      </c>
      <c r="F57" s="462">
        <v>3381</v>
      </c>
      <c r="G57" s="463">
        <v>6.1826826369205454</v>
      </c>
      <c r="H57" s="462">
        <v>3444</v>
      </c>
      <c r="I57" s="463">
        <v>4.5885127303249531</v>
      </c>
      <c r="J57" s="462">
        <v>4905</v>
      </c>
      <c r="K57" s="463">
        <v>5.0693482709440048</v>
      </c>
    </row>
    <row r="58" spans="1:11" x14ac:dyDescent="0.25">
      <c r="A58" s="459"/>
      <c r="B58" s="460"/>
      <c r="C58" s="461"/>
      <c r="D58" s="462"/>
      <c r="E58" s="462"/>
      <c r="F58" s="462"/>
      <c r="G58" s="462"/>
      <c r="H58" s="462"/>
      <c r="I58" s="462"/>
      <c r="J58" s="462"/>
    </row>
    <row r="59" spans="1:11" x14ac:dyDescent="0.25">
      <c r="A59" s="459">
        <v>1292612302</v>
      </c>
      <c r="B59" s="460" t="s">
        <v>385</v>
      </c>
      <c r="C59" s="461">
        <v>41</v>
      </c>
      <c r="D59" s="462">
        <v>626</v>
      </c>
      <c r="E59" s="463">
        <v>0.36434537147513313</v>
      </c>
      <c r="F59" s="462">
        <v>14</v>
      </c>
      <c r="G59" s="463">
        <v>2.5601170339215506E-2</v>
      </c>
      <c r="H59" s="462">
        <v>558</v>
      </c>
      <c r="I59" s="463">
        <v>0.74343498940804986</v>
      </c>
      <c r="J59" s="462">
        <v>68</v>
      </c>
      <c r="K59" s="463">
        <v>7.0278426590049403E-2</v>
      </c>
    </row>
    <row r="60" spans="1:11" x14ac:dyDescent="0.25">
      <c r="A60" s="459">
        <v>1252219301</v>
      </c>
      <c r="B60" s="460" t="s">
        <v>386</v>
      </c>
      <c r="C60" s="461">
        <v>42</v>
      </c>
      <c r="D60" s="462">
        <v>626</v>
      </c>
      <c r="E60" s="463">
        <v>0.36434537147513313</v>
      </c>
      <c r="F60" s="462">
        <v>19</v>
      </c>
      <c r="G60" s="463">
        <v>3.4744445460363899E-2</v>
      </c>
      <c r="H60" s="462">
        <v>172</v>
      </c>
      <c r="I60" s="463">
        <v>0.22915917236233796</v>
      </c>
      <c r="J60" s="462">
        <v>454</v>
      </c>
      <c r="K60" s="463">
        <v>0.46921184811591804</v>
      </c>
    </row>
    <row r="61" spans="1:11" x14ac:dyDescent="0.25">
      <c r="A61" s="459">
        <v>1293421301</v>
      </c>
      <c r="B61" s="460" t="s">
        <v>387</v>
      </c>
      <c r="C61" s="461">
        <v>43</v>
      </c>
      <c r="D61" s="462">
        <v>621</v>
      </c>
      <c r="E61" s="463">
        <v>0.36143526467421355</v>
      </c>
      <c r="F61" s="462">
        <v>44</v>
      </c>
      <c r="G61" s="463">
        <v>8.0460821066105873E-2</v>
      </c>
      <c r="H61" s="462">
        <v>476</v>
      </c>
      <c r="I61" s="463">
        <v>0.63418468630507485</v>
      </c>
      <c r="J61" s="462">
        <v>145</v>
      </c>
      <c r="K61" s="463">
        <v>0.14985840964054653</v>
      </c>
    </row>
    <row r="62" spans="1:11" x14ac:dyDescent="0.25">
      <c r="A62" s="459">
        <v>4027320301</v>
      </c>
      <c r="B62" s="460" t="s">
        <v>388</v>
      </c>
      <c r="C62" s="461">
        <v>44</v>
      </c>
      <c r="D62" s="462">
        <v>588</v>
      </c>
      <c r="E62" s="463">
        <v>0.34222855978814426</v>
      </c>
      <c r="F62" s="462">
        <v>376</v>
      </c>
      <c r="G62" s="463">
        <v>0.68757428911035934</v>
      </c>
      <c r="H62" s="462">
        <v>3</v>
      </c>
      <c r="I62" s="463">
        <v>3.9969623086454293E-3</v>
      </c>
      <c r="J62" s="462">
        <v>585</v>
      </c>
      <c r="K62" s="463">
        <v>0.6046011699291014</v>
      </c>
    </row>
    <row r="63" spans="1:11" x14ac:dyDescent="0.25">
      <c r="A63" s="459">
        <v>4508313401</v>
      </c>
      <c r="B63" s="460" t="s">
        <v>389</v>
      </c>
      <c r="C63" s="461">
        <v>45</v>
      </c>
      <c r="D63" s="462">
        <v>583</v>
      </c>
      <c r="E63" s="463">
        <v>0.33931845298722463</v>
      </c>
      <c r="F63" s="462">
        <v>501</v>
      </c>
      <c r="G63" s="463">
        <v>0.91615616713906922</v>
      </c>
      <c r="H63" s="462">
        <v>171</v>
      </c>
      <c r="I63" s="463">
        <v>0.22782685159278951</v>
      </c>
      <c r="J63" s="462">
        <v>412</v>
      </c>
      <c r="K63" s="463">
        <v>0.4258045846338287</v>
      </c>
    </row>
    <row r="64" spans="1:11" x14ac:dyDescent="0.25">
      <c r="A64" s="459">
        <v>2097130302</v>
      </c>
      <c r="B64" s="460" t="s">
        <v>390</v>
      </c>
      <c r="C64" s="461">
        <v>46</v>
      </c>
      <c r="D64" s="462">
        <v>538</v>
      </c>
      <c r="E64" s="463">
        <v>0.31312749177894827</v>
      </c>
      <c r="F64" s="462">
        <v>34</v>
      </c>
      <c r="G64" s="463">
        <v>6.2174270823809087E-2</v>
      </c>
      <c r="H64" s="462">
        <v>146</v>
      </c>
      <c r="I64" s="463">
        <v>0.19451883235407755</v>
      </c>
      <c r="J64" s="462">
        <v>392</v>
      </c>
      <c r="K64" s="463">
        <v>0.40513445916616714</v>
      </c>
    </row>
    <row r="65" spans="1:11" x14ac:dyDescent="0.25">
      <c r="A65" s="459">
        <v>2272239306</v>
      </c>
      <c r="B65" s="460" t="s">
        <v>391</v>
      </c>
      <c r="C65" s="461">
        <v>47</v>
      </c>
      <c r="D65" s="462">
        <v>506</v>
      </c>
      <c r="E65" s="463">
        <v>0.29450280825306285</v>
      </c>
      <c r="F65" s="462">
        <v>26</v>
      </c>
      <c r="G65" s="463">
        <v>4.754503062997166E-2</v>
      </c>
      <c r="H65" s="462">
        <v>433</v>
      </c>
      <c r="I65" s="463">
        <v>0.57689489321449028</v>
      </c>
      <c r="J65" s="462">
        <v>73</v>
      </c>
      <c r="K65" s="463">
        <v>7.5445957956964793E-2</v>
      </c>
    </row>
    <row r="66" spans="1:11" x14ac:dyDescent="0.25">
      <c r="A66" s="459">
        <v>1252619301</v>
      </c>
      <c r="B66" s="460" t="s">
        <v>392</v>
      </c>
      <c r="C66" s="461">
        <v>48</v>
      </c>
      <c r="D66" s="462">
        <v>484</v>
      </c>
      <c r="E66" s="463">
        <v>0.2816983383290167</v>
      </c>
      <c r="F66" s="462">
        <v>25</v>
      </c>
      <c r="G66" s="463">
        <v>4.5716375605741974E-2</v>
      </c>
      <c r="H66" s="462">
        <v>120</v>
      </c>
      <c r="I66" s="463">
        <v>0.15987849234581716</v>
      </c>
      <c r="J66" s="462">
        <v>364</v>
      </c>
      <c r="K66" s="463">
        <v>0.37619628351144091</v>
      </c>
    </row>
    <row r="67" spans="1:11" x14ac:dyDescent="0.25">
      <c r="A67" s="459">
        <v>2278259301</v>
      </c>
      <c r="B67" s="460" t="s">
        <v>393</v>
      </c>
      <c r="C67" s="461">
        <v>49</v>
      </c>
      <c r="D67" s="462">
        <v>479</v>
      </c>
      <c r="E67" s="463">
        <v>0.27878823152809706</v>
      </c>
      <c r="F67" s="462">
        <v>181</v>
      </c>
      <c r="G67" s="463">
        <v>0.33098655938557192</v>
      </c>
      <c r="H67" s="462">
        <v>204</v>
      </c>
      <c r="I67" s="463">
        <v>0.27179343698788921</v>
      </c>
      <c r="J67" s="462">
        <v>275</v>
      </c>
      <c r="K67" s="463">
        <v>0.28421422518034684</v>
      </c>
    </row>
    <row r="68" spans="1:11" x14ac:dyDescent="0.25">
      <c r="A68" s="459">
        <v>3501119302</v>
      </c>
      <c r="B68" s="460" t="s">
        <v>399</v>
      </c>
      <c r="C68" s="461">
        <v>50</v>
      </c>
      <c r="D68" s="462">
        <v>455</v>
      </c>
      <c r="E68" s="463">
        <v>0.26481971888368305</v>
      </c>
      <c r="F68" s="462">
        <v>55</v>
      </c>
      <c r="G68" s="463">
        <v>0.10057602633263235</v>
      </c>
      <c r="H68" s="462">
        <v>455</v>
      </c>
      <c r="I68" s="463">
        <v>0.6062059501445568</v>
      </c>
      <c r="J68" s="462">
        <v>0</v>
      </c>
      <c r="K68" s="463">
        <v>0</v>
      </c>
    </row>
    <row r="69" spans="1:11" x14ac:dyDescent="0.25">
      <c r="B69" s="464" t="s">
        <v>394</v>
      </c>
      <c r="C69" s="461"/>
      <c r="D69" s="465">
        <v>5506</v>
      </c>
      <c r="E69" s="463">
        <v>3.2046096091726568</v>
      </c>
      <c r="F69" s="465">
        <v>1275</v>
      </c>
      <c r="G69" s="463">
        <v>2.331535155892841</v>
      </c>
      <c r="H69" s="465">
        <v>2738</v>
      </c>
      <c r="I69" s="463">
        <v>3.6478942670237289</v>
      </c>
      <c r="J69" s="465">
        <v>2768</v>
      </c>
      <c r="K69" s="463">
        <v>2.8607453647243637</v>
      </c>
    </row>
    <row r="70" spans="1:11" x14ac:dyDescent="0.25">
      <c r="B70" s="466"/>
      <c r="C70" s="461"/>
    </row>
    <row r="71" spans="1:11" x14ac:dyDescent="0.25">
      <c r="B71" s="467" t="s">
        <v>395</v>
      </c>
      <c r="C71" s="468"/>
      <c r="D71" s="469">
        <v>112429</v>
      </c>
      <c r="E71" s="463">
        <v>65.436079504117799</v>
      </c>
      <c r="F71" s="469">
        <v>35890</v>
      </c>
      <c r="G71" s="463">
        <v>65.630428819603182</v>
      </c>
      <c r="H71" s="469">
        <v>50599</v>
      </c>
      <c r="I71" s="463">
        <v>67.414098618383363</v>
      </c>
      <c r="J71" s="469">
        <v>61830</v>
      </c>
      <c r="K71" s="463">
        <v>63.901692883275807</v>
      </c>
    </row>
    <row r="72" spans="1:11" x14ac:dyDescent="0.25">
      <c r="B72" s="467" t="s">
        <v>396</v>
      </c>
      <c r="C72" s="468"/>
      <c r="D72" s="469">
        <v>28524</v>
      </c>
      <c r="E72" s="463">
        <v>16.601577277886097</v>
      </c>
      <c r="F72" s="469">
        <v>9586</v>
      </c>
      <c r="G72" s="463">
        <v>17.529487062265702</v>
      </c>
      <c r="H72" s="469">
        <v>15490</v>
      </c>
      <c r="I72" s="463">
        <v>20.637648720305901</v>
      </c>
      <c r="J72" s="469">
        <v>13034</v>
      </c>
      <c r="K72" s="463">
        <v>13.470720767275058</v>
      </c>
    </row>
    <row r="73" spans="1:11" x14ac:dyDescent="0.25">
      <c r="B73" s="467" t="s">
        <v>400</v>
      </c>
      <c r="C73" s="468"/>
      <c r="D73" s="469">
        <v>30862</v>
      </c>
      <c r="E73" s="463">
        <v>17.9623432179961</v>
      </c>
      <c r="F73" s="469">
        <v>9209</v>
      </c>
      <c r="G73" s="463">
        <v>16.840084118131116</v>
      </c>
      <c r="H73" s="469">
        <v>8968</v>
      </c>
      <c r="I73" s="463">
        <v>11.948252661310738</v>
      </c>
      <c r="J73" s="469">
        <v>21894</v>
      </c>
      <c r="K73" s="463">
        <v>22.627586349449142</v>
      </c>
    </row>
    <row r="74" spans="1:11" x14ac:dyDescent="0.25">
      <c r="B74" s="467" t="s">
        <v>65</v>
      </c>
      <c r="C74" s="468"/>
      <c r="D74" s="469">
        <v>171815</v>
      </c>
      <c r="E74" s="463">
        <v>100</v>
      </c>
      <c r="F74" s="469">
        <v>54685</v>
      </c>
      <c r="G74" s="463">
        <v>100</v>
      </c>
      <c r="H74" s="469">
        <v>75057</v>
      </c>
      <c r="I74" s="463">
        <v>100</v>
      </c>
      <c r="J74" s="469">
        <v>96758</v>
      </c>
      <c r="K74" s="463">
        <v>100</v>
      </c>
    </row>
    <row r="75" spans="1:11" x14ac:dyDescent="0.25">
      <c r="B75" s="471"/>
      <c r="C75" s="461"/>
      <c r="D75" s="469"/>
      <c r="E75" s="463"/>
      <c r="F75" s="470"/>
      <c r="G75" s="463"/>
      <c r="H75" s="470"/>
      <c r="I75" s="463"/>
      <c r="J75" s="470"/>
      <c r="K75" s="463"/>
    </row>
    <row r="76" spans="1:11" x14ac:dyDescent="0.25">
      <c r="A76" s="457" t="s">
        <v>397</v>
      </c>
      <c r="B76" s="471"/>
      <c r="C76" s="461"/>
      <c r="D76" s="469"/>
      <c r="E76" s="463"/>
      <c r="F76" s="470"/>
      <c r="G76" s="463"/>
      <c r="H76" s="470"/>
      <c r="I76" s="463"/>
      <c r="J76" s="470"/>
      <c r="K76" s="463"/>
    </row>
    <row r="77" spans="1:11" x14ac:dyDescent="0.25">
      <c r="A77" s="457" t="s">
        <v>398</v>
      </c>
      <c r="B77" s="471"/>
      <c r="C77" s="461"/>
      <c r="D77" s="469"/>
      <c r="E77" s="463"/>
      <c r="F77" s="470"/>
      <c r="G77" s="463"/>
      <c r="H77" s="470"/>
      <c r="I77" s="463"/>
      <c r="J77" s="470"/>
      <c r="K77" s="463"/>
    </row>
    <row r="79" spans="1:11" x14ac:dyDescent="0.25">
      <c r="B79" s="472"/>
      <c r="F79" s="462"/>
      <c r="G79" s="462"/>
      <c r="H79" s="465"/>
      <c r="I79" s="473"/>
    </row>
    <row r="80" spans="1:11" x14ac:dyDescent="0.25">
      <c r="B80" s="472"/>
      <c r="F80" s="462"/>
      <c r="G80" s="462"/>
      <c r="H80" s="465"/>
      <c r="I80" s="473"/>
    </row>
    <row r="81" spans="2:9" x14ac:dyDescent="0.25">
      <c r="B81" s="472"/>
      <c r="F81" s="462"/>
      <c r="G81" s="462"/>
      <c r="H81" s="465"/>
      <c r="I81" s="473"/>
    </row>
    <row r="82" spans="2:9" x14ac:dyDescent="0.25">
      <c r="B82" s="472"/>
      <c r="F82" s="462"/>
      <c r="G82" s="462"/>
      <c r="H82" s="465"/>
      <c r="I82" s="473"/>
    </row>
    <row r="83" spans="2:9" x14ac:dyDescent="0.25">
      <c r="B83" s="472"/>
      <c r="F83" s="462"/>
      <c r="G83" s="462"/>
      <c r="H83" s="465"/>
      <c r="I83" s="473"/>
    </row>
    <row r="84" spans="2:9" x14ac:dyDescent="0.25">
      <c r="B84" s="472"/>
      <c r="F84" s="462"/>
      <c r="G84" s="462"/>
      <c r="H84" s="465"/>
      <c r="I84" s="473"/>
    </row>
    <row r="85" spans="2:9" x14ac:dyDescent="0.25">
      <c r="B85" s="472"/>
      <c r="F85" s="462"/>
      <c r="G85" s="462"/>
      <c r="H85" s="465"/>
      <c r="I85" s="473"/>
    </row>
    <row r="86" spans="2:9" x14ac:dyDescent="0.25">
      <c r="B86" s="472"/>
      <c r="F86" s="462"/>
      <c r="G86" s="462"/>
      <c r="H86" s="465"/>
      <c r="I86" s="473"/>
    </row>
    <row r="87" spans="2:9" x14ac:dyDescent="0.25">
      <c r="B87" s="472"/>
      <c r="F87" s="462"/>
      <c r="G87" s="462"/>
      <c r="H87" s="465"/>
      <c r="I87" s="473"/>
    </row>
    <row r="88" spans="2:9" x14ac:dyDescent="0.25">
      <c r="B88" s="472"/>
      <c r="F88" s="462"/>
      <c r="G88" s="462"/>
      <c r="H88" s="465"/>
      <c r="I88" s="473"/>
    </row>
    <row r="89" spans="2:9" x14ac:dyDescent="0.25">
      <c r="B89" s="461"/>
    </row>
    <row r="90" spans="2:9" x14ac:dyDescent="0.25">
      <c r="B90" s="461"/>
    </row>
    <row r="91" spans="2:9" x14ac:dyDescent="0.25">
      <c r="B91" s="461"/>
    </row>
  </sheetData>
  <mergeCells count="10">
    <mergeCell ref="D6:K6"/>
    <mergeCell ref="D7:E8"/>
    <mergeCell ref="F7:G8"/>
    <mergeCell ref="H7:I8"/>
    <mergeCell ref="J7:K8"/>
    <mergeCell ref="A3:C3"/>
    <mergeCell ref="A2:C2"/>
    <mergeCell ref="A6:A9"/>
    <mergeCell ref="B6:B9"/>
    <mergeCell ref="C6:C9"/>
  </mergeCells>
  <hyperlinks>
    <hyperlink ref="A1" location="Inhalt!A7" display="Inhalt!A7"/>
  </hyperlinks>
  <pageMargins left="0.59055118110236227" right="0.59055118110236227" top="0.51181102362204722" bottom="0.51181102362204722" header="0.39370078740157483" footer="0.39370078740157483"/>
  <pageSetup paperSize="9" scale="61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indexed="17"/>
    <pageSetUpPr fitToPage="1"/>
  </sheetPr>
  <dimension ref="A1:I57"/>
  <sheetViews>
    <sheetView showGridLines="0" zoomScaleNormal="100" workbookViewId="0">
      <selection activeCell="M16" sqref="M16"/>
    </sheetView>
  </sheetViews>
  <sheetFormatPr baseColWidth="10" defaultColWidth="10" defaultRowHeight="12.75" x14ac:dyDescent="0.2"/>
  <cols>
    <col min="1" max="4" width="10" style="55" customWidth="1"/>
    <col min="5" max="5" width="9.75" style="55" customWidth="1"/>
    <col min="6" max="7" width="10" style="55" customWidth="1"/>
    <col min="8" max="8" width="6.25" style="55" customWidth="1"/>
    <col min="9" max="16384" width="10" style="55"/>
  </cols>
  <sheetData>
    <row r="1" spans="1:9" x14ac:dyDescent="0.2">
      <c r="A1" s="496" t="s">
        <v>177</v>
      </c>
      <c r="B1" s="496"/>
      <c r="C1" s="496"/>
      <c r="D1" s="496"/>
      <c r="E1" s="496"/>
      <c r="F1" s="496"/>
      <c r="G1" s="496"/>
      <c r="H1" s="496"/>
      <c r="I1" s="496"/>
    </row>
    <row r="2" spans="1:9" ht="18" x14ac:dyDescent="0.25">
      <c r="A2" s="54" t="str">
        <f>CONCATENATE("AFBG-Statistik ",+Deckblatt!B48)</f>
        <v>AFBG-Statistik 2014</v>
      </c>
      <c r="B2" s="54"/>
      <c r="C2" s="54"/>
      <c r="D2" s="54"/>
      <c r="E2" s="54"/>
      <c r="F2" s="54"/>
      <c r="G2" s="54"/>
      <c r="H2" s="258"/>
    </row>
    <row r="3" spans="1:9" ht="6" customHeight="1" x14ac:dyDescent="0.2"/>
    <row r="57" spans="5:7" x14ac:dyDescent="0.2">
      <c r="E57" s="56"/>
      <c r="F57" s="57"/>
      <c r="G57" s="57"/>
    </row>
  </sheetData>
  <mergeCells count="1">
    <mergeCell ref="A1:I1"/>
  </mergeCells>
  <phoneticPr fontId="47" type="noConversion"/>
  <hyperlinks>
    <hyperlink ref="A1" location="Inhalt!A1" display="Inhalt!A1"/>
    <hyperlink ref="A1:I1" location="Inhalt!A5" display="Inhalt!A5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4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indexed="17"/>
    <pageSetUpPr fitToPage="1"/>
  </sheetPr>
  <dimension ref="A1:I55"/>
  <sheetViews>
    <sheetView showGridLines="0" zoomScaleNormal="100" workbookViewId="0">
      <selection sqref="A1:I1"/>
    </sheetView>
  </sheetViews>
  <sheetFormatPr baseColWidth="10" defaultColWidth="10" defaultRowHeight="12.75" x14ac:dyDescent="0.2"/>
  <cols>
    <col min="1" max="16384" width="10" style="55"/>
  </cols>
  <sheetData>
    <row r="1" spans="1:9" x14ac:dyDescent="0.2">
      <c r="A1" s="496" t="s">
        <v>177</v>
      </c>
      <c r="B1" s="496"/>
      <c r="C1" s="496"/>
      <c r="D1" s="496"/>
      <c r="E1" s="496"/>
      <c r="F1" s="496"/>
      <c r="G1" s="496"/>
      <c r="H1" s="496"/>
      <c r="I1" s="496"/>
    </row>
    <row r="2" spans="1:9" ht="18" x14ac:dyDescent="0.25">
      <c r="A2" s="54" t="str">
        <f>CONCATENATE("AFBG-Statistik ",Deckblatt!B48)</f>
        <v>AFBG-Statistik 2014</v>
      </c>
      <c r="B2" s="257"/>
      <c r="C2" s="257"/>
      <c r="D2" s="257"/>
      <c r="E2" s="257"/>
      <c r="F2" s="257"/>
      <c r="G2" s="257"/>
      <c r="H2" s="258"/>
    </row>
    <row r="51" spans="1:8" x14ac:dyDescent="0.2">
      <c r="F51" s="58"/>
      <c r="G51" s="58"/>
      <c r="H51" s="58"/>
    </row>
    <row r="55" spans="1:8" x14ac:dyDescent="0.2">
      <c r="A55" s="56"/>
      <c r="B55" s="59"/>
      <c r="C55" s="59"/>
      <c r="D55" s="59"/>
    </row>
  </sheetData>
  <mergeCells count="1">
    <mergeCell ref="A1:I1"/>
  </mergeCells>
  <phoneticPr fontId="47" type="noConversion"/>
  <hyperlinks>
    <hyperlink ref="A1" location="Inhalt!A1" display="Inhalt!A1"/>
    <hyperlink ref="A1:I1" location="Inhalt!A5" display="Inhalt!A5"/>
  </hyperlinks>
  <printOptions horizontalCentered="1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 enableFormatConditionsCalculation="0">
    <tabColor indexed="17"/>
  </sheetPr>
  <dimension ref="A1:I45"/>
  <sheetViews>
    <sheetView showGridLines="0" zoomScale="190" zoomScaleNormal="190" zoomScaleSheetLayoutView="150" workbookViewId="0">
      <selection sqref="A1:I1"/>
    </sheetView>
  </sheetViews>
  <sheetFormatPr baseColWidth="10" defaultColWidth="10" defaultRowHeight="12.75" x14ac:dyDescent="0.2"/>
  <cols>
    <col min="1" max="3" width="10" style="112" customWidth="1"/>
    <col min="4" max="4" width="10.875" style="112" customWidth="1"/>
    <col min="5" max="16384" width="10" style="112"/>
  </cols>
  <sheetData>
    <row r="1" spans="1:9" x14ac:dyDescent="0.2">
      <c r="A1" s="496" t="s">
        <v>177</v>
      </c>
      <c r="B1" s="496"/>
      <c r="C1" s="496"/>
      <c r="D1" s="496"/>
      <c r="E1" s="496"/>
      <c r="F1" s="496"/>
      <c r="G1" s="496"/>
      <c r="H1" s="496"/>
      <c r="I1" s="496"/>
    </row>
    <row r="2" spans="1:9" x14ac:dyDescent="0.2">
      <c r="A2" s="499" t="str">
        <f>CONCATENATE("AFBG-Statistik ",Deckblatt!B48)</f>
        <v>AFBG-Statistik 2014</v>
      </c>
      <c r="B2" s="499"/>
      <c r="C2" s="499"/>
      <c r="D2" s="499"/>
    </row>
    <row r="3" spans="1:9" x14ac:dyDescent="0.2">
      <c r="A3" s="111"/>
      <c r="B3" s="111"/>
      <c r="C3" s="111"/>
      <c r="D3" s="111"/>
    </row>
    <row r="4" spans="1:9" s="113" customFormat="1" ht="9" x14ac:dyDescent="0.15">
      <c r="A4" s="501" t="s">
        <v>157</v>
      </c>
      <c r="B4" s="502"/>
      <c r="C4" s="502"/>
      <c r="D4" s="502"/>
    </row>
    <row r="5" spans="1:9" x14ac:dyDescent="0.2">
      <c r="A5" s="114"/>
      <c r="B5" s="114"/>
      <c r="C5" s="111"/>
      <c r="D5" s="111"/>
      <c r="E5" s="115"/>
    </row>
    <row r="6" spans="1:9" x14ac:dyDescent="0.2">
      <c r="A6" s="500"/>
      <c r="B6" s="500"/>
      <c r="C6" s="500"/>
      <c r="D6" s="500"/>
      <c r="E6" s="115"/>
    </row>
    <row r="7" spans="1:9" x14ac:dyDescent="0.2">
      <c r="A7" s="116"/>
      <c r="B7" s="116"/>
      <c r="C7" s="116"/>
      <c r="D7" s="116"/>
      <c r="E7" s="115"/>
    </row>
    <row r="8" spans="1:9" ht="20.100000000000001" customHeight="1" x14ac:dyDescent="0.2">
      <c r="A8" s="115"/>
      <c r="B8" s="115"/>
      <c r="C8" s="115"/>
      <c r="D8" s="115"/>
      <c r="E8" s="115"/>
    </row>
    <row r="9" spans="1:9" s="115" customFormat="1" x14ac:dyDescent="0.2"/>
    <row r="10" spans="1:9" x14ac:dyDescent="0.2">
      <c r="A10" s="115"/>
      <c r="B10" s="115"/>
      <c r="C10" s="115"/>
      <c r="D10" s="115"/>
      <c r="E10" s="115"/>
    </row>
    <row r="11" spans="1:9" x14ac:dyDescent="0.2">
      <c r="A11" s="115"/>
      <c r="B11" s="117"/>
      <c r="C11" s="115"/>
      <c r="D11" s="115"/>
      <c r="E11" s="115"/>
    </row>
    <row r="12" spans="1:9" s="118" customFormat="1" x14ac:dyDescent="0.2">
      <c r="A12" s="117"/>
      <c r="B12" s="117"/>
      <c r="C12" s="117"/>
      <c r="D12" s="117"/>
      <c r="E12" s="117"/>
    </row>
    <row r="13" spans="1:9" x14ac:dyDescent="0.2">
      <c r="A13" s="115"/>
      <c r="B13" s="115"/>
      <c r="C13" s="115"/>
      <c r="D13" s="115"/>
      <c r="E13" s="115"/>
    </row>
    <row r="14" spans="1:9" x14ac:dyDescent="0.2">
      <c r="A14" s="115"/>
      <c r="B14" s="115"/>
      <c r="C14" s="115"/>
      <c r="D14" s="115"/>
      <c r="E14" s="115"/>
      <c r="G14" s="451"/>
    </row>
    <row r="15" spans="1:9" x14ac:dyDescent="0.2">
      <c r="A15" s="115"/>
      <c r="B15" s="115"/>
      <c r="C15" s="115"/>
      <c r="D15" s="115"/>
      <c r="E15" s="115"/>
      <c r="G15" s="451"/>
    </row>
    <row r="16" spans="1:9" x14ac:dyDescent="0.2">
      <c r="A16" s="115"/>
      <c r="B16" s="115"/>
      <c r="C16" s="115"/>
      <c r="D16" s="115"/>
      <c r="E16" s="115"/>
      <c r="G16" s="451"/>
    </row>
    <row r="17" spans="1:7" x14ac:dyDescent="0.2">
      <c r="A17" s="115"/>
      <c r="B17" s="115"/>
      <c r="C17" s="115"/>
      <c r="D17" s="115"/>
      <c r="E17" s="115"/>
      <c r="G17" s="451"/>
    </row>
    <row r="18" spans="1:7" x14ac:dyDescent="0.2">
      <c r="A18" s="115"/>
      <c r="B18" s="115"/>
      <c r="C18" s="115"/>
      <c r="D18" s="115"/>
      <c r="E18" s="115"/>
      <c r="G18" s="451"/>
    </row>
    <row r="19" spans="1:7" x14ac:dyDescent="0.2">
      <c r="A19" s="115"/>
      <c r="B19" s="115"/>
      <c r="C19" s="115"/>
      <c r="D19" s="115"/>
      <c r="E19" s="115"/>
      <c r="G19" s="451"/>
    </row>
    <row r="20" spans="1:7" x14ac:dyDescent="0.2">
      <c r="A20" s="115"/>
      <c r="B20" s="115"/>
      <c r="C20" s="115"/>
      <c r="D20" s="115"/>
      <c r="E20" s="115"/>
      <c r="G20" s="451"/>
    </row>
    <row r="21" spans="1:7" x14ac:dyDescent="0.2">
      <c r="A21" s="115"/>
      <c r="B21" s="115"/>
      <c r="C21" s="115"/>
      <c r="D21" s="115"/>
      <c r="E21" s="115"/>
      <c r="G21" s="451"/>
    </row>
    <row r="22" spans="1:7" x14ac:dyDescent="0.2">
      <c r="A22" s="115"/>
      <c r="B22" s="115"/>
      <c r="C22" s="115"/>
      <c r="D22" s="115"/>
      <c r="E22" s="115"/>
      <c r="G22" s="451"/>
    </row>
    <row r="23" spans="1:7" x14ac:dyDescent="0.2">
      <c r="A23" s="115"/>
      <c r="B23" s="115"/>
      <c r="C23" s="115"/>
      <c r="D23" s="115"/>
      <c r="E23" s="115"/>
      <c r="F23" s="119"/>
      <c r="G23" s="451"/>
    </row>
    <row r="24" spans="1:7" x14ac:dyDescent="0.2">
      <c r="A24" s="115"/>
      <c r="B24" s="115"/>
      <c r="C24" s="115"/>
      <c r="D24" s="115"/>
      <c r="E24" s="115"/>
      <c r="G24" s="451"/>
    </row>
    <row r="25" spans="1:7" x14ac:dyDescent="0.2">
      <c r="A25" s="115"/>
      <c r="B25" s="115"/>
      <c r="C25" s="115"/>
      <c r="D25" s="115"/>
      <c r="E25" s="120"/>
      <c r="G25" s="451"/>
    </row>
    <row r="26" spans="1:7" x14ac:dyDescent="0.2">
      <c r="A26" s="115"/>
      <c r="B26" s="115"/>
      <c r="C26" s="115"/>
      <c r="D26" s="115"/>
      <c r="E26" s="115"/>
      <c r="G26" s="451"/>
    </row>
    <row r="27" spans="1:7" x14ac:dyDescent="0.2">
      <c r="A27" s="120"/>
      <c r="B27" s="115"/>
      <c r="C27" s="115"/>
      <c r="D27" s="115"/>
      <c r="E27" s="115"/>
      <c r="G27" s="451"/>
    </row>
    <row r="28" spans="1:7" x14ac:dyDescent="0.2">
      <c r="A28" s="115"/>
      <c r="B28" s="115"/>
      <c r="C28" s="115"/>
      <c r="D28" s="115"/>
      <c r="E28" s="121"/>
      <c r="F28" s="122"/>
      <c r="G28" s="451"/>
    </row>
    <row r="29" spans="1:7" x14ac:dyDescent="0.2">
      <c r="A29" s="115"/>
      <c r="B29" s="115"/>
      <c r="C29" s="115"/>
      <c r="D29" s="115"/>
      <c r="E29" s="115"/>
      <c r="G29" s="451"/>
    </row>
    <row r="30" spans="1:7" x14ac:dyDescent="0.2">
      <c r="A30" s="115"/>
      <c r="B30" s="115"/>
      <c r="C30" s="115"/>
      <c r="D30" s="115"/>
      <c r="E30" s="115"/>
      <c r="G30" s="451"/>
    </row>
    <row r="31" spans="1:7" x14ac:dyDescent="0.2">
      <c r="A31" s="115"/>
      <c r="B31" s="115"/>
      <c r="C31" s="115"/>
      <c r="D31" s="115"/>
      <c r="E31" s="115"/>
      <c r="G31" s="451"/>
    </row>
    <row r="32" spans="1:7" x14ac:dyDescent="0.2">
      <c r="A32" s="115"/>
      <c r="B32" s="115"/>
      <c r="C32" s="115"/>
      <c r="D32" s="115"/>
      <c r="E32" s="115"/>
      <c r="G32" s="451"/>
    </row>
    <row r="33" spans="1:5" ht="16.5" customHeight="1" x14ac:dyDescent="0.2">
      <c r="A33" s="115"/>
      <c r="B33" s="115"/>
      <c r="C33" s="115"/>
      <c r="D33" s="115"/>
      <c r="E33" s="115"/>
    </row>
    <row r="34" spans="1:5" ht="15" customHeight="1" x14ac:dyDescent="0.2">
      <c r="A34" s="115"/>
      <c r="B34" s="115"/>
      <c r="C34" s="115"/>
      <c r="D34" s="115"/>
      <c r="E34" s="123"/>
    </row>
    <row r="35" spans="1:5" ht="15" customHeight="1" x14ac:dyDescent="0.2">
      <c r="A35" s="115"/>
      <c r="B35" s="115"/>
      <c r="C35" s="115"/>
      <c r="D35" s="115"/>
      <c r="E35" s="115"/>
    </row>
    <row r="36" spans="1:5" ht="15" customHeight="1" x14ac:dyDescent="0.2">
      <c r="A36" s="115"/>
      <c r="B36" s="115"/>
      <c r="C36" s="115"/>
      <c r="D36" s="115"/>
      <c r="E36" s="115"/>
    </row>
    <row r="37" spans="1:5" x14ac:dyDescent="0.2">
      <c r="A37" s="260" t="s">
        <v>300</v>
      </c>
      <c r="B37" s="115"/>
      <c r="C37" s="115"/>
      <c r="D37" s="115"/>
      <c r="E37" s="115"/>
    </row>
    <row r="38" spans="1:5" x14ac:dyDescent="0.2">
      <c r="A38" s="115"/>
      <c r="B38" s="115"/>
      <c r="C38" s="115"/>
      <c r="D38" s="115"/>
    </row>
    <row r="39" spans="1:5" x14ac:dyDescent="0.2">
      <c r="B39" s="118"/>
      <c r="C39" s="118"/>
      <c r="D39" s="118"/>
    </row>
    <row r="40" spans="1:5" x14ac:dyDescent="0.2">
      <c r="B40" s="118"/>
      <c r="C40" s="118"/>
      <c r="D40" s="118"/>
    </row>
    <row r="41" spans="1:5" x14ac:dyDescent="0.2">
      <c r="B41" s="118"/>
      <c r="C41" s="118"/>
      <c r="D41" s="118"/>
    </row>
    <row r="42" spans="1:5" ht="15.95" customHeight="1" x14ac:dyDescent="0.2">
      <c r="B42" s="118"/>
      <c r="C42" s="118"/>
      <c r="D42" s="118"/>
    </row>
    <row r="43" spans="1:5" x14ac:dyDescent="0.2">
      <c r="D43" s="118"/>
    </row>
    <row r="44" spans="1:5" x14ac:dyDescent="0.2">
      <c r="C44" s="118"/>
    </row>
    <row r="45" spans="1:5" x14ac:dyDescent="0.2">
      <c r="C45" s="118"/>
    </row>
  </sheetData>
  <mergeCells count="4">
    <mergeCell ref="A2:D2"/>
    <mergeCell ref="A6:D6"/>
    <mergeCell ref="A4:D4"/>
    <mergeCell ref="A1:I1"/>
  </mergeCells>
  <phoneticPr fontId="47" type="noConversion"/>
  <hyperlinks>
    <hyperlink ref="A1" location="Inhalt!A1" display="Inhalt!A1"/>
    <hyperlink ref="A1:I1" location="Inhalt!A5" display="Inhalt!A5"/>
  </hyperlinks>
  <printOptions horizontalCentered="1" verticalCentered="1"/>
  <pageMargins left="0.98425196850393704" right="0.98425196850393704" top="0.59055118110236227" bottom="0.59055118110236227" header="0.51181102362204722" footer="0.51181102362204722"/>
  <pageSetup paperSize="9" scale="150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SMap.8" shapeId="91202" r:id="rId4">
          <objectPr autoPict="0" r:id="rId5">
            <anchor moveWithCells="1">
              <from>
                <xdr:col>2</xdr:col>
                <xdr:colOff>285750</xdr:colOff>
                <xdr:row>1</xdr:row>
                <xdr:rowOff>85725</xdr:rowOff>
              </from>
              <to>
                <xdr:col>4</xdr:col>
                <xdr:colOff>0</xdr:colOff>
                <xdr:row>6</xdr:row>
                <xdr:rowOff>28575</xdr:rowOff>
              </to>
            </anchor>
          </objectPr>
        </oleObject>
      </mc:Choice>
      <mc:Fallback>
        <oleObject progId="MSMap.8" shapeId="9120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68</vt:i4>
      </vt:variant>
      <vt:variant>
        <vt:lpstr>Benannte Bereiche</vt:lpstr>
      </vt:variant>
      <vt:variant>
        <vt:i4>68</vt:i4>
      </vt:variant>
    </vt:vector>
  </HeadingPairs>
  <TitlesOfParts>
    <vt:vector size="136" baseType="lpstr">
      <vt:lpstr>Deckblatt</vt:lpstr>
      <vt:lpstr>Inhalt</vt:lpstr>
      <vt:lpstr>Gebietsstand</vt:lpstr>
      <vt:lpstr>Vorbemerkung</vt:lpstr>
      <vt:lpstr>Qualitätsbericht</vt:lpstr>
      <vt:lpstr>Weitere Erläuterungen</vt:lpstr>
      <vt:lpstr>Grafik1-2</vt:lpstr>
      <vt:lpstr>Grafik3</vt:lpstr>
      <vt:lpstr>Karte</vt:lpstr>
      <vt:lpstr>Daten</vt:lpstr>
      <vt:lpstr>1.1</vt:lpstr>
      <vt:lpstr>1.2</vt:lpstr>
      <vt:lpstr>1.3</vt:lpstr>
      <vt:lpstr>1.4</vt:lpstr>
      <vt:lpstr>1.5</vt:lpstr>
      <vt:lpstr>1.6</vt:lpstr>
      <vt:lpstr>1.7</vt:lpstr>
      <vt:lpstr>1.8</vt:lpstr>
      <vt:lpstr>1.1a</vt:lpstr>
      <vt:lpstr>1.2a</vt:lpstr>
      <vt:lpstr>1.3a</vt:lpstr>
      <vt:lpstr>1.4a</vt:lpstr>
      <vt:lpstr>1.5a</vt:lpstr>
      <vt:lpstr>1.6a</vt:lpstr>
      <vt:lpstr>1.7a</vt:lpstr>
      <vt:lpstr>1.8a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3.1</vt:lpstr>
      <vt:lpstr>3.2</vt:lpstr>
      <vt:lpstr>3.3</vt:lpstr>
      <vt:lpstr>4</vt:lpstr>
      <vt:lpstr>5.1</vt:lpstr>
      <vt:lpstr>5.2</vt:lpstr>
      <vt:lpstr>5.3</vt:lpstr>
      <vt:lpstr>5.1a</vt:lpstr>
      <vt:lpstr>5.2a</vt:lpstr>
      <vt:lpstr>5.3a</vt:lpstr>
      <vt:lpstr>6.1</vt:lpstr>
      <vt:lpstr>6.2</vt:lpstr>
      <vt:lpstr>6.3</vt:lpstr>
      <vt:lpstr>7.1</vt:lpstr>
      <vt:lpstr>7.2</vt:lpstr>
      <vt:lpstr>7.3</vt:lpstr>
      <vt:lpstr>8.1</vt:lpstr>
      <vt:lpstr>8.2</vt:lpstr>
      <vt:lpstr>8.3</vt:lpstr>
      <vt:lpstr>9.1</vt:lpstr>
      <vt:lpstr>9.2</vt:lpstr>
      <vt:lpstr>9.3</vt:lpstr>
      <vt:lpstr>10</vt:lpstr>
      <vt:lpstr>11</vt:lpstr>
      <vt:lpstr>12</vt:lpstr>
      <vt:lpstr>'1.1'!Druckbereich</vt:lpstr>
      <vt:lpstr>'1.1a'!Druckbereich</vt:lpstr>
      <vt:lpstr>'1.2'!Druckbereich</vt:lpstr>
      <vt:lpstr>'1.2a'!Druckbereich</vt:lpstr>
      <vt:lpstr>'1.3'!Druckbereich</vt:lpstr>
      <vt:lpstr>'1.3a'!Druckbereich</vt:lpstr>
      <vt:lpstr>'1.4'!Druckbereich</vt:lpstr>
      <vt:lpstr>'1.4a'!Druckbereich</vt:lpstr>
      <vt:lpstr>'1.5'!Druckbereich</vt:lpstr>
      <vt:lpstr>'1.5a'!Druckbereich</vt:lpstr>
      <vt:lpstr>'1.6'!Druckbereich</vt:lpstr>
      <vt:lpstr>'1.6a'!Druckbereich</vt:lpstr>
      <vt:lpstr>'1.7'!Druckbereich</vt:lpstr>
      <vt:lpstr>'1.7a'!Druckbereich</vt:lpstr>
      <vt:lpstr>'1.8'!Druckbereich</vt:lpstr>
      <vt:lpstr>'1.8a'!Druckbereich</vt:lpstr>
      <vt:lpstr>'10'!Druckbereich</vt:lpstr>
      <vt:lpstr>'11'!Druckbereich</vt:lpstr>
      <vt:lpstr>'12'!Druckbereich</vt:lpstr>
      <vt:lpstr>'2.1'!Druckbereich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'2.2'!Druckbereich</vt:lpstr>
      <vt:lpstr>'2.3'!Druckbereich</vt:lpstr>
      <vt:lpstr>'2.4'!Druckbereich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'3.2'!Druckbereich</vt:lpstr>
      <vt:lpstr>'3.3'!Druckbereich</vt:lpstr>
      <vt:lpstr>'4'!Druckbereich</vt:lpstr>
      <vt:lpstr>'5.1'!Druckbereich</vt:lpstr>
      <vt:lpstr>'5.1a'!Druckbereich</vt:lpstr>
      <vt:lpstr>'5.2'!Druckbereich</vt:lpstr>
      <vt:lpstr>'5.2a'!Druckbereich</vt:lpstr>
      <vt:lpstr>'5.3'!Druckbereich</vt:lpstr>
      <vt:lpstr>'5.3a'!Druckbereich</vt:lpstr>
      <vt:lpstr>'6.1'!Druckbereich</vt:lpstr>
      <vt:lpstr>'6.2'!Druckbereich</vt:lpstr>
      <vt:lpstr>'6.3'!Druckbereich</vt:lpstr>
      <vt:lpstr>'7.1'!Druckbereich</vt:lpstr>
      <vt:lpstr>'7.2'!Druckbereich</vt:lpstr>
      <vt:lpstr>'7.3'!Druckbereich</vt:lpstr>
      <vt:lpstr>'8.1'!Druckbereich</vt:lpstr>
      <vt:lpstr>'8.2'!Druckbereich</vt:lpstr>
      <vt:lpstr>'8.3'!Druckbereich</vt:lpstr>
      <vt:lpstr>'9.1'!Druckbereich</vt:lpstr>
      <vt:lpstr>'9.2'!Druckbereich</vt:lpstr>
      <vt:lpstr>'9.3'!Druckbereich</vt:lpstr>
      <vt:lpstr>Gebietsstand!Druckbereich</vt:lpstr>
      <vt:lpstr>'Grafik1-2'!Druckbereich</vt:lpstr>
      <vt:lpstr>Grafik3!Druckbereich</vt:lpstr>
      <vt:lpstr>Inhalt!Druckbereich</vt:lpstr>
      <vt:lpstr>Karte!Druckbereich</vt:lpstr>
      <vt:lpstr>Qualitätsbericht!Druckbereich</vt:lpstr>
      <vt:lpstr>Vorbemerkung!Druckbereich</vt:lpstr>
      <vt:lpstr>'Weitere Erläuterungen'!Druckbereich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Aufstiegsförderung nach dem Aufstiegsfortbildungsförderungsgesetz (AFBG) - Fachserie 11 Reihe 8 - 2014</dc:title>
  <dc:creator>Statistisches Bundesamt</dc:creator>
  <cp:keywords>Geförderte, Fortbildung, Fortbildungsstätten, Fortbildungsziele, Schulen, Institute, Fernlehrgang, Fortbildungsberufe</cp:keywords>
  <cp:lastModifiedBy>Haas-Helfrich, Daniela (B305)</cp:lastModifiedBy>
  <cp:lastPrinted>2015-06-30T04:17:34Z</cp:lastPrinted>
  <dcterms:created xsi:type="dcterms:W3CDTF">2004-03-25T12:28:44Z</dcterms:created>
  <dcterms:modified xsi:type="dcterms:W3CDTF">2015-06-30T04:23:50Z</dcterms:modified>
</cp:coreProperties>
</file>