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85" yWindow="270" windowWidth="19440" windowHeight="7680"/>
  </bookViews>
  <sheets>
    <sheet name="Titel" sheetId="70" r:id="rId1"/>
    <sheet name="Impressum" sheetId="71" r:id="rId2"/>
    <sheet name="Inhalt" sheetId="72" r:id="rId3"/>
    <sheet name="Tab_A1-1a" sheetId="77" r:id="rId4"/>
    <sheet name="Tab_A1-1b" sheetId="78" r:id="rId5"/>
    <sheet name="Tab_A1-2a" sheetId="79" r:id="rId6"/>
    <sheet name="Tab_A1-2b" sheetId="80" r:id="rId7"/>
    <sheet name="Tab_A1-3a" sheetId="81" r:id="rId8"/>
    <sheet name="Tab_A1-3b" sheetId="82" r:id="rId9"/>
    <sheet name="Tab_A1-3_EU" sheetId="83" r:id="rId10"/>
    <sheet name="Tab_A1-4" sheetId="84" r:id="rId11"/>
    <sheet name="Tab_A3-1" sheetId="85" r:id="rId12"/>
    <sheet name="Tab_A3-3" sheetId="86" r:id="rId13"/>
    <sheet name="Tab_A5-1a" sheetId="87" r:id="rId14"/>
    <sheet name="Tab_A5-1b" sheetId="88" r:id="rId15"/>
    <sheet name="Tab_A5-2a" sheetId="89" r:id="rId16"/>
    <sheet name="Tab_A5-2b" sheetId="90" r:id="rId17"/>
    <sheet name="Tab_A5-3a" sheetId="91" r:id="rId18"/>
    <sheet name="Tab_A5-3b" sheetId="92" r:id="rId19"/>
    <sheet name="Tab_A5-3c" sheetId="93" r:id="rId20"/>
    <sheet name="Tab_A5-4a" sheetId="94" r:id="rId21"/>
    <sheet name="Tab_A5-4b" sheetId="95" r:id="rId22"/>
    <sheet name="Tab_A5-4c" sheetId="96" r:id="rId23"/>
    <sheet name="Tab_A5-5b" sheetId="97" r:id="rId24"/>
    <sheet name="Tab_B1-1a" sheetId="98" r:id="rId25"/>
    <sheet name="Tab_B1-4" sheetId="99" r:id="rId26"/>
    <sheet name="Tab_B1-6" sheetId="100" r:id="rId27"/>
    <sheet name="Tab_B4-1" sheetId="101" r:id="rId28"/>
    <sheet name="Tab_C1-1a" sheetId="133" r:id="rId29"/>
    <sheet name="Tab_C1-1b" sheetId="134" r:id="rId30"/>
    <sheet name="Tab_C1-2" sheetId="135" r:id="rId31"/>
    <sheet name="Tab_C1-4" sheetId="136" r:id="rId32"/>
    <sheet name="Tab_C1-5" sheetId="137" r:id="rId33"/>
    <sheet name="Tab_C1-6" sheetId="138" r:id="rId34"/>
    <sheet name="Tab_C2-1" sheetId="139" r:id="rId35"/>
    <sheet name="Tab_C2-2" sheetId="140" r:id="rId36"/>
    <sheet name="Tab_C3-1a" sheetId="141" r:id="rId37"/>
    <sheet name="Tab_C3-2a" sheetId="142" r:id="rId38"/>
    <sheet name="Tab_C3-2b" sheetId="143" r:id="rId39"/>
    <sheet name="Tab_C3-2c" sheetId="144" r:id="rId40"/>
    <sheet name="Tab_C3-3a" sheetId="145" r:id="rId41"/>
    <sheet name="Tab_C3-3b" sheetId="146" r:id="rId42"/>
    <sheet name="Tab_C4-1" sheetId="147" r:id="rId43"/>
    <sheet name="Tab_C4-2" sheetId="148" r:id="rId44"/>
    <sheet name="Tab_C4-3" sheetId="149" r:id="rId45"/>
    <sheet name="Tab_C5-1a" sheetId="150" r:id="rId46"/>
    <sheet name="Tab_C5-1b" sheetId="151" r:id="rId47"/>
    <sheet name="Tab_C5-2a" sheetId="152" r:id="rId48"/>
    <sheet name="Tab_C5-2b" sheetId="153" r:id="rId49"/>
    <sheet name="Tab_C5-2c" sheetId="154" r:id="rId50"/>
    <sheet name="Tab_C5-2EU" sheetId="155" r:id="rId51"/>
    <sheet name="Tab_C5-4a" sheetId="156" r:id="rId52"/>
    <sheet name="Tab_C6-EU" sheetId="162" r:id="rId53"/>
    <sheet name="Tab_D2-1" sheetId="157" r:id="rId54"/>
    <sheet name="Tab_D2-2a" sheetId="158" r:id="rId55"/>
    <sheet name="Tab_D2-2b" sheetId="159" r:id="rId56"/>
    <sheet name="Tab_D5-1" sheetId="160" r:id="rId57"/>
    <sheet name="Tab_D5-3" sheetId="161" r:id="rId58"/>
  </sheets>
  <externalReferences>
    <externalReference r:id="rId59"/>
    <externalReference r:id="rId60"/>
    <externalReference r:id="rId61"/>
    <externalReference r:id="rId62"/>
    <externalReference r:id="rId63"/>
  </externalReferences>
  <definedNames>
    <definedName name="___TAB1">[1]Tab_A3.5!#REF!</definedName>
    <definedName name="__TAB1">[1]Tab_A3.5!#REF!</definedName>
    <definedName name="_TAB1">[1]Tab_A3.5!#REF!</definedName>
    <definedName name="C1.1a">#REF!</definedName>
    <definedName name="calcul">[2]Calcul_B1.1!$A$1:$L$37</definedName>
    <definedName name="_xlnm.Print_Area" localSheetId="1">Impressum!$A$1:$G$43</definedName>
    <definedName name="_xlnm.Print_Area" localSheetId="2">Inhalt!$A$2:$E$98</definedName>
    <definedName name="_xlnm.Print_Area" localSheetId="3">'Tab_A1-1a'!$A$2:$K$28</definedName>
    <definedName name="_xlnm.Print_Area" localSheetId="4">'Tab_A1-1b'!$A$2:$L$47</definedName>
    <definedName name="_xlnm.Print_Area" localSheetId="5">'Tab_A1-2a'!$A$3:$F$28</definedName>
    <definedName name="_xlnm.Print_Area" localSheetId="6">'Tab_A1-2b'!$A$3:$G$47</definedName>
    <definedName name="_xlnm.Print_Area" localSheetId="9">'Tab_A1-3_EU'!$A$3:$D$28</definedName>
    <definedName name="_xlnm.Print_Area" localSheetId="7">'Tab_A1-3a'!$A$3:$K$28</definedName>
    <definedName name="_xlnm.Print_Area" localSheetId="8">'Tab_A1-3b'!$A$3:$L$47</definedName>
    <definedName name="_xlnm.Print_Area" localSheetId="10">'Tab_A1-4'!$A$3:$K$63</definedName>
    <definedName name="_xlnm.Print_Area" localSheetId="11">'Tab_A3-1'!$A$2:$H$31</definedName>
    <definedName name="_xlnm.Print_Area" localSheetId="12">'Tab_A3-3'!$A$2:$N$30</definedName>
    <definedName name="_xlnm.Print_Area" localSheetId="13">'Tab_A5-1a'!$A$2:$J$28</definedName>
    <definedName name="_xlnm.Print_Area" localSheetId="14">'Tab_A5-1b'!$A$2:$K$45</definedName>
    <definedName name="_xlnm.Print_Area" localSheetId="15">'Tab_A5-2a'!$A$2:$J$28</definedName>
    <definedName name="_xlnm.Print_Area" localSheetId="16">'Tab_A5-2b'!$A$2:$K$45</definedName>
    <definedName name="_xlnm.Print_Area" localSheetId="17">'Tab_A5-3a'!$A$3:$K$63</definedName>
    <definedName name="_xlnm.Print_Area" localSheetId="18">'Tab_A5-3b'!$A$3:$K$63</definedName>
    <definedName name="_xlnm.Print_Area" localSheetId="19">'Tab_A5-3c'!$A$3:$K$63</definedName>
    <definedName name="_xlnm.Print_Area" localSheetId="20">'Tab_A5-4a'!$A$3:$K$63</definedName>
    <definedName name="_xlnm.Print_Area" localSheetId="21">'Tab_A5-4b'!$A$3:$K$63</definedName>
    <definedName name="_xlnm.Print_Area" localSheetId="22">'Tab_A5-4c'!$A$3:$K$63</definedName>
    <definedName name="_xlnm.Print_Area" localSheetId="23">'Tab_A5-5b'!$A$2:$S$30</definedName>
    <definedName name="_xlnm.Print_Area" localSheetId="24">'Tab_B1-1a'!$A$3:$H$39</definedName>
    <definedName name="_xlnm.Print_Area" localSheetId="25">'Tab_B1-4'!$A$3:$I$34</definedName>
    <definedName name="_xlnm.Print_Area" localSheetId="26">'Tab_B1-6'!$A$3:$H$37</definedName>
    <definedName name="_xlnm.Print_Area" localSheetId="27">'Tab_B4-1'!$A$3:$D$28</definedName>
    <definedName name="_xlnm.Print_Area" localSheetId="28">'Tab_C1-1a'!$A$3:$I$36</definedName>
    <definedName name="_xlnm.Print_Area" localSheetId="29">'Tab_C1-1b'!$A$3:$Q$31</definedName>
    <definedName name="_xlnm.Print_Area" localSheetId="30">'Tab_C1-2'!$A$3:$S$36</definedName>
    <definedName name="_xlnm.Print_Area" localSheetId="31">'Tab_C1-4'!$A$2:$K$35</definedName>
    <definedName name="_xlnm.Print_Area" localSheetId="32">'Tab_C1-5'!$A$3:$K$35</definedName>
    <definedName name="_xlnm.Print_Area" localSheetId="33">'Tab_C1-6'!$A$3:$H$35</definedName>
    <definedName name="_xlnm.Print_Area" localSheetId="34">'Tab_C2-1'!$A$3:$H$32</definedName>
    <definedName name="_xlnm.Print_Area" localSheetId="35">'Tab_C2-2'!$A$3:$D$29</definedName>
    <definedName name="_xlnm.Print_Area" localSheetId="36">'Tab_C3-1a'!$A$3:$G$36</definedName>
    <definedName name="_xlnm.Print_Area" localSheetId="37">'Tab_C3-2a'!$A$2:$S$40</definedName>
    <definedName name="_xlnm.Print_Area" localSheetId="38">'Tab_C3-2b'!$A$2:$S$40</definedName>
    <definedName name="_xlnm.Print_Area" localSheetId="39">'Tab_C3-2c'!$A$3:$S$40</definedName>
    <definedName name="_xlnm.Print_Area" localSheetId="40">'Tab_C3-3a'!$A$3:$O$30</definedName>
    <definedName name="_xlnm.Print_Area" localSheetId="41">'Tab_C3-3b'!$A$3:$P$50</definedName>
    <definedName name="_xlnm.Print_Area" localSheetId="42">'Tab_C4-1'!$A$3:$F$32</definedName>
    <definedName name="_xlnm.Print_Area" localSheetId="43">'Tab_C4-2'!$A$3:$P$33</definedName>
    <definedName name="_xlnm.Print_Area" localSheetId="44">'Tab_C4-3'!$A$3:$R$67</definedName>
    <definedName name="_xlnm.Print_Area" localSheetId="45">'Tab_C5-1a'!$A$3:$H$27</definedName>
    <definedName name="_xlnm.Print_Area" localSheetId="46">'Tab_C5-1b'!$A$3:$I$46</definedName>
    <definedName name="_xlnm.Print_Area" localSheetId="47">'Tab_C5-2a'!$A$3:$K$65</definedName>
    <definedName name="_xlnm.Print_Area" localSheetId="48">'Tab_C5-2b'!$A$3:$K$65</definedName>
    <definedName name="_xlnm.Print_Area" localSheetId="49">'Tab_C5-2c'!$A$3:$K$65</definedName>
    <definedName name="_xlnm.Print_Area" localSheetId="50">'Tab_C5-2EU'!$A$3:$J$32</definedName>
    <definedName name="_xlnm.Print_Area" localSheetId="51">'Tab_C5-4a'!$A$3:$K$65</definedName>
    <definedName name="_xlnm.Print_Area" localSheetId="52">'Tab_C6-EU'!$A$3:$D$27</definedName>
    <definedName name="_xlnm.Print_Area" localSheetId="53">'Tab_D2-1'!$A$3:$G$27</definedName>
    <definedName name="_xlnm.Print_Area" localSheetId="54">'Tab_D2-2a'!$A$3:$G$27</definedName>
    <definedName name="_xlnm.Print_Area" localSheetId="55">'Tab_D2-2b'!$A$3:$E$30</definedName>
    <definedName name="_xlnm.Print_Area" localSheetId="56">'Tab_D5-1'!$A$3:$K$27</definedName>
    <definedName name="_xlnm.Print_Area" localSheetId="57">'Tab_D5-3'!$A$3:$K$31</definedName>
    <definedName name="_xlnm.Print_Area" localSheetId="0">Titel!$A$2:$J$69</definedName>
    <definedName name="_xlnm.Print_Area">#REF!</definedName>
    <definedName name="_xlnm.Print_Titles" localSheetId="2">Inhalt!$2:$3</definedName>
    <definedName name="p5_age">[3]p5_ageISC5a!$A$1:$D$55</definedName>
    <definedName name="p5nr">[4]P5nr_2!$A$1:$AC$43</definedName>
    <definedName name="POpula">[5]POpula!$A$1:$I$1559</definedName>
  </definedNames>
  <calcPr calcId="145621" calcMode="manual" iterate="1" iterateCount="1" calcCompleted="0" calcOnSave="0"/>
</workbook>
</file>

<file path=xl/calcChain.xml><?xml version="1.0" encoding="utf-8"?>
<calcChain xmlns="http://schemas.openxmlformats.org/spreadsheetml/2006/main">
  <c r="B82" i="72" l="1"/>
  <c r="B67" i="72"/>
  <c r="B66" i="72"/>
  <c r="B65" i="72"/>
  <c r="B36" i="72" l="1"/>
  <c r="E9" i="72" l="1"/>
  <c r="E11" i="72" s="1"/>
  <c r="E13" i="72" s="1"/>
  <c r="E14" i="72" s="1"/>
  <c r="E15" i="72" s="1"/>
  <c r="E17" i="72" s="1"/>
  <c r="E18" i="72" s="1"/>
  <c r="E21" i="72" s="1"/>
  <c r="E22" i="72" s="1"/>
  <c r="E25" i="72" s="1"/>
  <c r="E26" i="72" s="1"/>
  <c r="E27" i="72" s="1"/>
  <c r="E28" i="72" s="1"/>
  <c r="E29" i="72" s="1"/>
  <c r="E30" i="72" s="1"/>
  <c r="E31" i="72" s="1"/>
  <c r="E32" i="72" s="1"/>
  <c r="E33" i="72" s="1"/>
  <c r="E34" i="72" s="1"/>
  <c r="E36" i="72" s="1"/>
  <c r="E40" i="72" s="1"/>
  <c r="E42" i="72" s="1"/>
  <c r="E44" i="72" s="1"/>
  <c r="E47" i="72" s="1"/>
  <c r="E51" i="72" s="1"/>
  <c r="E52" i="72" s="1"/>
  <c r="E53" i="72" s="1"/>
  <c r="E54" i="72" s="1"/>
  <c r="E56" i="72" s="1"/>
  <c r="E57" i="72" s="1"/>
  <c r="E60" i="72" s="1"/>
  <c r="E61" i="72" s="1"/>
  <c r="E64" i="72" s="1"/>
  <c r="E65" i="72" s="1"/>
  <c r="E66" i="72" s="1"/>
  <c r="E67" i="72" s="1"/>
  <c r="E68" i="72" s="1"/>
  <c r="E69" i="72" s="1"/>
  <c r="E72" i="72" s="1"/>
  <c r="E73" i="72" s="1"/>
  <c r="E74" i="72" s="1"/>
  <c r="E77" i="72" s="1"/>
  <c r="E78" i="72" s="1"/>
  <c r="E79" i="72" s="1"/>
  <c r="E80" i="72" s="1"/>
  <c r="E81" i="72" s="1"/>
  <c r="E82" i="72" s="1"/>
  <c r="E83" i="72" s="1"/>
  <c r="E87" i="72" s="1"/>
  <c r="E91" i="72" s="1"/>
  <c r="E92" i="72" s="1"/>
  <c r="E93" i="72" s="1"/>
  <c r="E96" i="72" s="1"/>
  <c r="E97" i="72" s="1"/>
  <c r="B83" i="72"/>
  <c r="B81" i="72"/>
  <c r="B80" i="72"/>
  <c r="B79" i="72"/>
  <c r="B8" i="72" l="1"/>
  <c r="B9" i="72"/>
  <c r="B11" i="72"/>
  <c r="B13" i="72"/>
  <c r="B14" i="72"/>
  <c r="B15" i="72"/>
  <c r="B17" i="72"/>
  <c r="B18" i="72"/>
  <c r="B21" i="72"/>
  <c r="B22" i="72"/>
  <c r="B25" i="72"/>
  <c r="B26" i="72"/>
  <c r="B27" i="72"/>
  <c r="B28" i="72"/>
  <c r="B29" i="72"/>
  <c r="B30" i="72"/>
  <c r="B31" i="72"/>
  <c r="B32" i="72"/>
  <c r="B33" i="72"/>
  <c r="B34" i="72"/>
  <c r="B40" i="72"/>
  <c r="B42" i="72"/>
  <c r="B44" i="72"/>
  <c r="B47" i="72"/>
  <c r="B51" i="72"/>
  <c r="B52" i="72"/>
  <c r="B53" i="72"/>
  <c r="B54" i="72"/>
  <c r="B56" i="72"/>
  <c r="B57" i="72"/>
  <c r="B60" i="72"/>
  <c r="B61" i="72"/>
  <c r="B64" i="72"/>
  <c r="B68" i="72"/>
  <c r="B69" i="72"/>
  <c r="B72" i="72"/>
  <c r="B73" i="72"/>
  <c r="B74" i="72"/>
  <c r="B77" i="72"/>
  <c r="B78" i="72"/>
  <c r="B87" i="72"/>
  <c r="B91" i="72"/>
  <c r="B92" i="72"/>
  <c r="B93" i="72"/>
  <c r="B96" i="72"/>
  <c r="B97" i="72"/>
</calcChain>
</file>

<file path=xl/sharedStrings.xml><?xml version="1.0" encoding="utf-8"?>
<sst xmlns="http://schemas.openxmlformats.org/spreadsheetml/2006/main" count="3777" uniqueCount="607">
  <si>
    <t>Land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</si>
  <si>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</si>
  <si>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</si>
  <si>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</si>
  <si>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</si>
  <si>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</si>
  <si>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</si>
  <si>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</si>
  <si>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</si>
  <si>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</si>
  <si>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</si>
  <si>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</si>
  <si>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</si>
  <si>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</si>
  <si>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</si>
  <si>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</si>
  <si>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</si>
  <si>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</si>
  <si>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OECD-Durchschnitt</t>
  </si>
  <si>
    <t>Erwerbslosenquote</t>
  </si>
  <si>
    <t>Anteil der Nichterwerbspersonen</t>
  </si>
  <si>
    <t>Beschäftigungsquote</t>
  </si>
  <si>
    <t>m</t>
  </si>
  <si>
    <t>w</t>
  </si>
  <si>
    <t>i</t>
  </si>
  <si>
    <t>ISCED 3/4
beruflich</t>
  </si>
  <si>
    <t>ISCED 3/4
allgemeinbildend</t>
  </si>
  <si>
    <t>Tabelle A5.5b</t>
  </si>
  <si>
    <r>
      <t>Quelle:</t>
    </r>
    <r>
      <rPr>
        <sz val="10"/>
        <rFont val="Arial"/>
        <family val="2"/>
      </rPr>
      <t xml:space="preserve"> Statistische Ämter des Bundes und der Länder</t>
    </r>
  </si>
  <si>
    <t xml:space="preserve">c </t>
  </si>
  <si>
    <t>Tertiärbereich</t>
  </si>
  <si>
    <t>Sekundarbereich II und postsekundarer nichttertiärer Bereich</t>
  </si>
  <si>
    <t>Unterhalb Sekundarbereich II</t>
  </si>
  <si>
    <t>2012</t>
  </si>
  <si>
    <t>2011</t>
  </si>
  <si>
    <t>2010</t>
  </si>
  <si>
    <t>2009</t>
  </si>
  <si>
    <t>2008</t>
  </si>
  <si>
    <t>2007</t>
  </si>
  <si>
    <t>2006</t>
  </si>
  <si>
    <t>2005</t>
  </si>
  <si>
    <t>2004</t>
  </si>
  <si>
    <t>Bildungsstand</t>
  </si>
  <si>
    <t>Entwicklung der Erwerbslosenquoten nach Bildungsstand in % (2004 bis 2012)</t>
  </si>
  <si>
    <t>Tabelle A5.4a</t>
  </si>
  <si>
    <t>Entwicklung der Erwerbslosenquoten für Männer nach Bildungsstand in % (2004 bis 2012)</t>
  </si>
  <si>
    <t>Tabelle A5.4b</t>
  </si>
  <si>
    <t>Entwicklung der Erwerbslosenquoten für Frauen nach Bildungsstand in % (2004 bis 2012)</t>
  </si>
  <si>
    <t>Tabelle A5.4c</t>
  </si>
  <si>
    <r>
      <t xml:space="preserve">Quelle: </t>
    </r>
    <r>
      <rPr>
        <sz val="9"/>
        <rFont val="MetaNormalLF-Roman"/>
        <family val="2"/>
      </rPr>
      <t>Statistische Ämter des Bundes und der Länder</t>
    </r>
  </si>
  <si>
    <t>Entwicklung der Beschäftigungsquoten nach Bildungsstand in % (2004 bis 2012)</t>
  </si>
  <si>
    <t>Tabelle A5.3a</t>
  </si>
  <si>
    <t>Entwicklung der Beschäftigungsquoten für Männer nach Bildungsstand in % (2004 bis 2012)</t>
  </si>
  <si>
    <t>Tabelle A5.3b</t>
  </si>
  <si>
    <t>Entwicklung der Beschäftigungsquoten für Frauen nach Bildungsstand in % (2004 bis 2012)</t>
  </si>
  <si>
    <t>Tabelle A5.3c</t>
  </si>
  <si>
    <t>1 Einschließlich ISCED 3C kurz (Programme bis einschl. 2 Jahre Dauer).</t>
  </si>
  <si>
    <t>Insgesamt</t>
  </si>
  <si>
    <t>ISCED 5A
 und 6</t>
  </si>
  <si>
    <t>ISCED 5B</t>
  </si>
  <si>
    <t>ISCED 4</t>
  </si>
  <si>
    <t xml:space="preserve">ISCED 3A </t>
  </si>
  <si>
    <t>ISCED 3B/ ISCED 3C lang</t>
  </si>
  <si>
    <t>Alle Bildungs-bereiche zusammen</t>
  </si>
  <si>
    <t>Sekundar-bereich I oder weniger</t>
  </si>
  <si>
    <t>Beschäftigungsquoten der 25- bis 64-Jährigen nach Bildungsstand in % (2012)</t>
  </si>
  <si>
    <t>Tabelle A5.1a</t>
  </si>
  <si>
    <r>
      <t>Quelle:</t>
    </r>
    <r>
      <rPr>
        <sz val="10"/>
        <rFont val="MetaNormalLF-Roman"/>
        <family val="2"/>
      </rPr>
      <t xml:space="preserve"> Statistische Ämter des Bundes und der Länder</t>
    </r>
  </si>
  <si>
    <t>weiblich</t>
  </si>
  <si>
    <t>männlich</t>
  </si>
  <si>
    <t>Geschlecht</t>
  </si>
  <si>
    <t>Beschäftigungsquoten der 25- bis 64-Jährigen nach Bildungsstand und Geschlecht in % (2012)</t>
  </si>
  <si>
    <t>Tabelle A5.1b</t>
  </si>
  <si>
    <t>Erwerbslosenquoten der 25- bis 64-Jährigen nach Bildungsstand in % (2012)</t>
  </si>
  <si>
    <t>Tabelle A5.2a</t>
  </si>
  <si>
    <t>Erwerbslosenquoten der 25- bis 64-Jährigen nach Bildungsstand und Geschlecht in % (2012)</t>
  </si>
  <si>
    <t>Tabelle A5.2b</t>
  </si>
  <si>
    <r>
      <t xml:space="preserve">Quelle: </t>
    </r>
    <r>
      <rPr>
        <sz val="10"/>
        <rFont val="Arial"/>
        <family val="2"/>
      </rPr>
      <t>Statistische Ämter des Bundes und der Länder</t>
    </r>
  </si>
  <si>
    <t>1 Einschl. weiterführender Forschungsprogramme.</t>
  </si>
  <si>
    <t>Schleswig–Holstein</t>
  </si>
  <si>
    <t>Sachsen–Anhalt</t>
  </si>
  <si>
    <t>Rheinland–Pfalz</t>
  </si>
  <si>
    <t>Nordrhein–Westfalen</t>
  </si>
  <si>
    <t>Mecklenburg–Vorpommern</t>
  </si>
  <si>
    <t>Baden–Württemberg</t>
  </si>
  <si>
    <t>Informatik</t>
  </si>
  <si>
    <t>Mathematik</t>
  </si>
  <si>
    <t>Naturwissen-schaften</t>
  </si>
  <si>
    <t>Biowissen-schaften</t>
  </si>
  <si>
    <t>Agrar-
wissen-
schaften</t>
  </si>
  <si>
    <t>Davon</t>
  </si>
  <si>
    <t>Bio- und Naturwissen-schaften, Mathematik und Informatik</t>
  </si>
  <si>
    <t>Ingenieur-wissen-schaften, Fertigung und Bauwesen</t>
  </si>
  <si>
    <t>Dienst-leistungen</t>
  </si>
  <si>
    <t>Sozial-, Rechts- und Wirtschafts-wissen-schaften</t>
  </si>
  <si>
    <t>Gesundheit
und
Soziales</t>
  </si>
  <si>
    <t>Geistes-wissen-schaften und Kunst</t>
  </si>
  <si>
    <t>Erziehungs-wissen-schaften</t>
  </si>
  <si>
    <t>Tabelle A3.3</t>
  </si>
  <si>
    <t>Entwicklung des Bildungsstandes der 25- bis 64-Jährigen in % (2004 bis 2012)</t>
  </si>
  <si>
    <t>Tabelle A1.4</t>
  </si>
  <si>
    <t>Weiblich</t>
  </si>
  <si>
    <t>Männlich</t>
  </si>
  <si>
    <t>des Tertiärbereichs nach Geschlecht in % (2012)</t>
  </si>
  <si>
    <t>Bevölkerung im Alter von 30 bis 34 Jahren mit einem Abschluss</t>
  </si>
  <si>
    <t>Tabelle A1.3-EU</t>
  </si>
  <si>
    <t>ISCED 5A/6</t>
  </si>
  <si>
    <t>Bevölkerung mit einem Abschluss im Tertiärbereich nach Altersgruppen in % (2012)</t>
  </si>
  <si>
    <t>Tabelle A1.3a</t>
  </si>
  <si>
    <r>
      <t>Quelle:</t>
    </r>
    <r>
      <rPr>
        <sz val="9"/>
        <rFont val="MetaNormalLF-Roman"/>
        <family val="2"/>
      </rPr>
      <t xml:space="preserve"> Statistische Ämter des Bundes und der Länder</t>
    </r>
  </si>
  <si>
    <t xml:space="preserve">55-64 </t>
  </si>
  <si>
    <t xml:space="preserve">45-54 </t>
  </si>
  <si>
    <t xml:space="preserve">35-44 </t>
  </si>
  <si>
    <t xml:space="preserve">25-34 </t>
  </si>
  <si>
    <t xml:space="preserve">25-64 </t>
  </si>
  <si>
    <t>Bevölkerung mit einem Abschluss im Tertiärbereich nach Altersgruppen und Geschlecht in % (2012)</t>
  </si>
  <si>
    <t>Tabelle A1.3b</t>
  </si>
  <si>
    <r>
      <t>Quelle:</t>
    </r>
    <r>
      <rPr>
        <sz val="9"/>
        <rFont val="MetaNormalLF-Roman"/>
        <family val="2"/>
      </rPr>
      <t xml:space="preserve"> </t>
    </r>
    <r>
      <rPr>
        <sz val="9"/>
        <rFont val="Arial"/>
        <family val="2"/>
      </rPr>
      <t>Statistische Ämter des Bundes und der Länder</t>
    </r>
  </si>
  <si>
    <t>Altersgruppen</t>
  </si>
  <si>
    <t>Tabelle A1.2a</t>
  </si>
  <si>
    <t>Bevölkerung mit mindestens einem Abschluss des Sekundarbereichs II 
nach Altersgruppen und Geschlecht in % (2012)</t>
  </si>
  <si>
    <t>Tabelle A1.2b</t>
  </si>
  <si>
    <t>ISCED 6</t>
  </si>
  <si>
    <t>ISCED 5A</t>
  </si>
  <si>
    <t>ISCED  5B</t>
  </si>
  <si>
    <t xml:space="preserve">ISCED 3C lang/3B </t>
  </si>
  <si>
    <t>ISCED 3C kurz</t>
  </si>
  <si>
    <t>ISCED 2</t>
  </si>
  <si>
    <t>ISCED 0-1</t>
  </si>
  <si>
    <t>Alle
Bildungs-bereiche zusammen</t>
  </si>
  <si>
    <t>Postsekundarer nichttertiärer Bereich</t>
  </si>
  <si>
    <t>Sekundarbereich II</t>
  </si>
  <si>
    <t>Sekundar-bereich I</t>
  </si>
  <si>
    <t>Elementar- und Primar-bereich</t>
  </si>
  <si>
    <t>Bildungsstand der Erwachsenenbevölkerung in % (2012)</t>
  </si>
  <si>
    <t>Tabelle A1.1a</t>
  </si>
  <si>
    <t>Bildungsstand der Erwachsenenbevölkerung nach Geschlecht in % (2012)</t>
  </si>
  <si>
    <t>Tabelle A1.1b</t>
  </si>
  <si>
    <t>1 Der Umrechnungsfaktor zwischen Euro und US-Dollar (Kaufkraftparität) beträgt 1,284.</t>
  </si>
  <si>
    <t xml:space="preserve">m </t>
  </si>
  <si>
    <t>nachrichtlich:</t>
  </si>
  <si>
    <t xml:space="preserve">OECD-Durchschnitt </t>
  </si>
  <si>
    <t>EUR</t>
  </si>
  <si>
    <t>(ohne FuE)</t>
  </si>
  <si>
    <t>ISCED 1-6</t>
  </si>
  <si>
    <t xml:space="preserve">ISCED 5A/6 </t>
  </si>
  <si>
    <t>ISCED 3</t>
  </si>
  <si>
    <t>ISCED 1</t>
  </si>
  <si>
    <t>Primar- bis Tertiär-bereich</t>
  </si>
  <si>
    <t>Tertiärbereich
(ohne ISCED 5B)</t>
  </si>
  <si>
    <t>Sekundarbereich</t>
  </si>
  <si>
    <t>Primar- bereich</t>
  </si>
  <si>
    <t>Jährliche Ausgaben für Bildungseinrichtungen pro Schüler/Studierenden (2011)</t>
  </si>
  <si>
    <t>Tabelle B1.1a</t>
  </si>
  <si>
    <t>Tabelle B1.4</t>
  </si>
  <si>
    <t>2 Der Umrechnungsfaktor zwischen Euro und US-Dollar (Kaufkraftparität) beträgt 1,284.</t>
  </si>
  <si>
    <t xml:space="preserve">   da im Sekundarbereich I keine beruflichen Bildungsgänge nachgewiesen werden.</t>
  </si>
  <si>
    <t xml:space="preserve">1 Für Deutschland und die Bundesländer stimmen die Angaben mit dem Sekundarbereich II beruflich überein, </t>
  </si>
  <si>
    <t>allgemein-bildend</t>
  </si>
  <si>
    <t>insgesamt</t>
  </si>
  <si>
    <t>beruflich</t>
  </si>
  <si>
    <t>davon</t>
  </si>
  <si>
    <t>Sekundarbereich insgesamt</t>
  </si>
  <si>
    <t xml:space="preserve">Sekundar-bereich I </t>
  </si>
  <si>
    <t>Jährliche Ausgaben für Bildungseinrichtungen pro Schüler im Sekundarbereich</t>
  </si>
  <si>
    <t>Tabelle B1.6</t>
  </si>
  <si>
    <t xml:space="preserve">   zu gering nachgewiesen wird.</t>
  </si>
  <si>
    <t xml:space="preserve">   Einrichtungen unterschieden. Sie sind vollständig dem öffentlichen Bereich zugeordnet, wodurch der Anteil der Privatschüler</t>
  </si>
  <si>
    <t>1 Für Deutschland und die Bundesländer ohne weiterführende Forschungsprogramme.</t>
  </si>
  <si>
    <t>Teilzeit</t>
  </si>
  <si>
    <t>Vollzeit</t>
  </si>
  <si>
    <t>Tertiärbereich A 
und weiterführende Forschungsprogramme</t>
  </si>
  <si>
    <t>Tertiärbereich B</t>
  </si>
  <si>
    <t xml:space="preserve"> Primar- und Sekundarbereich</t>
  </si>
  <si>
    <t>Tabelle C1.4</t>
  </si>
  <si>
    <t>Flächenländer</t>
  </si>
  <si>
    <t>Stadtstaaten</t>
  </si>
  <si>
    <t>%</t>
  </si>
  <si>
    <t>Anzahl</t>
  </si>
  <si>
    <t xml:space="preserve">Internationale Studierende </t>
  </si>
  <si>
    <t>Studierende</t>
  </si>
  <si>
    <t>nach Geschlecht (2012)</t>
  </si>
  <si>
    <t>Gesamtzahl und Verteilung internationaler Studierender im Tertiärbereich A</t>
  </si>
  <si>
    <t>Tabelle C4.1</t>
  </si>
  <si>
    <t>4 Studienanfängerquoten ab 2007 (Hessen und Saarland: 2008) durch die Einführung von Studiengebühren beeinflusst.</t>
  </si>
  <si>
    <t>3 Ab 2009 einschl. der Dualen Hochschule Baden-Württemberg (früher: Berufsakademien, nachgewiesen im Tertiärbereich B).</t>
  </si>
  <si>
    <t xml:space="preserve">   mit Erwerb der Hochschulzugangsberechtigung in Deutschland.</t>
  </si>
  <si>
    <t>2 Die Angaben in den Spalten "Land des Erwerbs der Hochschulzugangsberechtigung" beziehen sich auf die Studienanfänger</t>
  </si>
  <si>
    <t>1 Sommer- und vorhergehendes Wintersemester.</t>
  </si>
  <si>
    <t>Flächenstaaten</t>
  </si>
  <si>
    <t>Land des Studienortes</t>
  </si>
  <si>
    <t>Tabelle C3.2a</t>
  </si>
  <si>
    <t>Tabelle C3.2b</t>
  </si>
  <si>
    <t>Tabelle C3.2c</t>
  </si>
  <si>
    <t>3 Einschl. Erwerb der Hochschulzugangsberechtigung außerhalb Deutschlands und ohne Angabe.</t>
  </si>
  <si>
    <t xml:space="preserve">   die Studienanfänger mit Erwerb der Hochschulzugangsberechtigung in Deutschland.</t>
  </si>
  <si>
    <t xml:space="preserve">2 Die Angaben in den Spalten "Land des Erwerbs der Hochschulzugangsberechtigung" beziehen sich auf </t>
  </si>
  <si>
    <t xml:space="preserve">X </t>
  </si>
  <si>
    <t>Tabelle C3.1a</t>
  </si>
  <si>
    <t>Schüler zu Kontaktpersonen 
(Lehrer und Hilfslehrkräfte)</t>
  </si>
  <si>
    <t>privat</t>
  </si>
  <si>
    <t>öffentlich</t>
  </si>
  <si>
    <t>Zahlenmäßiges Schüler-Lehrkräfte-Verhältnis</t>
  </si>
  <si>
    <t>Verteilung der Schüler nach Art der Bildungseinrichtung</t>
  </si>
  <si>
    <t>Merkmale von Bildungsprogrammen im Elementarbereich (2012)</t>
  </si>
  <si>
    <t>Tabelle C2.2</t>
  </si>
  <si>
    <t>EU-27</t>
  </si>
  <si>
    <t>ISCED 0</t>
  </si>
  <si>
    <r>
      <t>4 und 5</t>
    </r>
    <r>
      <rPr>
        <sz val="10"/>
        <rFont val="MetaNormalLF-Roman"/>
        <family val="2"/>
      </rPr>
      <t xml:space="preserve"> Jahren</t>
    </r>
  </si>
  <si>
    <t>Kinder im Alter von</t>
  </si>
  <si>
    <t>Kinder im Alter von … Jahren</t>
  </si>
  <si>
    <t>EU-Benchmark
Elementarbereich</t>
  </si>
  <si>
    <t>Elementar- und Primarbereich</t>
  </si>
  <si>
    <t>Kinder an öffentlichen und privaten Einrichtungen</t>
  </si>
  <si>
    <t>Bildungsbeteiligung im Elementar- und Primarbereich nach Alter in % (2012)</t>
  </si>
  <si>
    <t>Tabelle C2.1</t>
  </si>
  <si>
    <t>2 Summe aus Vollzeit- und Teilzeitunterricht.</t>
  </si>
  <si>
    <t>Tertiär-
bereich</t>
  </si>
  <si>
    <t>Post-sekundarer nichttertiärer Bereich</t>
  </si>
  <si>
    <t xml:space="preserve">Sekundar-bereich II </t>
  </si>
  <si>
    <t>Primar- und Sekundar-bereich I</t>
  </si>
  <si>
    <t>Alle Bildungsbereiche zusammen</t>
  </si>
  <si>
    <t>Bildungserwartung in Jahren nach Geschlecht (2012)</t>
  </si>
  <si>
    <t>Tabelle C1.6</t>
  </si>
  <si>
    <t>Tertiärbereich A 
und weiterführende Forschungsprogramme
(ISCED 5A/6)</t>
  </si>
  <si>
    <t>Tertiärbereich B
(ISCED 5B)</t>
  </si>
  <si>
    <t>Sekundarbereich II
(ISCED 3)</t>
  </si>
  <si>
    <t>Sekundarbereich I
(ISCED 2)</t>
  </si>
  <si>
    <t>Primarbereich
(ISCED 1)</t>
  </si>
  <si>
    <t>Verteilung der Schüler/Studierenden im Primar-, Sekundar- und Tertiärbereich nach Art der Bildungseinrichtung in % (2012)</t>
  </si>
  <si>
    <t>Tabelle C1.5</t>
  </si>
  <si>
    <t>20 bis 29 Jahren als Prozentsatz
der 20- bis 29-Jährigen</t>
  </si>
  <si>
    <t>15 bis 19 Jahren als Prozentsatz
der 15- bis 19-Jährigen</t>
  </si>
  <si>
    <t>Schüler und Studierende im Alter von …</t>
  </si>
  <si>
    <t>Voll- und Teilzeit-Schüler/Studierende an öffentlichen und privaten Bildungseinrichtungen</t>
  </si>
  <si>
    <t>Entwicklung der Bildungsbeteiligung (2004 bis 2012)</t>
  </si>
  <si>
    <t>Tabelle C1.2</t>
  </si>
  <si>
    <t>Schüler und Studierende im Alter von … Jahren</t>
  </si>
  <si>
    <t>Netto-Bildungsbeteiligung (basierend auf Personenzahlen)</t>
  </si>
  <si>
    <t>Übergangscharakteristika bei 15- bis 20-Jährigen nach Bildungsbereichen in % (2012)</t>
  </si>
  <si>
    <t>Tabelle C1.1b</t>
  </si>
  <si>
    <t>Schüler und Studierende im Alter von . . .</t>
  </si>
  <si>
    <t>Bildungsbeteiligung nach Alter (2012)</t>
  </si>
  <si>
    <t>Tabelle C1.1a</t>
  </si>
  <si>
    <t>ISCED 5</t>
  </si>
  <si>
    <t>Primar- bis Tertiärbereich</t>
  </si>
  <si>
    <t xml:space="preserve">Tertiärbereich </t>
  </si>
  <si>
    <t>Primar-, Sekundar- und postsekundarer nichttertiärer Bereich</t>
  </si>
  <si>
    <t>Öffentliche Gesamtausgaben für Bildung in % des BIP (2011)</t>
  </si>
  <si>
    <t>Tabelle B4.1</t>
  </si>
  <si>
    <t>Nicht bekannt oder keine Angabe</t>
  </si>
  <si>
    <t>Tabelle C4.2</t>
  </si>
  <si>
    <t>2 Einschl. weiterführender Forschungsprogramme.</t>
  </si>
  <si>
    <t>1 Anteil der Frauen an den Lehrkräften an öffentlichen und privaten Einrichtungen nach Bildungsbereichen, basierend auf Personenzahlen.</t>
  </si>
  <si>
    <t>ISCED 5/6</t>
  </si>
  <si>
    <t>ISCED 3 und ISCED 4</t>
  </si>
  <si>
    <t>Tertiär-
bereich B</t>
  </si>
  <si>
    <t>zusammen</t>
  </si>
  <si>
    <t>berufs-
bildend</t>
  </si>
  <si>
    <t>Sekundarbereich II und post-sekundarer nichttertiärer Bereich</t>
  </si>
  <si>
    <t>Primar-bereich</t>
  </si>
  <si>
    <t>Elementar-bereich</t>
  </si>
  <si>
    <t>Tabelle D5.3</t>
  </si>
  <si>
    <t>1 Ohne weiterführende Forschungsprogramme. Land des Erwerbs der Hochschulzugangsberechtigung.</t>
  </si>
  <si>
    <t>Mobile Studierende insgesamt</t>
  </si>
  <si>
    <t>Sonstige Staaten insgesamt</t>
  </si>
  <si>
    <t>Vietnam</t>
  </si>
  <si>
    <t>Ukraine</t>
  </si>
  <si>
    <t>Tunesien</t>
  </si>
  <si>
    <t>Serbien</t>
  </si>
  <si>
    <t>Russische Föderation</t>
  </si>
  <si>
    <t>Rumänien</t>
  </si>
  <si>
    <t>Marokko</t>
  </si>
  <si>
    <t>Kamerun</t>
  </si>
  <si>
    <t>Iran, Islamische Republik</t>
  </si>
  <si>
    <t>Indonesien</t>
  </si>
  <si>
    <t>Indien</t>
  </si>
  <si>
    <t>Georgien</t>
  </si>
  <si>
    <t>China</t>
  </si>
  <si>
    <t>Bulgarien</t>
  </si>
  <si>
    <t>Brasilien</t>
  </si>
  <si>
    <t>Ausgewählte sonstige Staaten</t>
  </si>
  <si>
    <t>OECD-Staaten insgesamt</t>
  </si>
  <si>
    <t>Vereinigte Staaten</t>
  </si>
  <si>
    <t>Vereinigtes Königreich</t>
  </si>
  <si>
    <t>Ungarn</t>
  </si>
  <si>
    <t>Türkei</t>
  </si>
  <si>
    <t>Tschechische Republik</t>
  </si>
  <si>
    <t>Spanien</t>
  </si>
  <si>
    <t>Schweiz</t>
  </si>
  <si>
    <t>Schweden</t>
  </si>
  <si>
    <t>Slowenien</t>
  </si>
  <si>
    <t>Slowakei</t>
  </si>
  <si>
    <t>Portugal</t>
  </si>
  <si>
    <t>Polen</t>
  </si>
  <si>
    <t>Österreich</t>
  </si>
  <si>
    <t>Norwegen</t>
  </si>
  <si>
    <t>Neuseeland</t>
  </si>
  <si>
    <t>Niederlande</t>
  </si>
  <si>
    <t>Mexiko</t>
  </si>
  <si>
    <t>Luxemburg</t>
  </si>
  <si>
    <t>Korea, Republik</t>
  </si>
  <si>
    <t>Kanada</t>
  </si>
  <si>
    <t>Japan</t>
  </si>
  <si>
    <t>Italien</t>
  </si>
  <si>
    <t>Israel</t>
  </si>
  <si>
    <t>Island</t>
  </si>
  <si>
    <t>Irland</t>
  </si>
  <si>
    <t>Griechenland</t>
  </si>
  <si>
    <t>Frankreich</t>
  </si>
  <si>
    <t>Finnland</t>
  </si>
  <si>
    <t>Estland</t>
  </si>
  <si>
    <t>Dänemark</t>
  </si>
  <si>
    <t>Chile</t>
  </si>
  <si>
    <t>Belgien</t>
  </si>
  <si>
    <t>Australien</t>
  </si>
  <si>
    <t>OECD-Staaten</t>
  </si>
  <si>
    <t>TH</t>
  </si>
  <si>
    <t>SH</t>
  </si>
  <si>
    <t>ST</t>
  </si>
  <si>
    <t>SN</t>
  </si>
  <si>
    <t>SL</t>
  </si>
  <si>
    <t>RP</t>
  </si>
  <si>
    <t>NW</t>
  </si>
  <si>
    <t>NI</t>
  </si>
  <si>
    <t>MV</t>
  </si>
  <si>
    <t>HE</t>
  </si>
  <si>
    <t>HH</t>
  </si>
  <si>
    <t>HB</t>
  </si>
  <si>
    <t>BB</t>
  </si>
  <si>
    <t>BE</t>
  </si>
  <si>
    <t>BY</t>
  </si>
  <si>
    <t>BW</t>
  </si>
  <si>
    <t>D</t>
  </si>
  <si>
    <t>Herkunftsstaaten</t>
  </si>
  <si>
    <t>Studienort (Zielland)</t>
  </si>
  <si>
    <t>Tabelle C4.3</t>
  </si>
  <si>
    <t>in 1 000</t>
  </si>
  <si>
    <t>Anteil an insgesamt</t>
  </si>
  <si>
    <t>Nach Erwerbsbeteiligung</t>
  </si>
  <si>
    <t>Nach Geschlecht</t>
  </si>
  <si>
    <t xml:space="preserve">und über keinen Abschluss des Sekundarbereichs II verfügt </t>
  </si>
  <si>
    <t>Bevölkerung im Alter von 18 bis 24 Jahren, die sich nicht in Bildung oder Ausbildung befindet</t>
  </si>
  <si>
    <t>Anteil der frühen Schulabgänger nach Geschlecht sowie nach Erwerbsbeteiligung (2012)</t>
  </si>
  <si>
    <t>Tabelle C5.2-EU</t>
  </si>
  <si>
    <t>60 Jahre und älter</t>
  </si>
  <si>
    <t>unter 30 Jahre</t>
  </si>
  <si>
    <t>Sekundarbereich I (ISCED 2)</t>
  </si>
  <si>
    <t>Primarbereich (ISCED 1)</t>
  </si>
  <si>
    <t>Altersverteilung der Lehrkräfte im Primarbereich und im Sekundarbereich I in % (2012)</t>
  </si>
  <si>
    <t>Tabelle D5.1</t>
  </si>
  <si>
    <t>ohne Human-medizin</t>
  </si>
  <si>
    <t>Fachhochschulen</t>
  </si>
  <si>
    <t>Universitäten</t>
  </si>
  <si>
    <t>Zahlenmäßiges Studierende-Lehrkräfte-Verhältnis im Tertiärbereich (ISCED 5A/6, 2012)</t>
  </si>
  <si>
    <t>Tabelle D2.2b</t>
  </si>
  <si>
    <t>Zahlenmäßiges Schüler-Lehrkräfte-Verhältnis im Primarbereich und im Sekundarbereich I (2012)</t>
  </si>
  <si>
    <t>Tabelle D2.2a</t>
  </si>
  <si>
    <t>Durchschnittliche Klassengröße nach Art der Bildungseinrichtung und Bildungsbereich (2012)</t>
  </si>
  <si>
    <t>Tabelle D2.1</t>
  </si>
  <si>
    <t>25-29</t>
  </si>
  <si>
    <t>20-24</t>
  </si>
  <si>
    <t>15-19</t>
  </si>
  <si>
    <t>nicht im Arbeitsmarkt</t>
  </si>
  <si>
    <t>erwerbslos</t>
  </si>
  <si>
    <t>beschäftigt</t>
  </si>
  <si>
    <t>erwerbslos oder nicht im Arbeitsmarkt</t>
  </si>
  <si>
    <t>sonstige Beschäf-tigung</t>
  </si>
  <si>
    <t>in dualer Ausbildung</t>
  </si>
  <si>
    <t>Alters-gruppe</t>
  </si>
  <si>
    <t>Nicht in Ausbildung</t>
  </si>
  <si>
    <t>In Ausbildung (Schüler/Studierende)</t>
  </si>
  <si>
    <t>Anteil junger Menschen, die sich in Ausbildung bzw. nicht in Ausbildung befinden, nach Altersgruppen in % (2012)</t>
  </si>
  <si>
    <t>Tabelle C5.2a</t>
  </si>
  <si>
    <t>Anteil junger Männer, die sich in Ausbildung bzw. nicht in Ausbildung befinden, nach Altersgruppen in % (2012)</t>
  </si>
  <si>
    <t>Tabelle C5.2b</t>
  </si>
  <si>
    <t>Anteil junger Frauen, die sich in Ausbildung bzw. nicht in Ausbildung befinden, nach Altersgruppen in % (2012)</t>
  </si>
  <si>
    <t>Tabelle C5.2c</t>
  </si>
  <si>
    <t>nicht im 
Arbeits-
markt</t>
  </si>
  <si>
    <t>beschäftigt (einschl. dualer Ausbildung)</t>
  </si>
  <si>
    <t>nicht beschäftigt</t>
  </si>
  <si>
    <t>Zu erwartende Jahre nicht in Ausbildung</t>
  </si>
  <si>
    <t>Zu erwartende Jahre in Ausbildung</t>
  </si>
  <si>
    <t>Zu erwartende Jahre in Ausbildung und nicht in Ausbildung für 15- bis 29-Jährige (2012)</t>
  </si>
  <si>
    <t>Tabelle C5.1a</t>
  </si>
  <si>
    <t>nicht im
Arbeits-
markt</t>
  </si>
  <si>
    <t>Zu erwartende Jahre in Ausbildung und nicht in Ausbildung für 15- bis 29-Jährige nach Geschlecht (2012)</t>
  </si>
  <si>
    <t>Tabelle C5.1b</t>
  </si>
  <si>
    <t>Zum Inhalt</t>
  </si>
  <si>
    <t>Zum Impressum</t>
  </si>
  <si>
    <t>Indikator D5.3</t>
  </si>
  <si>
    <t>Indikator D5.1</t>
  </si>
  <si>
    <t>D5 Wer sind die Lehrkräfte?</t>
  </si>
  <si>
    <t>Indikator D2.2b</t>
  </si>
  <si>
    <t>Indikator D2.2a</t>
  </si>
  <si>
    <t>Indikator D2.1</t>
  </si>
  <si>
    <t>D2 Wie ist das zahlenmäßige Schüler-Lehrkräfte-Verhältnis und wie groß sind die Klassen im Durchschnitt?</t>
  </si>
  <si>
    <t>Kapitel D: Das Lernumfeld und die Organisation von Schulen</t>
  </si>
  <si>
    <t>Anteil der an Aus- oder Weiterbildungsmaßnahmen teilnehmenden im Alter von 25 bis 64 Jahren</t>
  </si>
  <si>
    <t>Indikator C6 EU</t>
  </si>
  <si>
    <t xml:space="preserve">C6 Nehmen Erwachsene am lebenslangen Lernen teil? </t>
  </si>
  <si>
    <t>Indikator C5.2 EU</t>
  </si>
  <si>
    <t>Indikator C5.1b</t>
  </si>
  <si>
    <t>Indikator C5.1a</t>
  </si>
  <si>
    <t xml:space="preserve">C5 Wie erfolgreich bewältigen junge Menschen den Übergang vom (Aus-)Bildungssystem zum Erwerbsleben? </t>
  </si>
  <si>
    <t>Indikator C4.3</t>
  </si>
  <si>
    <t>Indikator C4.2</t>
  </si>
  <si>
    <t>Indikator C4.1</t>
  </si>
  <si>
    <t>Indikator C3.3b</t>
  </si>
  <si>
    <t>Indikator C3.3a</t>
  </si>
  <si>
    <t>Indikator C3.2a</t>
  </si>
  <si>
    <t>Indikator C3.1a</t>
  </si>
  <si>
    <t>C3 Wie erfolgreich bewältigen junge Menschen den Übergang vom (Aus-)Bildungssystem zum Erwerbsleben?</t>
  </si>
  <si>
    <t>Indikator C2.2</t>
  </si>
  <si>
    <t>Indikator C2.1</t>
  </si>
  <si>
    <t xml:space="preserve">C2 Welche Systeme der frühkindlichen Bildung gibt es? </t>
  </si>
  <si>
    <t>Verteilung der Studierenden im Tertiärbereich nach Art der Bildungseinrichtung</t>
  </si>
  <si>
    <t>Indikator C1.5</t>
  </si>
  <si>
    <t>Indikator C1.4</t>
  </si>
  <si>
    <t>Indikator C1.2</t>
  </si>
  <si>
    <t>Indikator C1.1b</t>
  </si>
  <si>
    <t>Indikator C1.1a</t>
  </si>
  <si>
    <t xml:space="preserve">C1 Wer nimmt an Bildung teil? </t>
  </si>
  <si>
    <t>Kapitel C: Bildungszugang, Bildungsbeteiligung und Bildungsverlauf</t>
  </si>
  <si>
    <t>Indikator B4.1</t>
  </si>
  <si>
    <t>B4 Wie hoch sind die öffentlichen Gesamtausgaben für Bildung?</t>
  </si>
  <si>
    <t>Indikator B1.6</t>
  </si>
  <si>
    <t>Jährliche Ausgaben für Bildungseinrichtungen pro Schüler/Studierenden</t>
  </si>
  <si>
    <t>Indikator B1.4</t>
  </si>
  <si>
    <t>Indikator B1.1a</t>
  </si>
  <si>
    <t>B1 Wie viel wird pro Schüler/Studierenden ausgegeben?</t>
  </si>
  <si>
    <t>Kapitel B: Die in Bildung investierten Finanz- und Humanressourcen</t>
  </si>
  <si>
    <t>Indikator A5.4c</t>
  </si>
  <si>
    <t>Indikator A5.4b</t>
  </si>
  <si>
    <t>Indikator A5.4a</t>
  </si>
  <si>
    <t>Indikator A5.3c</t>
  </si>
  <si>
    <t>Indikator A5.3b</t>
  </si>
  <si>
    <t>Indikator A5.3a</t>
  </si>
  <si>
    <t>Indikator A5.2b</t>
  </si>
  <si>
    <t>Indikator A5.2a</t>
  </si>
  <si>
    <t>Indikator A5.1b</t>
  </si>
  <si>
    <t>Indikator A5.1a</t>
  </si>
  <si>
    <t>A5 Wie beeinflusst die Bildungsteilnahme den Beschäftigungsstatus?</t>
  </si>
  <si>
    <t>Indikator A3.3</t>
  </si>
  <si>
    <t>Indikator A3.1</t>
  </si>
  <si>
    <t>A3 Wie viele Studierende im Tertiärbereich schließen ihr Studium erfolgreich ab?</t>
  </si>
  <si>
    <t>Indikator A1.4</t>
  </si>
  <si>
    <t>Indikator A1.3 EU</t>
  </si>
  <si>
    <t>Indikator A1.3b</t>
  </si>
  <si>
    <t>Indikator A1.3a</t>
  </si>
  <si>
    <t>nach Geschlecht</t>
  </si>
  <si>
    <t>Bevölkerung mit mindestens einem Abschluss des Sekundarbereichs II</t>
  </si>
  <si>
    <t>Indikator A1.2b</t>
  </si>
  <si>
    <t>Indikator A1.2a</t>
  </si>
  <si>
    <t>Indikator A1.1b</t>
  </si>
  <si>
    <t>Indikator A1.1a</t>
  </si>
  <si>
    <t>Seite</t>
  </si>
  <si>
    <t>A1 Über welche Bildungsabschlüsse verfügen Erwachsene?</t>
  </si>
  <si>
    <t>Kapitel A: Bildungsergebnisse und Bildungserträge</t>
  </si>
  <si>
    <t>Inhalt</t>
  </si>
  <si>
    <t>Zum Titelblatt</t>
  </si>
  <si>
    <t xml:space="preserve">Zurück zum Inhalt </t>
  </si>
  <si>
    <t>Internationale Bildungsindikatoren im Ländervergleich 2014</t>
  </si>
  <si>
    <t>Verteilung der Anfänger im Tertiärbereich nach Fächergruppen in % (2012)</t>
  </si>
  <si>
    <t>Tabelle C3.3a</t>
  </si>
  <si>
    <t>Verteilung der Anfänger im Tertiärbereich nach Fächergruppen und Geschlecht in % (2012)</t>
  </si>
  <si>
    <t>Tabelle C3.3b</t>
  </si>
  <si>
    <r>
      <rPr>
        <sz val="10"/>
        <color rgb="FF0000FF"/>
        <rFont val="Arial"/>
        <family val="2"/>
      </rPr>
      <t>Quelle:</t>
    </r>
    <r>
      <rPr>
        <sz val="10"/>
        <color indexed="48"/>
        <rFont val="Arial"/>
        <family val="2"/>
      </rPr>
      <t xml:space="preserve"> </t>
    </r>
    <r>
      <rPr>
        <sz val="10"/>
        <rFont val="Arial"/>
        <family val="2"/>
      </rPr>
      <t>Statistische Ämter des Bundes und der Länder</t>
    </r>
  </si>
  <si>
    <t>darunter im Alter von unter 30 Jahren</t>
  </si>
  <si>
    <t>Weiterführende Forschungs-programme (Promotionsquote)</t>
  </si>
  <si>
    <t>Studiengänge Tertiärbereich A (Erstabschluss)</t>
  </si>
  <si>
    <t>Abschlussquoten im Tertiärbereich A und in weiterführenden Forschungsprogrammen nach Geschlecht in % (2012)</t>
  </si>
  <si>
    <t>Tabelle A3.1</t>
  </si>
  <si>
    <t>Indikator A5.5b</t>
  </si>
  <si>
    <t>Indikator C1.6</t>
  </si>
  <si>
    <t>Indikator C3.2b</t>
  </si>
  <si>
    <t>Indikator C3.2c</t>
  </si>
  <si>
    <t>Indikator C5.2a</t>
  </si>
  <si>
    <t>Indikator C5.2b</t>
  </si>
  <si>
    <t>Indikator C5.2c</t>
  </si>
  <si>
    <t>Indikator C5.4a</t>
  </si>
  <si>
    <t>Sekundarbereich II und
   postsekundarer nichttertiärer Bereich</t>
  </si>
  <si>
    <t>nicht im Arbeits-markt</t>
  </si>
  <si>
    <t>Bildungsbereich</t>
  </si>
  <si>
    <t>Anteil junger Menschen, die sich in Ausbildung bzw. nicht in Ausbildung befinden, nach Bildungsstand in % (2012)</t>
  </si>
  <si>
    <t>Tabelle C5.4a</t>
  </si>
  <si>
    <t>nach Ausrichtung des abgeschlossenen Bildungsgangs und Geschlecht in % (2012)</t>
  </si>
  <si>
    <t>Erwerbsstatus der 25- bis 64-Jährigen mit einem Abschluss im Bereich ISCED 3/4</t>
  </si>
  <si>
    <t>5 Doppelter Abiturientenjahrgang (Umstellung auf G8-Gymasium) wirkt sich auf die Studienanfängerquote aus.</t>
  </si>
  <si>
    <t>6 Die Abschaffung der Studiengebühren wirkt sich auf die Studienanfängerquote 2009 aus.</t>
  </si>
  <si>
    <t xml:space="preserve">   2007: Sachsen-Anhalt; 2009: Saarland; 2010: Hamburg; 2011: Bayern und Niedersachsen; 2012: Baden-Württemberg, Berlin, Brandenburg und Bremen.</t>
  </si>
  <si>
    <t xml:space="preserve">C4 Wer studiert im Ausland und wo? </t>
  </si>
  <si>
    <t>55-64</t>
  </si>
  <si>
    <t>45-54</t>
  </si>
  <si>
    <t>35-44</t>
  </si>
  <si>
    <t>25-34</t>
  </si>
  <si>
    <t>25-64</t>
  </si>
  <si>
    <t>Bevölkerung mit mindestens einem Abschluss des Sekundarbereichs II 
nach Altersgruppen in % (2012)</t>
  </si>
  <si>
    <r>
      <t>insgesamt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</si>
  <si>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ISCED 0-2</t>
  </si>
  <si>
    <t>Deutschland 
  (einschl. Promovierende)</t>
  </si>
  <si>
    <r>
      <t>US-Dollar (KKP)</t>
    </r>
    <r>
      <rPr>
        <sz val="4"/>
        <rFont val="Arial"/>
        <family val="2"/>
      </rPr>
      <t xml:space="preserve"> </t>
    </r>
    <r>
      <rPr>
        <vertAlign val="superscript"/>
        <sz val="10"/>
        <rFont val="MetaNormalLF-Roman"/>
        <family val="2"/>
      </rPr>
      <t>1</t>
    </r>
  </si>
  <si>
    <r>
      <t>US-Dollar (KKP)</t>
    </r>
    <r>
      <rPr>
        <sz val="4"/>
        <rFont val="Arial"/>
        <family val="2"/>
      </rPr>
      <t xml:space="preserve"> </t>
    </r>
    <r>
      <rPr>
        <vertAlign val="superscript"/>
        <sz val="10"/>
        <rFont val="MetaNormalLF-Roman"/>
        <family val="2"/>
      </rPr>
      <t>2</t>
    </r>
  </si>
  <si>
    <r>
      <t>beruflich</t>
    </r>
    <r>
      <rPr>
        <sz val="4"/>
        <rFont val="Arial"/>
        <family val="2"/>
      </rPr>
      <t xml:space="preserve"> </t>
    </r>
    <r>
      <rPr>
        <vertAlign val="superscript"/>
        <sz val="10"/>
        <rFont val="MetaNormalLF-Roman"/>
        <family val="2"/>
      </rPr>
      <t>1</t>
    </r>
  </si>
  <si>
    <t>nach Ausrichtung des Bildungsgangs (2011)</t>
  </si>
  <si>
    <t>ISCED 1-5</t>
  </si>
  <si>
    <t>ISCED 1-4</t>
  </si>
  <si>
    <t>2 Die altersspezifische Verteilung wurde basierend auf den erhobenen Daten des Jahres 2010 (Schuljahr 2009/2010) geschätzt.</t>
  </si>
  <si>
    <r>
      <t>1 Prozentwerte deutlich über 100</t>
    </r>
    <r>
      <rPr>
        <sz val="4"/>
        <rFont val="Arial"/>
        <family val="2"/>
      </rPr>
      <t xml:space="preserve"> </t>
    </r>
    <r>
      <rPr>
        <sz val="10"/>
        <rFont val="Arial"/>
        <family val="2"/>
      </rPr>
      <t xml:space="preserve">% entstehen durch Schülerinnen und Schüler aus den umliegenden Bundesländern, die im jeweiligen Land die Schule besuchen. </t>
    </r>
  </si>
  <si>
    <t>3-17</t>
  </si>
  <si>
    <t>Deutschland 
   (einschl. Promovierende)</t>
  </si>
  <si>
    <t>4-17</t>
  </si>
  <si>
    <t>3-16</t>
  </si>
  <si>
    <t>4-18</t>
  </si>
  <si>
    <r>
      <t>Nordrhein-Westfalen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2</t>
    </r>
  </si>
  <si>
    <r>
      <t>Hamburg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</si>
  <si>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Bremen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</si>
  <si>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3-18</t>
  </si>
  <si>
    <r>
      <t>1 Prozentwerte über 100</t>
    </r>
    <r>
      <rPr>
        <sz val="4"/>
        <rFont val="Arial"/>
        <family val="2"/>
      </rPr>
      <t xml:space="preserve"> </t>
    </r>
    <r>
      <rPr>
        <sz val="10"/>
        <rFont val="Arial"/>
        <family val="2"/>
      </rPr>
      <t xml:space="preserve">% entstehen durch Schüler aus Niedersachsen, die in Bremen die Schule besuchen. </t>
    </r>
  </si>
  <si>
    <r>
      <t>Bremen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</si>
  <si>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 xml:space="preserve">   Für die Jahre 2011 und 2012 wurde die altersspezifische Verteilung basierend auf den erhobenen Daten des Jahres 2010 (Schuljahr 2009/2010) geschätzt.</t>
  </si>
  <si>
    <t>2 Für die Jahre 2005 bis 2009 wurde die altersspezifische Verteilung basierend auf den erhobenen Daten des Jahres 2004 (Schuljahr 2003/2004) geschätzt.</t>
  </si>
  <si>
    <r>
      <t>1 Prozentwerte über 100</t>
    </r>
    <r>
      <rPr>
        <sz val="4"/>
        <rFont val="Arial"/>
        <family val="2"/>
      </rPr>
      <t xml:space="preserve"> </t>
    </r>
    <r>
      <rPr>
        <sz val="10"/>
        <rFont val="Arial"/>
        <family val="2"/>
      </rPr>
      <t xml:space="preserve">% entstehen durch Schülerinnen und Schüler aus Niedersachsen, die in Bremen die Schule besuchen. </t>
    </r>
  </si>
  <si>
    <r>
      <t>Nordrhein-Westfalen</t>
    </r>
    <r>
      <rPr>
        <sz val="4"/>
        <rFont val="Arial"/>
        <family val="2"/>
      </rPr>
      <t xml:space="preserve"> </t>
    </r>
    <r>
      <rPr>
        <vertAlign val="superscript"/>
        <sz val="10"/>
        <rFont val="MetaNormalLF-Roman"/>
        <family val="2"/>
      </rPr>
      <t>2</t>
    </r>
  </si>
  <si>
    <r>
      <t>Bremen</t>
    </r>
    <r>
      <rPr>
        <sz val="4"/>
        <rFont val="Arial"/>
        <family val="2"/>
      </rPr>
      <t xml:space="preserve"> </t>
    </r>
    <r>
      <rPr>
        <vertAlign val="superscript"/>
        <sz val="10"/>
        <rFont val="MetaNormalLF-Roman"/>
        <family val="2"/>
      </rPr>
      <t>1</t>
    </r>
  </si>
  <si>
    <t>nach Vollzeit- oder Teilzeitunterricht und Geschlecht in % (2012)</t>
  </si>
  <si>
    <t>1 In Baden-Württemberg werden Schulen des Gesundheitswesens (im Tertiärbereich B) nicht nach öffentlichen und privaten</t>
  </si>
  <si>
    <r>
      <t>Baden-Württemberg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</si>
  <si>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1 Die altersspezifische Verteilung wurde basierend auf den erhobenen Daten des Jahres 2010 (Schuljahr 2009/2010) geschätzt.</t>
  </si>
  <si>
    <r>
      <t>OECD-Durchschnitt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2</t>
    </r>
  </si>
  <si>
    <r>
      <t>Nordrhein-Westfalen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</si>
  <si>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Zu erwartende Jahre in Ausbildung unter gleich bleibenden Rahmenbedingungen 
(ohne Erziehung von Kindern, die jünger als 5 Jahre sind oder Schülern/Studierenden, die älter als 39 Jahre sind)</t>
  </si>
  <si>
    <t xml:space="preserve">  oder der Einführung bzw. Abschaffung von Studiengebühren (siehe dazu die Fußnoten zu Tabelle C3.2).</t>
  </si>
  <si>
    <r>
      <t>1 Veränderungen in den Studienanfängerquoten beruhen z.</t>
    </r>
    <r>
      <rPr>
        <sz val="4"/>
        <rFont val="Arial"/>
        <family val="2"/>
      </rPr>
      <t xml:space="preserve"> </t>
    </r>
    <r>
      <rPr>
        <sz val="10"/>
        <rFont val="Arial"/>
        <family val="2"/>
      </rPr>
      <t>T. auf doppelten Abiturientenjahrgängen</t>
    </r>
  </si>
  <si>
    <r>
      <t>Deutschland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3</t>
    </r>
  </si>
  <si>
    <r>
      <t>Land des Erwerbs der Hochschulzugangsberechtigung</t>
    </r>
    <r>
      <rPr>
        <b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2</t>
    </r>
  </si>
  <si>
    <r>
      <t>Sachsen-Anhalt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5</t>
    </r>
  </si>
  <si>
    <r>
      <t>Saarland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4,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5</t>
    </r>
  </si>
  <si>
    <r>
      <t>Nordrhein-Westfalen</t>
    </r>
    <r>
      <rPr>
        <sz val="4"/>
        <rFont val="Arial"/>
        <family val="2"/>
      </rPr>
      <t xml:space="preserve"> </t>
    </r>
    <r>
      <rPr>
        <vertAlign val="superscript"/>
        <sz val="10"/>
        <rFont val="MetaNormalLF-Roman"/>
        <family val="2"/>
      </rPr>
      <t>4</t>
    </r>
  </si>
  <si>
    <r>
      <t>Niedersachsen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4,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5</t>
    </r>
  </si>
  <si>
    <r>
      <t>Hessen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4,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6</t>
    </r>
  </si>
  <si>
    <r>
      <t>Hamburg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4,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5</t>
    </r>
  </si>
  <si>
    <r>
      <t>Bremen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9"/>
        <rFont val="Arial"/>
        <family val="2"/>
      </rPr>
      <t>5</t>
    </r>
  </si>
  <si>
    <r>
      <t>Brandenburg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9"/>
        <rFont val="Arial"/>
        <family val="2"/>
      </rPr>
      <t>5</t>
    </r>
  </si>
  <si>
    <r>
      <t>Berlin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9"/>
        <rFont val="Arial"/>
        <family val="2"/>
      </rPr>
      <t>5</t>
    </r>
  </si>
  <si>
    <r>
      <t>Bayern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4,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5</t>
    </r>
  </si>
  <si>
    <r>
      <t>Baden-Württemberg</t>
    </r>
    <r>
      <rPr>
        <sz val="4"/>
        <rFont val="Arial"/>
        <family val="2"/>
      </rPr>
      <t xml:space="preserve"> </t>
    </r>
    <r>
      <rPr>
        <vertAlign val="superscript"/>
        <sz val="10"/>
        <rFont val="MetaNormalLF-Roman"/>
        <family val="2"/>
      </rPr>
      <t>3,</t>
    </r>
    <r>
      <rPr>
        <vertAlign val="superscript"/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4,</t>
    </r>
    <r>
      <rPr>
        <vertAlign val="superscript"/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5</t>
    </r>
  </si>
  <si>
    <r>
      <t>Land des Erwerbs der Hochschulzugangsberechtigung</t>
    </r>
    <r>
      <rPr>
        <b/>
        <sz val="4"/>
        <rFont val="Arial"/>
        <family val="2"/>
      </rPr>
      <t xml:space="preserve"> </t>
    </r>
    <r>
      <rPr>
        <b/>
        <vertAlign val="superscript"/>
        <sz val="10"/>
        <rFont val="MetaNormalLF-Roman"/>
        <family val="2"/>
      </rPr>
      <t>2</t>
    </r>
  </si>
  <si>
    <t xml:space="preserve">  c </t>
  </si>
  <si>
    <t>Insge-samt</t>
  </si>
  <si>
    <t>50-59 Jahre</t>
  </si>
  <si>
    <t>40-49 Jahre</t>
  </si>
  <si>
    <t>30-39 Jahre</t>
  </si>
  <si>
    <r>
      <t>Tertiär-
bereich A</t>
    </r>
    <r>
      <rPr>
        <sz val="4"/>
        <rFont val="Arial"/>
        <family val="2"/>
      </rPr>
      <t xml:space="preserve"> </t>
    </r>
    <r>
      <rPr>
        <vertAlign val="superscript"/>
        <sz val="10"/>
        <rFont val="MetaNormalLF-Roman"/>
        <family val="2"/>
      </rPr>
      <t>2</t>
    </r>
  </si>
  <si>
    <r>
      <t>Absolventinnenanteil im Tertiärbereich A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nach Fächergruppen in % (2012)</t>
    </r>
  </si>
  <si>
    <t>Alle
 Bildungs-bereiche zusammen</t>
  </si>
  <si>
    <t>erwerbstätig</t>
  </si>
  <si>
    <t>nicht
erwerbstätig</t>
  </si>
  <si>
    <t>in dualer Aus-bildung</t>
  </si>
  <si>
    <t>erwerbs-los</t>
  </si>
  <si>
    <r>
      <t>Geschlechterverteilung der Lehrkräfte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in % (2012)</t>
    </r>
  </si>
  <si>
    <r>
      <t>Anteil internationaler Studierender im Tertiärbereich A nach ausgewählten Herkunftsstaaten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in % (2012) </t>
    </r>
  </si>
  <si>
    <r>
      <t>Gesamtzahl und Verteilung internationaler Studierender im Tertiärbereich A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nach Fächergruppen  (2012)</t>
    </r>
  </si>
  <si>
    <r>
      <t>Entwicklung der Studienanfängerquote der Frauen im Tertiärbereich A in % (2000 bis 2012)</t>
    </r>
    <r>
      <rPr>
        <sz val="4"/>
        <rFont val="Arial"/>
        <family val="2"/>
      </rPr>
      <t xml:space="preserve"> </t>
    </r>
    <r>
      <rPr>
        <vertAlign val="superscript"/>
        <sz val="12"/>
        <rFont val="MetaNormalLF-Roman"/>
        <family val="2"/>
      </rPr>
      <t>1</t>
    </r>
  </si>
  <si>
    <r>
      <t>Entwicklung der Studienanfängerquote der Männer im Tertiärbereich A in % (2000 bis 2012)</t>
    </r>
    <r>
      <rPr>
        <sz val="4"/>
        <rFont val="Arial"/>
        <family val="2"/>
      </rPr>
      <t xml:space="preserve"> </t>
    </r>
    <r>
      <rPr>
        <vertAlign val="superscript"/>
        <sz val="12"/>
        <rFont val="MetaNormalLF-Roman"/>
        <family val="2"/>
      </rPr>
      <t>1</t>
    </r>
  </si>
  <si>
    <r>
      <t>Entwicklung der Studienanfängerquote im Tertiärbereich A in % (2000 bis 2012)</t>
    </r>
    <r>
      <rPr>
        <sz val="4"/>
        <rFont val="Arial"/>
        <family val="2"/>
      </rPr>
      <t xml:space="preserve"> </t>
    </r>
    <r>
      <rPr>
        <vertAlign val="superscript"/>
        <sz val="12"/>
        <rFont val="Arial"/>
        <family val="2"/>
      </rPr>
      <t>1</t>
    </r>
  </si>
  <si>
    <r>
      <t>Studienanfängerquote im Tertiärbereich A nach Geschlecht in % (2012)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2"/>
        <rFont val="Arial"/>
        <family val="2"/>
      </rPr>
      <t>1</t>
    </r>
  </si>
  <si>
    <r>
      <t>Verteilung der Schüler/Studierenden im Primar-, Sekundar- und Tertiärbereich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2"/>
        <rFont val="Arial"/>
        <family val="2"/>
      </rPr>
      <t>1</t>
    </r>
  </si>
  <si>
    <t>Bevölkerung im Alter von 25 bis 64 Jahren nach Geschlecht in % (2012)</t>
  </si>
  <si>
    <t>Anteil der an Aus- oder Weiterbildungsmaßnahmen teilnehmenden</t>
  </si>
  <si>
    <t>Tabelle C6-EU</t>
  </si>
  <si>
    <t>Impressum</t>
  </si>
  <si>
    <t>Herausgeber:</t>
  </si>
  <si>
    <t>Statistische Ämter des Bundes und der Länder</t>
  </si>
  <si>
    <t>Herstellung und Redaktion:</t>
  </si>
  <si>
    <t>Statistisches Bundesamt</t>
  </si>
  <si>
    <t xml:space="preserve">65180 Wiesbaden </t>
  </si>
  <si>
    <t>Telefon:  +49 (0) 611 75-2405</t>
  </si>
  <si>
    <t>Telefax:   +49 (0) 611 75-3330</t>
  </si>
  <si>
    <t xml:space="preserve">www.destatis.de/kontakt </t>
  </si>
  <si>
    <t>Fachliche Informationen zu dieser Veröffentlichung:</t>
  </si>
  <si>
    <t>www.statistikportal.de</t>
  </si>
  <si>
    <t xml:space="preserve">     (im Auftrag der Herausgebergemeinschaft)</t>
  </si>
  <si>
    <t>Bereich „Bildung, Forschung und Entwicklung, Kultur, Rechtspflege“</t>
  </si>
  <si>
    <t>Telefon:  +49 (0) 611 75-4152 und 75-4158</t>
  </si>
  <si>
    <t>Telefax:   +49 (0) 611 72-4000</t>
  </si>
  <si>
    <t xml:space="preserve">bildungsstatistik@destatis.de </t>
  </si>
  <si>
    <t xml:space="preserve">                                     – Printveröffentlichung: zweijährlich</t>
  </si>
  <si>
    <t>Erschienen im September 2014</t>
  </si>
  <si>
    <t>Weiterführende Informationen:</t>
  </si>
  <si>
    <r>
      <t xml:space="preserve">Fotorechte: </t>
    </r>
    <r>
      <rPr>
        <sz val="9"/>
        <rFont val="Arial"/>
        <family val="2"/>
      </rPr>
      <t>© Strandperle / Fancy by Veer / Higher Education</t>
    </r>
  </si>
  <si>
    <t>©  Statistisches Bundesamt, Wiesbaden 2014</t>
  </si>
  <si>
    <t>Vervielfältigung und Verbreitung, auch auszugsweise, mit Quellenangabe gestattet.</t>
  </si>
  <si>
    <t xml:space="preserve">Jährliche Ausgaben für Bildungseinrichtungen pro Schüler/Studierenden im Verhältnis zum BIP </t>
  </si>
  <si>
    <t>pro Kopf in % (2011)</t>
  </si>
  <si>
    <r>
      <t xml:space="preserve">Erscheinungsfolge: </t>
    </r>
    <r>
      <rPr>
        <sz val="4"/>
        <rFont val="Arial"/>
        <family val="2"/>
      </rPr>
      <t xml:space="preserve"> </t>
    </r>
    <r>
      <rPr>
        <sz val="9"/>
        <rFont val="Arial"/>
        <family val="2"/>
      </rPr>
      <t>– elektronische Veröffentlichung: jährlich</t>
    </r>
  </si>
  <si>
    <t>nicht
beschäftigt</t>
  </si>
  <si>
    <t>3 bis 4 Jahren</t>
  </si>
  <si>
    <t>5 bis 14 Jahren</t>
  </si>
  <si>
    <t>15 bis 19 Jahren</t>
  </si>
  <si>
    <t>20 bis 29 Jahren</t>
  </si>
  <si>
    <t>30 bis 39 Jahren</t>
  </si>
  <si>
    <t>40 Jahren und älter</t>
  </si>
  <si>
    <t>als Anteil an der gleichaltrigen Bevölkerung</t>
  </si>
  <si>
    <t xml:space="preserve">Altersspanne, innerhalb derer 
über 90 % der Bevölkerung an Bildung teilnehmen </t>
  </si>
  <si>
    <t xml:space="preserve">Anzahl der Jahre, in denen
über 90 % der
 Bevölkerung 
an Bildung teilnehmen </t>
  </si>
  <si>
    <t>erwerbslosStatistische Ämter des Bundes und der Länder, Internationale Bildungsindikatoren,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</si>
</sst>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4">
    <numFmt numFmtId="164" formatCode="#\ ###\ ##0\ ;\-#\ ###\ ##0\ ;&quot; - &quot;"/>
    <numFmt numFmtId="165" formatCode="[Red]&quot;XXXXXX Daten fehlerhaft XXXXXX&quot;\ ;[Red]&quot;XXXXXX Daten fehlerhaft XXXXXX&quot;\ ;&quot; &quot;"/>
    <numFmt numFmtId="166" formatCode="#\ ###\ ##0.0\ ;\-#\ ###\ ##0.0\ ;&quot; – &quot;"/>
    <numFmt numFmtId="167" formatCode="#\ ###\ ##0\ ;\-#\ ###\ ##0\ ;&quot; – &quot;"/>
    <numFmt numFmtId="168" formatCode="###########0;\-###########0;&quot;-&quot;"/>
    <numFmt numFmtId="169" formatCode="0.0"/>
    <numFmt numFmtId="170" formatCode="#,##0.0000_);\(#,##0.0000\)"/>
    <numFmt numFmtId="171" formatCode="0.0000"/>
    <numFmt numFmtId="172" formatCode="#\ ###\ ##0\ \ \ ;\-#\ ###\ ##0\ \ ;&quot;– &quot;"/>
    <numFmt numFmtId="173" formatCode="@\ *."/>
    <numFmt numFmtId="174" formatCode="\ \ \ \ \ \ \ \ \ \ @\ *."/>
    <numFmt numFmtId="175" formatCode="\ \ \ \ \ \ \ \ \ \ \ \ @\ *."/>
    <numFmt numFmtId="176" formatCode="\ \ \ \ \ \ \ \ \ \ \ \ @"/>
    <numFmt numFmtId="177" formatCode="\ \ \ \ \ \ \ \ \ \ \ \ \ @\ *."/>
    <numFmt numFmtId="178" formatCode="\ @\ *."/>
    <numFmt numFmtId="179" formatCode="\ @"/>
    <numFmt numFmtId="180" formatCode="\ \ @\ *."/>
    <numFmt numFmtId="181" formatCode="\ \ @"/>
    <numFmt numFmtId="182" formatCode="\ \ \ @\ *."/>
    <numFmt numFmtId="183" formatCode="\ \ \ @"/>
    <numFmt numFmtId="184" formatCode="##\ ##"/>
    <numFmt numFmtId="185" formatCode="\ \ \ \ @\ *."/>
    <numFmt numFmtId="186" formatCode="\ \ \ \ @"/>
    <numFmt numFmtId="187" formatCode="##\ ##\ #"/>
    <numFmt numFmtId="188" formatCode="##\ ##\ ##"/>
    <numFmt numFmtId="189" formatCode="\ \ \ \ \ \ @\ *."/>
    <numFmt numFmtId="190" formatCode="\ \ \ \ \ \ @"/>
    <numFmt numFmtId="191" formatCode="\ \ \ \ \ \ \ @\ *."/>
    <numFmt numFmtId="192" formatCode="##\ ##\ ##\ ###"/>
    <numFmt numFmtId="193" formatCode="\ \ \ \ \ \ \ \ \ @\ *."/>
    <numFmt numFmtId="194" formatCode="\ \ \ \ \ \ \ \ \ @"/>
    <numFmt numFmtId="195" formatCode="\ #\ ###\ ###\ ##0\ \ ;\ \–###\ ###\ ##0\ \ ;\ * \–\ \ ;\ * @\ \ "/>
    <numFmt numFmtId="196" formatCode="_-* #,##0_-;\-* #,##0_-;_-* &quot;-&quot;_-;_-@_-"/>
    <numFmt numFmtId="197" formatCode="_(* #,##0.00_);_(* \(#,##0.00\);_(* &quot;-&quot;??_);_(@_)"/>
    <numFmt numFmtId="198" formatCode="_-* #,##0.00_-;\-* #,##0.00_-;_-* &quot;-&quot;??_-;_-@_-"/>
    <numFmt numFmtId="199" formatCode="_-&quot;$&quot;* #,##0_-;\-&quot;$&quot;* #,##0_-;_-&quot;$&quot;* &quot;-&quot;_-;_-@_-"/>
    <numFmt numFmtId="200" formatCode="_-&quot;$&quot;* #,##0.00_-;\-&quot;$&quot;* #,##0.00_-;_-&quot;$&quot;* &quot;-&quot;??_-;_-@_-"/>
    <numFmt numFmtId="201" formatCode="_-* #,##0.00\ [$€-1]_-;\-* #,##0.00\ [$€-1]_-;_-* &quot;-&quot;??\ [$€-1]_-"/>
    <numFmt numFmtId="202" formatCode="_-* #,##0.00000_-;"/>
    <numFmt numFmtId="203" formatCode="#,##0.0"/>
    <numFmt numFmtId="204" formatCode="\ \ 0.0\ \ "/>
    <numFmt numFmtId="205" formatCode="_ * #,##0_ ;_ * \-#,##0_ ;_ * &quot;-&quot;_ ;_ @_ "/>
    <numFmt numFmtId="206" formatCode="_ * #,##0.00_ ;_ * \-#,##0.00_ ;_ * &quot;-&quot;??_ ;_ @_ "/>
    <numFmt numFmtId="207" formatCode="_ &quot;\&quot;* #,##0_ ;_ &quot;\&quot;* \-#,##0_ ;_ &quot;\&quot;* &quot;-&quot;_ ;_ @_ "/>
    <numFmt numFmtId="208" formatCode="_ &quot;\&quot;* #,##0.00_ ;_ &quot;\&quot;* \-#,##0.00_ ;_ &quot;\&quot;* &quot;-&quot;??_ ;_ @_ "/>
    <numFmt numFmtId="209" formatCode="&quot;\&quot;#,##0;&quot;\&quot;\-#,##0"/>
    <numFmt numFmtId="210" formatCode="0.0\ \ ;@\ \ "/>
    <numFmt numFmtId="211" formatCode="General_)"/>
    <numFmt numFmtId="212" formatCode="[&lt;0.5]\ &quot;n  &quot;;0\ \ ;@\ \ "/>
    <numFmt numFmtId="213" formatCode="0\ \ \ ;@\ \ \ "/>
    <numFmt numFmtId="214" formatCode="[&lt;0.05]\ &quot;n   &quot;;0.0\ \ \ ;@\ \ \ "/>
    <numFmt numFmtId="215" formatCode="@\ "/>
    <numFmt numFmtId="216" formatCode="#\ ###\ ##0.0\ ;\-#\ ###\ ##0.0\ ;&quot; - &quot;"/>
    <numFmt numFmtId="217" formatCode="[=0]0.0\ \ ;[&lt;0.05]\ &quot;n.   &quot;;0.0\ \ \ ;@\ \ \ "/>
  </numFmts>
  <fonts count="11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name val="MetaNormalLF-Roman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2"/>
      <color indexed="12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11"/>
      <name val="Arial"/>
      <family val="2"/>
    </font>
    <font>
      <sz val="9"/>
      <name val="MetaNormalLF-Roman"/>
      <family val="2"/>
    </font>
    <font>
      <sz val="10"/>
      <color indexed="10"/>
      <name val="Arial"/>
      <family val="2"/>
    </font>
    <font>
      <vertAlign val="superscript"/>
      <sz val="10"/>
      <name val="Arial"/>
      <family val="2"/>
    </font>
    <font>
      <sz val="12"/>
      <name val="Arial"/>
      <family val="2"/>
    </font>
    <font>
      <sz val="10"/>
      <color indexed="48"/>
      <name val="Arial"/>
      <family val="2"/>
    </font>
    <font>
      <sz val="12"/>
      <name val="MetaNormalLF-Roman"/>
      <family val="2"/>
    </font>
    <font>
      <b/>
      <sz val="10"/>
      <color indexed="10"/>
      <name val="Arial"/>
      <family val="2"/>
    </font>
    <font>
      <sz val="9"/>
      <name val="Arial"/>
      <family val="2"/>
    </font>
    <font>
      <sz val="10"/>
      <name val="Courier"/>
      <family val="3"/>
    </font>
    <font>
      <b/>
      <sz val="9"/>
      <color indexed="55"/>
      <name val="Arial"/>
      <family val="2"/>
    </font>
    <font>
      <b/>
      <sz val="9"/>
      <name val="Arial"/>
      <family val="2"/>
    </font>
    <font>
      <b/>
      <vertAlign val="superscript"/>
      <sz val="10"/>
      <name val="MetaNormalLF-Roman"/>
      <family val="2"/>
    </font>
    <font>
      <b/>
      <sz val="10"/>
      <color indexed="48"/>
      <name val="Arial"/>
      <family val="2"/>
    </font>
    <font>
      <u/>
      <sz val="10"/>
      <color indexed="12"/>
      <name val="MS Sans Serif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name val="Times New Roman"/>
      <family val="1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b/>
      <sz val="8.5"/>
      <color indexed="8"/>
      <name val="MS Sans Serif"/>
      <family val="2"/>
    </font>
    <font>
      <sz val="10"/>
      <color indexed="52"/>
      <name val="Arial"/>
      <family val="2"/>
    </font>
    <font>
      <sz val="6"/>
      <name val="Arial"/>
      <family val="2"/>
    </font>
    <font>
      <b/>
      <sz val="10"/>
      <color indexed="63"/>
      <name val="Arial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7.5"/>
      <name val="Arial"/>
      <family val="2"/>
    </font>
    <font>
      <sz val="6.5"/>
      <name val="MS Sans Serif"/>
      <family val="2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9"/>
      <color indexed="12"/>
      <name val="MetaNormalLF-Roman"/>
      <family val="2"/>
    </font>
    <font>
      <sz val="9"/>
      <color indexed="55"/>
      <name val="Arial"/>
      <family val="2"/>
    </font>
    <font>
      <vertAlign val="superscript"/>
      <sz val="10"/>
      <name val="MetaNormalLF-Roman"/>
      <family val="2"/>
    </font>
    <font>
      <sz val="8"/>
      <name val="MetaNormalLF-Roman"/>
      <family val="2"/>
    </font>
    <font>
      <sz val="6"/>
      <name val="MetaNormalLF-Roman"/>
      <family val="2"/>
    </font>
    <font>
      <sz val="10"/>
      <name val="Times New Roman"/>
      <family val="1"/>
    </font>
    <font>
      <vertAlign val="superscript"/>
      <sz val="9"/>
      <name val="Arial"/>
      <family val="2"/>
    </font>
    <font>
      <b/>
      <sz val="10"/>
      <name val="MetaNormalLF-Roman"/>
      <family val="2"/>
    </font>
    <font>
      <sz val="9.5"/>
      <name val="MetaNormalLF-Roman"/>
      <family val="2"/>
    </font>
    <font>
      <b/>
      <sz val="9.5"/>
      <color indexed="9"/>
      <name val="MetaNormalLF-Roman"/>
      <family val="2"/>
    </font>
    <font>
      <sz val="9.5"/>
      <color indexed="55"/>
      <name val="MetaNormalLF-Roman"/>
      <family val="2"/>
    </font>
    <font>
      <b/>
      <sz val="9.5"/>
      <color indexed="55"/>
      <name val="MetaNormalLF-Roman"/>
      <family val="2"/>
    </font>
    <font>
      <u/>
      <sz val="10"/>
      <color indexed="12"/>
      <name val="Times New Roman"/>
      <family val="1"/>
    </font>
    <font>
      <sz val="9"/>
      <color indexed="61"/>
      <name val="Arial"/>
      <family val="2"/>
    </font>
    <font>
      <b/>
      <sz val="11"/>
      <color indexed="48"/>
      <name val="Arial"/>
      <family val="2"/>
    </font>
    <font>
      <b/>
      <sz val="9.5"/>
      <name val="Arial"/>
      <family val="2"/>
    </font>
    <font>
      <sz val="9"/>
      <color indexed="48"/>
      <name val="Arial"/>
      <family val="2"/>
    </font>
    <font>
      <sz val="8"/>
      <color indexed="8"/>
      <name val="MetaNormalLF-Roman"/>
      <family val="2"/>
    </font>
    <font>
      <sz val="9"/>
      <color indexed="8"/>
      <name val="Arial"/>
      <family val="2"/>
    </font>
    <font>
      <sz val="8.5"/>
      <color indexed="8"/>
      <name val="Arial"/>
      <family val="2"/>
    </font>
    <font>
      <sz val="8.5"/>
      <name val="Arial"/>
      <family val="2"/>
    </font>
    <font>
      <i/>
      <sz val="10"/>
      <color indexed="8"/>
      <name val="Arial"/>
      <family val="2"/>
    </font>
    <font>
      <b/>
      <sz val="9.5"/>
      <name val="MetaNormalLF-Roman"/>
      <family val="2"/>
    </font>
    <font>
      <i/>
      <sz val="10"/>
      <name val="Arial"/>
      <family val="2"/>
    </font>
    <font>
      <sz val="9.1"/>
      <name val="Arial"/>
      <family val="2"/>
    </font>
    <font>
      <b/>
      <sz val="9.1"/>
      <name val="Arial"/>
      <family val="2"/>
    </font>
    <font>
      <sz val="13"/>
      <name val="Arial"/>
      <family val="2"/>
    </font>
    <font>
      <sz val="13"/>
      <color indexed="4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9.5"/>
      <color indexed="12"/>
      <name val="Arial"/>
      <family val="2"/>
    </font>
    <font>
      <sz val="10"/>
      <color rgb="FF0000FF"/>
      <name val="Arial"/>
      <family val="2"/>
    </font>
    <font>
      <b/>
      <sz val="9.5"/>
      <color indexed="12"/>
      <name val="Arial"/>
      <family val="2"/>
    </font>
    <font>
      <u/>
      <sz val="12.5"/>
      <color indexed="12"/>
      <name val="MetaNormalLF-Roman"/>
      <family val="2"/>
    </font>
    <font>
      <b/>
      <sz val="10"/>
      <color rgb="FF0000FF"/>
      <name val="Arial"/>
      <family val="2"/>
    </font>
    <font>
      <b/>
      <sz val="12"/>
      <color rgb="FF0000FF"/>
      <name val="Arial"/>
      <family val="2"/>
    </font>
    <font>
      <vertAlign val="superscript"/>
      <sz val="4"/>
      <name val="Arial"/>
      <family val="2"/>
    </font>
    <font>
      <sz val="4"/>
      <name val="Arial"/>
      <family val="2"/>
    </font>
    <font>
      <b/>
      <sz val="4"/>
      <name val="Arial"/>
      <family val="2"/>
    </font>
    <font>
      <vertAlign val="superscript"/>
      <sz val="4"/>
      <name val="MetaNormalLF-Roman"/>
      <family val="2"/>
    </font>
    <font>
      <vertAlign val="superscript"/>
      <sz val="12"/>
      <name val="Arial"/>
      <family val="2"/>
    </font>
    <font>
      <vertAlign val="superscript"/>
      <sz val="12"/>
      <name val="MetaNormalLF-Roman"/>
      <family val="2"/>
    </font>
    <font>
      <b/>
      <sz val="12"/>
      <name val="MetaNormalLF-Roman"/>
      <family val="2"/>
    </font>
    <font>
      <sz val="11"/>
      <name val="MetaNormalLF-Roman"/>
      <family val="2"/>
    </font>
    <font>
      <sz val="11"/>
      <name val="Arial"/>
      <family val="2"/>
    </font>
    <font>
      <b/>
      <u/>
      <sz val="11"/>
      <color indexed="12"/>
      <name val="Arial"/>
      <family val="2"/>
    </font>
    <font>
      <b/>
      <u/>
      <sz val="10"/>
      <color indexed="12"/>
      <name val="Arial"/>
      <family val="2"/>
    </font>
    <font>
      <sz val="10"/>
      <name val="MS Sans Serif"/>
      <family val="2"/>
    </font>
    <font>
      <sz val="9"/>
      <name val="MS Sans Serif"/>
      <family val="2"/>
    </font>
    <font>
      <u/>
      <sz val="10"/>
      <name val="Arial"/>
      <family val="2"/>
    </font>
    <font>
      <b/>
      <sz val="9"/>
      <color theme="1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26"/>
      </patternFill>
    </fill>
    <fill>
      <patternFill patternType="solid">
        <fgColor theme="0" tint="-0.49998474074526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55"/>
      </left>
      <right style="medium">
        <color indexed="55"/>
      </right>
      <top/>
      <bottom/>
      <diagonal/>
    </border>
    <border>
      <left/>
      <right style="medium">
        <color indexed="55"/>
      </right>
      <top/>
      <bottom/>
      <diagonal/>
    </border>
    <border>
      <left style="medium">
        <color indexed="55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ck">
        <color indexed="9"/>
      </left>
      <right/>
      <top/>
      <bottom/>
      <diagonal/>
    </border>
    <border>
      <left style="medium">
        <color indexed="55"/>
      </left>
      <right style="medium">
        <color indexed="55"/>
      </right>
      <top/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  <border>
      <left/>
      <right style="thin">
        <color indexed="64"/>
      </right>
      <top/>
      <bottom/>
      <diagonal/>
    </border>
    <border>
      <left style="medium">
        <color rgb="FF969696"/>
      </left>
      <right style="medium">
        <color rgb="FF969696"/>
      </right>
      <top/>
      <bottom/>
      <diagonal/>
    </border>
    <border>
      <left/>
      <right style="medium">
        <color rgb="FF969696"/>
      </right>
      <top/>
      <bottom/>
      <diagonal/>
    </border>
  </borders>
  <cellStyleXfs count="163">
    <xf numFmtId="0" fontId="0" fillId="0" borderId="0"/>
    <xf numFmtId="0" fontId="4" fillId="0" borderId="1"/>
    <xf numFmtId="0" fontId="6" fillId="2" borderId="0">
      <alignment horizontal="center"/>
    </xf>
    <xf numFmtId="0" fontId="7" fillId="2" borderId="1">
      <alignment horizontal="left"/>
    </xf>
    <xf numFmtId="0" fontId="8" fillId="2" borderId="0">
      <alignment horizontal="left"/>
    </xf>
    <xf numFmtId="0" fontId="9" fillId="3" borderId="0">
      <alignment horizontal="right" vertical="top" wrapText="1"/>
    </xf>
    <xf numFmtId="0" fontId="3" fillId="0" borderId="0" applyNumberFormat="0" applyFill="0" applyBorder="0" applyAlignment="0" applyProtection="0">
      <alignment vertical="top"/>
      <protection locked="0"/>
    </xf>
    <xf numFmtId="0" fontId="4" fillId="2" borderId="2">
      <alignment horizontal="center" wrapText="1"/>
    </xf>
    <xf numFmtId="0" fontId="4" fillId="2" borderId="1"/>
    <xf numFmtId="0" fontId="11" fillId="2" borderId="0"/>
    <xf numFmtId="0" fontId="1" fillId="0" borderId="0"/>
    <xf numFmtId="0" fontId="4" fillId="2" borderId="6">
      <alignment wrapText="1"/>
    </xf>
    <xf numFmtId="0" fontId="4" fillId="2" borderId="7"/>
    <xf numFmtId="0" fontId="4" fillId="2" borderId="8"/>
    <xf numFmtId="37" fontId="26" fillId="0" borderId="0"/>
    <xf numFmtId="0" fontId="31" fillId="0" borderId="0" applyNumberFormat="0" applyFill="0" applyBorder="0" applyAlignment="0" applyProtection="0"/>
    <xf numFmtId="173" fontId="4" fillId="0" borderId="0"/>
    <xf numFmtId="49" fontId="4" fillId="0" borderId="0"/>
    <xf numFmtId="174" fontId="4" fillId="0" borderId="0">
      <alignment horizontal="center"/>
    </xf>
    <xf numFmtId="175" fontId="4" fillId="0" borderId="0"/>
    <xf numFmtId="176" fontId="4" fillId="0" borderId="0"/>
    <xf numFmtId="177" fontId="4" fillId="0" borderId="0"/>
    <xf numFmtId="178" fontId="4" fillId="0" borderId="0"/>
    <xf numFmtId="179" fontId="32" fillId="0" borderId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180" fontId="33" fillId="0" borderId="0"/>
    <xf numFmtId="181" fontId="32" fillId="0" borderId="0"/>
    <xf numFmtId="182" fontId="4" fillId="0" borderId="0"/>
    <xf numFmtId="183" fontId="4" fillId="0" borderId="0"/>
    <xf numFmtId="184" fontId="34" fillId="0" borderId="1">
      <alignment horizontal="left"/>
    </xf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185" fontId="4" fillId="0" borderId="0"/>
    <xf numFmtId="186" fontId="32" fillId="0" borderId="0"/>
    <xf numFmtId="187" fontId="34" fillId="0" borderId="1">
      <alignment horizontal="left"/>
    </xf>
    <xf numFmtId="188" fontId="34" fillId="0" borderId="1">
      <alignment horizontal="left"/>
    </xf>
    <xf numFmtId="0" fontId="35" fillId="16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9" borderId="0" applyNumberFormat="0" applyBorder="0" applyAlignment="0" applyProtection="0"/>
    <xf numFmtId="189" fontId="4" fillId="0" borderId="0">
      <alignment horizontal="center"/>
    </xf>
    <xf numFmtId="190" fontId="4" fillId="0" borderId="0">
      <alignment horizontal="center"/>
    </xf>
    <xf numFmtId="191" fontId="4" fillId="0" borderId="0">
      <alignment horizontal="center"/>
    </xf>
    <xf numFmtId="192" fontId="34" fillId="0" borderId="1">
      <alignment horizontal="left"/>
    </xf>
    <xf numFmtId="193" fontId="4" fillId="0" borderId="0">
      <alignment horizontal="center"/>
    </xf>
    <xf numFmtId="194" fontId="4" fillId="0" borderId="0">
      <alignment horizontal="center"/>
    </xf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35" fillId="22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23" borderId="0" applyNumberFormat="0" applyBorder="0" applyAlignment="0" applyProtection="0"/>
    <xf numFmtId="0" fontId="36" fillId="7" borderId="0" applyNumberFormat="0" applyBorder="0" applyAlignment="0" applyProtection="0"/>
    <xf numFmtId="195" fontId="33" fillId="0" borderId="0">
      <alignment horizontal="right"/>
    </xf>
    <xf numFmtId="0" fontId="4" fillId="24" borderId="9"/>
    <xf numFmtId="0" fontId="9" fillId="25" borderId="10">
      <alignment horizontal="right" vertical="top" wrapText="1"/>
    </xf>
    <xf numFmtId="0" fontId="37" fillId="26" borderId="11" applyNumberFormat="0" applyAlignment="0" applyProtection="0"/>
    <xf numFmtId="0" fontId="38" fillId="27" borderId="12" applyNumberFormat="0" applyAlignment="0" applyProtection="0"/>
    <xf numFmtId="0" fontId="39" fillId="2" borderId="0">
      <alignment horizontal="center"/>
    </xf>
    <xf numFmtId="0" fontId="40" fillId="2" borderId="0">
      <alignment horizontal="center" vertical="center"/>
    </xf>
    <xf numFmtId="0" fontId="1" fillId="28" borderId="0">
      <alignment horizontal="center" wrapText="1"/>
    </xf>
    <xf numFmtId="196" fontId="1" fillId="0" borderId="0" applyFont="0" applyFill="0" applyBorder="0" applyAlignment="0" applyProtection="0"/>
    <xf numFmtId="197" fontId="1" fillId="0" borderId="0" applyFont="0" applyFill="0" applyBorder="0" applyAlignment="0" applyProtection="0"/>
    <xf numFmtId="198" fontId="1" fillId="0" borderId="0" applyFont="0" applyFill="0" applyBorder="0" applyAlignment="0" applyProtection="0"/>
    <xf numFmtId="199" fontId="1" fillId="0" borderId="0" applyFont="0" applyFill="0" applyBorder="0" applyAlignment="0" applyProtection="0"/>
    <xf numFmtId="200" fontId="1" fillId="0" borderId="0" applyFont="0" applyFill="0" applyBorder="0" applyAlignment="0" applyProtection="0"/>
    <xf numFmtId="0" fontId="10" fillId="5" borderId="9" applyBorder="0">
      <protection locked="0"/>
    </xf>
    <xf numFmtId="0" fontId="41" fillId="5" borderId="9">
      <protection locked="0"/>
    </xf>
    <xf numFmtId="0" fontId="1" fillId="5" borderId="1"/>
    <xf numFmtId="0" fontId="1" fillId="2" borderId="0"/>
    <xf numFmtId="201" fontId="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" fillId="0" borderId="13"/>
    <xf numFmtId="0" fontId="43" fillId="8" borderId="0" applyNumberFormat="0" applyBorder="0" applyAlignment="0" applyProtection="0"/>
    <xf numFmtId="0" fontId="12" fillId="0" borderId="14" applyNumberFormat="0" applyAlignment="0" applyProtection="0">
      <alignment horizontal="left" vertical="center"/>
    </xf>
    <xf numFmtId="0" fontId="12" fillId="0" borderId="6">
      <alignment horizontal="left" vertical="center"/>
    </xf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6" fillId="0" borderId="17" applyNumberFormat="0" applyFill="0" applyAlignment="0" applyProtection="0"/>
    <xf numFmtId="0" fontId="46" fillId="0" borderId="0" applyNumberFormat="0" applyFill="0" applyBorder="0" applyAlignment="0" applyProtection="0"/>
    <xf numFmtId="0" fontId="47" fillId="11" borderId="11" applyNumberFormat="0" applyAlignment="0" applyProtection="0"/>
    <xf numFmtId="0" fontId="2" fillId="28" borderId="0">
      <alignment horizontal="center"/>
    </xf>
    <xf numFmtId="0" fontId="1" fillId="2" borderId="1">
      <alignment horizontal="centerContinuous" wrapText="1"/>
    </xf>
    <xf numFmtId="0" fontId="48" fillId="29" borderId="0">
      <alignment horizontal="center" wrapText="1"/>
    </xf>
    <xf numFmtId="0" fontId="1" fillId="2" borderId="1">
      <alignment horizontal="centerContinuous" wrapText="1"/>
    </xf>
    <xf numFmtId="202" fontId="1" fillId="0" borderId="18" applyFont="0" applyFill="0" applyBorder="0" applyAlignment="0" applyProtection="0">
      <alignment vertical="top" wrapText="1"/>
    </xf>
    <xf numFmtId="0" fontId="49" fillId="0" borderId="19" applyNumberFormat="0" applyFill="0" applyAlignment="0" applyProtection="0"/>
    <xf numFmtId="196" fontId="1" fillId="0" borderId="0" applyFont="0" applyFill="0" applyBorder="0" applyAlignment="0" applyProtection="0"/>
    <xf numFmtId="196" fontId="1" fillId="0" borderId="0" applyFont="0" applyFill="0" applyBorder="0" applyAlignment="0" applyProtection="0"/>
    <xf numFmtId="198" fontId="1" fillId="0" borderId="0" applyFont="0" applyFill="0" applyBorder="0" applyAlignment="0" applyProtection="0"/>
    <xf numFmtId="173" fontId="32" fillId="0" borderId="0"/>
    <xf numFmtId="199" fontId="1" fillId="0" borderId="0" applyFont="0" applyFill="0" applyBorder="0" applyAlignment="0" applyProtection="0"/>
    <xf numFmtId="200" fontId="1" fillId="0" borderId="0" applyFont="0" applyFill="0" applyBorder="0" applyAlignment="0" applyProtection="0"/>
    <xf numFmtId="0" fontId="50" fillId="0" borderId="20" applyFont="0" applyBorder="0" applyAlignment="0"/>
    <xf numFmtId="0" fontId="8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30" borderId="21" applyNumberFormat="0" applyFont="0" applyAlignment="0" applyProtection="0"/>
    <xf numFmtId="49" fontId="32" fillId="0" borderId="0"/>
    <xf numFmtId="0" fontId="51" fillId="26" borderId="22" applyNumberFormat="0" applyAlignment="0" applyProtection="0"/>
    <xf numFmtId="9" fontId="1" fillId="0" borderId="0" applyNumberFormat="0" applyFont="0" applyFill="0" applyBorder="0" applyAlignment="0" applyProtection="0"/>
    <xf numFmtId="0" fontId="40" fillId="2" borderId="0">
      <alignment horizontal="right"/>
    </xf>
    <xf numFmtId="0" fontId="52" fillId="29" borderId="0">
      <alignment horizontal="center"/>
    </xf>
    <xf numFmtId="0" fontId="53" fillId="3" borderId="1">
      <alignment horizontal="left" vertical="top" wrapText="1"/>
    </xf>
    <xf numFmtId="0" fontId="54" fillId="3" borderId="23">
      <alignment horizontal="left" vertical="top" wrapText="1"/>
    </xf>
    <xf numFmtId="0" fontId="53" fillId="3" borderId="24">
      <alignment horizontal="left" vertical="top" wrapText="1"/>
    </xf>
    <xf numFmtId="0" fontId="53" fillId="3" borderId="23">
      <alignment horizontal="left" vertical="top"/>
    </xf>
    <xf numFmtId="0" fontId="55" fillId="0" borderId="25"/>
    <xf numFmtId="0" fontId="56" fillId="0" borderId="0"/>
    <xf numFmtId="0" fontId="39" fillId="2" borderId="0">
      <alignment horizontal="center"/>
    </xf>
    <xf numFmtId="0" fontId="57" fillId="0" borderId="0" applyNumberFormat="0" applyFill="0" applyBorder="0" applyAlignment="0" applyProtection="0"/>
    <xf numFmtId="0" fontId="58" fillId="0" borderId="26" applyNumberFormat="0" applyFill="0" applyAlignment="0" applyProtection="0"/>
    <xf numFmtId="203" fontId="59" fillId="0" borderId="0">
      <alignment horizontal="center" vertical="center"/>
    </xf>
    <xf numFmtId="0" fontId="19" fillId="0" borderId="0" applyNumberFormat="0" applyFill="0" applyBorder="0" applyAlignment="0" applyProtection="0"/>
    <xf numFmtId="204" fontId="60" fillId="0" borderId="27">
      <alignment horizontal="left"/>
    </xf>
    <xf numFmtId="4" fontId="61" fillId="0" borderId="0" applyFont="0" applyFill="0" applyBorder="0" applyAlignment="0" applyProtection="0"/>
    <xf numFmtId="3" fontId="61" fillId="0" borderId="0" applyFont="0" applyFill="0" applyBorder="0" applyAlignment="0" applyProtection="0"/>
    <xf numFmtId="205" fontId="62" fillId="0" borderId="0" applyFont="0" applyFill="0" applyBorder="0" applyAlignment="0" applyProtection="0"/>
    <xf numFmtId="206" fontId="62" fillId="0" borderId="0" applyFont="0" applyFill="0" applyBorder="0" applyAlignment="0" applyProtection="0"/>
    <xf numFmtId="207" fontId="62" fillId="0" borderId="0" applyFont="0" applyFill="0" applyBorder="0" applyAlignment="0" applyProtection="0"/>
    <xf numFmtId="208" fontId="62" fillId="0" borderId="0" applyFont="0" applyFill="0" applyBorder="0" applyAlignment="0" applyProtection="0"/>
    <xf numFmtId="9" fontId="61" fillId="0" borderId="0" applyFont="0" applyFill="0" applyBorder="0" applyAlignment="0" applyProtection="0"/>
    <xf numFmtId="0" fontId="61" fillId="0" borderId="0"/>
    <xf numFmtId="209" fontId="61" fillId="0" borderId="0" applyFont="0" applyFill="0" applyBorder="0" applyAlignment="0" applyProtection="0"/>
    <xf numFmtId="209" fontId="61" fillId="0" borderId="0" applyFont="0" applyFill="0" applyBorder="0" applyAlignment="0" applyProtection="0"/>
    <xf numFmtId="0" fontId="1" fillId="0" borderId="0"/>
    <xf numFmtId="0" fontId="1" fillId="0" borderId="0"/>
    <xf numFmtId="0" fontId="5" fillId="0" borderId="0"/>
    <xf numFmtId="0" fontId="68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0" fillId="0" borderId="0" applyNumberFormat="0" applyFont="0" applyFill="0" applyBorder="0" applyAlignment="0" applyProtection="0"/>
    <xf numFmtId="0" fontId="68" fillId="0" borderId="0"/>
    <xf numFmtId="0" fontId="68" fillId="0" borderId="0"/>
    <xf numFmtId="0" fontId="10" fillId="0" borderId="0" applyNumberFormat="0" applyFont="0" applyFill="0" applyBorder="0" applyAlignment="0" applyProtection="0"/>
    <xf numFmtId="0" fontId="10" fillId="0" borderId="0" applyNumberFormat="0" applyFont="0" applyFill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26" fillId="0" borderId="0"/>
    <xf numFmtId="0" fontId="10" fillId="0" borderId="0" applyNumberFormat="0" applyFont="0" applyFill="0" applyBorder="0" applyAlignment="0" applyProtection="0"/>
    <xf numFmtId="0" fontId="10" fillId="0" borderId="0" applyNumberFormat="0" applyFont="0" applyFill="0" applyBorder="0" applyAlignment="0" applyProtection="0"/>
    <xf numFmtId="0" fontId="68" fillId="0" borderId="0"/>
    <xf numFmtId="0" fontId="5" fillId="0" borderId="0"/>
    <xf numFmtId="0" fontId="1" fillId="0" borderId="0"/>
    <xf numFmtId="0" fontId="26" fillId="0" borderId="0"/>
    <xf numFmtId="0" fontId="5" fillId="0" borderId="0"/>
    <xf numFmtId="0" fontId="10" fillId="0" borderId="0" applyNumberFormat="0" applyFont="0" applyFill="0" applyBorder="0" applyAlignment="0" applyProtection="0"/>
    <xf numFmtId="0" fontId="96" fillId="0" borderId="0" applyNumberFormat="0" applyFill="0" applyBorder="0" applyAlignment="0" applyProtection="0">
      <alignment vertical="top"/>
      <protection locked="0"/>
    </xf>
  </cellStyleXfs>
  <cellXfs count="857">
    <xf numFmtId="0" fontId="0" fillId="0" borderId="0" xfId="0"/>
    <xf numFmtId="0" fontId="13" fillId="0" borderId="0" xfId="6" applyFont="1" applyAlignment="1" applyProtection="1">
      <alignment horizontal="right" vertical="top"/>
      <protection locked="0"/>
    </xf>
    <xf numFmtId="0" fontId="5" fillId="0" borderId="0" xfId="10" applyFont="1" applyProtection="1">
      <protection locked="0"/>
    </xf>
    <xf numFmtId="0" fontId="1" fillId="0" borderId="0" xfId="10" applyFont="1" applyProtection="1">
      <protection locked="0"/>
    </xf>
    <xf numFmtId="0" fontId="1" fillId="0" borderId="0" xfId="10" applyFont="1" applyBorder="1" applyAlignment="1" applyProtection="1">
      <alignment horizontal="center"/>
      <protection locked="0"/>
    </xf>
    <xf numFmtId="0" fontId="1" fillId="0" borderId="0" xfId="10" applyFont="1" applyFill="1" applyBorder="1" applyProtection="1">
      <protection locked="0"/>
    </xf>
    <xf numFmtId="0" fontId="5" fillId="0" borderId="0" xfId="10" applyFont="1"/>
    <xf numFmtId="0" fontId="1" fillId="0" borderId="0" xfId="10" applyFont="1"/>
    <xf numFmtId="0" fontId="16" fillId="0" borderId="0" xfId="10" applyFont="1" applyFill="1" applyBorder="1"/>
    <xf numFmtId="1" fontId="15" fillId="0" borderId="4" xfId="10" applyNumberFormat="1" applyFont="1" applyFill="1" applyBorder="1" applyAlignment="1">
      <alignment horizontal="left"/>
    </xf>
    <xf numFmtId="0" fontId="1" fillId="0" borderId="0" xfId="10" applyFont="1" applyFill="1" applyBorder="1"/>
    <xf numFmtId="166" fontId="1" fillId="4" borderId="3" xfId="10" applyNumberFormat="1" applyFont="1" applyFill="1" applyBorder="1" applyAlignment="1">
      <alignment horizontal="right"/>
    </xf>
    <xf numFmtId="0" fontId="1" fillId="4" borderId="0" xfId="10" applyFont="1" applyFill="1" applyBorder="1"/>
    <xf numFmtId="0" fontId="1" fillId="4" borderId="4" xfId="10" applyFont="1" applyFill="1" applyBorder="1"/>
    <xf numFmtId="0" fontId="5" fillId="0" borderId="0" xfId="10" applyFont="1" applyAlignment="1" applyProtection="1">
      <protection locked="0"/>
    </xf>
    <xf numFmtId="166" fontId="1" fillId="0" borderId="3" xfId="10" applyNumberFormat="1" applyFont="1" applyFill="1" applyBorder="1" applyAlignment="1">
      <alignment horizontal="right"/>
    </xf>
    <xf numFmtId="0" fontId="1" fillId="5" borderId="4" xfId="10" applyFont="1" applyFill="1" applyBorder="1"/>
    <xf numFmtId="166" fontId="1" fillId="2" borderId="3" xfId="10" applyNumberFormat="1" applyFont="1" applyFill="1" applyBorder="1" applyAlignment="1">
      <alignment horizontal="right"/>
    </xf>
    <xf numFmtId="0" fontId="1" fillId="2" borderId="4" xfId="10" applyFont="1" applyFill="1" applyBorder="1"/>
    <xf numFmtId="49" fontId="2" fillId="0" borderId="3" xfId="10" applyNumberFormat="1" applyFont="1" applyFill="1" applyBorder="1" applyAlignment="1">
      <alignment horizontal="center" vertical="center" wrapText="1"/>
    </xf>
    <xf numFmtId="0" fontId="13" fillId="0" borderId="3" xfId="10" applyFont="1" applyFill="1" applyBorder="1" applyAlignment="1">
      <alignment horizontal="center" vertical="center" wrapText="1"/>
    </xf>
    <xf numFmtId="0" fontId="13" fillId="5" borderId="4" xfId="10" applyFont="1" applyFill="1" applyBorder="1" applyAlignment="1">
      <alignment horizontal="left" vertical="center" wrapText="1"/>
    </xf>
    <xf numFmtId="0" fontId="1" fillId="5" borderId="0" xfId="10" applyFont="1" applyFill="1"/>
    <xf numFmtId="0" fontId="17" fillId="5" borderId="0" xfId="10" applyFont="1" applyFill="1" applyBorder="1"/>
    <xf numFmtId="0" fontId="12" fillId="5" borderId="0" xfId="10" applyFont="1" applyFill="1" applyBorder="1"/>
    <xf numFmtId="0" fontId="5" fillId="0" borderId="0" xfId="10" applyFont="1" applyAlignment="1" applyProtection="1">
      <alignment vertical="top"/>
      <protection locked="0"/>
    </xf>
    <xf numFmtId="0" fontId="1" fillId="0" borderId="0" xfId="10" applyFont="1" applyAlignment="1" applyProtection="1">
      <alignment vertical="top"/>
      <protection locked="0"/>
    </xf>
    <xf numFmtId="0" fontId="14" fillId="5" borderId="0" xfId="10" applyFont="1" applyFill="1" applyBorder="1"/>
    <xf numFmtId="0" fontId="13" fillId="5" borderId="0" xfId="6" applyFont="1" applyFill="1" applyAlignment="1" applyProtection="1">
      <alignment horizontal="right"/>
    </xf>
    <xf numFmtId="167" fontId="2" fillId="0" borderId="3" xfId="10" applyNumberFormat="1" applyFont="1" applyFill="1" applyBorder="1" applyAlignment="1">
      <alignment horizontal="center" vertical="center" wrapText="1"/>
    </xf>
    <xf numFmtId="166" fontId="1" fillId="5" borderId="3" xfId="10" applyNumberFormat="1" applyFont="1" applyFill="1" applyBorder="1" applyAlignment="1">
      <alignment horizontal="right"/>
    </xf>
    <xf numFmtId="168" fontId="2" fillId="0" borderId="3" xfId="10" applyNumberFormat="1" applyFont="1" applyFill="1" applyBorder="1" applyAlignment="1">
      <alignment horizontal="center" vertical="center" wrapText="1"/>
    </xf>
    <xf numFmtId="0" fontId="13" fillId="5" borderId="4" xfId="10" applyFont="1" applyFill="1" applyBorder="1" applyAlignment="1">
      <alignment horizontal="left" wrapText="1"/>
    </xf>
    <xf numFmtId="0" fontId="5" fillId="0" borderId="0" xfId="10" applyFont="1" applyFill="1"/>
    <xf numFmtId="0" fontId="1" fillId="0" borderId="0" xfId="10" applyFont="1" applyFill="1" applyBorder="1" applyAlignment="1">
      <alignment horizontal="center"/>
    </xf>
    <xf numFmtId="164" fontId="2" fillId="0" borderId="0" xfId="10" applyNumberFormat="1" applyFont="1" applyFill="1" applyAlignment="1">
      <alignment horizontal="center"/>
    </xf>
    <xf numFmtId="164" fontId="1" fillId="0" borderId="0" xfId="10" applyNumberFormat="1" applyFont="1" applyFill="1" applyBorder="1" applyAlignment="1">
      <alignment horizontal="center"/>
    </xf>
    <xf numFmtId="0" fontId="19" fillId="0" borderId="0" xfId="10" applyFont="1" applyFill="1"/>
    <xf numFmtId="0" fontId="1" fillId="0" borderId="0" xfId="10" applyFont="1" applyFill="1"/>
    <xf numFmtId="0" fontId="1" fillId="0" borderId="0" xfId="10" applyFont="1" applyFill="1" applyBorder="1" applyAlignment="1" applyProtection="1">
      <alignment horizontal="left" indent="2"/>
      <protection locked="0"/>
    </xf>
    <xf numFmtId="0" fontId="1" fillId="4" borderId="0" xfId="10" applyFont="1" applyFill="1" applyBorder="1" applyAlignment="1" applyProtection="1">
      <protection locked="0"/>
    </xf>
    <xf numFmtId="0" fontId="1" fillId="0" borderId="4" xfId="10" applyFont="1" applyFill="1" applyBorder="1" applyAlignment="1" applyProtection="1">
      <protection locked="0"/>
    </xf>
    <xf numFmtId="0" fontId="1" fillId="2" borderId="4" xfId="10" applyFont="1" applyFill="1" applyBorder="1" applyAlignment="1" applyProtection="1">
      <protection locked="0"/>
    </xf>
    <xf numFmtId="0" fontId="1" fillId="4" borderId="3" xfId="10" applyFont="1" applyFill="1" applyBorder="1" applyAlignment="1">
      <alignment horizontal="center" vertical="center" wrapText="1"/>
    </xf>
    <xf numFmtId="1" fontId="13" fillId="0" borderId="4" xfId="10" applyNumberFormat="1" applyFont="1" applyFill="1" applyBorder="1" applyAlignment="1">
      <alignment horizontal="left"/>
    </xf>
    <xf numFmtId="0" fontId="2" fillId="0" borderId="3" xfId="10" applyNumberFormat="1" applyFont="1" applyFill="1" applyBorder="1" applyAlignment="1">
      <alignment horizontal="centerContinuous" vertical="center" wrapText="1"/>
    </xf>
    <xf numFmtId="165" fontId="2" fillId="0" borderId="3" xfId="10" applyNumberFormat="1" applyFont="1" applyFill="1" applyBorder="1" applyAlignment="1">
      <alignment horizontal="centerContinuous" vertical="top" wrapText="1"/>
    </xf>
    <xf numFmtId="0" fontId="2" fillId="0" borderId="0" xfId="10" applyFont="1" applyFill="1" applyBorder="1" applyAlignment="1">
      <alignment horizontal="center"/>
    </xf>
    <xf numFmtId="0" fontId="12" fillId="0" borderId="0" xfId="10" applyFont="1" applyFill="1" applyBorder="1" applyAlignment="1">
      <alignment horizontal="center"/>
    </xf>
    <xf numFmtId="0" fontId="12" fillId="0" borderId="0" xfId="10" applyFont="1" applyFill="1" applyBorder="1" applyAlignment="1">
      <alignment vertical="top"/>
    </xf>
    <xf numFmtId="0" fontId="1" fillId="0" borderId="0" xfId="10" applyFont="1" applyAlignment="1" applyProtection="1">
      <alignment horizontal="centerContinuous" vertical="top"/>
      <protection locked="0"/>
    </xf>
    <xf numFmtId="0" fontId="14" fillId="0" borderId="0" xfId="10" applyFont="1" applyFill="1" applyBorder="1" applyAlignment="1">
      <alignment horizontal="left"/>
    </xf>
    <xf numFmtId="0" fontId="2" fillId="0" borderId="0" xfId="10" applyFont="1" applyFill="1" applyBorder="1"/>
    <xf numFmtId="0" fontId="16" fillId="0" borderId="0" xfId="10" applyFont="1" applyFill="1" applyBorder="1" applyAlignment="1"/>
    <xf numFmtId="0" fontId="1" fillId="4" borderId="3" xfId="10" applyFont="1" applyFill="1" applyBorder="1" applyAlignment="1">
      <alignment horizontal="left"/>
    </xf>
    <xf numFmtId="0" fontId="1" fillId="0" borderId="3" xfId="10" applyFont="1" applyFill="1" applyBorder="1" applyAlignment="1">
      <alignment horizontal="left"/>
    </xf>
    <xf numFmtId="0" fontId="1" fillId="0" borderId="4" xfId="10" applyFont="1" applyFill="1" applyBorder="1" applyAlignment="1" applyProtection="1">
      <alignment horizontal="left" indent="2"/>
      <protection locked="0"/>
    </xf>
    <xf numFmtId="0" fontId="1" fillId="0" borderId="4" xfId="10" applyFont="1" applyFill="1" applyBorder="1" applyAlignment="1">
      <alignment horizontal="left"/>
    </xf>
    <xf numFmtId="0" fontId="1" fillId="2" borderId="3" xfId="10" applyFont="1" applyFill="1" applyBorder="1" applyAlignment="1">
      <alignment horizontal="left"/>
    </xf>
    <xf numFmtId="0" fontId="1" fillId="2" borderId="4" xfId="10" applyFont="1" applyFill="1" applyBorder="1" applyAlignment="1">
      <alignment horizontal="left"/>
    </xf>
    <xf numFmtId="0" fontId="1" fillId="2" borderId="4" xfId="10" applyFont="1" applyFill="1" applyBorder="1" applyAlignment="1" applyProtection="1">
      <alignment horizontal="left"/>
      <protection locked="0"/>
    </xf>
    <xf numFmtId="0" fontId="1" fillId="2" borderId="4" xfId="10" applyFont="1" applyFill="1" applyBorder="1" applyAlignment="1">
      <alignment horizontal="left" indent="2"/>
    </xf>
    <xf numFmtId="0" fontId="1" fillId="2" borderId="4" xfId="10" applyNumberFormat="1" applyFont="1" applyFill="1" applyBorder="1" applyAlignment="1" applyProtection="1">
      <alignment horizontal="left"/>
      <protection locked="0"/>
    </xf>
    <xf numFmtId="1" fontId="13" fillId="0" borderId="3" xfId="10" applyNumberFormat="1" applyFont="1" applyFill="1" applyBorder="1" applyAlignment="1">
      <alignment horizontal="center"/>
    </xf>
    <xf numFmtId="0" fontId="1" fillId="0" borderId="3" xfId="10" applyNumberFormat="1" applyFont="1" applyFill="1" applyBorder="1" applyAlignment="1">
      <alignment horizontal="centerContinuous" vertical="center" wrapText="1"/>
    </xf>
    <xf numFmtId="165" fontId="1" fillId="0" borderId="3" xfId="10" applyNumberFormat="1" applyFont="1" applyFill="1" applyBorder="1" applyAlignment="1">
      <alignment horizontal="centerContinuous" vertical="top" wrapText="1"/>
    </xf>
    <xf numFmtId="1" fontId="1" fillId="0" borderId="3" xfId="10" applyNumberFormat="1" applyFont="1" applyFill="1" applyBorder="1" applyAlignment="1">
      <alignment horizontal="left"/>
    </xf>
    <xf numFmtId="1" fontId="1" fillId="0" borderId="4" xfId="10" applyNumberFormat="1" applyFont="1" applyFill="1" applyBorder="1" applyAlignment="1">
      <alignment horizontal="center"/>
    </xf>
    <xf numFmtId="0" fontId="21" fillId="0" borderId="0" xfId="10" applyFont="1" applyFill="1" applyBorder="1"/>
    <xf numFmtId="0" fontId="14" fillId="0" borderId="0" xfId="10" applyFont="1" applyFill="1" applyAlignment="1">
      <alignment horizontal="left"/>
    </xf>
    <xf numFmtId="169" fontId="1" fillId="0" borderId="0" xfId="10" applyNumberFormat="1" applyFont="1" applyFill="1" applyBorder="1" applyAlignment="1">
      <alignment horizontal="center"/>
    </xf>
    <xf numFmtId="169" fontId="5" fillId="0" borderId="0" xfId="10" applyNumberFormat="1" applyFont="1" applyFill="1"/>
    <xf numFmtId="0" fontId="1" fillId="0" borderId="0" xfId="10" applyFont="1" applyFill="1" applyAlignment="1" applyProtection="1">
      <alignment horizontal="centerContinuous" vertical="top"/>
      <protection locked="0"/>
    </xf>
    <xf numFmtId="0" fontId="13" fillId="0" borderId="0" xfId="6" applyFont="1" applyFill="1" applyAlignment="1" applyProtection="1">
      <alignment horizontal="right" vertical="top"/>
      <protection locked="0"/>
    </xf>
    <xf numFmtId="169" fontId="1" fillId="4" borderId="3" xfId="10" applyNumberFormat="1" applyFont="1" applyFill="1" applyBorder="1" applyAlignment="1">
      <alignment horizontal="left"/>
    </xf>
    <xf numFmtId="169" fontId="1" fillId="0" borderId="3" xfId="10" applyNumberFormat="1" applyFont="1" applyFill="1" applyBorder="1" applyAlignment="1">
      <alignment horizontal="left"/>
    </xf>
    <xf numFmtId="169" fontId="1" fillId="2" borderId="3" xfId="10" applyNumberFormat="1" applyFont="1" applyFill="1" applyBorder="1" applyAlignment="1">
      <alignment horizontal="left"/>
    </xf>
    <xf numFmtId="0" fontId="5" fillId="0" borderId="0" xfId="10" applyFont="1" applyFill="1" applyBorder="1"/>
    <xf numFmtId="0" fontId="16" fillId="0" borderId="0" xfId="10" applyFont="1" applyFill="1" applyBorder="1" applyAlignment="1">
      <alignment horizontal="left"/>
    </xf>
    <xf numFmtId="0" fontId="15" fillId="0" borderId="4" xfId="10" applyFont="1" applyFill="1" applyBorder="1" applyAlignment="1"/>
    <xf numFmtId="0" fontId="5" fillId="5" borderId="0" xfId="10" applyFont="1" applyFill="1" applyBorder="1"/>
    <xf numFmtId="169" fontId="1" fillId="5" borderId="0" xfId="10" applyNumberFormat="1" applyFont="1" applyFill="1" applyBorder="1" applyAlignment="1">
      <alignment horizontal="center" wrapText="1"/>
    </xf>
    <xf numFmtId="0" fontId="1" fillId="5" borderId="0" xfId="10" applyFont="1" applyFill="1" applyBorder="1" applyAlignment="1">
      <alignment horizontal="left" wrapText="1"/>
    </xf>
    <xf numFmtId="0" fontId="22" fillId="0" borderId="0" xfId="10" applyFont="1" applyFill="1" applyBorder="1" applyAlignment="1">
      <alignment horizontal="left"/>
    </xf>
    <xf numFmtId="0" fontId="1" fillId="5" borderId="0" xfId="10" applyFont="1" applyFill="1" applyBorder="1"/>
    <xf numFmtId="166" fontId="1" fillId="4" borderId="3" xfId="10" applyNumberFormat="1" applyFont="1" applyFill="1" applyBorder="1" applyAlignment="1">
      <alignment horizontal="right" vertical="center"/>
    </xf>
    <xf numFmtId="0" fontId="1" fillId="4" borderId="4" xfId="10" applyFont="1" applyFill="1" applyBorder="1" applyAlignment="1">
      <alignment vertical="center"/>
    </xf>
    <xf numFmtId="0" fontId="1" fillId="4" borderId="4" xfId="10" applyFont="1" applyFill="1" applyBorder="1" applyAlignment="1">
      <alignment horizontal="left" vertical="center" wrapText="1"/>
    </xf>
    <xf numFmtId="166" fontId="1" fillId="0" borderId="3" xfId="10" applyNumberFormat="1" applyFont="1" applyFill="1" applyBorder="1" applyAlignment="1">
      <alignment horizontal="right" vertical="center"/>
    </xf>
    <xf numFmtId="0" fontId="1" fillId="0" borderId="4" xfId="10" applyFont="1" applyFill="1" applyBorder="1" applyAlignment="1">
      <alignment horizontal="left" vertical="center" wrapText="1"/>
    </xf>
    <xf numFmtId="169" fontId="5" fillId="0" borderId="0" xfId="10" applyNumberFormat="1" applyFont="1" applyFill="1" applyBorder="1"/>
    <xf numFmtId="166" fontId="1" fillId="2" borderId="3" xfId="10" applyNumberFormat="1" applyFont="1" applyFill="1" applyBorder="1" applyAlignment="1">
      <alignment horizontal="right" vertical="center"/>
    </xf>
    <xf numFmtId="169" fontId="1" fillId="2" borderId="4" xfId="10" applyNumberFormat="1" applyFont="1" applyFill="1" applyBorder="1" applyAlignment="1">
      <alignment horizontal="left" vertical="center" wrapText="1"/>
    </xf>
    <xf numFmtId="166" fontId="1" fillId="4" borderId="3" xfId="10" applyNumberFormat="1" applyFont="1" applyFill="1" applyBorder="1" applyAlignment="1">
      <alignment horizontal="center" vertical="top" wrapText="1"/>
    </xf>
    <xf numFmtId="0" fontId="13" fillId="0" borderId="4" xfId="10" applyFont="1" applyFill="1" applyBorder="1" applyAlignment="1">
      <alignment wrapText="1"/>
    </xf>
    <xf numFmtId="0" fontId="1" fillId="5" borderId="3" xfId="10" applyFont="1" applyFill="1" applyBorder="1" applyAlignment="1">
      <alignment horizontal="centerContinuous" vertical="center" wrapText="1"/>
    </xf>
    <xf numFmtId="0" fontId="1" fillId="0" borderId="0" xfId="10" applyFont="1" applyFill="1" applyBorder="1" applyAlignment="1">
      <alignment horizontal="left"/>
    </xf>
    <xf numFmtId="0" fontId="14" fillId="0" borderId="0" xfId="10" applyFont="1" applyFill="1" applyBorder="1"/>
    <xf numFmtId="0" fontId="12" fillId="0" borderId="0" xfId="10" applyFont="1" applyFill="1" applyAlignment="1">
      <alignment horizontal="left"/>
    </xf>
    <xf numFmtId="0" fontId="15" fillId="5" borderId="4" xfId="10" applyFont="1" applyFill="1" applyBorder="1" applyAlignment="1">
      <alignment horizontal="left"/>
    </xf>
    <xf numFmtId="0" fontId="2" fillId="0" borderId="0" xfId="10" applyFont="1" applyAlignment="1">
      <alignment horizontal="right"/>
    </xf>
    <xf numFmtId="167" fontId="1" fillId="4" borderId="3" xfId="10" applyNumberFormat="1" applyFont="1" applyFill="1" applyBorder="1" applyAlignment="1">
      <alignment horizontal="right"/>
    </xf>
    <xf numFmtId="167" fontId="1" fillId="5" borderId="3" xfId="10" applyNumberFormat="1" applyFont="1" applyFill="1" applyBorder="1" applyAlignment="1">
      <alignment horizontal="right"/>
    </xf>
    <xf numFmtId="167" fontId="1" fillId="2" borderId="3" xfId="10" applyNumberFormat="1" applyFont="1" applyFill="1" applyBorder="1" applyAlignment="1">
      <alignment horizontal="right"/>
    </xf>
    <xf numFmtId="0" fontId="13" fillId="5" borderId="4" xfId="10" applyFont="1" applyFill="1" applyBorder="1" applyAlignment="1">
      <alignment horizontal="center" wrapText="1"/>
    </xf>
    <xf numFmtId="0" fontId="17" fillId="5" borderId="0" xfId="10" applyFont="1" applyFill="1" applyBorder="1" applyAlignment="1">
      <alignment horizontal="center"/>
    </xf>
    <xf numFmtId="166" fontId="2" fillId="0" borderId="0" xfId="10" applyNumberFormat="1" applyFont="1" applyFill="1" applyBorder="1" applyAlignment="1">
      <alignment horizontal="right"/>
    </xf>
    <xf numFmtId="0" fontId="15" fillId="5" borderId="0" xfId="10" applyFont="1" applyFill="1"/>
    <xf numFmtId="0" fontId="2" fillId="4" borderId="3" xfId="10" applyFont="1" applyFill="1" applyBorder="1" applyAlignment="1">
      <alignment horizontal="centerContinuous" vertical="top" wrapText="1"/>
    </xf>
    <xf numFmtId="0" fontId="2" fillId="4" borderId="3" xfId="10" applyFont="1" applyFill="1" applyBorder="1" applyAlignment="1">
      <alignment horizontal="center" vertical="top" wrapText="1"/>
    </xf>
    <xf numFmtId="0" fontId="13" fillId="5" borderId="0" xfId="10" applyFont="1" applyFill="1"/>
    <xf numFmtId="0" fontId="5" fillId="0" borderId="0" xfId="10" applyFont="1" applyAlignment="1">
      <alignment vertical="top"/>
    </xf>
    <xf numFmtId="0" fontId="23" fillId="0" borderId="0" xfId="10" applyFont="1" applyAlignment="1">
      <alignment vertical="top"/>
    </xf>
    <xf numFmtId="0" fontId="1" fillId="0" borderId="0" xfId="10" applyFont="1" applyAlignment="1">
      <alignment vertical="top"/>
    </xf>
    <xf numFmtId="0" fontId="24" fillId="5" borderId="0" xfId="10" applyFont="1" applyFill="1"/>
    <xf numFmtId="0" fontId="14" fillId="5" borderId="0" xfId="10" applyFont="1" applyFill="1"/>
    <xf numFmtId="0" fontId="1" fillId="0" borderId="0" xfId="10" applyFont="1" applyBorder="1" applyAlignment="1" applyProtection="1">
      <alignment horizontal="centerContinuous"/>
      <protection locked="0"/>
    </xf>
    <xf numFmtId="167" fontId="2" fillId="0" borderId="0" xfId="10" applyNumberFormat="1" applyFont="1" applyFill="1" applyBorder="1" applyAlignment="1">
      <alignment horizontal="right"/>
    </xf>
    <xf numFmtId="0" fontId="15" fillId="0" borderId="4" xfId="10" applyFont="1" applyFill="1" applyBorder="1" applyAlignment="1">
      <alignment horizontal="left"/>
    </xf>
    <xf numFmtId="0" fontId="16" fillId="0" borderId="0" xfId="10" applyFont="1"/>
    <xf numFmtId="0" fontId="1" fillId="2" borderId="0" xfId="10" applyFont="1" applyFill="1" applyBorder="1"/>
    <xf numFmtId="0" fontId="1" fillId="4" borderId="3" xfId="10" applyFont="1" applyFill="1" applyBorder="1" applyAlignment="1">
      <alignment horizontal="center"/>
    </xf>
    <xf numFmtId="0" fontId="13" fillId="0" borderId="4" xfId="10" applyFont="1" applyFill="1" applyBorder="1" applyAlignment="1">
      <alignment horizontal="left" wrapText="1"/>
    </xf>
    <xf numFmtId="0" fontId="2" fillId="0" borderId="3" xfId="10" applyFont="1" applyFill="1" applyBorder="1" applyAlignment="1">
      <alignment horizontal="centerContinuous"/>
    </xf>
    <xf numFmtId="0" fontId="12" fillId="0" borderId="0" xfId="10" applyFont="1"/>
    <xf numFmtId="0" fontId="14" fillId="0" borderId="0" xfId="10" applyFont="1"/>
    <xf numFmtId="0" fontId="16" fillId="0" borderId="0" xfId="10" applyFont="1" applyFill="1"/>
    <xf numFmtId="167" fontId="1" fillId="4" borderId="3" xfId="10" applyNumberFormat="1" applyFont="1" applyFill="1" applyBorder="1" applyAlignment="1">
      <alignment horizontal="left"/>
    </xf>
    <xf numFmtId="167" fontId="1" fillId="0" borderId="3" xfId="10" applyNumberFormat="1" applyFont="1" applyFill="1" applyBorder="1" applyAlignment="1">
      <alignment horizontal="right"/>
    </xf>
    <xf numFmtId="167" fontId="1" fillId="5" borderId="3" xfId="10" applyNumberFormat="1" applyFont="1" applyFill="1" applyBorder="1" applyAlignment="1">
      <alignment horizontal="left"/>
    </xf>
    <xf numFmtId="167" fontId="1" fillId="2" borderId="3" xfId="10" applyNumberFormat="1" applyFont="1" applyFill="1" applyBorder="1" applyAlignment="1">
      <alignment horizontal="left"/>
    </xf>
    <xf numFmtId="0" fontId="13" fillId="0" borderId="3" xfId="10" applyFont="1" applyFill="1" applyBorder="1" applyAlignment="1">
      <alignment horizontal="center"/>
    </xf>
    <xf numFmtId="0" fontId="13" fillId="0" borderId="0" xfId="10" applyFont="1" applyFill="1" applyBorder="1" applyAlignment="1">
      <alignment horizontal="left" wrapText="1"/>
    </xf>
    <xf numFmtId="0" fontId="1" fillId="0" borderId="3" xfId="10" applyFont="1" applyFill="1" applyBorder="1"/>
    <xf numFmtId="0" fontId="12" fillId="0" borderId="0" xfId="10" applyFont="1" applyFill="1"/>
    <xf numFmtId="0" fontId="14" fillId="0" borderId="0" xfId="10" applyFont="1" applyFill="1"/>
    <xf numFmtId="0" fontId="13" fillId="0" borderId="0" xfId="6" applyFont="1" applyFill="1" applyAlignment="1" applyProtection="1">
      <alignment horizontal="right"/>
    </xf>
    <xf numFmtId="1" fontId="1" fillId="5" borderId="0" xfId="10" applyNumberFormat="1" applyFont="1" applyFill="1"/>
    <xf numFmtId="0" fontId="15" fillId="5" borderId="0" xfId="10" applyFont="1" applyFill="1" applyBorder="1"/>
    <xf numFmtId="1" fontId="1" fillId="0" borderId="0" xfId="10" applyNumberFormat="1" applyFont="1"/>
    <xf numFmtId="0" fontId="1" fillId="4" borderId="3" xfId="10" applyFont="1" applyFill="1" applyBorder="1" applyAlignment="1">
      <alignment horizontal="centerContinuous" vertical="top" wrapText="1"/>
    </xf>
    <xf numFmtId="0" fontId="1" fillId="4" borderId="3" xfId="10" applyFont="1" applyFill="1" applyBorder="1" applyAlignment="1">
      <alignment horizontal="center" vertical="top" wrapText="1"/>
    </xf>
    <xf numFmtId="0" fontId="13" fillId="5" borderId="0" xfId="10" applyFont="1" applyFill="1" applyBorder="1"/>
    <xf numFmtId="0" fontId="2" fillId="0" borderId="3" xfId="10" applyFont="1" applyFill="1" applyBorder="1" applyAlignment="1">
      <alignment horizontal="centerContinuous" vertical="top" wrapText="1"/>
    </xf>
    <xf numFmtId="0" fontId="17" fillId="5" borderId="0" xfId="10" applyFont="1" applyFill="1" applyAlignment="1">
      <alignment horizontal="left"/>
    </xf>
    <xf numFmtId="0" fontId="1" fillId="0" borderId="0" xfId="10" applyFont="1" applyBorder="1"/>
    <xf numFmtId="0" fontId="16" fillId="5" borderId="0" xfId="10" applyFont="1" applyFill="1"/>
    <xf numFmtId="0" fontId="2" fillId="0" borderId="0" xfId="10" applyFont="1"/>
    <xf numFmtId="0" fontId="1" fillId="5" borderId="3" xfId="10" applyFont="1" applyFill="1" applyBorder="1" applyAlignment="1">
      <alignment horizontal="left"/>
    </xf>
    <xf numFmtId="0" fontId="1" fillId="0" borderId="4" xfId="10" applyFont="1" applyFill="1" applyBorder="1"/>
    <xf numFmtId="0" fontId="1" fillId="0" borderId="0" xfId="10" applyFont="1" applyAlignment="1">
      <alignment horizontal="centerContinuous"/>
    </xf>
    <xf numFmtId="0" fontId="12" fillId="0" borderId="0" xfId="10" applyFont="1" applyAlignment="1">
      <alignment wrapText="1"/>
    </xf>
    <xf numFmtId="0" fontId="13" fillId="0" borderId="0" xfId="6" applyFont="1" applyAlignment="1" applyProtection="1">
      <alignment horizontal="right" wrapText="1"/>
    </xf>
    <xf numFmtId="0" fontId="25" fillId="0" borderId="0" xfId="10" applyFont="1" applyFill="1"/>
    <xf numFmtId="166" fontId="1" fillId="0" borderId="0" xfId="10" applyNumberFormat="1" applyFont="1"/>
    <xf numFmtId="0" fontId="2" fillId="0" borderId="0" xfId="10" applyFont="1" applyAlignment="1" applyProtection="1">
      <protection locked="0"/>
    </xf>
    <xf numFmtId="167" fontId="1" fillId="4" borderId="4" xfId="10" applyNumberFormat="1" applyFont="1" applyFill="1" applyBorder="1" applyAlignment="1">
      <alignment horizontal="right"/>
    </xf>
    <xf numFmtId="0" fontId="1" fillId="0" borderId="0" xfId="10" applyFont="1" applyAlignment="1" applyProtection="1">
      <protection locked="0"/>
    </xf>
    <xf numFmtId="167" fontId="1" fillId="5" borderId="4" xfId="10" applyNumberFormat="1" applyFont="1" applyFill="1" applyBorder="1" applyAlignment="1">
      <alignment horizontal="right"/>
    </xf>
    <xf numFmtId="0" fontId="2" fillId="5" borderId="4" xfId="10" applyFont="1" applyFill="1" applyBorder="1" applyAlignment="1">
      <alignment horizontal="center" vertical="top" wrapText="1"/>
    </xf>
    <xf numFmtId="0" fontId="17" fillId="5" borderId="0" xfId="10" applyFont="1" applyFill="1"/>
    <xf numFmtId="0" fontId="1" fillId="0" borderId="0" xfId="10" applyFont="1" applyAlignment="1">
      <alignment horizontal="right"/>
    </xf>
    <xf numFmtId="0" fontId="25" fillId="0" borderId="0" xfId="10" applyFont="1"/>
    <xf numFmtId="1" fontId="1" fillId="0" borderId="0" xfId="10" applyNumberFormat="1" applyFont="1" applyFill="1" applyBorder="1"/>
    <xf numFmtId="166" fontId="1" fillId="0" borderId="0" xfId="10" applyNumberFormat="1" applyFont="1" applyFill="1" applyBorder="1"/>
    <xf numFmtId="166" fontId="1" fillId="0" borderId="0" xfId="10" applyNumberFormat="1" applyFont="1" applyFill="1" applyBorder="1" applyAlignment="1">
      <alignment horizontal="right"/>
    </xf>
    <xf numFmtId="0" fontId="15" fillId="0" borderId="0" xfId="10" applyFont="1" applyBorder="1"/>
    <xf numFmtId="0" fontId="1" fillId="0" borderId="0" xfId="10" applyFont="1" applyFill="1" applyBorder="1" applyAlignment="1">
      <alignment vertical="top" wrapText="1"/>
    </xf>
    <xf numFmtId="0" fontId="1" fillId="0" borderId="0" xfId="10" applyFont="1" applyBorder="1" applyAlignment="1">
      <alignment horizontal="center" vertical="top" wrapText="1"/>
    </xf>
    <xf numFmtId="0" fontId="1" fillId="5" borderId="3" xfId="10" applyFont="1" applyFill="1" applyBorder="1" applyAlignment="1">
      <alignment horizontal="center" vertical="top" wrapText="1"/>
    </xf>
    <xf numFmtId="0" fontId="12" fillId="0" borderId="0" xfId="10" applyFont="1" applyBorder="1"/>
    <xf numFmtId="0" fontId="14" fillId="0" borderId="0" xfId="10" applyFont="1" applyBorder="1"/>
    <xf numFmtId="0" fontId="13" fillId="0" borderId="0" xfId="6" applyFont="1" applyBorder="1" applyAlignment="1" applyProtection="1">
      <alignment horizontal="right"/>
    </xf>
    <xf numFmtId="1" fontId="5" fillId="0" borderId="0" xfId="10" applyNumberFormat="1" applyFont="1" applyFill="1"/>
    <xf numFmtId="37" fontId="27" fillId="5" borderId="0" xfId="14" applyFont="1" applyFill="1" applyBorder="1" applyAlignment="1">
      <alignment horizontal="center" wrapText="1"/>
    </xf>
    <xf numFmtId="170" fontId="25" fillId="5" borderId="0" xfId="14" applyNumberFormat="1" applyFont="1" applyFill="1" applyBorder="1" applyAlignment="1">
      <alignment horizontal="center" wrapText="1"/>
    </xf>
    <xf numFmtId="37" fontId="25" fillId="0" borderId="0" xfId="14" applyFont="1" applyFill="1" applyBorder="1" applyAlignment="1">
      <alignment horizontal="center" wrapText="1"/>
    </xf>
    <xf numFmtId="171" fontId="25" fillId="0" borderId="0" xfId="14" applyNumberFormat="1" applyFont="1" applyFill="1" applyBorder="1" applyAlignment="1">
      <alignment horizontal="center" wrapText="1"/>
    </xf>
    <xf numFmtId="37" fontId="28" fillId="5" borderId="0" xfId="14" applyFont="1" applyFill="1" applyBorder="1" applyAlignment="1">
      <alignment horizontal="center" wrapText="1"/>
    </xf>
    <xf numFmtId="37" fontId="1" fillId="5" borderId="0" xfId="14" applyFont="1" applyFill="1" applyBorder="1" applyAlignment="1">
      <alignment horizontal="left"/>
    </xf>
    <xf numFmtId="0" fontId="1" fillId="4" borderId="4" xfId="10" applyFont="1" applyFill="1" applyBorder="1" applyAlignment="1">
      <alignment horizontal="left"/>
    </xf>
    <xf numFmtId="0" fontId="1" fillId="4" borderId="0" xfId="10" applyFont="1" applyFill="1" applyBorder="1" applyAlignment="1">
      <alignment horizontal="left" vertical="top" wrapText="1"/>
    </xf>
    <xf numFmtId="167" fontId="1" fillId="4" borderId="3" xfId="10" applyNumberFormat="1" applyFont="1" applyFill="1" applyBorder="1" applyAlignment="1">
      <alignment horizontal="right" vertical="center"/>
    </xf>
    <xf numFmtId="0" fontId="1" fillId="4" borderId="0" xfId="10" applyFont="1" applyFill="1" applyBorder="1" applyAlignment="1">
      <alignment horizontal="left" vertical="center" wrapText="1"/>
    </xf>
    <xf numFmtId="0" fontId="5" fillId="0" borderId="0" xfId="10" applyFont="1" applyAlignment="1">
      <alignment vertical="center"/>
    </xf>
    <xf numFmtId="172" fontId="1" fillId="2" borderId="4" xfId="10" applyNumberFormat="1" applyFont="1" applyFill="1" applyBorder="1" applyAlignment="1">
      <alignment horizontal="centerContinuous" vertical="center" wrapText="1"/>
    </xf>
    <xf numFmtId="172" fontId="1" fillId="2" borderId="0" xfId="10" applyNumberFormat="1" applyFont="1" applyFill="1" applyBorder="1" applyAlignment="1">
      <alignment horizontal="centerContinuous" vertical="center" wrapText="1"/>
    </xf>
    <xf numFmtId="172" fontId="2" fillId="2" borderId="0" xfId="10" applyNumberFormat="1" applyFont="1" applyFill="1" applyBorder="1" applyAlignment="1">
      <alignment horizontal="centerContinuous" vertical="center"/>
    </xf>
    <xf numFmtId="172" fontId="2" fillId="2" borderId="5" xfId="10" applyNumberFormat="1" applyFont="1" applyFill="1" applyBorder="1" applyAlignment="1">
      <alignment horizontal="centerContinuous" vertical="center"/>
    </xf>
    <xf numFmtId="0" fontId="1" fillId="2" borderId="0" xfId="10" applyFont="1" applyFill="1" applyAlignment="1">
      <alignment horizontal="left" vertical="center"/>
    </xf>
    <xf numFmtId="167" fontId="1" fillId="0" borderId="3" xfId="10" applyNumberFormat="1" applyFont="1" applyFill="1" applyBorder="1" applyAlignment="1">
      <alignment horizontal="right" vertical="center"/>
    </xf>
    <xf numFmtId="0" fontId="1" fillId="0" borderId="0" xfId="10" applyFont="1" applyFill="1" applyBorder="1" applyAlignment="1">
      <alignment horizontal="left" vertical="center"/>
    </xf>
    <xf numFmtId="167" fontId="1" fillId="5" borderId="3" xfId="10" applyNumberFormat="1" applyFont="1" applyFill="1" applyBorder="1" applyAlignment="1">
      <alignment horizontal="right" vertical="center"/>
    </xf>
    <xf numFmtId="0" fontId="1" fillId="5" borderId="4" xfId="10" applyFont="1" applyFill="1" applyBorder="1" applyAlignment="1">
      <alignment horizontal="left" vertical="center"/>
    </xf>
    <xf numFmtId="167" fontId="1" fillId="2" borderId="3" xfId="10" applyNumberFormat="1" applyFont="1" applyFill="1" applyBorder="1" applyAlignment="1">
      <alignment horizontal="right" vertical="center"/>
    </xf>
    <xf numFmtId="172" fontId="1" fillId="0" borderId="4" xfId="10" applyNumberFormat="1" applyFont="1" applyFill="1" applyBorder="1" applyAlignment="1">
      <alignment horizontal="centerContinuous" vertical="center" wrapText="1"/>
    </xf>
    <xf numFmtId="172" fontId="1" fillId="0" borderId="0" xfId="10" applyNumberFormat="1" applyFont="1" applyFill="1" applyBorder="1" applyAlignment="1">
      <alignment horizontal="centerContinuous" vertical="center" wrapText="1"/>
    </xf>
    <xf numFmtId="172" fontId="2" fillId="0" borderId="0" xfId="10" applyNumberFormat="1" applyFont="1" applyFill="1" applyBorder="1" applyAlignment="1">
      <alignment horizontal="centerContinuous" vertical="center"/>
    </xf>
    <xf numFmtId="172" fontId="2" fillId="0" borderId="5" xfId="10" applyNumberFormat="1" applyFont="1" applyFill="1" applyBorder="1" applyAlignment="1">
      <alignment horizontal="centerContinuous" vertical="center"/>
    </xf>
    <xf numFmtId="0" fontId="5" fillId="0" borderId="0" xfId="10" applyFont="1" applyFill="1" applyAlignment="1">
      <alignment vertical="top" wrapText="1"/>
    </xf>
    <xf numFmtId="0" fontId="30" fillId="5" borderId="4" xfId="10" applyFont="1" applyFill="1" applyBorder="1" applyAlignment="1">
      <alignment horizontal="left" vertical="center" wrapText="1"/>
    </xf>
    <xf numFmtId="0" fontId="5" fillId="0" borderId="0" xfId="10" applyFont="1" applyAlignment="1">
      <alignment horizontal="center" vertical="top" wrapText="1"/>
    </xf>
    <xf numFmtId="0" fontId="14" fillId="5" borderId="0" xfId="10" applyFont="1" applyFill="1" applyBorder="1" applyAlignment="1">
      <alignment horizontal="left" wrapText="1"/>
    </xf>
    <xf numFmtId="0" fontId="13" fillId="0" borderId="0" xfId="15" applyFont="1" applyAlignment="1" applyProtection="1">
      <alignment horizontal="right"/>
    </xf>
    <xf numFmtId="0" fontId="5" fillId="0" borderId="0" xfId="10" applyFont="1" applyFill="1" applyBorder="1" applyAlignment="1">
      <alignment horizontal="right"/>
    </xf>
    <xf numFmtId="0" fontId="63" fillId="0" borderId="0" xfId="10" applyFont="1" applyFill="1" applyBorder="1" applyAlignment="1">
      <alignment horizontal="right"/>
    </xf>
    <xf numFmtId="167" fontId="1" fillId="0" borderId="0" xfId="10" applyNumberFormat="1" applyFont="1" applyAlignment="1">
      <alignment horizontal="right"/>
    </xf>
    <xf numFmtId="37" fontId="27" fillId="5" borderId="0" xfId="14" applyFont="1" applyFill="1" applyBorder="1" applyAlignment="1">
      <alignment horizontal="right" wrapText="1"/>
    </xf>
    <xf numFmtId="37" fontId="64" fillId="5" borderId="0" xfId="14" applyFont="1" applyFill="1" applyBorder="1" applyAlignment="1">
      <alignment horizontal="left" wrapText="1"/>
    </xf>
    <xf numFmtId="0" fontId="1" fillId="0" borderId="0" xfId="10" applyFont="1" applyFill="1" applyBorder="1" applyAlignment="1">
      <alignment horizontal="centerContinuous" vertical="center" wrapText="1"/>
    </xf>
    <xf numFmtId="0" fontId="2" fillId="0" borderId="0" xfId="10" applyFont="1" applyFill="1" applyBorder="1" applyAlignment="1">
      <alignment horizontal="centerContinuous" vertical="center"/>
    </xf>
    <xf numFmtId="0" fontId="1" fillId="0" borderId="0" xfId="10" applyFont="1" applyAlignment="1">
      <alignment horizontal="left" vertical="center"/>
    </xf>
    <xf numFmtId="0" fontId="66" fillId="0" borderId="0" xfId="10" applyFont="1" applyFill="1" applyBorder="1"/>
    <xf numFmtId="0" fontId="4" fillId="0" borderId="0" xfId="10" applyFont="1" applyFill="1" applyBorder="1"/>
    <xf numFmtId="167" fontId="66" fillId="0" borderId="0" xfId="10" applyNumberFormat="1" applyFont="1" applyFill="1" applyBorder="1"/>
    <xf numFmtId="166" fontId="1" fillId="4" borderId="0" xfId="10" applyNumberFormat="1" applyFont="1" applyFill="1" applyBorder="1" applyAlignment="1">
      <alignment horizontal="right" vertical="center"/>
    </xf>
    <xf numFmtId="1" fontId="1" fillId="4" borderId="3" xfId="10" applyNumberFormat="1" applyFont="1" applyFill="1" applyBorder="1" applyAlignment="1">
      <alignment horizontal="right" vertical="center" wrapText="1"/>
    </xf>
    <xf numFmtId="1" fontId="1" fillId="4" borderId="0" xfId="10" applyNumberFormat="1" applyFont="1" applyFill="1" applyBorder="1" applyAlignment="1">
      <alignment horizontal="right" vertical="center" wrapText="1"/>
    </xf>
    <xf numFmtId="169" fontId="1" fillId="4" borderId="3" xfId="10" applyNumberFormat="1" applyFont="1" applyFill="1" applyBorder="1" applyAlignment="1">
      <alignment horizontal="right" vertical="center" wrapText="1"/>
    </xf>
    <xf numFmtId="167" fontId="1" fillId="4" borderId="4" xfId="10" applyNumberFormat="1" applyFont="1" applyFill="1" applyBorder="1" applyAlignment="1" applyProtection="1">
      <alignment horizontal="left" vertical="center"/>
    </xf>
    <xf numFmtId="167" fontId="1" fillId="0" borderId="4" xfId="10" applyNumberFormat="1" applyFont="1" applyFill="1" applyBorder="1" applyAlignment="1" applyProtection="1">
      <alignment horizontal="left" vertical="center"/>
    </xf>
    <xf numFmtId="167" fontId="1" fillId="2" borderId="4" xfId="10" applyNumberFormat="1" applyFont="1" applyFill="1" applyBorder="1" applyAlignment="1" applyProtection="1">
      <alignment horizontal="left" vertical="center"/>
    </xf>
    <xf numFmtId="0" fontId="1" fillId="4" borderId="3" xfId="10" applyFont="1" applyFill="1" applyBorder="1" applyAlignment="1">
      <alignment horizontal="centerContinuous" vertical="center" wrapText="1"/>
    </xf>
    <xf numFmtId="0" fontId="13" fillId="0" borderId="4" xfId="10" applyFont="1" applyFill="1" applyBorder="1" applyAlignment="1">
      <alignment horizontal="left"/>
    </xf>
    <xf numFmtId="0" fontId="1" fillId="0" borderId="3" xfId="10" applyFont="1" applyFill="1" applyBorder="1" applyAlignment="1">
      <alignment horizontal="centerContinuous" vertical="top" wrapText="1"/>
    </xf>
    <xf numFmtId="0" fontId="17" fillId="0" borderId="0" xfId="10" applyFont="1" applyFill="1" applyBorder="1"/>
    <xf numFmtId="0" fontId="12" fillId="0" borderId="0" xfId="10" applyFont="1" applyFill="1" applyBorder="1"/>
    <xf numFmtId="0" fontId="18" fillId="0" borderId="0" xfId="10" applyFont="1" applyFill="1" applyBorder="1"/>
    <xf numFmtId="0" fontId="25" fillId="0" borderId="0" xfId="10" applyFont="1" applyFill="1" applyBorder="1"/>
    <xf numFmtId="0" fontId="1" fillId="0" borderId="0" xfId="10" applyFont="1" applyFill="1" applyBorder="1" applyAlignment="1" applyProtection="1">
      <alignment horizontal="left"/>
    </xf>
    <xf numFmtId="0" fontId="14" fillId="0" borderId="0" xfId="10" applyFont="1" applyFill="1" applyBorder="1" applyAlignment="1" applyProtection="1">
      <alignment horizontal="left"/>
    </xf>
    <xf numFmtId="0" fontId="13" fillId="0" borderId="0" xfId="6" applyFont="1" applyFill="1" applyBorder="1" applyAlignment="1" applyProtection="1">
      <alignment horizontal="right"/>
    </xf>
    <xf numFmtId="0" fontId="5" fillId="0" borderId="0" xfId="10" applyFont="1" applyBorder="1"/>
    <xf numFmtId="0" fontId="1" fillId="2" borderId="4" xfId="10" applyFont="1" applyFill="1" applyBorder="1" applyAlignment="1">
      <alignment horizontal="left" vertical="center" wrapText="1"/>
    </xf>
    <xf numFmtId="0" fontId="1" fillId="5" borderId="4" xfId="10" applyFont="1" applyFill="1" applyBorder="1" applyAlignment="1">
      <alignment horizontal="left" vertical="center" wrapText="1"/>
    </xf>
    <xf numFmtId="0" fontId="1" fillId="4" borderId="3" xfId="10" applyFont="1" applyFill="1" applyBorder="1" applyAlignment="1">
      <alignment horizontal="centerContinuous" vertical="center"/>
    </xf>
    <xf numFmtId="0" fontId="13" fillId="0" borderId="0" xfId="10" applyFont="1" applyFill="1" applyBorder="1" applyAlignment="1">
      <alignment horizontal="left" vertical="center" wrapText="1"/>
    </xf>
    <xf numFmtId="0" fontId="1" fillId="0" borderId="3" xfId="10" applyFont="1" applyFill="1" applyBorder="1" applyAlignment="1">
      <alignment horizontal="centerContinuous" vertical="center"/>
    </xf>
    <xf numFmtId="0" fontId="2" fillId="0" borderId="3" xfId="10" applyFont="1" applyBorder="1" applyAlignment="1">
      <alignment horizontal="centerContinuous" vertical="top" wrapText="1"/>
    </xf>
    <xf numFmtId="0" fontId="2" fillId="5" borderId="0" xfId="10" applyFont="1" applyFill="1" applyBorder="1" applyAlignment="1">
      <alignment horizontal="centerContinuous" wrapText="1"/>
    </xf>
    <xf numFmtId="0" fontId="2" fillId="0" borderId="3" xfId="10" applyFont="1" applyFill="1" applyBorder="1" applyAlignment="1">
      <alignment horizontal="centerContinuous" vertical="center"/>
    </xf>
    <xf numFmtId="0" fontId="2" fillId="0" borderId="3" xfId="10" applyFont="1" applyBorder="1" applyAlignment="1">
      <alignment horizontal="center" vertical="top" wrapText="1"/>
    </xf>
    <xf numFmtId="0" fontId="12" fillId="0" borderId="0" xfId="10" applyFont="1" applyBorder="1" applyAlignment="1">
      <alignment vertical="top"/>
    </xf>
    <xf numFmtId="0" fontId="2" fillId="0" borderId="0" xfId="10" applyFont="1" applyBorder="1"/>
    <xf numFmtId="0" fontId="5" fillId="0" borderId="0" xfId="140" applyFont="1"/>
    <xf numFmtId="0" fontId="1" fillId="0" borderId="0" xfId="140" applyFont="1"/>
    <xf numFmtId="1" fontId="15" fillId="0" borderId="4" xfId="140" applyNumberFormat="1" applyFont="1" applyFill="1" applyBorder="1" applyAlignment="1">
      <alignment horizontal="left"/>
    </xf>
    <xf numFmtId="0" fontId="1" fillId="0" borderId="0" xfId="140" applyFont="1" applyAlignment="1">
      <alignment horizontal="left"/>
    </xf>
    <xf numFmtId="0" fontId="25" fillId="0" borderId="0" xfId="140" applyFont="1" applyAlignment="1">
      <alignment horizontal="left"/>
    </xf>
    <xf numFmtId="166" fontId="1" fillId="4" borderId="3" xfId="140" applyNumberFormat="1" applyFont="1" applyFill="1" applyBorder="1" applyAlignment="1">
      <alignment horizontal="right" vertical="center"/>
    </xf>
    <xf numFmtId="0" fontId="1" fillId="4" borderId="4" xfId="140" applyFont="1" applyFill="1" applyBorder="1" applyAlignment="1">
      <alignment horizontal="left" vertical="center"/>
    </xf>
    <xf numFmtId="166" fontId="1" fillId="2" borderId="3" xfId="140" applyNumberFormat="1" applyFont="1" applyFill="1" applyBorder="1" applyAlignment="1">
      <alignment horizontal="right" vertical="center"/>
    </xf>
    <xf numFmtId="0" fontId="1" fillId="2" borderId="4" xfId="140" applyFont="1" applyFill="1" applyBorder="1" applyAlignment="1">
      <alignment horizontal="left" vertical="center"/>
    </xf>
    <xf numFmtId="0" fontId="5" fillId="0" borderId="0" xfId="140" applyFont="1" applyFill="1"/>
    <xf numFmtId="166" fontId="1" fillId="0" borderId="3" xfId="140" applyNumberFormat="1" applyFont="1" applyFill="1" applyBorder="1" applyAlignment="1">
      <alignment horizontal="right" vertical="center"/>
    </xf>
    <xf numFmtId="0" fontId="1" fillId="0" borderId="4" xfId="140" applyFont="1" applyFill="1" applyBorder="1" applyAlignment="1">
      <alignment horizontal="left" vertical="center"/>
    </xf>
    <xf numFmtId="166" fontId="1" fillId="0" borderId="3" xfId="140" applyNumberFormat="1" applyFont="1" applyBorder="1" applyAlignment="1">
      <alignment horizontal="right" vertical="center"/>
    </xf>
    <xf numFmtId="0" fontId="1" fillId="0" borderId="4" xfId="140" applyFont="1" applyBorder="1" applyAlignment="1">
      <alignment horizontal="left" vertical="center"/>
    </xf>
    <xf numFmtId="0" fontId="1" fillId="0" borderId="3" xfId="140" applyFont="1" applyFill="1" applyBorder="1" applyAlignment="1">
      <alignment horizontal="centerContinuous" vertical="center" wrapText="1"/>
    </xf>
    <xf numFmtId="0" fontId="13" fillId="0" borderId="4" xfId="140" applyFont="1" applyFill="1" applyBorder="1" applyAlignment="1">
      <alignment horizontal="left" vertical="center"/>
    </xf>
    <xf numFmtId="0" fontId="70" fillId="0" borderId="0" xfId="140" applyFont="1"/>
    <xf numFmtId="0" fontId="2" fillId="0" borderId="28" xfId="140" applyFont="1" applyFill="1" applyBorder="1" applyAlignment="1">
      <alignment horizontal="center" vertical="center" wrapText="1"/>
    </xf>
    <xf numFmtId="0" fontId="28" fillId="0" borderId="0" xfId="140" applyFont="1" applyAlignment="1">
      <alignment horizontal="left"/>
    </xf>
    <xf numFmtId="0" fontId="12" fillId="0" borderId="0" xfId="140" applyFont="1" applyAlignment="1">
      <alignment horizontal="left"/>
    </xf>
    <xf numFmtId="0" fontId="14" fillId="0" borderId="0" xfId="140" applyFont="1" applyAlignment="1">
      <alignment horizontal="left"/>
    </xf>
    <xf numFmtId="0" fontId="4" fillId="0" borderId="0" xfId="140" applyFont="1" applyAlignment="1">
      <alignment horizontal="left"/>
    </xf>
    <xf numFmtId="0" fontId="4" fillId="0" borderId="0" xfId="141" applyFont="1" applyAlignment="1" applyProtection="1">
      <alignment horizontal="left" vertical="top"/>
      <protection locked="0"/>
    </xf>
    <xf numFmtId="167" fontId="1" fillId="31" borderId="4" xfId="140" applyNumberFormat="1" applyFont="1" applyFill="1" applyBorder="1" applyAlignment="1" applyProtection="1">
      <alignment horizontal="left" vertical="center"/>
    </xf>
    <xf numFmtId="0" fontId="1" fillId="4" borderId="3" xfId="140" applyFont="1" applyFill="1" applyBorder="1" applyAlignment="1">
      <alignment horizontal="center" vertical="center"/>
    </xf>
    <xf numFmtId="0" fontId="13" fillId="0" borderId="4" xfId="140" applyFont="1" applyFill="1" applyBorder="1" applyAlignment="1">
      <alignment horizontal="left"/>
    </xf>
    <xf numFmtId="0" fontId="2" fillId="5" borderId="3" xfId="140" applyFont="1" applyFill="1" applyBorder="1" applyAlignment="1">
      <alignment horizontal="centerContinuous" vertical="top" wrapText="1"/>
    </xf>
    <xf numFmtId="0" fontId="18" fillId="0" borderId="0" xfId="142" applyFont="1" applyFill="1" applyBorder="1"/>
    <xf numFmtId="0" fontId="25" fillId="0" borderId="0" xfId="142" applyFont="1" applyFill="1" applyBorder="1"/>
    <xf numFmtId="0" fontId="67" fillId="0" borderId="0" xfId="142" applyFont="1" applyFill="1" applyBorder="1"/>
    <xf numFmtId="0" fontId="25" fillId="0" borderId="0" xfId="142" applyFont="1" applyFill="1" applyBorder="1" applyAlignment="1"/>
    <xf numFmtId="1" fontId="15" fillId="0" borderId="4" xfId="143" applyNumberFormat="1" applyFont="1" applyFill="1" applyBorder="1" applyAlignment="1">
      <alignment horizontal="left"/>
    </xf>
    <xf numFmtId="0" fontId="71" fillId="0" borderId="0" xfId="142" applyFont="1" applyFill="1" applyBorder="1"/>
    <xf numFmtId="0" fontId="1" fillId="0" borderId="0" xfId="142" applyFont="1" applyFill="1" applyBorder="1" applyAlignment="1"/>
    <xf numFmtId="0" fontId="1" fillId="0" borderId="0" xfId="142" applyFont="1" applyFill="1" applyBorder="1"/>
    <xf numFmtId="0" fontId="72" fillId="0" borderId="0" xfId="142" applyFont="1" applyFill="1" applyBorder="1"/>
    <xf numFmtId="166" fontId="1" fillId="4" borderId="3" xfId="143" applyNumberFormat="1" applyFont="1" applyFill="1" applyBorder="1" applyAlignment="1">
      <alignment horizontal="right" vertical="center"/>
    </xf>
    <xf numFmtId="0" fontId="1" fillId="4" borderId="4" xfId="143" applyFont="1" applyFill="1" applyBorder="1" applyAlignment="1">
      <alignment horizontal="left" vertical="center"/>
    </xf>
    <xf numFmtId="0" fontId="72" fillId="0" borderId="0" xfId="142" applyFont="1" applyFill="1" applyBorder="1" applyAlignment="1"/>
    <xf numFmtId="166" fontId="1" fillId="4" borderId="4" xfId="142" applyNumberFormat="1" applyFont="1" applyFill="1" applyBorder="1" applyAlignment="1">
      <alignment horizontal="right" vertical="center"/>
    </xf>
    <xf numFmtId="210" fontId="1" fillId="4" borderId="4" xfId="142" applyNumberFormat="1" applyFont="1" applyFill="1" applyBorder="1" applyAlignment="1">
      <alignment horizontal="left" vertical="center"/>
    </xf>
    <xf numFmtId="0" fontId="73" fillId="0" borderId="0" xfId="142" applyFont="1" applyFill="1" applyBorder="1"/>
    <xf numFmtId="166" fontId="1" fillId="5" borderId="4" xfId="142" applyNumberFormat="1" applyFont="1" applyFill="1" applyBorder="1" applyAlignment="1">
      <alignment horizontal="right" vertical="center"/>
    </xf>
    <xf numFmtId="210" fontId="1" fillId="5" borderId="4" xfId="142" applyNumberFormat="1" applyFont="1" applyFill="1" applyBorder="1" applyAlignment="1">
      <alignment horizontal="left" vertical="center"/>
    </xf>
    <xf numFmtId="166" fontId="1" fillId="2" borderId="4" xfId="142" applyNumberFormat="1" applyFont="1" applyFill="1" applyBorder="1" applyAlignment="1">
      <alignment horizontal="right" vertical="center"/>
    </xf>
    <xf numFmtId="210" fontId="1" fillId="2" borderId="4" xfId="142" applyNumberFormat="1" applyFont="1" applyFill="1" applyBorder="1" applyAlignment="1">
      <alignment horizontal="left" vertical="center"/>
    </xf>
    <xf numFmtId="0" fontId="74" fillId="0" borderId="0" xfId="142" applyFont="1" applyFill="1" applyBorder="1"/>
    <xf numFmtId="0" fontId="1" fillId="4" borderId="4" xfId="142" applyFont="1" applyFill="1" applyBorder="1" applyAlignment="1">
      <alignment horizontal="centerContinuous" vertical="center" wrapText="1"/>
    </xf>
    <xf numFmtId="0" fontId="1" fillId="0" borderId="3" xfId="142" applyFont="1" applyFill="1" applyBorder="1" applyAlignment="1">
      <alignment horizontal="centerContinuous" vertical="top" wrapText="1"/>
    </xf>
    <xf numFmtId="0" fontId="1" fillId="0" borderId="3" xfId="142" applyFont="1" applyFill="1" applyBorder="1" applyAlignment="1">
      <alignment horizontal="centerContinuous" vertical="center" wrapText="1"/>
    </xf>
    <xf numFmtId="0" fontId="30" fillId="0" borderId="4" xfId="142" applyFont="1" applyFill="1" applyBorder="1" applyAlignment="1">
      <alignment horizontal="left" indent="1"/>
    </xf>
    <xf numFmtId="0" fontId="2" fillId="0" borderId="3" xfId="142" applyFont="1" applyFill="1" applyBorder="1" applyAlignment="1">
      <alignment horizontal="centerContinuous" vertical="center" wrapText="1"/>
    </xf>
    <xf numFmtId="0" fontId="2" fillId="0" borderId="3" xfId="142" applyFont="1" applyFill="1" applyBorder="1" applyAlignment="1">
      <alignment horizontal="centerContinuous" vertical="top" wrapText="1"/>
    </xf>
    <xf numFmtId="0" fontId="5" fillId="0" borderId="0" xfId="142" applyFont="1" applyFill="1" applyBorder="1"/>
    <xf numFmtId="0" fontId="17" fillId="0" borderId="0" xfId="144" applyFont="1" applyFill="1" applyBorder="1" applyAlignment="1" applyProtection="1">
      <alignment horizontal="left"/>
    </xf>
    <xf numFmtId="0" fontId="17" fillId="0" borderId="0" xfId="144" applyFont="1" applyFill="1" applyBorder="1" applyAlignment="1" applyProtection="1">
      <alignment horizontal="left" wrapText="1"/>
    </xf>
    <xf numFmtId="0" fontId="23" fillId="0" borderId="0" xfId="142" applyFont="1" applyFill="1" applyBorder="1"/>
    <xf numFmtId="0" fontId="12" fillId="0" borderId="0" xfId="144" applyFont="1" applyFill="1" applyBorder="1" applyAlignment="1" applyProtection="1">
      <alignment horizontal="left"/>
    </xf>
    <xf numFmtId="0" fontId="21" fillId="0" borderId="0" xfId="142" applyFont="1" applyFill="1" applyBorder="1"/>
    <xf numFmtId="0" fontId="14" fillId="0" borderId="0" xfId="144" applyFont="1" applyFill="1" applyBorder="1" applyAlignment="1" applyProtection="1">
      <alignment horizontal="left"/>
    </xf>
    <xf numFmtId="0" fontId="13" fillId="0" borderId="0" xfId="15" applyFont="1" applyFill="1" applyBorder="1" applyAlignment="1" applyProtection="1">
      <alignment horizontal="right"/>
    </xf>
    <xf numFmtId="0" fontId="5" fillId="0" borderId="0" xfId="145" applyNumberFormat="1" applyFont="1" applyFill="1" applyBorder="1" applyAlignment="1" applyProtection="1"/>
    <xf numFmtId="0" fontId="1" fillId="0" borderId="0" xfId="145" applyNumberFormat="1" applyFont="1" applyFill="1" applyBorder="1" applyAlignment="1" applyProtection="1"/>
    <xf numFmtId="211" fontId="66" fillId="0" borderId="0" xfId="146" applyNumberFormat="1" applyFont="1" applyFill="1" applyBorder="1"/>
    <xf numFmtId="212" fontId="1" fillId="0" borderId="0" xfId="145" applyNumberFormat="1" applyFont="1" applyFill="1" applyBorder="1" applyAlignment="1" applyProtection="1">
      <alignment horizontal="right"/>
    </xf>
    <xf numFmtId="213" fontId="1" fillId="0" borderId="0" xfId="147" applyNumberFormat="1" applyFont="1" applyFill="1" applyBorder="1" applyAlignment="1">
      <alignment horizontal="right"/>
    </xf>
    <xf numFmtId="1" fontId="15" fillId="0" borderId="4" xfId="148" applyNumberFormat="1" applyFont="1" applyFill="1" applyBorder="1" applyAlignment="1">
      <alignment horizontal="left"/>
    </xf>
    <xf numFmtId="211" fontId="19" fillId="0" borderId="0" xfId="149" applyNumberFormat="1" applyFont="1" applyFill="1" applyBorder="1"/>
    <xf numFmtId="0" fontId="66" fillId="0" borderId="0" xfId="145" applyNumberFormat="1" applyFont="1" applyFill="1" applyBorder="1" applyAlignment="1" applyProtection="1"/>
    <xf numFmtId="167" fontId="1" fillId="4" borderId="3" xfId="148" applyNumberFormat="1" applyFont="1" applyFill="1" applyBorder="1" applyAlignment="1">
      <alignment horizontal="right"/>
    </xf>
    <xf numFmtId="0" fontId="1" fillId="4" borderId="4" xfId="148" applyFont="1" applyFill="1" applyBorder="1"/>
    <xf numFmtId="0" fontId="1" fillId="4" borderId="4" xfId="148" applyFont="1" applyFill="1" applyBorder="1" applyAlignment="1">
      <alignment horizontal="left"/>
    </xf>
    <xf numFmtId="167" fontId="1" fillId="4" borderId="3" xfId="145" applyNumberFormat="1" applyFont="1" applyFill="1" applyBorder="1" applyAlignment="1" applyProtection="1">
      <alignment horizontal="right"/>
    </xf>
    <xf numFmtId="167" fontId="1" fillId="0" borderId="3" xfId="145" applyNumberFormat="1" applyFont="1" applyFill="1" applyBorder="1" applyAlignment="1" applyProtection="1">
      <alignment horizontal="right"/>
    </xf>
    <xf numFmtId="0" fontId="1" fillId="5" borderId="4" xfId="148" applyFont="1" applyFill="1" applyBorder="1" applyAlignment="1">
      <alignment horizontal="left"/>
    </xf>
    <xf numFmtId="167" fontId="1" fillId="2" borderId="3" xfId="145" applyNumberFormat="1" applyFont="1" applyFill="1" applyBorder="1" applyAlignment="1" applyProtection="1">
      <alignment horizontal="right"/>
    </xf>
    <xf numFmtId="0" fontId="1" fillId="2" borderId="4" xfId="148" applyFont="1" applyFill="1" applyBorder="1" applyAlignment="1">
      <alignment horizontal="left"/>
    </xf>
    <xf numFmtId="169" fontId="1" fillId="4" borderId="3" xfId="145" applyNumberFormat="1" applyFont="1" applyFill="1" applyBorder="1" applyAlignment="1" applyProtection="1">
      <alignment horizontal="center" wrapText="1"/>
    </xf>
    <xf numFmtId="0" fontId="13" fillId="0" borderId="4" xfId="145" applyNumberFormat="1" applyFont="1" applyFill="1" applyBorder="1" applyAlignment="1" applyProtection="1">
      <alignment horizontal="left"/>
    </xf>
    <xf numFmtId="167" fontId="2" fillId="0" borderId="3" xfId="145" applyNumberFormat="1" applyFont="1" applyFill="1" applyBorder="1" applyAlignment="1" applyProtection="1">
      <alignment horizontal="centerContinuous" wrapText="1"/>
    </xf>
    <xf numFmtId="167" fontId="1" fillId="0" borderId="3" xfId="145" applyNumberFormat="1" applyFont="1" applyFill="1" applyBorder="1" applyAlignment="1" applyProtection="1">
      <alignment horizontal="centerContinuous" wrapText="1"/>
    </xf>
    <xf numFmtId="0" fontId="1" fillId="0" borderId="0" xfId="145" applyFont="1" applyFill="1" applyBorder="1"/>
    <xf numFmtId="0" fontId="12" fillId="0" borderId="0" xfId="145" applyNumberFormat="1" applyFont="1" applyFill="1" applyBorder="1" applyAlignment="1" applyProtection="1"/>
    <xf numFmtId="0" fontId="4" fillId="0" borderId="0" xfId="145" applyNumberFormat="1" applyFont="1" applyFill="1" applyBorder="1" applyAlignment="1" applyProtection="1"/>
    <xf numFmtId="211" fontId="14" fillId="0" borderId="0" xfId="150" applyNumberFormat="1" applyFont="1" applyFill="1" applyBorder="1" applyAlignment="1" applyProtection="1">
      <alignment horizontal="left"/>
    </xf>
    <xf numFmtId="0" fontId="13" fillId="0" borderId="0" xfId="151" applyNumberFormat="1" applyFont="1" applyFill="1" applyBorder="1" applyAlignment="1" applyProtection="1">
      <alignment horizontal="right"/>
    </xf>
    <xf numFmtId="0" fontId="66" fillId="0" borderId="0" xfId="139" applyFont="1" applyFill="1" applyBorder="1"/>
    <xf numFmtId="0" fontId="4" fillId="0" borderId="0" xfId="139" applyFont="1" applyFill="1" applyBorder="1"/>
    <xf numFmtId="0" fontId="1" fillId="0" borderId="0" xfId="148" applyFont="1" applyBorder="1"/>
    <xf numFmtId="0" fontId="1" fillId="0" borderId="0" xfId="148" applyFont="1"/>
    <xf numFmtId="166" fontId="1" fillId="0" borderId="0" xfId="148" applyNumberFormat="1" applyFont="1" applyBorder="1" applyAlignment="1"/>
    <xf numFmtId="166" fontId="1" fillId="4" borderId="3" xfId="148" applyNumberFormat="1" applyFont="1" applyFill="1" applyBorder="1" applyAlignment="1"/>
    <xf numFmtId="166" fontId="1" fillId="4" borderId="3" xfId="148" applyNumberFormat="1" applyFont="1" applyFill="1" applyBorder="1" applyAlignment="1">
      <alignment vertical="center"/>
    </xf>
    <xf numFmtId="0" fontId="1" fillId="4" borderId="0" xfId="148" applyFont="1" applyFill="1" applyBorder="1" applyAlignment="1">
      <alignment horizontal="left" vertical="center" wrapText="1"/>
    </xf>
    <xf numFmtId="169" fontId="1" fillId="4" borderId="4" xfId="148" applyNumberFormat="1" applyFont="1" applyFill="1" applyBorder="1" applyAlignment="1">
      <alignment horizontal="left" vertical="center"/>
    </xf>
    <xf numFmtId="166" fontId="1" fillId="0" borderId="3" xfId="139" applyNumberFormat="1" applyFont="1" applyFill="1" applyBorder="1" applyAlignment="1" applyProtection="1">
      <alignment vertical="center"/>
    </xf>
    <xf numFmtId="166" fontId="1" fillId="0" borderId="3" xfId="139" applyNumberFormat="1" applyFont="1" applyFill="1" applyBorder="1" applyAlignment="1">
      <alignment vertical="center"/>
    </xf>
    <xf numFmtId="210" fontId="1" fillId="0" borderId="4" xfId="142" applyNumberFormat="1" applyFont="1" applyFill="1" applyBorder="1" applyAlignment="1">
      <alignment horizontal="left" vertical="center"/>
    </xf>
    <xf numFmtId="166" fontId="1" fillId="2" borderId="3" xfId="139" applyNumberFormat="1" applyFont="1" applyFill="1" applyBorder="1" applyAlignment="1" applyProtection="1">
      <alignment vertical="center"/>
    </xf>
    <xf numFmtId="166" fontId="1" fillId="2" borderId="3" xfId="139" applyNumberFormat="1" applyFont="1" applyFill="1" applyBorder="1" applyAlignment="1">
      <alignment vertical="center"/>
    </xf>
    <xf numFmtId="167" fontId="1" fillId="0" borderId="4" xfId="148" applyNumberFormat="1" applyFont="1" applyFill="1" applyBorder="1" applyAlignment="1" applyProtection="1">
      <alignment horizontal="left" vertical="center"/>
    </xf>
    <xf numFmtId="0" fontId="5" fillId="0" borderId="0" xfId="148" applyFont="1" applyBorder="1"/>
    <xf numFmtId="0" fontId="13" fillId="0" borderId="4" xfId="139" applyFont="1" applyFill="1" applyBorder="1" applyAlignment="1">
      <alignment horizontal="left" vertical="center" wrapText="1"/>
    </xf>
    <xf numFmtId="214" fontId="2" fillId="0" borderId="3" xfId="139" applyNumberFormat="1" applyFont="1" applyFill="1" applyBorder="1" applyAlignment="1" applyProtection="1">
      <alignment horizontal="center" vertical="top" wrapText="1"/>
    </xf>
    <xf numFmtId="214" fontId="2" fillId="0" borderId="3" xfId="139" applyNumberFormat="1" applyFont="1" applyFill="1" applyBorder="1" applyAlignment="1" applyProtection="1">
      <alignment horizontal="centerContinuous" vertical="top" wrapText="1"/>
    </xf>
    <xf numFmtId="214" fontId="2" fillId="0" borderId="3" xfId="139" applyNumberFormat="1" applyFont="1" applyFill="1" applyBorder="1" applyAlignment="1">
      <alignment horizontal="centerContinuous" vertical="top" wrapText="1"/>
    </xf>
    <xf numFmtId="0" fontId="1" fillId="0" borderId="0" xfId="139" applyFont="1" applyFill="1" applyBorder="1" applyAlignment="1">
      <alignment horizontal="center" vertical="center"/>
    </xf>
    <xf numFmtId="0" fontId="1" fillId="0" borderId="0" xfId="139" applyFont="1" applyFill="1" applyBorder="1"/>
    <xf numFmtId="0" fontId="23" fillId="0" borderId="0" xfId="139" applyFont="1" applyFill="1" applyBorder="1"/>
    <xf numFmtId="0" fontId="21" fillId="0" borderId="0" xfId="139" applyFont="1" applyFill="1" applyBorder="1"/>
    <xf numFmtId="0" fontId="12" fillId="0" borderId="0" xfId="139" applyFont="1" applyFill="1" applyBorder="1"/>
    <xf numFmtId="0" fontId="12" fillId="0" borderId="0" xfId="139" applyFont="1" applyFill="1" applyBorder="1" applyAlignment="1">
      <alignment horizontal="right"/>
    </xf>
    <xf numFmtId="211" fontId="14" fillId="0" borderId="0" xfId="139" quotePrefix="1" applyNumberFormat="1" applyFont="1" applyFill="1" applyBorder="1" applyAlignment="1" applyProtection="1">
      <alignment horizontal="left"/>
    </xf>
    <xf numFmtId="0" fontId="13" fillId="0" borderId="0" xfId="151" applyFont="1" applyFill="1" applyBorder="1" applyAlignment="1" applyProtection="1">
      <alignment horizontal="right"/>
    </xf>
    <xf numFmtId="166" fontId="1" fillId="4" borderId="4" xfId="142" applyNumberFormat="1" applyFont="1" applyFill="1" applyBorder="1" applyAlignment="1">
      <alignment horizontal="right"/>
    </xf>
    <xf numFmtId="0" fontId="1" fillId="4" borderId="0" xfId="143" applyFont="1" applyFill="1" applyBorder="1" applyAlignment="1">
      <alignment horizontal="left" wrapText="1"/>
    </xf>
    <xf numFmtId="0" fontId="1" fillId="4" borderId="0" xfId="143" applyFont="1" applyFill="1" applyBorder="1" applyAlignment="1">
      <alignment horizontal="left" vertical="center" wrapText="1"/>
    </xf>
    <xf numFmtId="0" fontId="2" fillId="0" borderId="0" xfId="144" applyFont="1" applyFill="1" applyBorder="1" applyAlignment="1" applyProtection="1">
      <alignment horizontal="left"/>
    </xf>
    <xf numFmtId="0" fontId="2" fillId="0" borderId="0" xfId="144" applyFont="1" applyFill="1" applyBorder="1" applyAlignment="1" applyProtection="1">
      <alignment horizontal="left" wrapText="1"/>
    </xf>
    <xf numFmtId="0" fontId="5" fillId="0" borderId="0" xfId="143" applyFont="1" applyBorder="1"/>
    <xf numFmtId="0" fontId="1" fillId="0" borderId="0" xfId="143" applyFont="1" applyBorder="1"/>
    <xf numFmtId="0" fontId="25" fillId="0" borderId="0" xfId="143" applyFont="1" applyBorder="1"/>
    <xf numFmtId="0" fontId="76" fillId="0" borderId="0" xfId="143" applyFont="1" applyFill="1" applyBorder="1"/>
    <xf numFmtId="166" fontId="1" fillId="4" borderId="3" xfId="143" applyNumberFormat="1" applyFont="1" applyFill="1" applyBorder="1" applyAlignment="1">
      <alignment horizontal="right"/>
    </xf>
    <xf numFmtId="0" fontId="1" fillId="4" borderId="4" xfId="143" applyFont="1" applyFill="1" applyBorder="1" applyAlignment="1"/>
    <xf numFmtId="0" fontId="1" fillId="4" borderId="0" xfId="143" applyFont="1" applyFill="1" applyBorder="1" applyAlignment="1">
      <alignment horizontal="left" vertical="top" wrapText="1"/>
    </xf>
    <xf numFmtId="1" fontId="1" fillId="4" borderId="0" xfId="143" applyNumberFormat="1" applyFont="1" applyFill="1" applyBorder="1" applyAlignment="1">
      <alignment horizontal="right" vertical="center" wrapText="1"/>
    </xf>
    <xf numFmtId="1" fontId="1" fillId="4" borderId="3" xfId="143" applyNumberFormat="1" applyFont="1" applyFill="1" applyBorder="1" applyAlignment="1">
      <alignment horizontal="right" vertical="center" wrapText="1"/>
    </xf>
    <xf numFmtId="169" fontId="1" fillId="4" borderId="3" xfId="143" applyNumberFormat="1" applyFont="1" applyFill="1" applyBorder="1" applyAlignment="1">
      <alignment horizontal="right" vertical="center" wrapText="1"/>
    </xf>
    <xf numFmtId="0" fontId="1" fillId="4" borderId="4" xfId="143" applyFont="1" applyFill="1" applyBorder="1" applyAlignment="1">
      <alignment vertical="center"/>
    </xf>
    <xf numFmtId="166" fontId="1" fillId="0" borderId="3" xfId="143" applyNumberFormat="1" applyFont="1" applyBorder="1" applyAlignment="1">
      <alignment horizontal="right" vertical="center"/>
    </xf>
    <xf numFmtId="0" fontId="1" fillId="0" borderId="4" xfId="143" applyFont="1" applyBorder="1" applyAlignment="1">
      <alignment vertical="center"/>
    </xf>
    <xf numFmtId="166" fontId="1" fillId="2" borderId="3" xfId="143" applyNumberFormat="1" applyFont="1" applyFill="1" applyBorder="1" applyAlignment="1">
      <alignment horizontal="right" vertical="center"/>
    </xf>
    <xf numFmtId="0" fontId="1" fillId="2" borderId="4" xfId="143" applyFont="1" applyFill="1" applyBorder="1" applyAlignment="1">
      <alignment vertical="center"/>
    </xf>
    <xf numFmtId="0" fontId="13" fillId="0" borderId="4" xfId="143" applyFont="1" applyFill="1" applyBorder="1" applyAlignment="1"/>
    <xf numFmtId="0" fontId="13" fillId="0" borderId="4" xfId="143" applyFont="1" applyFill="1" applyBorder="1" applyAlignment="1">
      <alignment horizontal="left"/>
    </xf>
    <xf numFmtId="0" fontId="1" fillId="0" borderId="3" xfId="143" applyFont="1" applyFill="1" applyBorder="1" applyAlignment="1">
      <alignment horizontal="centerContinuous" vertical="top" wrapText="1"/>
    </xf>
    <xf numFmtId="0" fontId="2" fillId="0" borderId="3" xfId="143" applyFont="1" applyFill="1" applyBorder="1" applyAlignment="1">
      <alignment horizontal="centerContinuous" vertical="top" wrapText="1"/>
    </xf>
    <xf numFmtId="0" fontId="1" fillId="0" borderId="0" xfId="143" applyFont="1" applyFill="1" applyBorder="1" applyAlignment="1">
      <alignment horizontal="centerContinuous"/>
    </xf>
    <xf numFmtId="0" fontId="12" fillId="0" borderId="0" xfId="143" applyFont="1" applyBorder="1"/>
    <xf numFmtId="0" fontId="17" fillId="0" borderId="0" xfId="143" applyFont="1" applyBorder="1"/>
    <xf numFmtId="0" fontId="14" fillId="0" borderId="0" xfId="143" applyFont="1" applyBorder="1"/>
    <xf numFmtId="0" fontId="77" fillId="0" borderId="0" xfId="143" applyFont="1" applyBorder="1"/>
    <xf numFmtId="0" fontId="13" fillId="0" borderId="0" xfId="15" applyFont="1" applyBorder="1" applyAlignment="1" applyProtection="1">
      <alignment horizontal="right"/>
    </xf>
    <xf numFmtId="167" fontId="1" fillId="0" borderId="0" xfId="147" applyNumberFormat="1" applyFont="1" applyFill="1" applyBorder="1" applyAlignment="1">
      <alignment horizontal="right"/>
    </xf>
    <xf numFmtId="167" fontId="1" fillId="0" borderId="0" xfId="145" applyNumberFormat="1" applyFont="1" applyFill="1" applyBorder="1" applyAlignment="1" applyProtection="1">
      <alignment horizontal="right"/>
    </xf>
    <xf numFmtId="167" fontId="1" fillId="0" borderId="0" xfId="145" applyNumberFormat="1" applyFont="1" applyFill="1" applyBorder="1" applyAlignment="1" applyProtection="1"/>
    <xf numFmtId="169" fontId="1" fillId="4" borderId="3" xfId="145" applyNumberFormat="1" applyFont="1" applyFill="1" applyBorder="1" applyAlignment="1" applyProtection="1">
      <alignment horizontal="center" textRotation="90" wrapText="1"/>
    </xf>
    <xf numFmtId="167" fontId="1" fillId="4" borderId="3" xfId="145" applyNumberFormat="1" applyFont="1" applyFill="1" applyBorder="1" applyAlignment="1" applyProtection="1">
      <alignment horizontal="center" textRotation="90" wrapText="1"/>
    </xf>
    <xf numFmtId="167" fontId="12" fillId="0" borderId="0" xfId="145" applyNumberFormat="1" applyFont="1" applyFill="1" applyBorder="1" applyAlignment="1" applyProtection="1"/>
    <xf numFmtId="0" fontId="1" fillId="0" borderId="0" xfId="152" applyFont="1" applyBorder="1"/>
    <xf numFmtId="0" fontId="1" fillId="4" borderId="4" xfId="143" applyFont="1" applyFill="1" applyBorder="1" applyAlignment="1">
      <alignment horizontal="left"/>
    </xf>
    <xf numFmtId="0" fontId="14" fillId="0" borderId="0" xfId="152" applyFont="1" applyBorder="1"/>
    <xf numFmtId="169" fontId="1" fillId="0" borderId="0" xfId="10" applyNumberFormat="1" applyFont="1" applyFill="1"/>
    <xf numFmtId="169" fontId="1" fillId="0" borderId="0" xfId="10" applyNumberFormat="1" applyFont="1"/>
    <xf numFmtId="166" fontId="1" fillId="5" borderId="3" xfId="10" applyNumberFormat="1" applyFont="1" applyFill="1" applyBorder="1" applyAlignment="1">
      <alignment horizontal="right" vertical="center"/>
    </xf>
    <xf numFmtId="167" fontId="1" fillId="5" borderId="0" xfId="10" applyNumberFormat="1" applyFont="1" applyFill="1" applyBorder="1" applyAlignment="1">
      <alignment horizontal="left"/>
    </xf>
    <xf numFmtId="0" fontId="79" fillId="0" borderId="0" xfId="10" applyFont="1" applyFill="1" applyBorder="1" applyAlignment="1">
      <alignment horizontal="left"/>
    </xf>
    <xf numFmtId="167" fontId="1" fillId="4" borderId="3" xfId="10" applyNumberFormat="1" applyFont="1" applyFill="1" applyBorder="1" applyAlignment="1"/>
    <xf numFmtId="172" fontId="1" fillId="4" borderId="3" xfId="10" applyNumberFormat="1" applyFont="1" applyFill="1" applyBorder="1" applyAlignment="1">
      <alignment horizontal="right" vertical="center"/>
    </xf>
    <xf numFmtId="167" fontId="1" fillId="4" borderId="3" xfId="10" applyNumberFormat="1" applyFont="1" applyFill="1" applyBorder="1" applyAlignment="1">
      <alignment vertical="center"/>
    </xf>
    <xf numFmtId="167" fontId="1" fillId="0" borderId="3" xfId="10" applyNumberFormat="1" applyFont="1" applyFill="1" applyBorder="1" applyAlignment="1">
      <alignment vertical="center"/>
    </xf>
    <xf numFmtId="167" fontId="1" fillId="2" borderId="3" xfId="10" applyNumberFormat="1" applyFont="1" applyFill="1" applyBorder="1" applyAlignment="1">
      <alignment vertical="center"/>
    </xf>
    <xf numFmtId="0" fontId="30" fillId="0" borderId="4" xfId="10" applyFont="1" applyFill="1" applyBorder="1" applyAlignment="1">
      <alignment wrapText="1"/>
    </xf>
    <xf numFmtId="0" fontId="1" fillId="0" borderId="3" xfId="10" applyFont="1" applyFill="1" applyBorder="1" applyAlignment="1">
      <alignment horizontal="centerContinuous" vertical="center" wrapText="1"/>
    </xf>
    <xf numFmtId="0" fontId="17" fillId="0" borderId="0" xfId="10" applyFont="1" applyFill="1" applyAlignment="1">
      <alignment horizontal="left"/>
    </xf>
    <xf numFmtId="0" fontId="12" fillId="0" borderId="0" xfId="10" applyFont="1" applyFill="1" applyBorder="1" applyAlignment="1">
      <alignment horizontal="left"/>
    </xf>
    <xf numFmtId="0" fontId="77" fillId="0" borderId="0" xfId="10" applyFont="1" applyFill="1" applyAlignment="1">
      <alignment horizontal="left"/>
    </xf>
    <xf numFmtId="0" fontId="80" fillId="0" borderId="0" xfId="154" applyFont="1" applyFill="1" applyBorder="1"/>
    <xf numFmtId="0" fontId="7" fillId="0" borderId="0" xfId="155" applyFont="1" applyFill="1" applyBorder="1"/>
    <xf numFmtId="0" fontId="7" fillId="0" borderId="0" xfId="154" applyFont="1" applyFill="1" applyBorder="1"/>
    <xf numFmtId="0" fontId="81" fillId="0" borderId="0" xfId="155" applyFont="1" applyFill="1" applyBorder="1"/>
    <xf numFmtId="0" fontId="81" fillId="0" borderId="0" xfId="154" applyFont="1" applyFill="1" applyBorder="1"/>
    <xf numFmtId="0" fontId="8" fillId="0" borderId="0" xfId="155" applyFont="1" applyFill="1" applyBorder="1"/>
    <xf numFmtId="0" fontId="8" fillId="0" borderId="0" xfId="154" applyFont="1" applyFill="1" applyBorder="1"/>
    <xf numFmtId="0" fontId="80" fillId="0" borderId="0" xfId="154" applyFont="1" applyFill="1" applyBorder="1" applyAlignment="1">
      <alignment vertical="center"/>
    </xf>
    <xf numFmtId="216" fontId="1" fillId="4" borderId="3" xfId="10" applyNumberFormat="1" applyFont="1" applyFill="1" applyBorder="1" applyAlignment="1">
      <alignment horizontal="right" vertical="center"/>
    </xf>
    <xf numFmtId="216" fontId="1" fillId="0" borderId="3" xfId="10" applyNumberFormat="1" applyFont="1" applyBorder="1" applyAlignment="1">
      <alignment horizontal="right" vertical="center"/>
    </xf>
    <xf numFmtId="216" fontId="1" fillId="2" borderId="3" xfId="10" applyNumberFormat="1" applyFont="1" applyFill="1" applyBorder="1" applyAlignment="1">
      <alignment horizontal="right" vertical="center"/>
    </xf>
    <xf numFmtId="0" fontId="2" fillId="0" borderId="3" xfId="10" applyFont="1" applyFill="1" applyBorder="1" applyAlignment="1">
      <alignment vertical="center"/>
    </xf>
    <xf numFmtId="0" fontId="13" fillId="0" borderId="4" xfId="10" applyFont="1" applyFill="1" applyBorder="1" applyAlignment="1">
      <alignment horizontal="left" vertical="center"/>
    </xf>
    <xf numFmtId="0" fontId="1" fillId="0" borderId="4" xfId="10" applyFont="1" applyFill="1" applyBorder="1" applyAlignment="1">
      <alignment horizontal="center" vertical="top" wrapText="1"/>
    </xf>
    <xf numFmtId="0" fontId="1" fillId="0" borderId="3" xfId="10" applyFont="1" applyFill="1" applyBorder="1" applyAlignment="1">
      <alignment horizontal="center" vertical="top" wrapText="1"/>
    </xf>
    <xf numFmtId="0" fontId="30" fillId="0" borderId="4" xfId="10" applyFont="1" applyFill="1" applyBorder="1" applyAlignment="1">
      <alignment horizontal="centerContinuous"/>
    </xf>
    <xf numFmtId="0" fontId="58" fillId="0" borderId="3" xfId="154" applyFont="1" applyFill="1" applyBorder="1" applyAlignment="1">
      <alignment horizontal="centerContinuous" vertical="center"/>
    </xf>
    <xf numFmtId="0" fontId="8" fillId="0" borderId="0" xfId="155" applyNumberFormat="1" applyFont="1" applyFill="1" applyBorder="1" applyAlignment="1" applyProtection="1"/>
    <xf numFmtId="0" fontId="1" fillId="0" borderId="0" xfId="10" applyFont="1" applyFill="1" applyBorder="1" applyAlignment="1">
      <alignment horizontal="left" wrapText="1"/>
    </xf>
    <xf numFmtId="0" fontId="12" fillId="0" borderId="0" xfId="10" applyFont="1" applyFill="1" applyBorder="1" applyAlignment="1"/>
    <xf numFmtId="0" fontId="8" fillId="0" borderId="0" xfId="155" applyFont="1" applyFill="1" applyBorder="1" applyAlignment="1"/>
    <xf numFmtId="0" fontId="8" fillId="0" borderId="0" xfId="154" applyFont="1" applyFill="1" applyBorder="1" applyAlignment="1"/>
    <xf numFmtId="0" fontId="14" fillId="0" borderId="0" xfId="154" applyFont="1" applyFill="1" applyBorder="1" applyAlignment="1"/>
    <xf numFmtId="0" fontId="1" fillId="0" borderId="0" xfId="10" applyFont="1" applyFill="1" applyBorder="1" applyAlignment="1"/>
    <xf numFmtId="169" fontId="1" fillId="0" borderId="0" xfId="10" applyNumberFormat="1" applyFont="1" applyFill="1" applyBorder="1" applyAlignment="1"/>
    <xf numFmtId="169" fontId="1" fillId="0" borderId="0" xfId="10" applyNumberFormat="1" applyFont="1" applyFill="1" applyBorder="1" applyAlignment="1">
      <alignment vertical="center"/>
    </xf>
    <xf numFmtId="169" fontId="1" fillId="0" borderId="0" xfId="10" applyNumberFormat="1" applyFont="1" applyFill="1" applyBorder="1" applyAlignment="1">
      <alignment horizontal="left" vertical="center"/>
    </xf>
    <xf numFmtId="169" fontId="1" fillId="4" borderId="4" xfId="10" applyNumberFormat="1" applyFont="1" applyFill="1" applyBorder="1" applyAlignment="1">
      <alignment horizontal="centerContinuous" vertical="center"/>
    </xf>
    <xf numFmtId="0" fontId="1" fillId="4" borderId="0" xfId="10" applyFont="1" applyFill="1" applyBorder="1" applyAlignment="1">
      <alignment horizontal="left" vertical="center"/>
    </xf>
    <xf numFmtId="0" fontId="1" fillId="5" borderId="0" xfId="10" applyFont="1" applyFill="1" applyBorder="1" applyAlignment="1">
      <alignment horizontal="left" vertical="center" wrapText="1"/>
    </xf>
    <xf numFmtId="0" fontId="1" fillId="4" borderId="0" xfId="10" applyFont="1" applyFill="1" applyBorder="1" applyAlignment="1">
      <alignment horizontal="centerContinuous" vertical="center"/>
    </xf>
    <xf numFmtId="0" fontId="1" fillId="0" borderId="3" xfId="10" applyFont="1" applyFill="1" applyBorder="1" applyAlignment="1">
      <alignment horizontal="center" vertical="center" wrapText="1"/>
    </xf>
    <xf numFmtId="0" fontId="13" fillId="0" borderId="0" xfId="156" applyFont="1" applyFill="1" applyBorder="1" applyAlignment="1" applyProtection="1">
      <alignment horizontal="left" vertical="center"/>
      <protection locked="0"/>
    </xf>
    <xf numFmtId="165" fontId="2" fillId="4" borderId="3" xfId="10" applyNumberFormat="1" applyFont="1" applyFill="1" applyBorder="1" applyAlignment="1">
      <alignment horizontal="centerContinuous" vertical="top" wrapText="1"/>
    </xf>
    <xf numFmtId="0" fontId="2" fillId="4" borderId="3" xfId="10" applyFont="1" applyFill="1" applyBorder="1" applyAlignment="1">
      <alignment horizontal="centerContinuous" vertical="center" wrapText="1"/>
    </xf>
    <xf numFmtId="0" fontId="1" fillId="0" borderId="0" xfId="156" applyFont="1" applyFill="1" applyBorder="1" applyAlignment="1" applyProtection="1">
      <alignment horizontal="center" vertical="top"/>
      <protection locked="0"/>
    </xf>
    <xf numFmtId="166" fontId="2" fillId="0" borderId="0" xfId="156" applyNumberFormat="1" applyFont="1" applyFill="1" applyBorder="1" applyAlignment="1" applyProtection="1">
      <alignment horizontal="center" vertical="top"/>
      <protection locked="0"/>
    </xf>
    <xf numFmtId="0" fontId="2" fillId="0" borderId="0" xfId="10" applyFont="1" applyFill="1" applyBorder="1" applyAlignment="1"/>
    <xf numFmtId="0" fontId="14" fillId="0" borderId="0" xfId="10" applyFont="1" applyBorder="1" applyAlignment="1"/>
    <xf numFmtId="0" fontId="82" fillId="0" borderId="0" xfId="154" applyFont="1" applyFill="1" applyBorder="1"/>
    <xf numFmtId="0" fontId="82" fillId="0" borderId="0" xfId="155" applyFont="1" applyFill="1" applyBorder="1"/>
    <xf numFmtId="0" fontId="83" fillId="0" borderId="0" xfId="154" applyFont="1" applyFill="1" applyBorder="1"/>
    <xf numFmtId="0" fontId="1" fillId="0" borderId="0" xfId="154" applyFont="1" applyFill="1" applyBorder="1"/>
    <xf numFmtId="166" fontId="1" fillId="4" borderId="3" xfId="10" applyNumberFormat="1" applyFont="1" applyFill="1" applyBorder="1" applyAlignment="1">
      <alignment vertical="center"/>
    </xf>
    <xf numFmtId="166" fontId="1" fillId="0" borderId="3" xfId="10" applyNumberFormat="1" applyFont="1" applyBorder="1" applyAlignment="1">
      <alignment vertical="center"/>
    </xf>
    <xf numFmtId="166" fontId="1" fillId="2" borderId="3" xfId="10" applyNumberFormat="1" applyFont="1" applyFill="1" applyBorder="1" applyAlignment="1">
      <alignment vertical="center"/>
    </xf>
    <xf numFmtId="169" fontId="13" fillId="0" borderId="4" xfId="10" applyNumberFormat="1" applyFont="1" applyFill="1" applyBorder="1" applyAlignment="1">
      <alignment horizontal="left"/>
    </xf>
    <xf numFmtId="0" fontId="84" fillId="0" borderId="0" xfId="154" applyFont="1" applyFill="1" applyBorder="1" applyAlignment="1" applyProtection="1">
      <alignment horizontal="centerContinuous" vertical="top" wrapText="1"/>
    </xf>
    <xf numFmtId="0" fontId="12" fillId="0" borderId="0" xfId="154" applyFont="1" applyFill="1" applyBorder="1" applyAlignment="1" applyProtection="1">
      <alignment horizontal="left" vertical="top"/>
    </xf>
    <xf numFmtId="0" fontId="14" fillId="0" borderId="0" xfId="154" applyFont="1" applyFill="1" applyBorder="1" applyAlignment="1" applyProtection="1">
      <alignment horizontal="left" vertical="top" wrapText="1"/>
    </xf>
    <xf numFmtId="0" fontId="5" fillId="0" borderId="0" xfId="140" applyFont="1" applyBorder="1"/>
    <xf numFmtId="0" fontId="1" fillId="0" borderId="0" xfId="157" applyFont="1" applyBorder="1"/>
    <xf numFmtId="0" fontId="1" fillId="0" borderId="0" xfId="140" applyFont="1" applyBorder="1"/>
    <xf numFmtId="0" fontId="1" fillId="0" borderId="0" xfId="140" applyFont="1" applyBorder="1" applyAlignment="1">
      <alignment horizontal="left"/>
    </xf>
    <xf numFmtId="0" fontId="15" fillId="0" borderId="4" xfId="140" applyFont="1" applyFill="1" applyBorder="1" applyAlignment="1"/>
    <xf numFmtId="0" fontId="1" fillId="4" borderId="0" xfId="140" applyFont="1" applyFill="1" applyBorder="1" applyAlignment="1">
      <alignment horizontal="left" wrapText="1"/>
    </xf>
    <xf numFmtId="0" fontId="1" fillId="0" borderId="3" xfId="142" applyFont="1" applyFill="1" applyBorder="1" applyAlignment="1">
      <alignment horizontal="center" vertical="top" wrapText="1"/>
    </xf>
    <xf numFmtId="0" fontId="13" fillId="0" borderId="0" xfId="140" applyFont="1" applyBorder="1" applyAlignment="1">
      <alignment horizontal="left" wrapText="1"/>
    </xf>
    <xf numFmtId="0" fontId="2" fillId="0" borderId="0" xfId="140" applyFont="1" applyBorder="1" applyAlignment="1">
      <alignment horizontal="center" wrapText="1"/>
    </xf>
    <xf numFmtId="0" fontId="2" fillId="0" borderId="0" xfId="140" applyFont="1" applyBorder="1" applyAlignment="1">
      <alignment horizontal="left"/>
    </xf>
    <xf numFmtId="0" fontId="12" fillId="0" borderId="0" xfId="140" applyFont="1" applyBorder="1"/>
    <xf numFmtId="0" fontId="12" fillId="0" borderId="0" xfId="140" applyFont="1" applyBorder="1" applyAlignment="1">
      <alignment horizontal="left"/>
    </xf>
    <xf numFmtId="0" fontId="14" fillId="0" borderId="0" xfId="157" applyFont="1" applyBorder="1" applyAlignment="1">
      <alignment horizontal="left"/>
    </xf>
    <xf numFmtId="166" fontId="1" fillId="0" borderId="0" xfId="140" applyNumberFormat="1" applyFont="1" applyBorder="1" applyAlignment="1">
      <alignment horizontal="right"/>
    </xf>
    <xf numFmtId="166" fontId="1" fillId="4" borderId="3" xfId="140" applyNumberFormat="1" applyFont="1" applyFill="1" applyBorder="1" applyAlignment="1"/>
    <xf numFmtId="0" fontId="1" fillId="4" borderId="4" xfId="140" applyFont="1" applyFill="1" applyBorder="1" applyAlignment="1">
      <alignment horizontal="left" vertical="center" wrapText="1"/>
    </xf>
    <xf numFmtId="166" fontId="1" fillId="4" borderId="3" xfId="140" applyNumberFormat="1" applyFont="1" applyFill="1" applyBorder="1" applyAlignment="1">
      <alignment vertical="center"/>
    </xf>
    <xf numFmtId="166" fontId="1" fillId="5" borderId="3" xfId="140" applyNumberFormat="1" applyFont="1" applyFill="1" applyBorder="1" applyAlignment="1">
      <alignment vertical="center"/>
    </xf>
    <xf numFmtId="0" fontId="1" fillId="5" borderId="4" xfId="140" applyFont="1" applyFill="1" applyBorder="1" applyAlignment="1">
      <alignment horizontal="left" vertical="center" wrapText="1"/>
    </xf>
    <xf numFmtId="166" fontId="1" fillId="2" borderId="3" xfId="140" applyNumberFormat="1" applyFont="1" applyFill="1" applyBorder="1" applyAlignment="1">
      <alignment vertical="center"/>
    </xf>
    <xf numFmtId="0" fontId="1" fillId="2" borderId="4" xfId="140" applyFont="1" applyFill="1" applyBorder="1" applyAlignment="1">
      <alignment horizontal="left" vertical="center" wrapText="1"/>
    </xf>
    <xf numFmtId="166" fontId="1" fillId="0" borderId="3" xfId="140" applyNumberFormat="1" applyFont="1" applyFill="1" applyBorder="1" applyAlignment="1">
      <alignment vertical="center"/>
    </xf>
    <xf numFmtId="0" fontId="1" fillId="4" borderId="3" xfId="142" applyFont="1" applyFill="1" applyBorder="1" applyAlignment="1">
      <alignment horizontal="center" vertical="center" wrapText="1"/>
    </xf>
    <xf numFmtId="0" fontId="2" fillId="5" borderId="0" xfId="154" applyFont="1" applyFill="1" applyBorder="1" applyAlignment="1">
      <alignment horizontal="centerContinuous" vertical="center"/>
    </xf>
    <xf numFmtId="0" fontId="2" fillId="5" borderId="0" xfId="142" applyFont="1" applyFill="1" applyBorder="1" applyAlignment="1">
      <alignment horizontal="centerContinuous" vertical="center" wrapText="1"/>
    </xf>
    <xf numFmtId="0" fontId="23" fillId="0" borderId="0" xfId="140" applyFont="1" applyBorder="1"/>
    <xf numFmtId="0" fontId="21" fillId="0" borderId="0" xfId="140" applyFont="1" applyBorder="1"/>
    <xf numFmtId="0" fontId="14" fillId="0" borderId="0" xfId="140" applyFont="1" applyBorder="1" applyAlignment="1">
      <alignment horizontal="left"/>
    </xf>
    <xf numFmtId="0" fontId="66" fillId="5" borderId="0" xfId="158" applyFont="1" applyFill="1" applyBorder="1"/>
    <xf numFmtId="0" fontId="4" fillId="5" borderId="0" xfId="158" applyFont="1" applyFill="1" applyBorder="1"/>
    <xf numFmtId="0" fontId="67" fillId="5" borderId="0" xfId="142" applyFont="1" applyFill="1" applyBorder="1"/>
    <xf numFmtId="0" fontId="1" fillId="5" borderId="0" xfId="142" applyFont="1" applyFill="1" applyBorder="1"/>
    <xf numFmtId="0" fontId="15" fillId="0" borderId="4" xfId="143" applyFont="1" applyFill="1" applyBorder="1" applyAlignment="1"/>
    <xf numFmtId="0" fontId="1" fillId="5" borderId="0" xfId="158" applyFont="1" applyFill="1" applyBorder="1"/>
    <xf numFmtId="0" fontId="85" fillId="5" borderId="0" xfId="142" applyFont="1" applyFill="1" applyBorder="1"/>
    <xf numFmtId="166" fontId="1" fillId="4" borderId="3" xfId="142" applyNumberFormat="1" applyFont="1" applyFill="1" applyBorder="1" applyAlignment="1">
      <alignment horizontal="right" vertical="center"/>
    </xf>
    <xf numFmtId="0" fontId="71" fillId="5" borderId="0" xfId="142" applyFont="1" applyFill="1" applyBorder="1"/>
    <xf numFmtId="166" fontId="1" fillId="5" borderId="3" xfId="142" applyNumberFormat="1" applyFont="1" applyFill="1" applyBorder="1" applyAlignment="1">
      <alignment horizontal="right" vertical="center"/>
    </xf>
    <xf numFmtId="166" fontId="1" fillId="2" borderId="3" xfId="142" applyNumberFormat="1" applyFont="1" applyFill="1" applyBorder="1" applyAlignment="1">
      <alignment horizontal="right" vertical="center"/>
    </xf>
    <xf numFmtId="0" fontId="1" fillId="5" borderId="0" xfId="155" applyFont="1" applyFill="1" applyBorder="1"/>
    <xf numFmtId="0" fontId="1" fillId="5" borderId="0" xfId="154" applyFont="1" applyFill="1" applyBorder="1"/>
    <xf numFmtId="217" fontId="1" fillId="5" borderId="0" xfId="154" applyNumberFormat="1" applyFont="1" applyFill="1" applyBorder="1"/>
    <xf numFmtId="0" fontId="86" fillId="5" borderId="0" xfId="154" applyFont="1" applyFill="1" applyBorder="1" applyAlignment="1" applyProtection="1">
      <alignment horizontal="left"/>
    </xf>
    <xf numFmtId="0" fontId="12" fillId="5" borderId="0" xfId="143" applyFont="1" applyFill="1" applyBorder="1" applyAlignment="1" applyProtection="1">
      <alignment horizontal="left"/>
    </xf>
    <xf numFmtId="0" fontId="66" fillId="5" borderId="0" xfId="158" applyFont="1" applyFill="1" applyBorder="1" applyAlignment="1"/>
    <xf numFmtId="0" fontId="4" fillId="5" borderId="0" xfId="158" applyFont="1" applyFill="1" applyBorder="1" applyAlignment="1"/>
    <xf numFmtId="0" fontId="14" fillId="5" borderId="0" xfId="159" applyFont="1" applyFill="1" applyBorder="1" applyAlignment="1" applyProtection="1">
      <alignment horizontal="left"/>
    </xf>
    <xf numFmtId="0" fontId="14" fillId="0" borderId="0" xfId="143" applyFont="1" applyBorder="1" applyAlignment="1">
      <alignment horizontal="left"/>
    </xf>
    <xf numFmtId="0" fontId="13" fillId="5" borderId="0" xfId="15" applyFont="1" applyFill="1" applyBorder="1" applyAlignment="1" applyProtection="1">
      <alignment horizontal="right"/>
    </xf>
    <xf numFmtId="166" fontId="1" fillId="0" borderId="0" xfId="10" applyNumberFormat="1" applyFont="1" applyFill="1" applyBorder="1" applyAlignment="1">
      <alignment horizontal="center" vertical="center" wrapText="1"/>
    </xf>
    <xf numFmtId="166" fontId="1" fillId="4" borderId="5" xfId="10" applyNumberFormat="1" applyFont="1" applyFill="1" applyBorder="1" applyAlignment="1">
      <alignment horizontal="right" vertical="center"/>
    </xf>
    <xf numFmtId="0" fontId="1" fillId="4" borderId="3" xfId="10" applyFont="1" applyFill="1" applyBorder="1" applyAlignment="1">
      <alignment horizontal="center" vertical="center"/>
    </xf>
    <xf numFmtId="166" fontId="1" fillId="0" borderId="4" xfId="10" applyNumberFormat="1" applyFont="1" applyFill="1" applyBorder="1" applyAlignment="1">
      <alignment horizontal="right" vertical="center"/>
    </xf>
    <xf numFmtId="0" fontId="1" fillId="0" borderId="3" xfId="10" applyFont="1" applyFill="1" applyBorder="1" applyAlignment="1">
      <alignment horizontal="center" vertical="center"/>
    </xf>
    <xf numFmtId="166" fontId="1" fillId="2" borderId="4" xfId="10" applyNumberFormat="1" applyFont="1" applyFill="1" applyBorder="1" applyAlignment="1">
      <alignment horizontal="right" vertical="center"/>
    </xf>
    <xf numFmtId="0" fontId="1" fillId="2" borderId="3" xfId="10" applyFont="1" applyFill="1" applyBorder="1" applyAlignment="1">
      <alignment horizontal="center" vertical="center"/>
    </xf>
    <xf numFmtId="0" fontId="1" fillId="2" borderId="0" xfId="10" applyFont="1" applyFill="1" applyBorder="1" applyAlignment="1">
      <alignment horizontal="left" vertical="center"/>
    </xf>
    <xf numFmtId="0" fontId="13" fillId="0" borderId="3" xfId="10" applyFont="1" applyBorder="1" applyAlignment="1">
      <alignment horizontal="center" vertical="center"/>
    </xf>
    <xf numFmtId="0" fontId="13" fillId="0" borderId="0" xfId="10" applyFont="1" applyFill="1" applyBorder="1" applyAlignment="1">
      <alignment horizontal="center" vertical="center"/>
    </xf>
    <xf numFmtId="0" fontId="4" fillId="0" borderId="0" xfId="10" applyFont="1" applyFill="1" applyBorder="1" applyAlignment="1">
      <alignment horizontal="centerContinuous"/>
    </xf>
    <xf numFmtId="0" fontId="11" fillId="0" borderId="0" xfId="10" applyFont="1" applyFill="1" applyBorder="1" applyAlignment="1">
      <alignment horizontal="centerContinuous" vertical="center" wrapText="1"/>
    </xf>
    <xf numFmtId="0" fontId="4" fillId="0" borderId="0" xfId="10" applyFont="1" applyFill="1" applyBorder="1" applyAlignment="1">
      <alignment horizontal="center"/>
    </xf>
    <xf numFmtId="166" fontId="1" fillId="0" borderId="0" xfId="10" applyNumberFormat="1" applyFont="1" applyFill="1" applyBorder="1" applyAlignment="1">
      <alignment horizontal="center" vertical="center"/>
    </xf>
    <xf numFmtId="166" fontId="1" fillId="4" borderId="3" xfId="10" applyNumberFormat="1" applyFont="1" applyFill="1" applyBorder="1" applyAlignment="1"/>
    <xf numFmtId="166" fontId="1" fillId="0" borderId="3" xfId="10" applyNumberFormat="1" applyFont="1" applyFill="1" applyBorder="1" applyAlignment="1"/>
    <xf numFmtId="166" fontId="1" fillId="2" borderId="3" xfId="10" applyNumberFormat="1" applyFont="1" applyFill="1" applyBorder="1" applyAlignment="1"/>
    <xf numFmtId="0" fontId="2" fillId="0" borderId="0" xfId="10" applyFont="1" applyFill="1" applyAlignment="1">
      <alignment horizontal="center"/>
    </xf>
    <xf numFmtId="0" fontId="12" fillId="0" borderId="0" xfId="10" applyFont="1" applyFill="1" applyAlignment="1">
      <alignment horizontal="center"/>
    </xf>
    <xf numFmtId="0" fontId="2" fillId="0" borderId="0" xfId="10" applyFont="1" applyFill="1" applyAlignment="1">
      <alignment horizontal="centerContinuous"/>
    </xf>
    <xf numFmtId="0" fontId="2" fillId="0" borderId="0" xfId="10" applyFont="1" applyFill="1" applyBorder="1" applyAlignment="1">
      <alignment horizontal="centerContinuous"/>
    </xf>
    <xf numFmtId="166" fontId="1" fillId="4" borderId="5" xfId="10" applyNumberFormat="1" applyFont="1" applyFill="1" applyBorder="1" applyAlignment="1"/>
    <xf numFmtId="166" fontId="1" fillId="4" borderId="29" xfId="10" applyNumberFormat="1" applyFont="1" applyFill="1" applyBorder="1" applyAlignment="1"/>
    <xf numFmtId="0" fontId="13" fillId="0" borderId="3" xfId="10" applyFont="1" applyFill="1" applyBorder="1" applyAlignment="1">
      <alignment horizontal="left"/>
    </xf>
    <xf numFmtId="0" fontId="1" fillId="0" borderId="0" xfId="10"/>
    <xf numFmtId="0" fontId="1" fillId="0" borderId="0" xfId="10" applyFill="1"/>
    <xf numFmtId="0" fontId="87" fillId="0" borderId="0" xfId="10" applyFont="1"/>
    <xf numFmtId="0" fontId="87" fillId="0" borderId="0" xfId="10" applyFont="1" applyAlignment="1">
      <alignment vertical="top"/>
    </xf>
    <xf numFmtId="0" fontId="87" fillId="0" borderId="0" xfId="10" applyFont="1" applyAlignment="1">
      <alignment vertical="top" wrapText="1"/>
    </xf>
    <xf numFmtId="0" fontId="88" fillId="0" borderId="0" xfId="10" applyFont="1" applyAlignment="1">
      <alignment vertical="top"/>
    </xf>
    <xf numFmtId="0" fontId="3" fillId="0" borderId="0" xfId="6" applyFont="1" applyAlignment="1" applyProtection="1">
      <alignment vertical="top" wrapText="1"/>
    </xf>
    <xf numFmtId="0" fontId="87" fillId="0" borderId="0" xfId="10" applyFont="1" applyAlignment="1">
      <alignment vertical="center"/>
    </xf>
    <xf numFmtId="0" fontId="88" fillId="0" borderId="0" xfId="10" applyFont="1" applyAlignment="1">
      <alignment vertical="center"/>
    </xf>
    <xf numFmtId="0" fontId="89" fillId="0" borderId="0" xfId="10" applyFont="1"/>
    <xf numFmtId="0" fontId="90" fillId="0" borderId="0" xfId="10" applyFont="1"/>
    <xf numFmtId="173" fontId="1" fillId="0" borderId="0" xfId="10" applyNumberFormat="1" applyFont="1" applyAlignment="1">
      <alignment vertical="top"/>
    </xf>
    <xf numFmtId="173" fontId="1" fillId="0" borderId="0" xfId="10" applyNumberFormat="1" applyFont="1"/>
    <xf numFmtId="0" fontId="87" fillId="0" borderId="0" xfId="10" applyFont="1" applyFill="1"/>
    <xf numFmtId="0" fontId="87" fillId="0" borderId="0" xfId="10" applyFont="1" applyFill="1" applyAlignment="1">
      <alignment vertical="top"/>
    </xf>
    <xf numFmtId="0" fontId="87" fillId="0" borderId="0" xfId="6" applyFont="1" applyAlignment="1" applyProtection="1">
      <alignment vertical="top" wrapText="1"/>
    </xf>
    <xf numFmtId="167" fontId="87" fillId="0" borderId="0" xfId="10" applyNumberFormat="1" applyFont="1" applyAlignment="1" applyProtection="1">
      <alignment vertical="center"/>
      <protection hidden="1"/>
    </xf>
    <xf numFmtId="0" fontId="89" fillId="0" borderId="0" xfId="10" applyFont="1" applyAlignment="1">
      <alignment vertical="top"/>
    </xf>
    <xf numFmtId="0" fontId="90" fillId="0" borderId="0" xfId="10" applyFont="1" applyAlignment="1">
      <alignment vertical="top"/>
    </xf>
    <xf numFmtId="0" fontId="91" fillId="5" borderId="0" xfId="10" applyFont="1" applyFill="1"/>
    <xf numFmtId="0" fontId="1" fillId="2" borderId="0" xfId="10" applyFont="1" applyFill="1" applyAlignment="1">
      <alignment horizontal="centerContinuous"/>
    </xf>
    <xf numFmtId="0" fontId="92" fillId="2" borderId="0" xfId="10" applyFont="1" applyFill="1" applyAlignment="1">
      <alignment horizontal="centerContinuous"/>
    </xf>
    <xf numFmtId="0" fontId="25" fillId="0" borderId="0" xfId="10" applyFont="1" applyFill="1" applyBorder="1" applyAlignment="1">
      <alignment horizontal="left"/>
    </xf>
    <xf numFmtId="0" fontId="1" fillId="4" borderId="4" xfId="10" applyFont="1" applyFill="1" applyBorder="1" applyAlignment="1" applyProtection="1">
      <alignment horizontal="left" indent="2"/>
      <protection locked="0"/>
    </xf>
    <xf numFmtId="166" fontId="1" fillId="4" borderId="3" xfId="10" applyNumberFormat="1" applyFont="1" applyFill="1" applyBorder="1" applyAlignment="1">
      <alignment horizontal="right" vertical="top"/>
    </xf>
    <xf numFmtId="169" fontId="1" fillId="4" borderId="3" xfId="10" applyNumberFormat="1" applyFont="1" applyFill="1" applyBorder="1" applyAlignment="1">
      <alignment horizontal="left" vertical="top"/>
    </xf>
    <xf numFmtId="0" fontId="1" fillId="4" borderId="4" xfId="10" applyFont="1" applyFill="1" applyBorder="1" applyAlignment="1" applyProtection="1">
      <alignment horizontal="left" vertical="top"/>
      <protection locked="0"/>
    </xf>
    <xf numFmtId="0" fontId="1" fillId="0" borderId="4" xfId="10" applyFont="1" applyFill="1" applyBorder="1" applyAlignment="1" applyProtection="1">
      <alignment horizontal="left"/>
      <protection locked="0"/>
    </xf>
    <xf numFmtId="0" fontId="1" fillId="4" borderId="4" xfId="10" applyFont="1" applyFill="1" applyBorder="1" applyAlignment="1" applyProtection="1">
      <alignment horizontal="left"/>
      <protection locked="0"/>
    </xf>
    <xf numFmtId="0" fontId="17" fillId="0" borderId="0" xfId="10" applyFont="1" applyFill="1" applyAlignment="1">
      <alignment horizontal="left" vertical="top"/>
    </xf>
    <xf numFmtId="0" fontId="12" fillId="0" borderId="0" xfId="10" applyFont="1" applyFill="1" applyAlignment="1">
      <alignment horizontal="left" vertical="top"/>
    </xf>
    <xf numFmtId="0" fontId="1" fillId="0" borderId="0" xfId="10" applyFont="1" applyFill="1" applyAlignment="1" applyProtection="1">
      <alignment horizontal="centerContinuous" vertical="top" wrapText="1"/>
      <protection locked="0"/>
    </xf>
    <xf numFmtId="0" fontId="5" fillId="0" borderId="0" xfId="140" applyFont="1" applyFill="1" applyBorder="1"/>
    <xf numFmtId="0" fontId="1" fillId="0" borderId="0" xfId="160" applyFont="1" applyFill="1" applyBorder="1"/>
    <xf numFmtId="0" fontId="1" fillId="0" borderId="0" xfId="140" applyFont="1" applyFill="1" applyBorder="1" applyAlignment="1"/>
    <xf numFmtId="0" fontId="93" fillId="0" borderId="4" xfId="140" applyFont="1" applyFill="1" applyBorder="1" applyAlignment="1">
      <alignment horizontal="left"/>
    </xf>
    <xf numFmtId="0" fontId="1" fillId="0" borderId="0" xfId="140" applyFont="1" applyFill="1" applyBorder="1"/>
    <xf numFmtId="166" fontId="5" fillId="0" borderId="0" xfId="140" applyNumberFormat="1" applyFont="1" applyFill="1" applyBorder="1"/>
    <xf numFmtId="167" fontId="1" fillId="4" borderId="4" xfId="140" applyNumberFormat="1" applyFont="1" applyFill="1" applyBorder="1" applyAlignment="1">
      <alignment horizontal="left" vertical="center"/>
    </xf>
    <xf numFmtId="166" fontId="1" fillId="4" borderId="4" xfId="140" applyNumberFormat="1" applyFont="1" applyFill="1" applyBorder="1" applyAlignment="1">
      <alignment vertical="center"/>
    </xf>
    <xf numFmtId="166" fontId="1" fillId="4" borderId="4" xfId="140" applyNumberFormat="1" applyFont="1" applyFill="1" applyBorder="1" applyAlignment="1">
      <alignment horizontal="left" vertical="center"/>
    </xf>
    <xf numFmtId="167" fontId="1" fillId="0" borderId="3" xfId="140" applyNumberFormat="1" applyFont="1" applyFill="1" applyBorder="1" applyAlignment="1">
      <alignment vertical="center"/>
    </xf>
    <xf numFmtId="0" fontId="1" fillId="5" borderId="4" xfId="140" applyFont="1" applyFill="1" applyBorder="1" applyAlignment="1">
      <alignment horizontal="left" vertical="center"/>
    </xf>
    <xf numFmtId="0" fontId="1" fillId="4" borderId="3" xfId="140" applyFont="1" applyFill="1" applyBorder="1" applyAlignment="1">
      <alignment horizontal="center" vertical="top" wrapText="1"/>
    </xf>
    <xf numFmtId="0" fontId="1" fillId="4" borderId="3" xfId="140" applyFont="1" applyFill="1" applyBorder="1" applyAlignment="1">
      <alignment horizontal="center" vertical="center" wrapText="1"/>
    </xf>
    <xf numFmtId="0" fontId="95" fillId="0" borderId="4" xfId="140" applyFont="1" applyFill="1" applyBorder="1" applyAlignment="1">
      <alignment horizontal="left"/>
    </xf>
    <xf numFmtId="0" fontId="4" fillId="4" borderId="31" xfId="161" applyFont="1" applyFill="1" applyBorder="1" applyAlignment="1">
      <alignment horizontal="centerContinuous" vertical="top"/>
    </xf>
    <xf numFmtId="0" fontId="1" fillId="4" borderId="3" xfId="140" applyFont="1" applyFill="1" applyBorder="1" applyAlignment="1">
      <alignment horizontal="centerContinuous" vertical="top" wrapText="1"/>
    </xf>
    <xf numFmtId="0" fontId="15" fillId="0" borderId="4" xfId="140" applyFont="1" applyFill="1" applyBorder="1" applyAlignment="1">
      <alignment horizontal="centerContinuous" vertical="center"/>
    </xf>
    <xf numFmtId="0" fontId="70" fillId="0" borderId="0" xfId="140" applyFont="1" applyFill="1" applyBorder="1"/>
    <xf numFmtId="0" fontId="78" fillId="0" borderId="3" xfId="140" applyFont="1" applyFill="1" applyBorder="1" applyAlignment="1">
      <alignment horizontal="centerContinuous" vertical="top"/>
    </xf>
    <xf numFmtId="0" fontId="1" fillId="0" borderId="3" xfId="140" applyNumberFormat="1" applyFont="1" applyFill="1" applyBorder="1" applyAlignment="1">
      <alignment horizontal="centerContinuous" vertical="center" wrapText="1"/>
    </xf>
    <xf numFmtId="165" fontId="1" fillId="0" borderId="3" xfId="140" applyNumberFormat="1" applyFont="1" applyFill="1" applyBorder="1" applyAlignment="1">
      <alignment horizontal="centerContinuous" vertical="top" wrapText="1"/>
    </xf>
    <xf numFmtId="165" fontId="2" fillId="0" borderId="3" xfId="140" applyNumberFormat="1" applyFont="1" applyFill="1" applyBorder="1" applyAlignment="1">
      <alignment horizontal="centerContinuous" vertical="center" wrapText="1"/>
    </xf>
    <xf numFmtId="0" fontId="2" fillId="0" borderId="3" xfId="140" applyNumberFormat="1" applyFont="1" applyFill="1" applyBorder="1" applyAlignment="1">
      <alignment horizontal="centerContinuous" vertical="top" wrapText="1"/>
    </xf>
    <xf numFmtId="0" fontId="13" fillId="0" borderId="4" xfId="140" applyFont="1" applyFill="1" applyBorder="1" applyAlignment="1">
      <alignment horizontal="centerContinuous" vertical="center"/>
    </xf>
    <xf numFmtId="0" fontId="2" fillId="0" borderId="0" xfId="140" applyFont="1" applyFill="1" applyBorder="1" applyAlignment="1">
      <alignment horizontal="left"/>
    </xf>
    <xf numFmtId="0" fontId="12" fillId="0" borderId="0" xfId="140" applyFont="1" applyFill="1" applyBorder="1"/>
    <xf numFmtId="14" fontId="12" fillId="0" borderId="0" xfId="140" applyNumberFormat="1" applyFont="1" applyFill="1" applyBorder="1"/>
    <xf numFmtId="0" fontId="12" fillId="0" borderId="0" xfId="140" applyFont="1" applyFill="1" applyBorder="1" applyAlignment="1">
      <alignment horizontal="left"/>
    </xf>
    <xf numFmtId="0" fontId="14" fillId="0" borderId="0" xfId="160" applyFont="1" applyFill="1" applyBorder="1" applyAlignment="1">
      <alignment horizontal="left"/>
    </xf>
    <xf numFmtId="0" fontId="13" fillId="0" borderId="0" xfId="162" applyFont="1" applyFill="1" applyBorder="1" applyAlignment="1" applyProtection="1">
      <alignment horizontal="right"/>
    </xf>
    <xf numFmtId="0" fontId="87" fillId="0" borderId="0" xfId="10" applyFont="1"/>
    <xf numFmtId="0" fontId="17" fillId="5" borderId="0" xfId="10" applyFont="1" applyFill="1" applyAlignment="1">
      <alignment horizontal="left" wrapText="1"/>
    </xf>
    <xf numFmtId="0" fontId="1" fillId="0" borderId="0" xfId="10" applyFont="1" applyAlignment="1">
      <alignment horizontal="left"/>
    </xf>
    <xf numFmtId="0" fontId="1" fillId="4" borderId="5" xfId="10" applyFont="1" applyFill="1" applyBorder="1" applyAlignment="1">
      <alignment horizontal="centerContinuous" vertical="top" wrapText="1"/>
    </xf>
    <xf numFmtId="0" fontId="1" fillId="0" borderId="4" xfId="10" applyFont="1" applyFill="1" applyBorder="1" applyAlignment="1">
      <alignment horizontal="centerContinuous" vertical="center" wrapText="1"/>
    </xf>
    <xf numFmtId="0" fontId="12" fillId="5" borderId="0" xfId="10" applyFont="1" applyFill="1"/>
    <xf numFmtId="0" fontId="1" fillId="0" borderId="0" xfId="140" applyFont="1" applyFill="1" applyAlignment="1">
      <alignment horizontal="left"/>
    </xf>
    <xf numFmtId="0" fontId="13" fillId="0" borderId="0" xfId="6" applyFont="1" applyAlignment="1" applyProtection="1">
      <alignment horizontal="right"/>
    </xf>
    <xf numFmtId="0" fontId="2" fillId="0" borderId="3" xfId="10" applyFont="1" applyFill="1" applyBorder="1" applyAlignment="1">
      <alignment horizontal="center" vertical="top" wrapText="1"/>
    </xf>
    <xf numFmtId="0" fontId="2" fillId="0" borderId="0" xfId="10" applyFont="1" applyFill="1" applyBorder="1" applyAlignment="1">
      <alignment horizontal="center" vertical="top"/>
    </xf>
    <xf numFmtId="0" fontId="1" fillId="2" borderId="4" xfId="10" applyFont="1" applyFill="1" applyBorder="1" applyAlignment="1">
      <alignment horizontal="left" vertical="center"/>
    </xf>
    <xf numFmtId="0" fontId="1" fillId="4" borderId="4" xfId="10" applyFont="1" applyFill="1" applyBorder="1" applyAlignment="1">
      <alignment horizontal="left" vertical="center"/>
    </xf>
    <xf numFmtId="167" fontId="1" fillId="4" borderId="32" xfId="10" applyNumberFormat="1" applyFont="1" applyFill="1" applyBorder="1" applyAlignment="1">
      <alignment horizontal="right"/>
    </xf>
    <xf numFmtId="0" fontId="1" fillId="4" borderId="5" xfId="10" applyFont="1" applyFill="1" applyBorder="1" applyAlignment="1">
      <alignment horizontal="left"/>
    </xf>
    <xf numFmtId="167" fontId="1" fillId="2" borderId="4" xfId="10" applyNumberFormat="1" applyFont="1" applyFill="1" applyBorder="1" applyAlignment="1">
      <alignment horizontal="right"/>
    </xf>
    <xf numFmtId="167" fontId="1" fillId="2" borderId="0" xfId="10" applyNumberFormat="1" applyFont="1" applyFill="1" applyBorder="1" applyAlignment="1">
      <alignment horizontal="right"/>
    </xf>
    <xf numFmtId="0" fontId="1" fillId="2" borderId="0" xfId="10" applyFont="1" applyFill="1" applyBorder="1" applyAlignment="1">
      <alignment horizontal="left"/>
    </xf>
    <xf numFmtId="0" fontId="13" fillId="5" borderId="3" xfId="10" applyFont="1" applyFill="1" applyBorder="1" applyAlignment="1">
      <alignment horizontal="center" wrapText="1"/>
    </xf>
    <xf numFmtId="0" fontId="13" fillId="0" borderId="4" xfId="10" applyFont="1" applyFill="1" applyBorder="1" applyAlignment="1">
      <alignment horizontal="center" wrapText="1"/>
    </xf>
    <xf numFmtId="0" fontId="1" fillId="2" borderId="33" xfId="10" applyFont="1" applyFill="1" applyBorder="1" applyAlignment="1">
      <alignment horizontal="left"/>
    </xf>
    <xf numFmtId="168" fontId="2" fillId="0" borderId="3" xfId="10" applyNumberFormat="1" applyFont="1" applyFill="1" applyBorder="1" applyAlignment="1">
      <alignment horizontal="center" wrapText="1"/>
    </xf>
    <xf numFmtId="167" fontId="2" fillId="0" borderId="3" xfId="10" applyNumberFormat="1" applyFont="1" applyFill="1" applyBorder="1" applyAlignment="1">
      <alignment horizontal="center" wrapText="1"/>
    </xf>
    <xf numFmtId="49" fontId="2" fillId="0" borderId="3" xfId="10" applyNumberFormat="1" applyFont="1" applyFill="1" applyBorder="1" applyAlignment="1">
      <alignment horizontal="center" wrapText="1"/>
    </xf>
    <xf numFmtId="0" fontId="2" fillId="0" borderId="3" xfId="10" applyNumberFormat="1" applyFont="1" applyFill="1" applyBorder="1" applyAlignment="1">
      <alignment horizontal="center" vertical="top" wrapText="1"/>
    </xf>
    <xf numFmtId="0" fontId="1" fillId="4" borderId="3" xfId="10" applyNumberFormat="1" applyFont="1" applyFill="1" applyBorder="1" applyAlignment="1">
      <alignment horizontal="center" vertical="top" wrapText="1"/>
    </xf>
    <xf numFmtId="0" fontId="2" fillId="0" borderId="3" xfId="10" applyNumberFormat="1" applyFont="1" applyFill="1" applyBorder="1" applyAlignment="1">
      <alignment horizontal="centerContinuous" vertical="top" wrapText="1"/>
    </xf>
    <xf numFmtId="0" fontId="13" fillId="0" borderId="3" xfId="10" applyFont="1" applyFill="1" applyBorder="1" applyAlignment="1">
      <alignment horizontal="center" wrapText="1"/>
    </xf>
    <xf numFmtId="0" fontId="1" fillId="0" borderId="0" xfId="10" applyFont="1" applyFill="1" applyBorder="1" applyAlignment="1" applyProtection="1">
      <protection locked="0"/>
    </xf>
    <xf numFmtId="165" fontId="1" fillId="0" borderId="3" xfId="10" applyNumberFormat="1" applyFont="1" applyFill="1" applyBorder="1" applyAlignment="1">
      <alignment horizontal="centerContinuous" vertical="center" wrapText="1"/>
    </xf>
    <xf numFmtId="0" fontId="2" fillId="0" borderId="0" xfId="10" applyNumberFormat="1" applyFont="1" applyFill="1" applyBorder="1" applyAlignment="1">
      <alignment horizontal="centerContinuous" vertical="center" wrapText="1"/>
    </xf>
    <xf numFmtId="0" fontId="1" fillId="0" borderId="4" xfId="10" applyBorder="1" applyAlignment="1">
      <alignment horizontal="centerContinuous" wrapText="1"/>
    </xf>
    <xf numFmtId="0" fontId="1" fillId="0" borderId="0" xfId="10" applyAlignment="1">
      <alignment horizontal="centerContinuous" wrapText="1"/>
    </xf>
    <xf numFmtId="165" fontId="2" fillId="0" borderId="5" xfId="10" applyNumberFormat="1" applyFont="1" applyFill="1" applyBorder="1" applyAlignment="1">
      <alignment horizontal="centerContinuous" vertical="center" wrapText="1"/>
    </xf>
    <xf numFmtId="0" fontId="12" fillId="0" borderId="0" xfId="10" applyFont="1" applyFill="1" applyBorder="1" applyAlignment="1">
      <alignment horizontal="center" vertical="top"/>
    </xf>
    <xf numFmtId="0" fontId="12" fillId="0" borderId="0" xfId="10" applyFont="1" applyFill="1" applyBorder="1" applyAlignment="1">
      <alignment horizontal="centerContinuous" vertical="top"/>
    </xf>
    <xf numFmtId="0" fontId="1" fillId="4" borderId="0" xfId="10" applyFont="1" applyFill="1" applyBorder="1" applyAlignment="1">
      <alignment horizontal="left" wrapText="1"/>
    </xf>
    <xf numFmtId="167" fontId="1" fillId="2" borderId="0" xfId="10" applyNumberFormat="1" applyFont="1" applyFill="1" applyBorder="1" applyAlignment="1">
      <alignment horizontal="right" vertical="center"/>
    </xf>
    <xf numFmtId="166" fontId="1" fillId="2" borderId="0" xfId="143" applyNumberFormat="1" applyFont="1" applyFill="1" applyBorder="1" applyAlignment="1">
      <alignment horizontal="right" vertical="center"/>
    </xf>
    <xf numFmtId="0" fontId="1" fillId="2" borderId="0" xfId="143" applyFont="1" applyFill="1" applyBorder="1" applyAlignment="1">
      <alignment vertical="center"/>
    </xf>
    <xf numFmtId="0" fontId="1" fillId="4" borderId="3" xfId="143" applyFont="1" applyFill="1" applyBorder="1" applyAlignment="1">
      <alignment horizontal="center" vertical="top" wrapText="1"/>
    </xf>
    <xf numFmtId="166" fontId="1" fillId="2" borderId="0" xfId="10" applyNumberFormat="1" applyFont="1" applyFill="1" applyBorder="1" applyAlignment="1">
      <alignment horizontal="right" vertical="center"/>
    </xf>
    <xf numFmtId="167" fontId="1" fillId="2" borderId="0" xfId="10" applyNumberFormat="1" applyFont="1" applyFill="1" applyBorder="1" applyAlignment="1" applyProtection="1">
      <alignment horizontal="left" vertical="center"/>
    </xf>
    <xf numFmtId="0" fontId="1" fillId="0" borderId="0" xfId="10" applyFont="1" applyFill="1" applyBorder="1" applyAlignment="1">
      <alignment horizontal="centerContinuous" vertical="top" wrapText="1"/>
    </xf>
    <xf numFmtId="0" fontId="2" fillId="0" borderId="0" xfId="10" applyFont="1" applyFill="1" applyBorder="1" applyAlignment="1">
      <alignment horizontal="centerContinuous" vertical="top" wrapText="1"/>
    </xf>
    <xf numFmtId="0" fontId="1" fillId="0" borderId="0" xfId="143" applyFont="1" applyFill="1" applyBorder="1"/>
    <xf numFmtId="166" fontId="1" fillId="2" borderId="0" xfId="142" applyNumberFormat="1" applyFont="1" applyFill="1" applyBorder="1" applyAlignment="1">
      <alignment horizontal="right" vertical="center"/>
    </xf>
    <xf numFmtId="210" fontId="1" fillId="2" borderId="0" xfId="142" applyNumberFormat="1" applyFont="1" applyFill="1" applyBorder="1" applyAlignment="1">
      <alignment horizontal="left" vertical="center"/>
    </xf>
    <xf numFmtId="167" fontId="1" fillId="2" borderId="4" xfId="143" applyNumberFormat="1" applyFont="1" applyFill="1" applyBorder="1" applyAlignment="1" applyProtection="1">
      <alignment horizontal="left" vertical="center"/>
    </xf>
    <xf numFmtId="0" fontId="1" fillId="4" borderId="3" xfId="142" applyFont="1" applyFill="1" applyBorder="1" applyAlignment="1">
      <alignment horizontal="centerContinuous" vertical="top" wrapText="1"/>
    </xf>
    <xf numFmtId="166" fontId="1" fillId="2" borderId="33" xfId="139" applyNumberFormat="1" applyFont="1" applyFill="1" applyBorder="1" applyAlignment="1" applyProtection="1">
      <alignment vertical="center"/>
    </xf>
    <xf numFmtId="166" fontId="1" fillId="2" borderId="0" xfId="139" applyNumberFormat="1" applyFont="1" applyFill="1" applyBorder="1" applyAlignment="1" applyProtection="1">
      <alignment vertical="center"/>
    </xf>
    <xf numFmtId="166" fontId="1" fillId="2" borderId="0" xfId="139" applyNumberFormat="1" applyFont="1" applyFill="1" applyBorder="1" applyAlignment="1">
      <alignment vertical="center"/>
    </xf>
    <xf numFmtId="211" fontId="1" fillId="4" borderId="3" xfId="139" applyNumberFormat="1" applyFont="1" applyFill="1" applyBorder="1" applyAlignment="1" applyProtection="1">
      <alignment horizontal="center" vertical="top" wrapText="1"/>
    </xf>
    <xf numFmtId="0" fontId="1" fillId="4" borderId="3" xfId="139" applyFont="1" applyFill="1" applyBorder="1" applyAlignment="1">
      <alignment horizontal="center" vertical="top"/>
    </xf>
    <xf numFmtId="167" fontId="2" fillId="0" borderId="3" xfId="145" applyNumberFormat="1" applyFont="1" applyFill="1" applyBorder="1" applyAlignment="1" applyProtection="1">
      <alignment horizontal="centerContinuous" vertical="top" wrapText="1"/>
    </xf>
    <xf numFmtId="167" fontId="1" fillId="0" borderId="3" xfId="145" applyNumberFormat="1" applyFont="1" applyFill="1" applyBorder="1" applyAlignment="1" applyProtection="1">
      <alignment horizontal="centerContinuous" vertical="top" wrapText="1"/>
    </xf>
    <xf numFmtId="0" fontId="2" fillId="5" borderId="3" xfId="140" applyFont="1" applyFill="1" applyBorder="1" applyAlignment="1">
      <alignment horizontal="centerContinuous" wrapText="1"/>
    </xf>
    <xf numFmtId="169" fontId="1" fillId="2" borderId="0" xfId="10" applyNumberFormat="1" applyFont="1" applyFill="1" applyBorder="1" applyAlignment="1">
      <alignment horizontal="left" vertical="center" wrapText="1"/>
    </xf>
    <xf numFmtId="166" fontId="1" fillId="2" borderId="0" xfId="10" applyNumberFormat="1" applyFont="1" applyFill="1" applyBorder="1" applyAlignment="1">
      <alignment horizontal="right"/>
    </xf>
    <xf numFmtId="169" fontId="1" fillId="2" borderId="0" xfId="10" applyNumberFormat="1" applyFont="1" applyFill="1" applyBorder="1" applyAlignment="1">
      <alignment horizontal="left"/>
    </xf>
    <xf numFmtId="0" fontId="1" fillId="2" borderId="0" xfId="10" applyFont="1" applyFill="1" applyBorder="1" applyAlignment="1" applyProtection="1">
      <alignment horizontal="left"/>
      <protection locked="0"/>
    </xf>
    <xf numFmtId="167" fontId="1" fillId="2" borderId="0" xfId="10" applyNumberFormat="1" applyFont="1" applyFill="1" applyBorder="1" applyAlignment="1">
      <alignment vertical="center"/>
    </xf>
    <xf numFmtId="0" fontId="1" fillId="4" borderId="4" xfId="10" applyFont="1" applyFill="1" applyBorder="1" applyAlignment="1">
      <alignment horizontal="left" wrapText="1"/>
    </xf>
    <xf numFmtId="0" fontId="1" fillId="2" borderId="4" xfId="10" applyFont="1" applyFill="1" applyBorder="1" applyAlignment="1">
      <alignment horizontal="left" wrapText="1"/>
    </xf>
    <xf numFmtId="0" fontId="1" fillId="0" borderId="4" xfId="10" applyFont="1" applyFill="1" applyBorder="1" applyAlignment="1">
      <alignment horizontal="left" wrapText="1"/>
    </xf>
    <xf numFmtId="166" fontId="1" fillId="4" borderId="4" xfId="10" applyNumberFormat="1" applyFont="1" applyFill="1" applyBorder="1" applyAlignment="1">
      <alignment vertical="center"/>
    </xf>
    <xf numFmtId="166" fontId="1" fillId="4" borderId="0" xfId="10" applyNumberFormat="1" applyFont="1" applyFill="1" applyBorder="1" applyAlignment="1">
      <alignment vertical="center"/>
    </xf>
    <xf numFmtId="166" fontId="1" fillId="0" borderId="0" xfId="10" applyNumberFormat="1" applyFont="1" applyFill="1" applyBorder="1" applyAlignment="1">
      <alignment vertical="center"/>
    </xf>
    <xf numFmtId="165" fontId="2" fillId="4" borderId="3" xfId="10" applyNumberFormat="1" applyFont="1" applyFill="1" applyBorder="1" applyAlignment="1">
      <alignment horizontal="centerContinuous" vertical="top"/>
    </xf>
    <xf numFmtId="0" fontId="1" fillId="4" borderId="3" xfId="10" applyFont="1" applyFill="1" applyBorder="1" applyAlignment="1">
      <alignment horizontal="center" vertical="top" wrapText="1" shrinkToFit="1"/>
    </xf>
    <xf numFmtId="0" fontId="2" fillId="0" borderId="3" xfId="10" applyFont="1" applyFill="1" applyBorder="1" applyAlignment="1">
      <alignment horizontal="centerContinuous" vertical="top" wrapText="1" shrinkToFit="1"/>
    </xf>
    <xf numFmtId="0" fontId="1" fillId="2" borderId="0" xfId="10" applyFont="1" applyFill="1" applyBorder="1" applyAlignment="1">
      <alignment horizontal="center" vertical="center"/>
    </xf>
    <xf numFmtId="0" fontId="1" fillId="4" borderId="4" xfId="10" applyFont="1" applyFill="1" applyBorder="1" applyAlignment="1">
      <alignment horizontal="centerContinuous" vertical="top" wrapText="1"/>
    </xf>
    <xf numFmtId="0" fontId="1" fillId="4" borderId="5" xfId="10" applyFont="1" applyFill="1" applyBorder="1" applyAlignment="1">
      <alignment horizontal="centerContinuous" vertical="center" wrapText="1"/>
    </xf>
    <xf numFmtId="0" fontId="2" fillId="0" borderId="5" xfId="10" applyFont="1" applyFill="1" applyBorder="1" applyAlignment="1">
      <alignment horizontal="centerContinuous" vertical="top" wrapText="1"/>
    </xf>
    <xf numFmtId="0" fontId="2" fillId="0" borderId="4" xfId="10" applyFont="1" applyFill="1" applyBorder="1" applyAlignment="1">
      <alignment horizontal="centerContinuous" vertical="top" wrapText="1"/>
    </xf>
    <xf numFmtId="0" fontId="12" fillId="0" borderId="0" xfId="10" applyFont="1" applyAlignment="1">
      <alignment horizontal="left" vertical="top"/>
    </xf>
    <xf numFmtId="0" fontId="14" fillId="5" borderId="0" xfId="10" applyFont="1" applyFill="1" applyAlignment="1">
      <alignment horizontal="left"/>
    </xf>
    <xf numFmtId="167" fontId="1" fillId="0" borderId="0" xfId="10" applyNumberFormat="1" applyFont="1" applyFill="1" applyBorder="1" applyAlignment="1">
      <alignment horizontal="right" vertical="center" wrapText="1"/>
    </xf>
    <xf numFmtId="0" fontId="1" fillId="4" borderId="3" xfId="10" applyFont="1" applyFill="1" applyBorder="1" applyAlignment="1">
      <alignment horizontal="left" vertical="center" indent="1"/>
    </xf>
    <xf numFmtId="0" fontId="1" fillId="4" borderId="4" xfId="10" applyFont="1" applyFill="1" applyBorder="1" applyAlignment="1">
      <alignment horizontal="left" vertical="center" indent="1"/>
    </xf>
    <xf numFmtId="166" fontId="1" fillId="4" borderId="5" xfId="10" applyNumberFormat="1" applyFont="1" applyFill="1" applyBorder="1" applyAlignment="1">
      <alignment horizontal="right"/>
    </xf>
    <xf numFmtId="166" fontId="1" fillId="4" borderId="0" xfId="10" applyNumberFormat="1" applyFont="1" applyFill="1" applyBorder="1" applyAlignment="1">
      <alignment horizontal="right"/>
    </xf>
    <xf numFmtId="0" fontId="1" fillId="4" borderId="3" xfId="10" applyFont="1" applyFill="1" applyBorder="1" applyAlignment="1">
      <alignment horizontal="left" vertical="center" wrapText="1" indent="1"/>
    </xf>
    <xf numFmtId="0" fontId="1" fillId="2" borderId="0" xfId="10" applyFont="1" applyFill="1" applyBorder="1" applyAlignment="1">
      <alignment horizontal="left" vertical="center" indent="1"/>
    </xf>
    <xf numFmtId="0" fontId="1" fillId="0" borderId="3" xfId="10" applyFont="1" applyFill="1" applyBorder="1" applyAlignment="1">
      <alignment horizontal="left" vertical="center" indent="1"/>
    </xf>
    <xf numFmtId="0" fontId="1" fillId="0" borderId="0" xfId="10" applyFont="1" applyFill="1" applyBorder="1" applyAlignment="1">
      <alignment horizontal="left" vertical="center" indent="1"/>
    </xf>
    <xf numFmtId="166" fontId="1" fillId="0" borderId="4" xfId="10" applyNumberFormat="1" applyFont="1" applyFill="1" applyBorder="1" applyAlignment="1"/>
    <xf numFmtId="166" fontId="1" fillId="0" borderId="4" xfId="10" applyNumberFormat="1" applyFont="1" applyFill="1" applyBorder="1" applyAlignment="1">
      <alignment horizontal="right"/>
    </xf>
    <xf numFmtId="0" fontId="1" fillId="0" borderId="3" xfId="10" applyFont="1" applyFill="1" applyBorder="1" applyAlignment="1">
      <alignment horizontal="left" vertical="center" wrapText="1" indent="1"/>
    </xf>
    <xf numFmtId="0" fontId="1" fillId="2" borderId="3" xfId="10" applyFont="1" applyFill="1" applyBorder="1" applyAlignment="1">
      <alignment horizontal="left" vertical="center" indent="1"/>
    </xf>
    <xf numFmtId="166" fontId="1" fillId="2" borderId="4" xfId="10" applyNumberFormat="1" applyFont="1" applyFill="1" applyBorder="1" applyAlignment="1">
      <alignment horizontal="right"/>
    </xf>
    <xf numFmtId="0" fontId="1" fillId="2" borderId="3" xfId="10" applyFont="1" applyFill="1" applyBorder="1" applyAlignment="1">
      <alignment horizontal="left" vertical="center" wrapText="1" indent="1"/>
    </xf>
    <xf numFmtId="0" fontId="97" fillId="0" borderId="3" xfId="10" applyFont="1" applyBorder="1" applyAlignment="1">
      <alignment horizontal="center" wrapText="1"/>
    </xf>
    <xf numFmtId="0" fontId="97" fillId="0" borderId="0" xfId="10" applyFont="1" applyBorder="1" applyAlignment="1">
      <alignment horizontal="left" indent="1"/>
    </xf>
    <xf numFmtId="0" fontId="98" fillId="0" borderId="0" xfId="10" applyFont="1" applyAlignment="1">
      <alignment horizontal="left"/>
    </xf>
    <xf numFmtId="0" fontId="13" fillId="0" borderId="4" xfId="154" applyFont="1" applyFill="1" applyBorder="1" applyAlignment="1">
      <alignment horizontal="left" vertical="center"/>
    </xf>
    <xf numFmtId="0" fontId="2" fillId="5" borderId="3" xfId="142" applyFont="1" applyFill="1" applyBorder="1" applyAlignment="1">
      <alignment horizontal="centerContinuous" vertical="top" wrapText="1"/>
    </xf>
    <xf numFmtId="1" fontId="1" fillId="4" borderId="0" xfId="140" applyNumberFormat="1" applyFont="1" applyFill="1" applyBorder="1" applyAlignment="1">
      <alignment horizontal="right"/>
    </xf>
    <xf numFmtId="1" fontId="1" fillId="4" borderId="3" xfId="140" applyNumberFormat="1" applyFont="1" applyFill="1" applyBorder="1" applyAlignment="1">
      <alignment horizontal="right"/>
    </xf>
    <xf numFmtId="169" fontId="1" fillId="4" borderId="3" xfId="140" applyNumberFormat="1" applyFont="1" applyFill="1" applyBorder="1" applyAlignment="1">
      <alignment horizontal="right"/>
    </xf>
    <xf numFmtId="169" fontId="1" fillId="2" borderId="0" xfId="140" applyNumberFormat="1" applyFont="1" applyFill="1" applyBorder="1" applyAlignment="1">
      <alignment horizontal="right"/>
    </xf>
    <xf numFmtId="0" fontId="1" fillId="2" borderId="0" xfId="140" applyFont="1" applyFill="1" applyBorder="1" applyAlignment="1">
      <alignment horizontal="left" wrapText="1"/>
    </xf>
    <xf numFmtId="166" fontId="1" fillId="4" borderId="0" xfId="140" applyNumberFormat="1" applyFont="1" applyFill="1" applyBorder="1" applyAlignment="1">
      <alignment horizontal="right"/>
    </xf>
    <xf numFmtId="166" fontId="1" fillId="4" borderId="3" xfId="140" applyNumberFormat="1" applyFont="1" applyFill="1" applyBorder="1" applyAlignment="1">
      <alignment horizontal="right"/>
    </xf>
    <xf numFmtId="166" fontId="1" fillId="5" borderId="0" xfId="140" applyNumberFormat="1" applyFont="1" applyFill="1" applyBorder="1" applyAlignment="1">
      <alignment horizontal="right"/>
    </xf>
    <xf numFmtId="166" fontId="1" fillId="5" borderId="3" xfId="140" applyNumberFormat="1" applyFont="1" applyFill="1" applyBorder="1" applyAlignment="1">
      <alignment horizontal="right"/>
    </xf>
    <xf numFmtId="0" fontId="1" fillId="5" borderId="0" xfId="140" applyFont="1" applyFill="1" applyBorder="1" applyAlignment="1">
      <alignment horizontal="left" wrapText="1"/>
    </xf>
    <xf numFmtId="166" fontId="1" fillId="2" borderId="0" xfId="140" applyNumberFormat="1" applyFont="1" applyFill="1" applyBorder="1" applyAlignment="1">
      <alignment horizontal="right"/>
    </xf>
    <xf numFmtId="166" fontId="1" fillId="2" borderId="3" xfId="140" applyNumberFormat="1" applyFont="1" applyFill="1" applyBorder="1" applyAlignment="1">
      <alignment horizontal="right"/>
    </xf>
    <xf numFmtId="0" fontId="2" fillId="0" borderId="3" xfId="10" applyFont="1" applyFill="1" applyBorder="1" applyAlignment="1">
      <alignment horizontal="centerContinuous" vertical="top"/>
    </xf>
    <xf numFmtId="0" fontId="58" fillId="0" borderId="3" xfId="154" applyFont="1" applyFill="1" applyBorder="1" applyAlignment="1">
      <alignment horizontal="centerContinuous" vertical="top"/>
    </xf>
    <xf numFmtId="0" fontId="13" fillId="0" borderId="0" xfId="6" applyFont="1" applyAlignment="1" applyProtection="1">
      <alignment horizontal="right"/>
    </xf>
    <xf numFmtId="0" fontId="2" fillId="0" borderId="3" xfId="10" applyFont="1" applyFill="1" applyBorder="1" applyAlignment="1">
      <alignment horizontal="center" vertical="top" wrapText="1"/>
    </xf>
    <xf numFmtId="0" fontId="17" fillId="5" borderId="0" xfId="10" applyFont="1" applyFill="1" applyAlignment="1">
      <alignment horizontal="left" wrapText="1"/>
    </xf>
    <xf numFmtId="0" fontId="13" fillId="0" borderId="4" xfId="142" applyFont="1" applyFill="1" applyBorder="1" applyAlignment="1">
      <alignment horizontal="left"/>
    </xf>
    <xf numFmtId="0" fontId="1" fillId="4" borderId="4" xfId="10" applyFont="1" applyFill="1" applyBorder="1" applyAlignment="1">
      <alignment horizontal="left" vertical="center"/>
    </xf>
    <xf numFmtId="0" fontId="2" fillId="0" borderId="3" xfId="142" applyFont="1" applyFill="1" applyBorder="1" applyAlignment="1">
      <alignment horizontal="center" vertical="top" wrapText="1"/>
    </xf>
    <xf numFmtId="0" fontId="1" fillId="0" borderId="0" xfId="10" applyFont="1" applyFill="1" applyAlignment="1" applyProtection="1">
      <alignment horizontal="center" vertical="top"/>
      <protection locked="0"/>
    </xf>
    <xf numFmtId="172" fontId="2" fillId="0" borderId="3" xfId="10" applyNumberFormat="1" applyFont="1" applyFill="1" applyBorder="1" applyAlignment="1">
      <alignment horizontal="centerContinuous" vertical="top" wrapText="1"/>
    </xf>
    <xf numFmtId="0" fontId="1" fillId="4" borderId="3" xfId="139" applyFont="1" applyFill="1" applyBorder="1" applyAlignment="1">
      <alignment horizontal="centerContinuous" vertical="top"/>
    </xf>
    <xf numFmtId="211" fontId="1" fillId="4" borderId="3" xfId="139" applyNumberFormat="1" applyFont="1" applyFill="1" applyBorder="1" applyAlignment="1" applyProtection="1">
      <alignment horizontal="centerContinuous" vertical="top" wrapText="1"/>
    </xf>
    <xf numFmtId="167" fontId="1" fillId="4" borderId="3" xfId="10" applyNumberFormat="1" applyFont="1" applyFill="1" applyBorder="1" applyAlignment="1">
      <alignment horizontal="right" vertical="top"/>
    </xf>
    <xf numFmtId="167" fontId="1" fillId="2" borderId="4" xfId="10" applyNumberFormat="1" applyFont="1" applyFill="1" applyBorder="1" applyAlignment="1">
      <alignment horizontal="right" vertical="center"/>
    </xf>
    <xf numFmtId="167" fontId="1" fillId="0" borderId="4" xfId="10" applyNumberFormat="1" applyFont="1" applyFill="1" applyBorder="1" applyAlignment="1">
      <alignment horizontal="right" vertical="center"/>
    </xf>
    <xf numFmtId="167" fontId="1" fillId="4" borderId="4" xfId="10" applyNumberFormat="1" applyFont="1" applyFill="1" applyBorder="1" applyAlignment="1">
      <alignment horizontal="right" vertical="center"/>
    </xf>
    <xf numFmtId="167" fontId="1" fillId="0" borderId="4" xfId="10" applyNumberFormat="1" applyFont="1" applyFill="1" applyBorder="1" applyAlignment="1">
      <alignment horizontal="right"/>
    </xf>
    <xf numFmtId="167" fontId="1" fillId="4" borderId="5" xfId="10" applyNumberFormat="1" applyFont="1" applyFill="1" applyBorder="1" applyAlignment="1">
      <alignment horizontal="right"/>
    </xf>
    <xf numFmtId="166" fontId="1" fillId="2" borderId="33" xfId="140" applyNumberFormat="1" applyFont="1" applyFill="1" applyBorder="1" applyAlignment="1">
      <alignment horizontal="right"/>
    </xf>
    <xf numFmtId="166" fontId="1" fillId="5" borderId="33" xfId="140" applyNumberFormat="1" applyFont="1" applyFill="1" applyBorder="1" applyAlignment="1">
      <alignment horizontal="right"/>
    </xf>
    <xf numFmtId="166" fontId="1" fillId="4" borderId="33" xfId="140" applyNumberFormat="1" applyFont="1" applyFill="1" applyBorder="1" applyAlignment="1">
      <alignment horizontal="right"/>
    </xf>
    <xf numFmtId="169" fontId="1" fillId="2" borderId="33" xfId="140" applyNumberFormat="1" applyFont="1" applyFill="1" applyBorder="1" applyAlignment="1">
      <alignment horizontal="right"/>
    </xf>
    <xf numFmtId="1" fontId="1" fillId="4" borderId="33" xfId="140" applyNumberFormat="1" applyFont="1" applyFill="1" applyBorder="1" applyAlignment="1">
      <alignment horizontal="right"/>
    </xf>
    <xf numFmtId="0" fontId="1" fillId="2" borderId="4" xfId="10" applyFont="1" applyFill="1" applyBorder="1" applyAlignment="1">
      <alignment horizontal="left" vertical="center"/>
    </xf>
    <xf numFmtId="0" fontId="1" fillId="4" borderId="4" xfId="10" applyFont="1" applyFill="1" applyBorder="1" applyAlignment="1">
      <alignment horizontal="left" vertical="center"/>
    </xf>
    <xf numFmtId="0" fontId="2" fillId="4" borderId="3" xfId="10" applyFont="1" applyFill="1" applyBorder="1" applyAlignment="1">
      <alignment horizontal="center" vertical="center" wrapText="1"/>
    </xf>
    <xf numFmtId="0" fontId="13" fillId="5" borderId="0" xfId="10" applyFont="1" applyFill="1" applyAlignment="1">
      <alignment horizontal="left" vertical="center"/>
    </xf>
    <xf numFmtId="0" fontId="12" fillId="5" borderId="0" xfId="10" applyFont="1" applyFill="1" applyAlignment="1">
      <alignment horizontal="left" vertical="top"/>
    </xf>
    <xf numFmtId="0" fontId="105" fillId="5" borderId="0" xfId="10" applyFont="1" applyFill="1" applyAlignment="1">
      <alignment horizontal="left" vertical="top"/>
    </xf>
    <xf numFmtId="0" fontId="106" fillId="0" borderId="0" xfId="10" applyFont="1" applyAlignment="1">
      <alignment vertical="top"/>
    </xf>
    <xf numFmtId="0" fontId="107" fillId="0" borderId="0" xfId="10" applyFont="1" applyAlignment="1">
      <alignment vertical="top"/>
    </xf>
    <xf numFmtId="0" fontId="21" fillId="5" borderId="0" xfId="10" applyFont="1" applyFill="1"/>
    <xf numFmtId="0" fontId="109" fillId="5" borderId="0" xfId="6" applyFont="1" applyFill="1" applyAlignment="1" applyProtection="1">
      <alignment horizontal="left"/>
    </xf>
    <xf numFmtId="0" fontId="1" fillId="0" borderId="0" xfId="0" applyFont="1"/>
    <xf numFmtId="0" fontId="12" fillId="0" borderId="0" xfId="0" applyFont="1"/>
    <xf numFmtId="0" fontId="107" fillId="0" borderId="0" xfId="0" applyFont="1"/>
    <xf numFmtId="0" fontId="28" fillId="0" borderId="0" xfId="0" applyFont="1" applyAlignment="1">
      <alignment horizontal="left"/>
    </xf>
    <xf numFmtId="0" fontId="25" fillId="0" borderId="0" xfId="0" applyFont="1"/>
    <xf numFmtId="0" fontId="25" fillId="0" borderId="0" xfId="0" applyFont="1" applyAlignment="1">
      <alignment horizontal="left"/>
    </xf>
    <xf numFmtId="0" fontId="1" fillId="0" borderId="0" xfId="15" applyFont="1" applyAlignment="1">
      <alignment horizontal="left"/>
    </xf>
    <xf numFmtId="0" fontId="111" fillId="0" borderId="0" xfId="0" applyFont="1"/>
    <xf numFmtId="0" fontId="110" fillId="0" borderId="0" xfId="0" applyFont="1"/>
    <xf numFmtId="0" fontId="1" fillId="0" borderId="0" xfId="0" applyFont="1" applyAlignment="1"/>
    <xf numFmtId="0" fontId="25" fillId="0" borderId="0" xfId="0" applyFont="1" applyAlignment="1"/>
    <xf numFmtId="0" fontId="25" fillId="0" borderId="0" xfId="15" applyFont="1"/>
    <xf numFmtId="0" fontId="112" fillId="0" borderId="0" xfId="15" applyFont="1"/>
    <xf numFmtId="0" fontId="25" fillId="0" borderId="0" xfId="0" applyFont="1" applyAlignment="1">
      <alignment horizontal="left" vertical="center"/>
    </xf>
    <xf numFmtId="0" fontId="113" fillId="0" borderId="0" xfId="15" applyFont="1"/>
    <xf numFmtId="0" fontId="15" fillId="0" borderId="0" xfId="6" applyFont="1" applyAlignment="1" applyProtection="1">
      <alignment horizontal="left"/>
    </xf>
    <xf numFmtId="0" fontId="2" fillId="0" borderId="3" xfId="10" applyFont="1" applyFill="1" applyBorder="1" applyAlignment="1">
      <alignment horizontal="center" vertical="top" wrapText="1"/>
    </xf>
    <xf numFmtId="0" fontId="1" fillId="4" borderId="30" xfId="0" applyFont="1" applyFill="1" applyBorder="1"/>
    <xf numFmtId="167" fontId="1" fillId="4" borderId="29" xfId="0" applyNumberFormat="1" applyFont="1" applyFill="1" applyBorder="1" applyAlignment="1">
      <alignment horizontal="right"/>
    </xf>
    <xf numFmtId="0" fontId="1" fillId="4" borderId="4" xfId="0" applyFont="1" applyFill="1" applyBorder="1"/>
    <xf numFmtId="167" fontId="1" fillId="4" borderId="3" xfId="0" applyNumberFormat="1" applyFont="1" applyFill="1" applyBorder="1" applyAlignment="1">
      <alignment horizontal="centerContinuous"/>
    </xf>
    <xf numFmtId="167" fontId="1" fillId="4" borderId="4" xfId="0" applyNumberFormat="1" applyFont="1" applyFill="1" applyBorder="1" applyAlignment="1">
      <alignment horizontal="centerContinuous"/>
    </xf>
    <xf numFmtId="167" fontId="1" fillId="4" borderId="5" xfId="0" applyNumberFormat="1" applyFont="1" applyFill="1" applyBorder="1" applyAlignment="1">
      <alignment horizontal="centerContinuous"/>
    </xf>
    <xf numFmtId="167" fontId="1" fillId="4" borderId="32" xfId="0" applyNumberFormat="1" applyFont="1" applyFill="1" applyBorder="1" applyAlignment="1">
      <alignment horizontal="centerContinuous"/>
    </xf>
    <xf numFmtId="167" fontId="1" fillId="4" borderId="3" xfId="0" applyNumberFormat="1" applyFont="1" applyFill="1" applyBorder="1" applyAlignment="1">
      <alignment horizontal="right"/>
    </xf>
    <xf numFmtId="0" fontId="1" fillId="4" borderId="5" xfId="0" applyFont="1" applyFill="1" applyBorder="1" applyAlignment="1">
      <alignment horizontal="left"/>
    </xf>
    <xf numFmtId="167" fontId="1" fillId="4" borderId="0" xfId="0" applyNumberFormat="1" applyFont="1" applyFill="1" applyBorder="1" applyAlignment="1">
      <alignment horizontal="centerContinuous"/>
    </xf>
    <xf numFmtId="0" fontId="1" fillId="4" borderId="4" xfId="10" applyFont="1" applyFill="1" applyBorder="1" applyAlignment="1" applyProtection="1">
      <protection locked="0"/>
    </xf>
    <xf numFmtId="0" fontId="14" fillId="5" borderId="0" xfId="0" applyFont="1" applyFill="1" applyBorder="1" applyAlignment="1">
      <alignment horizontal="left" wrapText="1"/>
    </xf>
    <xf numFmtId="0" fontId="21" fillId="0" borderId="0" xfId="0" applyFont="1"/>
    <xf numFmtId="0" fontId="2" fillId="5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Continuous" vertical="top" wrapText="1"/>
    </xf>
    <xf numFmtId="0" fontId="30" fillId="5" borderId="4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 vertical="top" wrapText="1"/>
    </xf>
    <xf numFmtId="0" fontId="13" fillId="5" borderId="4" xfId="0" applyFont="1" applyFill="1" applyBorder="1" applyAlignment="1">
      <alignment horizontal="left" wrapText="1"/>
    </xf>
    <xf numFmtId="172" fontId="2" fillId="0" borderId="5" xfId="0" applyNumberFormat="1" applyFont="1" applyFill="1" applyBorder="1" applyAlignment="1">
      <alignment horizontal="centerContinuous" vertical="center"/>
    </xf>
    <xf numFmtId="172" fontId="1" fillId="0" borderId="0" xfId="0" applyNumberFormat="1" applyFont="1" applyFill="1" applyBorder="1" applyAlignment="1">
      <alignment horizontal="centerContinuous" vertical="center" wrapText="1"/>
    </xf>
    <xf numFmtId="172" fontId="2" fillId="0" borderId="0" xfId="0" applyNumberFormat="1" applyFont="1" applyFill="1" applyBorder="1" applyAlignment="1">
      <alignment horizontal="centerContinuous" vertical="center"/>
    </xf>
    <xf numFmtId="172" fontId="1" fillId="0" borderId="4" xfId="0" applyNumberFormat="1" applyFont="1" applyFill="1" applyBorder="1" applyAlignment="1">
      <alignment horizontal="centerContinuous" vertical="center" wrapText="1"/>
    </xf>
    <xf numFmtId="0" fontId="1" fillId="2" borderId="4" xfId="0" applyFont="1" applyFill="1" applyBorder="1" applyAlignment="1">
      <alignment horizontal="left" vertical="center"/>
    </xf>
    <xf numFmtId="167" fontId="1" fillId="2" borderId="3" xfId="0" applyNumberFormat="1" applyFont="1" applyFill="1" applyBorder="1" applyAlignment="1">
      <alignment horizontal="right" vertical="center"/>
    </xf>
    <xf numFmtId="0" fontId="1" fillId="5" borderId="4" xfId="0" applyFont="1" applyFill="1" applyBorder="1" applyAlignment="1">
      <alignment horizontal="left" vertical="center"/>
    </xf>
    <xf numFmtId="167" fontId="1" fillId="5" borderId="3" xfId="0" applyNumberFormat="1" applyFont="1" applyFill="1" applyBorder="1" applyAlignment="1">
      <alignment horizontal="right" vertical="center"/>
    </xf>
    <xf numFmtId="0" fontId="1" fillId="4" borderId="4" xfId="0" applyFont="1" applyFill="1" applyBorder="1" applyAlignment="1">
      <alignment horizontal="left" vertical="center"/>
    </xf>
    <xf numFmtId="167" fontId="1" fillId="4" borderId="3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172" fontId="2" fillId="2" borderId="5" xfId="0" applyNumberFormat="1" applyFont="1" applyFill="1" applyBorder="1" applyAlignment="1">
      <alignment horizontal="centerContinuous" vertical="center"/>
    </xf>
    <xf numFmtId="172" fontId="1" fillId="2" borderId="0" xfId="0" applyNumberFormat="1" applyFont="1" applyFill="1" applyBorder="1" applyAlignment="1">
      <alignment horizontal="centerContinuous" vertical="center" wrapText="1"/>
    </xf>
    <xf numFmtId="172" fontId="2" fillId="2" borderId="0" xfId="0" applyNumberFormat="1" applyFont="1" applyFill="1" applyBorder="1" applyAlignment="1">
      <alignment horizontal="centerContinuous" vertical="center"/>
    </xf>
    <xf numFmtId="172" fontId="1" fillId="2" borderId="4" xfId="0" applyNumberFormat="1" applyFont="1" applyFill="1" applyBorder="1" applyAlignment="1">
      <alignment horizontal="centerContinuous" vertical="center" wrapText="1"/>
    </xf>
    <xf numFmtId="167" fontId="1" fillId="0" borderId="0" xfId="0" applyNumberFormat="1" applyFont="1"/>
    <xf numFmtId="1" fontId="15" fillId="0" borderId="4" xfId="0" applyNumberFormat="1" applyFont="1" applyFill="1" applyBorder="1" applyAlignment="1">
      <alignment horizontal="left"/>
    </xf>
    <xf numFmtId="0" fontId="1" fillId="0" borderId="0" xfId="0" applyFont="1" applyFill="1"/>
    <xf numFmtId="1" fontId="1" fillId="0" borderId="0" xfId="0" applyNumberFormat="1" applyFont="1" applyFill="1"/>
    <xf numFmtId="0" fontId="12" fillId="0" borderId="0" xfId="0" applyFont="1" applyBorder="1"/>
    <xf numFmtId="0" fontId="1" fillId="0" borderId="0" xfId="0" applyFont="1" applyBorder="1"/>
    <xf numFmtId="0" fontId="13" fillId="0" borderId="4" xfId="0" applyFont="1" applyFill="1" applyBorder="1" applyAlignment="1">
      <alignment horizontal="left"/>
    </xf>
    <xf numFmtId="215" fontId="1" fillId="2" borderId="3" xfId="0" applyNumberFormat="1" applyFont="1" applyFill="1" applyBorder="1" applyAlignment="1">
      <alignment horizontal="right" vertical="center"/>
    </xf>
    <xf numFmtId="166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167" fontId="1" fillId="0" borderId="3" xfId="0" applyNumberFormat="1" applyFont="1" applyBorder="1" applyAlignment="1">
      <alignment horizontal="right" vertical="center"/>
    </xf>
    <xf numFmtId="215" fontId="1" fillId="0" borderId="3" xfId="0" applyNumberFormat="1" applyFont="1" applyBorder="1" applyAlignment="1">
      <alignment horizontal="right" vertical="center"/>
    </xf>
    <xf numFmtId="166" fontId="1" fillId="0" borderId="3" xfId="0" applyNumberFormat="1" applyFont="1" applyBorder="1" applyAlignment="1">
      <alignment horizontal="right" vertical="center"/>
    </xf>
    <xf numFmtId="215" fontId="1" fillId="4" borderId="3" xfId="0" applyNumberFormat="1" applyFont="1" applyFill="1" applyBorder="1" applyAlignment="1">
      <alignment horizontal="right" vertical="center"/>
    </xf>
    <xf numFmtId="166" fontId="1" fillId="4" borderId="3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 vertical="center"/>
    </xf>
    <xf numFmtId="167" fontId="1" fillId="2" borderId="0" xfId="0" applyNumberFormat="1" applyFont="1" applyFill="1" applyBorder="1" applyAlignment="1">
      <alignment horizontal="right" vertical="center"/>
    </xf>
    <xf numFmtId="215" fontId="1" fillId="2" borderId="0" xfId="0" applyNumberFormat="1" applyFont="1" applyFill="1" applyBorder="1" applyAlignment="1">
      <alignment horizontal="right" vertical="center"/>
    </xf>
    <xf numFmtId="166" fontId="1" fillId="2" borderId="0" xfId="0" applyNumberFormat="1" applyFont="1" applyFill="1" applyBorder="1" applyAlignment="1">
      <alignment horizontal="right" vertical="center"/>
    </xf>
    <xf numFmtId="0" fontId="1" fillId="4" borderId="0" xfId="0" applyFont="1" applyFill="1" applyBorder="1" applyAlignment="1">
      <alignment horizontal="left" vertical="center" wrapText="1"/>
    </xf>
    <xf numFmtId="169" fontId="1" fillId="4" borderId="3" xfId="0" applyNumberFormat="1" applyFont="1" applyFill="1" applyBorder="1" applyAlignment="1">
      <alignment horizontal="right" vertical="center" wrapText="1"/>
    </xf>
    <xf numFmtId="215" fontId="1" fillId="4" borderId="3" xfId="0" applyNumberFormat="1" applyFont="1" applyFill="1" applyBorder="1" applyAlignment="1">
      <alignment horizontal="right" vertical="center" wrapText="1"/>
    </xf>
    <xf numFmtId="1" fontId="1" fillId="4" borderId="0" xfId="0" applyNumberFormat="1" applyFont="1" applyFill="1" applyBorder="1" applyAlignment="1">
      <alignment horizontal="right" vertical="center" wrapText="1"/>
    </xf>
    <xf numFmtId="215" fontId="1" fillId="4" borderId="0" xfId="0" applyNumberFormat="1" applyFont="1" applyFill="1" applyBorder="1" applyAlignment="1">
      <alignment horizontal="right"/>
    </xf>
    <xf numFmtId="166" fontId="1" fillId="4" borderId="3" xfId="0" applyNumberFormat="1" applyFont="1" applyFill="1" applyBorder="1" applyAlignment="1">
      <alignment horizontal="right"/>
    </xf>
    <xf numFmtId="0" fontId="1" fillId="4" borderId="4" xfId="0" applyFont="1" applyFill="1" applyBorder="1" applyAlignment="1">
      <alignment horizontal="left"/>
    </xf>
    <xf numFmtId="215" fontId="1" fillId="4" borderId="3" xfId="0" applyNumberFormat="1" applyFont="1" applyFill="1" applyBorder="1" applyAlignment="1">
      <alignment horizontal="right"/>
    </xf>
    <xf numFmtId="0" fontId="76" fillId="0" borderId="0" xfId="0" applyFont="1" applyFill="1" applyBorder="1" applyAlignment="1"/>
    <xf numFmtId="166" fontId="1" fillId="0" borderId="0" xfId="0" applyNumberFormat="1" applyFont="1" applyBorder="1"/>
    <xf numFmtId="0" fontId="25" fillId="0" borderId="0" xfId="0" applyFont="1" applyBorder="1"/>
    <xf numFmtId="0" fontId="5" fillId="0" borderId="0" xfId="0" applyFont="1" applyBorder="1"/>
    <xf numFmtId="0" fontId="1" fillId="0" borderId="3" xfId="0" applyFont="1" applyFill="1" applyBorder="1" applyAlignment="1">
      <alignment horizontal="centerContinuous" vertical="top" wrapText="1"/>
    </xf>
    <xf numFmtId="0" fontId="1" fillId="4" borderId="3" xfId="153" applyFont="1" applyFill="1" applyBorder="1" applyAlignment="1">
      <alignment horizontal="center" vertical="top" wrapText="1"/>
    </xf>
    <xf numFmtId="0" fontId="1" fillId="0" borderId="3" xfId="153" applyFont="1" applyFill="1" applyBorder="1" applyAlignment="1">
      <alignment horizontal="centerContinuous" vertical="top" wrapText="1"/>
    </xf>
    <xf numFmtId="0" fontId="4" fillId="0" borderId="0" xfId="142" applyFont="1" applyFill="1" applyBorder="1"/>
    <xf numFmtId="0" fontId="108" fillId="0" borderId="0" xfId="6" applyFont="1" applyAlignment="1" applyProtection="1">
      <alignment horizontal="right"/>
    </xf>
    <xf numFmtId="0" fontId="108" fillId="0" borderId="0" xfId="6" applyFont="1" applyAlignment="1" applyProtection="1">
      <alignment horizontal="left"/>
    </xf>
    <xf numFmtId="0" fontId="25" fillId="0" borderId="0" xfId="0" applyFont="1" applyAlignment="1">
      <alignment horizontal="left"/>
    </xf>
    <xf numFmtId="0" fontId="110" fillId="0" borderId="0" xfId="0" applyFont="1" applyAlignment="1"/>
    <xf numFmtId="173" fontId="87" fillId="0" borderId="0" xfId="10" applyNumberFormat="1" applyFont="1"/>
    <xf numFmtId="173" fontId="87" fillId="5" borderId="0" xfId="6" applyNumberFormat="1" applyFont="1" applyFill="1" applyAlignment="1" applyProtection="1">
      <alignment vertical="top"/>
    </xf>
    <xf numFmtId="0" fontId="87" fillId="0" borderId="0" xfId="10" applyFont="1"/>
    <xf numFmtId="0" fontId="0" fillId="0" borderId="0" xfId="0"/>
    <xf numFmtId="0" fontId="87" fillId="0" borderId="0" xfId="10" applyNumberFormat="1" applyFont="1"/>
    <xf numFmtId="173" fontId="1" fillId="0" borderId="0" xfId="10" applyNumberFormat="1" applyFont="1"/>
    <xf numFmtId="0" fontId="109" fillId="0" borderId="0" xfId="6" applyFont="1" applyAlignment="1" applyProtection="1">
      <alignment horizontal="left"/>
    </xf>
    <xf numFmtId="0" fontId="2" fillId="0" borderId="3" xfId="10" applyFont="1" applyFill="1" applyBorder="1" applyAlignment="1">
      <alignment horizontal="center" vertical="top" wrapText="1"/>
    </xf>
    <xf numFmtId="0" fontId="12" fillId="0" borderId="0" xfId="10" applyFont="1" applyAlignment="1">
      <alignment wrapText="1"/>
    </xf>
    <xf numFmtId="0" fontId="1" fillId="0" borderId="0" xfId="10" applyAlignment="1"/>
    <xf numFmtId="0" fontId="12" fillId="5" borderId="0" xfId="10" applyFont="1" applyFill="1" applyAlignment="1">
      <alignment horizontal="left" wrapText="1"/>
    </xf>
    <xf numFmtId="0" fontId="12" fillId="5" borderId="0" xfId="10" applyFont="1" applyFill="1" applyAlignment="1">
      <alignment horizontal="left"/>
    </xf>
    <xf numFmtId="0" fontId="78" fillId="0" borderId="3" xfId="140" applyFont="1" applyFill="1" applyBorder="1" applyAlignment="1">
      <alignment horizontal="center" vertical="top" wrapText="1"/>
    </xf>
    <xf numFmtId="166" fontId="1" fillId="0" borderId="3" xfId="10" applyNumberFormat="1" applyFont="1" applyFill="1" applyBorder="1" applyAlignment="1">
      <alignment horizontal="center" vertical="top" wrapText="1"/>
    </xf>
    <xf numFmtId="0" fontId="2" fillId="0" borderId="3" xfId="10" applyNumberFormat="1" applyFont="1" applyFill="1" applyBorder="1" applyAlignment="1">
      <alignment horizontal="center" vertical="top" wrapText="1"/>
    </xf>
    <xf numFmtId="0" fontId="2" fillId="0" borderId="5" xfId="10" applyFont="1" applyFill="1" applyBorder="1" applyAlignment="1">
      <alignment horizontal="center" vertical="top"/>
    </xf>
    <xf numFmtId="0" fontId="2" fillId="0" borderId="0" xfId="10" applyFont="1" applyFill="1" applyBorder="1" applyAlignment="1">
      <alignment horizontal="center" vertical="top"/>
    </xf>
    <xf numFmtId="0" fontId="2" fillId="0" borderId="4" xfId="1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 wrapText="1"/>
    </xf>
    <xf numFmtId="0" fontId="13" fillId="0" borderId="4" xfId="142" applyFont="1" applyFill="1" applyBorder="1" applyAlignment="1">
      <alignment horizontal="left"/>
    </xf>
    <xf numFmtId="0" fontId="1" fillId="0" borderId="0" xfId="139" applyFont="1" applyFill="1" applyBorder="1" applyAlignment="1">
      <alignment horizontal="left" vertical="top" wrapText="1"/>
    </xf>
    <xf numFmtId="215" fontId="1" fillId="0" borderId="5" xfId="10" applyNumberFormat="1" applyFont="1" applyFill="1" applyBorder="1" applyAlignment="1">
      <alignment horizontal="center" vertical="top"/>
    </xf>
    <xf numFmtId="215" fontId="1" fillId="0" borderId="4" xfId="10" applyNumberFormat="1" applyFont="1" applyFill="1" applyBorder="1" applyAlignment="1">
      <alignment horizontal="center" vertical="top"/>
    </xf>
    <xf numFmtId="0" fontId="2" fillId="0" borderId="3" xfId="142" applyFont="1" applyFill="1" applyBorder="1" applyAlignment="1">
      <alignment horizontal="center" vertical="top" wrapText="1"/>
    </xf>
  </cellXfs>
  <cellStyles count="163">
    <cellStyle name="0mitP" xfId="16"/>
    <cellStyle name="0ohneP" xfId="17"/>
    <cellStyle name="10mitP" xfId="18"/>
    <cellStyle name="12mitP" xfId="19"/>
    <cellStyle name="12ohneP" xfId="20"/>
    <cellStyle name="13mitP" xfId="21"/>
    <cellStyle name="1mitP" xfId="22"/>
    <cellStyle name="1ohneP" xfId="23"/>
    <cellStyle name="20% - Accent1" xfId="24"/>
    <cellStyle name="20% - Accent2" xfId="25"/>
    <cellStyle name="20% - Accent3" xfId="26"/>
    <cellStyle name="20% - Accent4" xfId="27"/>
    <cellStyle name="20% - Accent5" xfId="28"/>
    <cellStyle name="20% - Accent6" xfId="29"/>
    <cellStyle name="2mitP" xfId="30"/>
    <cellStyle name="2ohneP" xfId="31"/>
    <cellStyle name="3mitP" xfId="32"/>
    <cellStyle name="3ohneP" xfId="33"/>
    <cellStyle name="4" xfId="34"/>
    <cellStyle name="40% - Accent1" xfId="35"/>
    <cellStyle name="40% - Accent2" xfId="36"/>
    <cellStyle name="40% - Accent3" xfId="37"/>
    <cellStyle name="40% - Accent4" xfId="38"/>
    <cellStyle name="40% - Accent5" xfId="39"/>
    <cellStyle name="40% - Accent6" xfId="40"/>
    <cellStyle name="4mitP" xfId="41"/>
    <cellStyle name="4ohneP" xfId="42"/>
    <cellStyle name="5" xfId="43"/>
    <cellStyle name="6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mitP" xfId="51"/>
    <cellStyle name="6ohneP" xfId="52"/>
    <cellStyle name="7mitP" xfId="53"/>
    <cellStyle name="9" xfId="54"/>
    <cellStyle name="9mitP" xfId="55"/>
    <cellStyle name="9ohneP" xfId="56"/>
    <cellStyle name="Accent1" xfId="57"/>
    <cellStyle name="Accent2" xfId="58"/>
    <cellStyle name="Accent3" xfId="59"/>
    <cellStyle name="Accent4" xfId="60"/>
    <cellStyle name="Accent5" xfId="61"/>
    <cellStyle name="Accent6" xfId="62"/>
    <cellStyle name="Bad" xfId="63"/>
    <cellStyle name="BasisOhneNK" xfId="64"/>
    <cellStyle name="bin" xfId="65"/>
    <cellStyle name="blue" xfId="66"/>
    <cellStyle name="Calculation" xfId="67"/>
    <cellStyle name="cell" xfId="1"/>
    <cellStyle name="Check Cell" xfId="68"/>
    <cellStyle name="Col&amp;RowHeadings" xfId="69"/>
    <cellStyle name="ColCodes" xfId="70"/>
    <cellStyle name="ColTitles" xfId="71"/>
    <cellStyle name="column" xfId="2"/>
    <cellStyle name="Comma [0]_00grad" xfId="72"/>
    <cellStyle name="Comma 2" xfId="73"/>
    <cellStyle name="Comma_00grad" xfId="74"/>
    <cellStyle name="Currency [0]_00grad" xfId="75"/>
    <cellStyle name="Currency_00grad" xfId="76"/>
    <cellStyle name="DataEntryCells" xfId="77"/>
    <cellStyle name="ErrRpt_DataEntryCells" xfId="78"/>
    <cellStyle name="ErrRpt-DataEntryCells" xfId="79"/>
    <cellStyle name="ErrRpt-GreyBackground" xfId="80"/>
    <cellStyle name="Euro" xfId="81"/>
    <cellStyle name="Explanatory Text" xfId="82"/>
    <cellStyle name="formula" xfId="3"/>
    <cellStyle name="Fuss" xfId="83"/>
    <cellStyle name="gap" xfId="4"/>
    <cellStyle name="Good" xfId="84"/>
    <cellStyle name="GreyBackground" xfId="5"/>
    <cellStyle name="Header1" xfId="85"/>
    <cellStyle name="Header2" xfId="86"/>
    <cellStyle name="Heading 1" xfId="87"/>
    <cellStyle name="Heading 2" xfId="88"/>
    <cellStyle name="Heading 3" xfId="89"/>
    <cellStyle name="Heading 4" xfId="90"/>
    <cellStyle name="Hyperlink" xfId="6" builtinId="8"/>
    <cellStyle name="Hyperlink 2" xfId="15"/>
    <cellStyle name="Hyperlink 3" xfId="151"/>
    <cellStyle name="Hyperlink 4" xfId="162"/>
    <cellStyle name="Input" xfId="91"/>
    <cellStyle name="ISC" xfId="92"/>
    <cellStyle name="isced" xfId="93"/>
    <cellStyle name="ISCED Titles" xfId="94"/>
    <cellStyle name="isced_05enrl_REVISED_2" xfId="95"/>
    <cellStyle name="Königstein" xfId="96"/>
    <cellStyle name="level1a" xfId="11"/>
    <cellStyle name="level2" xfId="12"/>
    <cellStyle name="level2a" xfId="13"/>
    <cellStyle name="level3" xfId="7"/>
    <cellStyle name="Linked Cell" xfId="97"/>
    <cellStyle name="Migliaia (0)_conti99" xfId="98"/>
    <cellStyle name="Milliers [0]_8GRAD" xfId="99"/>
    <cellStyle name="Milliers_8GRAD" xfId="100"/>
    <cellStyle name="mitP" xfId="101"/>
    <cellStyle name="Monétaire [0]_8GRAD" xfId="102"/>
    <cellStyle name="Monétaire_8GRAD" xfId="103"/>
    <cellStyle name="nf2" xfId="104"/>
    <cellStyle name="Normal 2" xfId="105"/>
    <cellStyle name="Normal 2 2" xfId="106"/>
    <cellStyle name="Normal 2_TC_B1_WP" xfId="107"/>
    <cellStyle name="Normal 3" xfId="108"/>
    <cellStyle name="Normal 3 2 2 2 2" xfId="138"/>
    <cellStyle name="Normal_00enrl" xfId="109"/>
    <cellStyle name="Normal_B1.1b" xfId="154"/>
    <cellStyle name="Normal_B1.1c" xfId="155"/>
    <cellStyle name="Normal_C1.1a" xfId="139"/>
    <cellStyle name="Normal_C2.2" xfId="145"/>
    <cellStyle name="Normal_C3" xfId="142"/>
    <cellStyle name="Normal_C4.1" xfId="161"/>
    <cellStyle name="Normal_G1.1" xfId="147"/>
    <cellStyle name="Normal_G1.1_1" xfId="146"/>
    <cellStyle name="Normal_G1.2" xfId="150"/>
    <cellStyle name="Normal_G4.1" xfId="149"/>
    <cellStyle name="Note" xfId="110"/>
    <cellStyle name="ohneP" xfId="111"/>
    <cellStyle name="Output" xfId="112"/>
    <cellStyle name="Percent_1 SubOverv.USd" xfId="113"/>
    <cellStyle name="row" xfId="8"/>
    <cellStyle name="RowCodes" xfId="114"/>
    <cellStyle name="Row-Col Headings" xfId="115"/>
    <cellStyle name="RowTitles" xfId="116"/>
    <cellStyle name="RowTitles1-Detail" xfId="117"/>
    <cellStyle name="RowTitles-Col2" xfId="118"/>
    <cellStyle name="RowTitles-Detail" xfId="119"/>
    <cellStyle name="Standard" xfId="0" builtinId="0"/>
    <cellStyle name="Standard 2" xfId="10"/>
    <cellStyle name="Standard 3" xfId="140"/>
    <cellStyle name="Standard 4" xfId="143"/>
    <cellStyle name="Standard 5" xfId="148"/>
    <cellStyle name="Standard_2002TAB_2_1" xfId="141"/>
    <cellStyle name="Standard_2002TAB_2_2" xfId="156"/>
    <cellStyle name="Standard_A3-1_Tab_Abschlussquoten_Tertiärbereich" xfId="160"/>
    <cellStyle name="Standard_C1-1_Tab_Bildungsbeteiligung" xfId="153"/>
    <cellStyle name="Standard_C1-1a_Tab_Bildungsbeteiligung" xfId="152"/>
    <cellStyle name="Standard_D2-1_Tab_Klassengroesse" xfId="159"/>
    <cellStyle name="Standard_D2-2b_Tab_Schueler_je_Lehrkraft_ISCED5A_6" xfId="157"/>
    <cellStyle name="Standard_OECD04-B1-neu" xfId="14"/>
    <cellStyle name="Standard_Pers_Dec402" xfId="158"/>
    <cellStyle name="Standard_T_C2_4_nach_red" xfId="144"/>
    <cellStyle name="Table No." xfId="120"/>
    <cellStyle name="Table Title" xfId="121"/>
    <cellStyle name="temp" xfId="122"/>
    <cellStyle name="Title" xfId="123"/>
    <cellStyle name="title1" xfId="9"/>
    <cellStyle name="Total" xfId="124"/>
    <cellStyle name="Tsd" xfId="125"/>
    <cellStyle name="Warning Text" xfId="126"/>
    <cellStyle name="Zelle mit Rand" xfId="127"/>
    <cellStyle name="자리수" xfId="128"/>
    <cellStyle name="자리수0" xfId="129"/>
    <cellStyle name="콤마 [0]_ACCOUNT" xfId="130"/>
    <cellStyle name="콤마_ACCOUNT" xfId="131"/>
    <cellStyle name="통화 [0]_ACCOUNT" xfId="132"/>
    <cellStyle name="통화_ACCOUNT" xfId="133"/>
    <cellStyle name="퍼센트" xfId="134"/>
    <cellStyle name="표준_9511REV" xfId="135"/>
    <cellStyle name="화폐기호" xfId="136"/>
    <cellStyle name="화폐기호0" xfId="137"/>
  </cellStyles>
  <dxfs count="121"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7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7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7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7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C7E00"/>
      <rgbColor rgb="000000FF"/>
      <rgbColor rgb="00FFFF00"/>
      <rgbColor rgb="00FF00FF"/>
      <rgbColor rgb="00EAEAEA"/>
      <rgbColor rgb="00800000"/>
      <rgbColor rgb="00FFB973"/>
      <rgbColor rgb="00000080"/>
      <rgbColor rgb="00FFFF99"/>
      <rgbColor rgb="00FF3300"/>
      <rgbColor rgb="0000990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CCFFCC"/>
      <rgbColor rgb="00CCFFFF"/>
      <rgbColor rgb="00FF6600"/>
      <rgbColor rgb="00FFFF00"/>
      <rgbColor rgb="0099CCFF"/>
      <rgbColor rgb="00FF99CC"/>
      <rgbColor rgb="00CC0000"/>
      <rgbColor rgb="00D5EAFF"/>
      <rgbColor rgb="003366FF"/>
      <rgbColor rgb="00DDDDDD"/>
      <rgbColor rgb="00FFFF66"/>
      <rgbColor rgb="00A7D3FF"/>
      <rgbColor rgb="0049A4FF"/>
      <rgbColor rgb="000059BE"/>
      <rgbColor rgb="00FA605C"/>
      <rgbColor rgb="00969696"/>
      <rgbColor rgb="00FF99CC"/>
      <rgbColor rgb="00FFAD35"/>
      <rgbColor rgb="00FDDA9B"/>
      <rgbColor rgb="00FFFFCC"/>
      <rgbColor rgb="00142496"/>
      <rgbColor rgb="00FF0000"/>
      <rgbColor rgb="00FFA795"/>
      <rgbColor rgb="00333333"/>
    </indexed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3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1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2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'Tab_C1-1b'!#REF!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'Tab_C1-1b'!#REF!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'Tab_C1-1b'!#REF!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765952"/>
        <c:axId val="198382080"/>
      </c:barChart>
      <c:catAx>
        <c:axId val="200765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38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382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7659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'Tab_C1-4'!#REF!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A6CAF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'Tab_C1-4'!#REF!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'Tab_C1-4'!#REF!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'Tab_C1-4'!#REF!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'Tab_C1-4'!#REF!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'Tab_C1-4'!#REF!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02016768"/>
        <c:axId val="201583424"/>
      </c:barChart>
      <c:catAx>
        <c:axId val="202016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158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583424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2016768"/>
        <c:crosses val="autoZero"/>
        <c:crossBetween val="between"/>
      </c:valAx>
      <c:spPr>
        <a:solidFill>
          <a:srgbClr val="C0C0C0"/>
        </a:solidFill>
        <a:ln w="3175">
          <a:solidFill>
            <a:srgbClr val="FFFFFF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'Tab_C2-1'!#REF!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'Tab_C2-1'!#REF!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'Tab_C2-1'!#REF!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3018752"/>
        <c:axId val="201585728"/>
      </c:barChart>
      <c:catAx>
        <c:axId val="20301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158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585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30187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'Tab_C2-2'!#REF!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'Tab_C2-2'!#REF!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'Tab_C2-2'!#REF!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'Tab_C2-2'!#REF!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'Tab_C2-2'!#REF!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'Tab_C2-2'!#REF!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85648128"/>
        <c:axId val="201552960"/>
      </c:barChart>
      <c:catAx>
        <c:axId val="1856481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155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552960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5648128"/>
        <c:crosses val="autoZero"/>
        <c:crossBetween val="between"/>
      </c:valAx>
      <c:spPr>
        <a:solidFill>
          <a:srgbClr val="C0C0C0"/>
        </a:solidFill>
        <a:ln w="3175">
          <a:solidFill>
            <a:srgbClr val="FFFFFF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107950</xdr:rowOff>
    </xdr:from>
    <xdr:to>
      <xdr:col>7</xdr:col>
      <xdr:colOff>683175</xdr:colOff>
      <xdr:row>53</xdr:row>
      <xdr:rowOff>39850</xdr:rowOff>
    </xdr:to>
    <xdr:pic>
      <xdr:nvPicPr>
        <xdr:cNvPr id="3" name="Grafik 2"/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98450"/>
          <a:ext cx="5455200" cy="83520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31</xdr:row>
      <xdr:rowOff>0</xdr:rowOff>
    </xdr:from>
    <xdr:to>
      <xdr:col>18</xdr:col>
      <xdr:colOff>0</xdr:colOff>
      <xdr:row>31</xdr:row>
      <xdr:rowOff>0</xdr:rowOff>
    </xdr:to>
    <xdr:graphicFrame macro="">
      <xdr:nvGraphicFramePr>
        <xdr:cNvPr id="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0.46748</cdr:x>
      <cdr:y>0.06494</cdr:y>
    </cdr:from>
    <cdr:to>
      <cdr:x>1</cdr:x>
      <cdr:y>0.23374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184" y="50800"/>
          <a:ext cx="390563" cy="123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" b="0" i="0" u="none" strike="noStrike" baseline="0">
              <a:solidFill>
                <a:srgbClr val="000000"/>
              </a:solidFill>
              <a:latin typeface="Arial"/>
              <a:cs typeface="Arial"/>
            </a:rPr>
            <a:t>Age 18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6229350" y="1057275"/>
          <a:ext cx="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Average duration of early childhood education in years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Durée moyenne de la préscolarité en années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3" name="Text 3"/>
        <xdr:cNvSpPr txBox="1">
          <a:spLocks noChangeArrowheads="1"/>
        </xdr:cNvSpPr>
      </xdr:nvSpPr>
      <xdr:spPr bwMode="auto">
        <a:xfrm>
          <a:off x="6229350" y="1704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6229350" y="1704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6229350" y="1704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6229350" y="1704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6229350" y="1704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8" name="Text 8"/>
        <xdr:cNvSpPr txBox="1">
          <a:spLocks noChangeArrowheads="1"/>
        </xdr:cNvSpPr>
      </xdr:nvSpPr>
      <xdr:spPr bwMode="auto">
        <a:xfrm>
          <a:off x="6229350" y="1704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9" name="Text 9"/>
        <xdr:cNvSpPr txBox="1">
          <a:spLocks noChangeArrowheads="1"/>
        </xdr:cNvSpPr>
      </xdr:nvSpPr>
      <xdr:spPr bwMode="auto">
        <a:xfrm>
          <a:off x="6229350" y="1704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10" name="Text 10"/>
        <xdr:cNvSpPr txBox="1">
          <a:spLocks noChangeArrowheads="1"/>
        </xdr:cNvSpPr>
      </xdr:nvSpPr>
      <xdr:spPr bwMode="auto">
        <a:xfrm>
          <a:off x="6229350" y="1704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11" name="Text 11"/>
        <xdr:cNvSpPr txBox="1">
          <a:spLocks noChangeArrowheads="1"/>
        </xdr:cNvSpPr>
      </xdr:nvSpPr>
      <xdr:spPr bwMode="auto">
        <a:xfrm>
          <a:off x="6229350" y="1704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12" name="Text 12"/>
        <xdr:cNvSpPr txBox="1">
          <a:spLocks noChangeArrowheads="1"/>
        </xdr:cNvSpPr>
      </xdr:nvSpPr>
      <xdr:spPr bwMode="auto">
        <a:xfrm>
          <a:off x="6229350" y="1704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13" name="Text 13"/>
        <xdr:cNvSpPr txBox="1">
          <a:spLocks noChangeArrowheads="1"/>
        </xdr:cNvSpPr>
      </xdr:nvSpPr>
      <xdr:spPr bwMode="auto">
        <a:xfrm>
          <a:off x="6229350" y="1704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0</xdr:colOff>
      <xdr:row>9</xdr:row>
      <xdr:rowOff>0</xdr:rowOff>
    </xdr:to>
    <xdr:sp macro="" textlink="">
      <xdr:nvSpPr>
        <xdr:cNvPr id="14" name="Text 14"/>
        <xdr:cNvSpPr txBox="1">
          <a:spLocks noChangeArrowheads="1"/>
        </xdr:cNvSpPr>
      </xdr:nvSpPr>
      <xdr:spPr bwMode="auto">
        <a:xfrm>
          <a:off x="3143250" y="1704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15" name="Text 15"/>
        <xdr:cNvSpPr txBox="1">
          <a:spLocks noChangeArrowheads="1"/>
        </xdr:cNvSpPr>
      </xdr:nvSpPr>
      <xdr:spPr bwMode="auto">
        <a:xfrm>
          <a:off x="6229350" y="1704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6" name="Text 16"/>
        <xdr:cNvSpPr txBox="1">
          <a:spLocks noChangeArrowheads="1"/>
        </xdr:cNvSpPr>
      </xdr:nvSpPr>
      <xdr:spPr bwMode="auto">
        <a:xfrm>
          <a:off x="1600200" y="1704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7" name="Text 17"/>
        <xdr:cNvSpPr txBox="1">
          <a:spLocks noChangeArrowheads="1"/>
        </xdr:cNvSpPr>
      </xdr:nvSpPr>
      <xdr:spPr bwMode="auto">
        <a:xfrm>
          <a:off x="1600200" y="1704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8" name="Text 18"/>
        <xdr:cNvSpPr txBox="1">
          <a:spLocks noChangeArrowheads="1"/>
        </xdr:cNvSpPr>
      </xdr:nvSpPr>
      <xdr:spPr bwMode="auto">
        <a:xfrm>
          <a:off x="1600200" y="1704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0</xdr:colOff>
      <xdr:row>9</xdr:row>
      <xdr:rowOff>0</xdr:rowOff>
    </xdr:to>
    <xdr:sp macro="" textlink="">
      <xdr:nvSpPr>
        <xdr:cNvPr id="19" name="Text 21"/>
        <xdr:cNvSpPr txBox="1">
          <a:spLocks noChangeArrowheads="1"/>
        </xdr:cNvSpPr>
      </xdr:nvSpPr>
      <xdr:spPr bwMode="auto">
        <a:xfrm>
          <a:off x="3143250" y="1704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20" name="Text 24"/>
        <xdr:cNvSpPr txBox="1">
          <a:spLocks noChangeArrowheads="1"/>
        </xdr:cNvSpPr>
      </xdr:nvSpPr>
      <xdr:spPr bwMode="auto">
        <a:xfrm>
          <a:off x="6229350" y="1704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7</xdr:col>
      <xdr:colOff>0</xdr:colOff>
      <xdr:row>8</xdr:row>
      <xdr:rowOff>19050</xdr:rowOff>
    </xdr:from>
    <xdr:to>
      <xdr:col>7</xdr:col>
      <xdr:colOff>0</xdr:colOff>
      <xdr:row>8</xdr:row>
      <xdr:rowOff>514350</xdr:rowOff>
    </xdr:to>
    <xdr:sp macro="" textlink="">
      <xdr:nvSpPr>
        <xdr:cNvPr id="21" name="Text 53"/>
        <xdr:cNvSpPr txBox="1">
          <a:spLocks noChangeArrowheads="1"/>
        </xdr:cNvSpPr>
      </xdr:nvSpPr>
      <xdr:spPr bwMode="auto">
        <a:xfrm>
          <a:off x="6229350" y="156210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7</xdr:col>
      <xdr:colOff>0</xdr:colOff>
      <xdr:row>8</xdr:row>
      <xdr:rowOff>19050</xdr:rowOff>
    </xdr:from>
    <xdr:to>
      <xdr:col>7</xdr:col>
      <xdr:colOff>0</xdr:colOff>
      <xdr:row>8</xdr:row>
      <xdr:rowOff>514350</xdr:rowOff>
    </xdr:to>
    <xdr:sp macro="" textlink="">
      <xdr:nvSpPr>
        <xdr:cNvPr id="22" name="Text 54"/>
        <xdr:cNvSpPr txBox="1">
          <a:spLocks noChangeArrowheads="1"/>
        </xdr:cNvSpPr>
      </xdr:nvSpPr>
      <xdr:spPr bwMode="auto">
        <a:xfrm>
          <a:off x="6229350" y="156210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7</xdr:col>
      <xdr:colOff>0</xdr:colOff>
      <xdr:row>8</xdr:row>
      <xdr:rowOff>19050</xdr:rowOff>
    </xdr:from>
    <xdr:to>
      <xdr:col>7</xdr:col>
      <xdr:colOff>0</xdr:colOff>
      <xdr:row>8</xdr:row>
      <xdr:rowOff>504825</xdr:rowOff>
    </xdr:to>
    <xdr:sp macro="" textlink="">
      <xdr:nvSpPr>
        <xdr:cNvPr id="23" name="Text 55"/>
        <xdr:cNvSpPr txBox="1">
          <a:spLocks noChangeArrowheads="1"/>
        </xdr:cNvSpPr>
      </xdr:nvSpPr>
      <xdr:spPr bwMode="auto">
        <a:xfrm>
          <a:off x="6229350" y="156210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8</xdr:row>
      <xdr:rowOff>19050</xdr:rowOff>
    </xdr:from>
    <xdr:to>
      <xdr:col>1</xdr:col>
      <xdr:colOff>0</xdr:colOff>
      <xdr:row>8</xdr:row>
      <xdr:rowOff>514350</xdr:rowOff>
    </xdr:to>
    <xdr:sp macro="" textlink="">
      <xdr:nvSpPr>
        <xdr:cNvPr id="24" name="Text 56"/>
        <xdr:cNvSpPr txBox="1">
          <a:spLocks noChangeArrowheads="1"/>
        </xdr:cNvSpPr>
      </xdr:nvSpPr>
      <xdr:spPr bwMode="auto">
        <a:xfrm>
          <a:off x="1600200" y="156210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8</xdr:row>
      <xdr:rowOff>19050</xdr:rowOff>
    </xdr:from>
    <xdr:to>
      <xdr:col>1</xdr:col>
      <xdr:colOff>0</xdr:colOff>
      <xdr:row>8</xdr:row>
      <xdr:rowOff>514350</xdr:rowOff>
    </xdr:to>
    <xdr:sp macro="" textlink="">
      <xdr:nvSpPr>
        <xdr:cNvPr id="25" name="Text 57"/>
        <xdr:cNvSpPr txBox="1">
          <a:spLocks noChangeArrowheads="1"/>
        </xdr:cNvSpPr>
      </xdr:nvSpPr>
      <xdr:spPr bwMode="auto">
        <a:xfrm>
          <a:off x="1600200" y="156210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8</xdr:row>
      <xdr:rowOff>19050</xdr:rowOff>
    </xdr:from>
    <xdr:to>
      <xdr:col>1</xdr:col>
      <xdr:colOff>0</xdr:colOff>
      <xdr:row>8</xdr:row>
      <xdr:rowOff>504825</xdr:rowOff>
    </xdr:to>
    <xdr:sp macro="" textlink="">
      <xdr:nvSpPr>
        <xdr:cNvPr id="26" name="Text 58"/>
        <xdr:cNvSpPr txBox="1">
          <a:spLocks noChangeArrowheads="1"/>
        </xdr:cNvSpPr>
      </xdr:nvSpPr>
      <xdr:spPr bwMode="auto">
        <a:xfrm>
          <a:off x="1600200" y="156210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7" name="Text 59"/>
        <xdr:cNvSpPr txBox="1">
          <a:spLocks noChangeArrowheads="1"/>
        </xdr:cNvSpPr>
      </xdr:nvSpPr>
      <xdr:spPr bwMode="auto">
        <a:xfrm>
          <a:off x="1600200" y="1704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8</xdr:row>
      <xdr:rowOff>19050</xdr:rowOff>
    </xdr:from>
    <xdr:to>
      <xdr:col>1</xdr:col>
      <xdr:colOff>0</xdr:colOff>
      <xdr:row>8</xdr:row>
      <xdr:rowOff>514350</xdr:rowOff>
    </xdr:to>
    <xdr:sp macro="" textlink="">
      <xdr:nvSpPr>
        <xdr:cNvPr id="28" name="Text 60"/>
        <xdr:cNvSpPr txBox="1">
          <a:spLocks noChangeArrowheads="1"/>
        </xdr:cNvSpPr>
      </xdr:nvSpPr>
      <xdr:spPr bwMode="auto">
        <a:xfrm>
          <a:off x="1600200" y="156210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8</xdr:row>
      <xdr:rowOff>19050</xdr:rowOff>
    </xdr:from>
    <xdr:to>
      <xdr:col>1</xdr:col>
      <xdr:colOff>0</xdr:colOff>
      <xdr:row>8</xdr:row>
      <xdr:rowOff>514350</xdr:rowOff>
    </xdr:to>
    <xdr:sp macro="" textlink="">
      <xdr:nvSpPr>
        <xdr:cNvPr id="29" name="Text 61"/>
        <xdr:cNvSpPr txBox="1">
          <a:spLocks noChangeArrowheads="1"/>
        </xdr:cNvSpPr>
      </xdr:nvSpPr>
      <xdr:spPr bwMode="auto">
        <a:xfrm>
          <a:off x="1600200" y="156210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30" name="Text 64"/>
        <xdr:cNvSpPr txBox="1">
          <a:spLocks noChangeArrowheads="1"/>
        </xdr:cNvSpPr>
      </xdr:nvSpPr>
      <xdr:spPr bwMode="auto">
        <a:xfrm>
          <a:off x="6229350" y="1704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31" name="Text 65"/>
        <xdr:cNvSpPr txBox="1">
          <a:spLocks noChangeArrowheads="1"/>
        </xdr:cNvSpPr>
      </xdr:nvSpPr>
      <xdr:spPr bwMode="auto">
        <a:xfrm>
          <a:off x="6229350" y="1704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32" name="Text 66"/>
        <xdr:cNvSpPr txBox="1">
          <a:spLocks noChangeArrowheads="1"/>
        </xdr:cNvSpPr>
      </xdr:nvSpPr>
      <xdr:spPr bwMode="auto">
        <a:xfrm>
          <a:off x="6229350" y="1704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33" name="Text 16"/>
        <xdr:cNvSpPr txBox="1">
          <a:spLocks noChangeArrowheads="1"/>
        </xdr:cNvSpPr>
      </xdr:nvSpPr>
      <xdr:spPr bwMode="auto">
        <a:xfrm>
          <a:off x="6229350" y="1704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9</xdr:col>
      <xdr:colOff>19050</xdr:colOff>
      <xdr:row>8</xdr:row>
      <xdr:rowOff>19050</xdr:rowOff>
    </xdr:from>
    <xdr:to>
      <xdr:col>10</xdr:col>
      <xdr:colOff>0</xdr:colOff>
      <xdr:row>8</xdr:row>
      <xdr:rowOff>514350</xdr:rowOff>
    </xdr:to>
    <xdr:sp macro="" textlink="">
      <xdr:nvSpPr>
        <xdr:cNvPr id="34" name="Text 56"/>
        <xdr:cNvSpPr txBox="1">
          <a:spLocks noChangeArrowheads="1"/>
        </xdr:cNvSpPr>
      </xdr:nvSpPr>
      <xdr:spPr bwMode="auto">
        <a:xfrm>
          <a:off x="7791450" y="1562100"/>
          <a:ext cx="7524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9</xdr:col>
      <xdr:colOff>19050</xdr:colOff>
      <xdr:row>8</xdr:row>
      <xdr:rowOff>19050</xdr:rowOff>
    </xdr:from>
    <xdr:to>
      <xdr:col>10</xdr:col>
      <xdr:colOff>0</xdr:colOff>
      <xdr:row>8</xdr:row>
      <xdr:rowOff>514350</xdr:rowOff>
    </xdr:to>
    <xdr:sp macro="" textlink="">
      <xdr:nvSpPr>
        <xdr:cNvPr id="35" name="Text 57"/>
        <xdr:cNvSpPr txBox="1">
          <a:spLocks noChangeArrowheads="1"/>
        </xdr:cNvSpPr>
      </xdr:nvSpPr>
      <xdr:spPr bwMode="auto">
        <a:xfrm>
          <a:off x="7791450" y="1562100"/>
          <a:ext cx="7524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9</xdr:col>
      <xdr:colOff>19050</xdr:colOff>
      <xdr:row>8</xdr:row>
      <xdr:rowOff>19050</xdr:rowOff>
    </xdr:from>
    <xdr:to>
      <xdr:col>10</xdr:col>
      <xdr:colOff>0</xdr:colOff>
      <xdr:row>8</xdr:row>
      <xdr:rowOff>514350</xdr:rowOff>
    </xdr:to>
    <xdr:sp macro="" textlink="">
      <xdr:nvSpPr>
        <xdr:cNvPr id="36" name="Text 56"/>
        <xdr:cNvSpPr txBox="1">
          <a:spLocks noChangeArrowheads="1"/>
        </xdr:cNvSpPr>
      </xdr:nvSpPr>
      <xdr:spPr bwMode="auto">
        <a:xfrm>
          <a:off x="7791450" y="1562100"/>
          <a:ext cx="7524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9</xdr:col>
      <xdr:colOff>19050</xdr:colOff>
      <xdr:row>8</xdr:row>
      <xdr:rowOff>19050</xdr:rowOff>
    </xdr:from>
    <xdr:to>
      <xdr:col>10</xdr:col>
      <xdr:colOff>0</xdr:colOff>
      <xdr:row>8</xdr:row>
      <xdr:rowOff>514350</xdr:rowOff>
    </xdr:to>
    <xdr:sp macro="" textlink="">
      <xdr:nvSpPr>
        <xdr:cNvPr id="37" name="Text 57"/>
        <xdr:cNvSpPr txBox="1">
          <a:spLocks noChangeArrowheads="1"/>
        </xdr:cNvSpPr>
      </xdr:nvSpPr>
      <xdr:spPr bwMode="auto">
        <a:xfrm>
          <a:off x="7791450" y="1562100"/>
          <a:ext cx="7524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600200" y="514350"/>
          <a:ext cx="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Average duration of early childhood education in years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Durée moyenne de la préscolarité en années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6" name="Text 5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7" name="Text 6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8" name="Text 7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9" name="Text 8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0" name="Text 9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1" name="Text 10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2" name="Text 11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3" name="Text 12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4" name="Text 13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5" name="Text 14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6" name="Text 15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11</xdr:col>
      <xdr:colOff>0</xdr:colOff>
      <xdr:row>9</xdr:row>
      <xdr:rowOff>0</xdr:rowOff>
    </xdr:from>
    <xdr:to>
      <xdr:col>11</xdr:col>
      <xdr:colOff>0</xdr:colOff>
      <xdr:row>9</xdr:row>
      <xdr:rowOff>0</xdr:rowOff>
    </xdr:to>
    <xdr:sp macro="" textlink="">
      <xdr:nvSpPr>
        <xdr:cNvPr id="17" name="Text 16"/>
        <xdr:cNvSpPr txBox="1">
          <a:spLocks noChangeArrowheads="1"/>
        </xdr:cNvSpPr>
      </xdr:nvSpPr>
      <xdr:spPr bwMode="auto">
        <a:xfrm>
          <a:off x="931545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8" name="Text 17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9" name="Text 18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0" name="Text 19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1" name="Text 20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2" name="Text 21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3" name="Text 22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4" name="Text 23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5" name="Text 24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26" name="Text 38"/>
        <xdr:cNvSpPr txBox="1">
          <a:spLocks noChangeArrowheads="1"/>
        </xdr:cNvSpPr>
      </xdr:nvSpPr>
      <xdr:spPr bwMode="auto">
        <a:xfrm>
          <a:off x="1600200" y="1676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27" name="Text 51"/>
        <xdr:cNvSpPr txBox="1">
          <a:spLocks noChangeArrowheads="1"/>
        </xdr:cNvSpPr>
      </xdr:nvSpPr>
      <xdr:spPr bwMode="auto">
        <a:xfrm>
          <a:off x="1600200" y="1676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28" name="Text 53"/>
        <xdr:cNvSpPr txBox="1">
          <a:spLocks noChangeArrowheads="1"/>
        </xdr:cNvSpPr>
      </xdr:nvSpPr>
      <xdr:spPr bwMode="auto">
        <a:xfrm>
          <a:off x="1600200" y="1676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29" name="Text 54"/>
        <xdr:cNvSpPr txBox="1">
          <a:spLocks noChangeArrowheads="1"/>
        </xdr:cNvSpPr>
      </xdr:nvSpPr>
      <xdr:spPr bwMode="auto">
        <a:xfrm>
          <a:off x="1600200" y="1676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30" name="Text 55"/>
        <xdr:cNvSpPr txBox="1">
          <a:spLocks noChangeArrowheads="1"/>
        </xdr:cNvSpPr>
      </xdr:nvSpPr>
      <xdr:spPr bwMode="auto">
        <a:xfrm>
          <a:off x="1600200" y="1676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31" name="Text 56"/>
        <xdr:cNvSpPr txBox="1">
          <a:spLocks noChangeArrowheads="1"/>
        </xdr:cNvSpPr>
      </xdr:nvSpPr>
      <xdr:spPr bwMode="auto">
        <a:xfrm>
          <a:off x="1600200" y="1676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32" name="Text 57"/>
        <xdr:cNvSpPr txBox="1">
          <a:spLocks noChangeArrowheads="1"/>
        </xdr:cNvSpPr>
      </xdr:nvSpPr>
      <xdr:spPr bwMode="auto">
        <a:xfrm>
          <a:off x="1600200" y="1676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33" name="Text 58"/>
        <xdr:cNvSpPr txBox="1">
          <a:spLocks noChangeArrowheads="1"/>
        </xdr:cNvSpPr>
      </xdr:nvSpPr>
      <xdr:spPr bwMode="auto">
        <a:xfrm>
          <a:off x="1600200" y="1676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11</xdr:col>
      <xdr:colOff>0</xdr:colOff>
      <xdr:row>9</xdr:row>
      <xdr:rowOff>0</xdr:rowOff>
    </xdr:from>
    <xdr:to>
      <xdr:col>11</xdr:col>
      <xdr:colOff>0</xdr:colOff>
      <xdr:row>9</xdr:row>
      <xdr:rowOff>0</xdr:rowOff>
    </xdr:to>
    <xdr:sp macro="" textlink="">
      <xdr:nvSpPr>
        <xdr:cNvPr id="34" name="Text 59"/>
        <xdr:cNvSpPr txBox="1">
          <a:spLocks noChangeArrowheads="1"/>
        </xdr:cNvSpPr>
      </xdr:nvSpPr>
      <xdr:spPr bwMode="auto">
        <a:xfrm>
          <a:off x="931545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11</xdr:col>
      <xdr:colOff>0</xdr:colOff>
      <xdr:row>6</xdr:row>
      <xdr:rowOff>19050</xdr:rowOff>
    </xdr:from>
    <xdr:to>
      <xdr:col>11</xdr:col>
      <xdr:colOff>0</xdr:colOff>
      <xdr:row>6</xdr:row>
      <xdr:rowOff>514350</xdr:rowOff>
    </xdr:to>
    <xdr:sp macro="" textlink="">
      <xdr:nvSpPr>
        <xdr:cNvPr id="35" name="Text 61"/>
        <xdr:cNvSpPr txBox="1">
          <a:spLocks noChangeArrowheads="1"/>
        </xdr:cNvSpPr>
      </xdr:nvSpPr>
      <xdr:spPr bwMode="auto">
        <a:xfrm>
          <a:off x="9315450" y="153352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6" name="Text 62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7" name="Text 63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8" name="Text 64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9" name="Text 65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40" name="Text 66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6</xdr:col>
      <xdr:colOff>19050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1" name="Text 38"/>
        <xdr:cNvSpPr txBox="1">
          <a:spLocks noChangeArrowheads="1"/>
        </xdr:cNvSpPr>
      </xdr:nvSpPr>
      <xdr:spPr bwMode="auto">
        <a:xfrm>
          <a:off x="5476875" y="1676400"/>
          <a:ext cx="752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6</xdr:col>
      <xdr:colOff>19050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2" name="Text 51"/>
        <xdr:cNvSpPr txBox="1">
          <a:spLocks noChangeArrowheads="1"/>
        </xdr:cNvSpPr>
      </xdr:nvSpPr>
      <xdr:spPr bwMode="auto">
        <a:xfrm>
          <a:off x="5476875" y="1676400"/>
          <a:ext cx="752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6</xdr:col>
      <xdr:colOff>19050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3" name="Text 38"/>
        <xdr:cNvSpPr txBox="1">
          <a:spLocks noChangeArrowheads="1"/>
        </xdr:cNvSpPr>
      </xdr:nvSpPr>
      <xdr:spPr bwMode="auto">
        <a:xfrm>
          <a:off x="5476875" y="1676400"/>
          <a:ext cx="752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44" name="Text 1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Average duration of early childhood education in years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Durée moyenne de la préscolarité en années</a:t>
          </a:r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45" name="Text 3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46" name="Text 4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47" name="Text 5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48" name="Text 6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49" name="Text 7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50" name="Text 8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51" name="Text 9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52" name="Text 10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53" name="Text 11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54" name="Text 12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55" name="Text 13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56" name="Text 15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57" name="Text 22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58" name="Text 23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59" name="Text 24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60" name="Text 53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61" name="Text 54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62" name="Text 55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63" name="Text 64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64" name="Text 65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65" name="Text 66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66" name="Text 1"/>
        <xdr:cNvSpPr txBox="1">
          <a:spLocks noChangeArrowheads="1"/>
        </xdr:cNvSpPr>
      </xdr:nvSpPr>
      <xdr:spPr bwMode="auto">
        <a:xfrm>
          <a:off x="3143250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Average duration of early childhood education in years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Durée moyenne de la préscolarité en années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67" name="Text 38"/>
        <xdr:cNvSpPr txBox="1">
          <a:spLocks noChangeArrowheads="1"/>
        </xdr:cNvSpPr>
      </xdr:nvSpPr>
      <xdr:spPr bwMode="auto">
        <a:xfrm>
          <a:off x="3143250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68" name="Text 51"/>
        <xdr:cNvSpPr txBox="1">
          <a:spLocks noChangeArrowheads="1"/>
        </xdr:cNvSpPr>
      </xdr:nvSpPr>
      <xdr:spPr bwMode="auto">
        <a:xfrm>
          <a:off x="3143250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69" name="Text 53"/>
        <xdr:cNvSpPr txBox="1">
          <a:spLocks noChangeArrowheads="1"/>
        </xdr:cNvSpPr>
      </xdr:nvSpPr>
      <xdr:spPr bwMode="auto">
        <a:xfrm>
          <a:off x="3143250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70" name="Text 54"/>
        <xdr:cNvSpPr txBox="1">
          <a:spLocks noChangeArrowheads="1"/>
        </xdr:cNvSpPr>
      </xdr:nvSpPr>
      <xdr:spPr bwMode="auto">
        <a:xfrm>
          <a:off x="3143250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71" name="Text 55"/>
        <xdr:cNvSpPr txBox="1">
          <a:spLocks noChangeArrowheads="1"/>
        </xdr:cNvSpPr>
      </xdr:nvSpPr>
      <xdr:spPr bwMode="auto">
        <a:xfrm>
          <a:off x="3143250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72" name="Text 56"/>
        <xdr:cNvSpPr txBox="1">
          <a:spLocks noChangeArrowheads="1"/>
        </xdr:cNvSpPr>
      </xdr:nvSpPr>
      <xdr:spPr bwMode="auto">
        <a:xfrm>
          <a:off x="3143250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73" name="Text 57"/>
        <xdr:cNvSpPr txBox="1">
          <a:spLocks noChangeArrowheads="1"/>
        </xdr:cNvSpPr>
      </xdr:nvSpPr>
      <xdr:spPr bwMode="auto">
        <a:xfrm>
          <a:off x="3143250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74" name="Text 58"/>
        <xdr:cNvSpPr txBox="1">
          <a:spLocks noChangeArrowheads="1"/>
        </xdr:cNvSpPr>
      </xdr:nvSpPr>
      <xdr:spPr bwMode="auto">
        <a:xfrm>
          <a:off x="3143250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6</xdr:col>
      <xdr:colOff>0</xdr:colOff>
      <xdr:row>39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75" name="Text 38"/>
        <xdr:cNvSpPr txBox="1">
          <a:spLocks noChangeArrowheads="1"/>
        </xdr:cNvSpPr>
      </xdr:nvSpPr>
      <xdr:spPr bwMode="auto">
        <a:xfrm>
          <a:off x="545782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6</xdr:col>
      <xdr:colOff>0</xdr:colOff>
      <xdr:row>39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76" name="Text 51"/>
        <xdr:cNvSpPr txBox="1">
          <a:spLocks noChangeArrowheads="1"/>
        </xdr:cNvSpPr>
      </xdr:nvSpPr>
      <xdr:spPr bwMode="auto">
        <a:xfrm>
          <a:off x="545782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6</xdr:col>
      <xdr:colOff>0</xdr:colOff>
      <xdr:row>39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77" name="Text 53"/>
        <xdr:cNvSpPr txBox="1">
          <a:spLocks noChangeArrowheads="1"/>
        </xdr:cNvSpPr>
      </xdr:nvSpPr>
      <xdr:spPr bwMode="auto">
        <a:xfrm>
          <a:off x="545782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6</xdr:col>
      <xdr:colOff>0</xdr:colOff>
      <xdr:row>39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78" name="Text 54"/>
        <xdr:cNvSpPr txBox="1">
          <a:spLocks noChangeArrowheads="1"/>
        </xdr:cNvSpPr>
      </xdr:nvSpPr>
      <xdr:spPr bwMode="auto">
        <a:xfrm>
          <a:off x="545782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6</xdr:col>
      <xdr:colOff>0</xdr:colOff>
      <xdr:row>39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79" name="Text 55"/>
        <xdr:cNvSpPr txBox="1">
          <a:spLocks noChangeArrowheads="1"/>
        </xdr:cNvSpPr>
      </xdr:nvSpPr>
      <xdr:spPr bwMode="auto">
        <a:xfrm>
          <a:off x="545782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6</xdr:col>
      <xdr:colOff>0</xdr:colOff>
      <xdr:row>39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80" name="Text 56"/>
        <xdr:cNvSpPr txBox="1">
          <a:spLocks noChangeArrowheads="1"/>
        </xdr:cNvSpPr>
      </xdr:nvSpPr>
      <xdr:spPr bwMode="auto">
        <a:xfrm>
          <a:off x="545782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6</xdr:col>
      <xdr:colOff>0</xdr:colOff>
      <xdr:row>39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81" name="Text 57"/>
        <xdr:cNvSpPr txBox="1">
          <a:spLocks noChangeArrowheads="1"/>
        </xdr:cNvSpPr>
      </xdr:nvSpPr>
      <xdr:spPr bwMode="auto">
        <a:xfrm>
          <a:off x="545782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6</xdr:col>
      <xdr:colOff>0</xdr:colOff>
      <xdr:row>39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82" name="Text 58"/>
        <xdr:cNvSpPr txBox="1">
          <a:spLocks noChangeArrowheads="1"/>
        </xdr:cNvSpPr>
      </xdr:nvSpPr>
      <xdr:spPr bwMode="auto">
        <a:xfrm>
          <a:off x="545782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0</xdr:col>
      <xdr:colOff>0</xdr:colOff>
      <xdr:row>39</xdr:row>
      <xdr:rowOff>0</xdr:rowOff>
    </xdr:from>
    <xdr:to>
      <xdr:col>11</xdr:col>
      <xdr:colOff>9525</xdr:colOff>
      <xdr:row>39</xdr:row>
      <xdr:rowOff>0</xdr:rowOff>
    </xdr:to>
    <xdr:graphicFrame macro="">
      <xdr:nvGraphicFramePr>
        <xdr:cNvPr id="83" name="Diagramm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0.46748</cdr:x>
      <cdr:y>0.06494</cdr:y>
    </cdr:from>
    <cdr:to>
      <cdr:x>1</cdr:x>
      <cdr:y>0.23374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184" y="50800"/>
          <a:ext cx="390563" cy="123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" b="0" i="0" u="none" strike="noStrike" baseline="0">
              <a:solidFill>
                <a:srgbClr val="000000"/>
              </a:solidFill>
              <a:latin typeface="Arial"/>
              <a:cs typeface="Arial"/>
            </a:rPr>
            <a:t>Age 18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600200" y="514350"/>
          <a:ext cx="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Average duration of early childhood education in years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Durée moyenne de la préscolarité en années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6" name="Text 5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7" name="Text 6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8" name="Text 7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9" name="Text 8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0" name="Text 9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1" name="Text 10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2" name="Text 11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3" name="Text 12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4" name="Text 13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5" name="Text 14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6" name="Text 15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0</xdr:colOff>
      <xdr:row>10</xdr:row>
      <xdr:rowOff>0</xdr:rowOff>
    </xdr:from>
    <xdr:to>
      <xdr:col>4</xdr:col>
      <xdr:colOff>0</xdr:colOff>
      <xdr:row>10</xdr:row>
      <xdr:rowOff>0</xdr:rowOff>
    </xdr:to>
    <xdr:sp macro="" textlink="">
      <xdr:nvSpPr>
        <xdr:cNvPr id="17" name="Text 16"/>
        <xdr:cNvSpPr txBox="1">
          <a:spLocks noChangeArrowheads="1"/>
        </xdr:cNvSpPr>
      </xdr:nvSpPr>
      <xdr:spPr bwMode="auto">
        <a:xfrm>
          <a:off x="67437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8" name="Text 17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9" name="Text 18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0" name="Text 19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1" name="Text 20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2" name="Text 21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3" name="Text 22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4" name="Text 23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5" name="Text 24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26" name="Text 38"/>
        <xdr:cNvSpPr txBox="1">
          <a:spLocks noChangeArrowheads="1"/>
        </xdr:cNvSpPr>
      </xdr:nvSpPr>
      <xdr:spPr bwMode="auto">
        <a:xfrm>
          <a:off x="1600200" y="151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27" name="Text 51"/>
        <xdr:cNvSpPr txBox="1">
          <a:spLocks noChangeArrowheads="1"/>
        </xdr:cNvSpPr>
      </xdr:nvSpPr>
      <xdr:spPr bwMode="auto">
        <a:xfrm>
          <a:off x="1600200" y="151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28" name="Text 53"/>
        <xdr:cNvSpPr txBox="1">
          <a:spLocks noChangeArrowheads="1"/>
        </xdr:cNvSpPr>
      </xdr:nvSpPr>
      <xdr:spPr bwMode="auto">
        <a:xfrm>
          <a:off x="1600200" y="151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29" name="Text 54"/>
        <xdr:cNvSpPr txBox="1">
          <a:spLocks noChangeArrowheads="1"/>
        </xdr:cNvSpPr>
      </xdr:nvSpPr>
      <xdr:spPr bwMode="auto">
        <a:xfrm>
          <a:off x="1600200" y="151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30" name="Text 55"/>
        <xdr:cNvSpPr txBox="1">
          <a:spLocks noChangeArrowheads="1"/>
        </xdr:cNvSpPr>
      </xdr:nvSpPr>
      <xdr:spPr bwMode="auto">
        <a:xfrm>
          <a:off x="1600200" y="151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31" name="Text 56"/>
        <xdr:cNvSpPr txBox="1">
          <a:spLocks noChangeArrowheads="1"/>
        </xdr:cNvSpPr>
      </xdr:nvSpPr>
      <xdr:spPr bwMode="auto">
        <a:xfrm>
          <a:off x="1600200" y="151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32" name="Text 57"/>
        <xdr:cNvSpPr txBox="1">
          <a:spLocks noChangeArrowheads="1"/>
        </xdr:cNvSpPr>
      </xdr:nvSpPr>
      <xdr:spPr bwMode="auto">
        <a:xfrm>
          <a:off x="1600200" y="151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33" name="Text 58"/>
        <xdr:cNvSpPr txBox="1">
          <a:spLocks noChangeArrowheads="1"/>
        </xdr:cNvSpPr>
      </xdr:nvSpPr>
      <xdr:spPr bwMode="auto">
        <a:xfrm>
          <a:off x="1600200" y="151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4</xdr:col>
      <xdr:colOff>0</xdr:colOff>
      <xdr:row>10</xdr:row>
      <xdr:rowOff>0</xdr:rowOff>
    </xdr:from>
    <xdr:to>
      <xdr:col>4</xdr:col>
      <xdr:colOff>0</xdr:colOff>
      <xdr:row>10</xdr:row>
      <xdr:rowOff>0</xdr:rowOff>
    </xdr:to>
    <xdr:sp macro="" textlink="">
      <xdr:nvSpPr>
        <xdr:cNvPr id="34" name="Text 59"/>
        <xdr:cNvSpPr txBox="1">
          <a:spLocks noChangeArrowheads="1"/>
        </xdr:cNvSpPr>
      </xdr:nvSpPr>
      <xdr:spPr bwMode="auto">
        <a:xfrm>
          <a:off x="67437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4</xdr:col>
      <xdr:colOff>0</xdr:colOff>
      <xdr:row>6</xdr:row>
      <xdr:rowOff>19050</xdr:rowOff>
    </xdr:from>
    <xdr:to>
      <xdr:col>4</xdr:col>
      <xdr:colOff>0</xdr:colOff>
      <xdr:row>6</xdr:row>
      <xdr:rowOff>514350</xdr:rowOff>
    </xdr:to>
    <xdr:sp macro="" textlink="">
      <xdr:nvSpPr>
        <xdr:cNvPr id="35" name="Text 60"/>
        <xdr:cNvSpPr txBox="1">
          <a:spLocks noChangeArrowheads="1"/>
        </xdr:cNvSpPr>
      </xdr:nvSpPr>
      <xdr:spPr bwMode="auto">
        <a:xfrm>
          <a:off x="6743700" y="120967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4</xdr:col>
      <xdr:colOff>0</xdr:colOff>
      <xdr:row>6</xdr:row>
      <xdr:rowOff>19050</xdr:rowOff>
    </xdr:from>
    <xdr:to>
      <xdr:col>4</xdr:col>
      <xdr:colOff>0</xdr:colOff>
      <xdr:row>6</xdr:row>
      <xdr:rowOff>514350</xdr:rowOff>
    </xdr:to>
    <xdr:sp macro="" textlink="">
      <xdr:nvSpPr>
        <xdr:cNvPr id="36" name="Text 61"/>
        <xdr:cNvSpPr txBox="1">
          <a:spLocks noChangeArrowheads="1"/>
        </xdr:cNvSpPr>
      </xdr:nvSpPr>
      <xdr:spPr bwMode="auto">
        <a:xfrm>
          <a:off x="6743700" y="120967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37" name="Text 62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38" name="Text 63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39" name="Text 64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40" name="Text 65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41" name="Text 66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4</xdr:col>
      <xdr:colOff>0</xdr:colOff>
      <xdr:row>7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42" name="Text 38"/>
        <xdr:cNvSpPr txBox="1">
          <a:spLocks noChangeArrowheads="1"/>
        </xdr:cNvSpPr>
      </xdr:nvSpPr>
      <xdr:spPr bwMode="auto">
        <a:xfrm>
          <a:off x="6743700" y="151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4</xdr:col>
      <xdr:colOff>0</xdr:colOff>
      <xdr:row>7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43" name="Text 51"/>
        <xdr:cNvSpPr txBox="1">
          <a:spLocks noChangeArrowheads="1"/>
        </xdr:cNvSpPr>
      </xdr:nvSpPr>
      <xdr:spPr bwMode="auto">
        <a:xfrm>
          <a:off x="6743700" y="151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4</xdr:col>
      <xdr:colOff>0</xdr:colOff>
      <xdr:row>7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44" name="Text 38"/>
        <xdr:cNvSpPr txBox="1">
          <a:spLocks noChangeArrowheads="1"/>
        </xdr:cNvSpPr>
      </xdr:nvSpPr>
      <xdr:spPr bwMode="auto">
        <a:xfrm>
          <a:off x="6743700" y="151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4</xdr:col>
      <xdr:colOff>9525</xdr:colOff>
      <xdr:row>33</xdr:row>
      <xdr:rowOff>0</xdr:rowOff>
    </xdr:to>
    <xdr:graphicFrame macro="">
      <xdr:nvGraphicFramePr>
        <xdr:cNvPr id="45" name="Diagramm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MUELLE~1.006/LOKALE~1/Temp/Tab_A3-5_Forme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UOE/Ind2001/calcul_B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UOE/Ind2002/data2000/E8C3N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UOE/Ind2002/data2000/E8C3N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NWB/POpu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A3.5"/>
      <sheetName val="Daten"/>
      <sheetName val="Abb. A3.5"/>
      <sheetName val="Data A3.2 "/>
      <sheetName val="data A3.3"/>
      <sheetName val="data A3.4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calcul_B6.1"/>
      <sheetName val="calcul_B6.2"/>
      <sheetName val="calcul_B6.1_enrl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 t="str">
            <v>m</v>
          </cell>
          <cell r="D8" t="str">
            <v>+</v>
          </cell>
          <cell r="E8" t="str">
            <v>m</v>
          </cell>
          <cell r="F8" t="str">
            <v>+</v>
          </cell>
          <cell r="G8" t="str">
            <v>m</v>
          </cell>
          <cell r="H8" t="str">
            <v>+</v>
          </cell>
          <cell r="I8" t="str">
            <v>m</v>
          </cell>
          <cell r="J8" t="str">
            <v>+</v>
          </cell>
          <cell r="K8" t="str">
            <v>m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 t="str">
            <v>m</v>
          </cell>
          <cell r="D12" t="str">
            <v>+</v>
          </cell>
          <cell r="E12" t="str">
            <v>m</v>
          </cell>
          <cell r="F12" t="str">
            <v>-(</v>
          </cell>
          <cell r="G12" t="str">
            <v>m</v>
          </cell>
          <cell r="H12" t="str">
            <v>+</v>
          </cell>
          <cell r="I12" t="str">
            <v>m</v>
          </cell>
          <cell r="J12" t="str">
            <v>))/</v>
          </cell>
          <cell r="K12">
            <v>18060199.07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 t="str">
            <v>m</v>
          </cell>
          <cell r="D16" t="str">
            <v>+</v>
          </cell>
          <cell r="E16" t="str">
            <v>m</v>
          </cell>
          <cell r="F16" t="str">
            <v>+</v>
          </cell>
          <cell r="G16" t="str">
            <v>m</v>
          </cell>
          <cell r="H16" t="str">
            <v>+</v>
          </cell>
          <cell r="I16" t="str">
            <v>m</v>
          </cell>
          <cell r="J16" t="str">
            <v>+</v>
          </cell>
          <cell r="K16" t="str">
            <v>m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 t="str">
            <v>m [358589.269]</v>
          </cell>
          <cell r="D21" t="str">
            <v>+</v>
          </cell>
          <cell r="E21" t="str">
            <v>m</v>
          </cell>
          <cell r="F21" t="str">
            <v>+</v>
          </cell>
          <cell r="G21" t="str">
            <v>m</v>
          </cell>
          <cell r="H21" t="str">
            <v>+</v>
          </cell>
          <cell r="I21" t="str">
            <v>m</v>
          </cell>
          <cell r="J21" t="str">
            <v>+</v>
          </cell>
          <cell r="K21" t="str">
            <v>m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 t="str">
            <v>m</v>
          </cell>
          <cell r="D25" t="str">
            <v>+</v>
          </cell>
          <cell r="E25" t="str">
            <v>m</v>
          </cell>
          <cell r="F25" t="str">
            <v>-(</v>
          </cell>
          <cell r="G25" t="str">
            <v>m</v>
          </cell>
          <cell r="H25" t="str">
            <v>+</v>
          </cell>
          <cell r="I25" t="str">
            <v>m</v>
          </cell>
          <cell r="J25" t="str">
            <v>))/</v>
          </cell>
          <cell r="K25">
            <v>18060199.07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 t="str">
            <v>m [358589.269]</v>
          </cell>
          <cell r="D29" t="str">
            <v>+</v>
          </cell>
          <cell r="E29" t="str">
            <v>m</v>
          </cell>
          <cell r="F29" t="str">
            <v>+</v>
          </cell>
          <cell r="G29" t="str">
            <v>m</v>
          </cell>
          <cell r="H29" t="str">
            <v>+</v>
          </cell>
          <cell r="I29" t="str">
            <v>m</v>
          </cell>
          <cell r="J29" t="str">
            <v>+</v>
          </cell>
          <cell r="K29" t="str">
            <v>m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 t="str">
            <v>m</v>
          </cell>
          <cell r="D34" t="str">
            <v>+</v>
          </cell>
          <cell r="E34" t="str">
            <v>m</v>
          </cell>
          <cell r="F34" t="str">
            <v>+</v>
          </cell>
          <cell r="G34" t="str">
            <v>m</v>
          </cell>
          <cell r="H34" t="str">
            <v>+</v>
          </cell>
          <cell r="I34" t="str">
            <v>m</v>
          </cell>
          <cell r="J34" t="str">
            <v>+</v>
          </cell>
          <cell r="K34" t="str">
            <v>m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19.291729469728001</v>
          </cell>
          <cell r="D2">
            <v>21.901384283180398</v>
          </cell>
        </row>
        <row r="3">
          <cell r="A3" t="str">
            <v>Australia</v>
          </cell>
          <cell r="B3" t="str">
            <v>ISC5A</v>
          </cell>
          <cell r="C3">
            <v>18.423403469915101</v>
          </cell>
          <cell r="D3">
            <v>19.8696322773344</v>
          </cell>
        </row>
        <row r="4">
          <cell r="A4" t="str">
            <v>Austria</v>
          </cell>
          <cell r="B4" t="str">
            <v>ISC5A</v>
          </cell>
          <cell r="C4">
            <v>19.134505924025898</v>
          </cell>
          <cell r="D4">
            <v>20.462142737756999</v>
          </cell>
        </row>
        <row r="5">
          <cell r="A5" t="str">
            <v>Belgium (Fl)</v>
          </cell>
          <cell r="B5" t="str">
            <v>ISC5A</v>
          </cell>
          <cell r="C5">
            <v>18.3456510067114</v>
          </cell>
          <cell r="D5">
            <v>18.898657718120798</v>
          </cell>
        </row>
        <row r="6">
          <cell r="A6" t="str">
            <v>Czech Republic</v>
          </cell>
          <cell r="B6" t="str">
            <v>ISC5A</v>
          </cell>
          <cell r="C6">
            <v>18.705766369047598</v>
          </cell>
          <cell r="D6">
            <v>19.6689660769356</v>
          </cell>
        </row>
        <row r="7">
          <cell r="A7" t="str">
            <v>Denmark</v>
          </cell>
          <cell r="B7" t="str">
            <v>ISC5A</v>
          </cell>
          <cell r="C7">
            <v>20.783328335832099</v>
          </cell>
          <cell r="D7">
            <v>22.437204222788498</v>
          </cell>
        </row>
        <row r="8">
          <cell r="A8" t="str">
            <v>Finland</v>
          </cell>
          <cell r="B8" t="str">
            <v>ISC5A</v>
          </cell>
          <cell r="C8">
            <v>19.881798756798801</v>
          </cell>
          <cell r="D8">
            <v>21.566177518164999</v>
          </cell>
        </row>
        <row r="9">
          <cell r="A9" t="str">
            <v>France</v>
          </cell>
          <cell r="B9" t="str">
            <v>ISC5A</v>
          </cell>
          <cell r="C9">
            <v>18.290915980431301</v>
          </cell>
          <cell r="D9">
            <v>18.887280342655298</v>
          </cell>
        </row>
        <row r="10">
          <cell r="A10" t="str">
            <v>Germany</v>
          </cell>
          <cell r="B10" t="str">
            <v>ISC5A</v>
          </cell>
          <cell r="C10">
            <v>20.058310267562899</v>
          </cell>
          <cell r="D10">
            <v>21.433004926108399</v>
          </cell>
        </row>
        <row r="11">
          <cell r="A11" t="str">
            <v>Hungary</v>
          </cell>
          <cell r="B11" t="str">
            <v>ISC5A</v>
          </cell>
          <cell r="C11">
            <v>19.1969164923885</v>
          </cell>
          <cell r="D11">
            <v>20.9898683276827</v>
          </cell>
        </row>
        <row r="12">
          <cell r="A12" t="str">
            <v>Iceland</v>
          </cell>
          <cell r="B12" t="str">
            <v>ISC5A</v>
          </cell>
          <cell r="C12">
            <v>20.896598639455799</v>
          </cell>
          <cell r="D12">
            <v>22.691304347826101</v>
          </cell>
        </row>
        <row r="13">
          <cell r="A13" t="str">
            <v>Indonesia</v>
          </cell>
          <cell r="B13" t="str">
            <v>ISC5A</v>
          </cell>
          <cell r="C13">
            <v>18.908083819080598</v>
          </cell>
          <cell r="D13">
            <v>19.658632932507501</v>
          </cell>
        </row>
        <row r="14">
          <cell r="A14" t="str">
            <v>Ireland</v>
          </cell>
          <cell r="B14" t="str">
            <v>ISC5A</v>
          </cell>
          <cell r="C14">
            <v>18.267867671143101</v>
          </cell>
          <cell r="D14">
            <v>18.962987225679701</v>
          </cell>
        </row>
        <row r="15">
          <cell r="A15" t="str">
            <v>Israel</v>
          </cell>
          <cell r="B15" t="str">
            <v>ISC5A</v>
          </cell>
          <cell r="C15">
            <v>21.363993558776201</v>
          </cell>
          <cell r="D15">
            <v>23.466992665036699</v>
          </cell>
        </row>
        <row r="16">
          <cell r="A16" t="str">
            <v>Jordan</v>
          </cell>
          <cell r="B16" t="str">
            <v>ISC5A</v>
          </cell>
          <cell r="C16">
            <v>18.2200234074569</v>
          </cell>
          <cell r="D16">
            <v>18.550058518642398</v>
          </cell>
        </row>
        <row r="17">
          <cell r="A17" t="str">
            <v>Malaysia</v>
          </cell>
          <cell r="B17" t="str">
            <v>ISC5A</v>
          </cell>
          <cell r="C17">
            <v>20.1392780838862</v>
          </cell>
          <cell r="D17">
            <v>22.654050302139499</v>
          </cell>
        </row>
        <row r="18">
          <cell r="A18" t="str">
            <v>Mexico</v>
          </cell>
          <cell r="B18" t="str">
            <v>ISC5A</v>
          </cell>
          <cell r="C18">
            <v>18.324831106070299</v>
          </cell>
          <cell r="D18">
            <v>19.483454300778799</v>
          </cell>
        </row>
        <row r="19">
          <cell r="A19" t="str">
            <v>Netherlands</v>
          </cell>
          <cell r="B19" t="str">
            <v>ISC5A</v>
          </cell>
          <cell r="C19">
            <v>18.4958522484771</v>
          </cell>
          <cell r="D19">
            <v>19.77646268782</v>
          </cell>
        </row>
        <row r="20">
          <cell r="A20" t="str">
            <v>New Zealand</v>
          </cell>
          <cell r="B20" t="str">
            <v>ISC5A</v>
          </cell>
          <cell r="C20">
            <v>18.9481471463349</v>
          </cell>
          <cell r="D20">
            <v>22.664659843467799</v>
          </cell>
        </row>
        <row r="21">
          <cell r="A21" t="str">
            <v>Norway</v>
          </cell>
          <cell r="B21" t="str">
            <v>ISC5A</v>
          </cell>
          <cell r="C21">
            <v>20.088650754992699</v>
          </cell>
          <cell r="D21">
            <v>21.623200000000001</v>
          </cell>
        </row>
        <row r="22">
          <cell r="A22" t="str">
            <v>Philippines</v>
          </cell>
          <cell r="B22" t="str">
            <v>ISC5A</v>
          </cell>
          <cell r="C22">
            <v>100</v>
          </cell>
          <cell r="D22">
            <v>100</v>
          </cell>
        </row>
        <row r="23">
          <cell r="A23" t="str">
            <v>Slovak Republic</v>
          </cell>
          <cell r="B23" t="str">
            <v>ISC5A</v>
          </cell>
          <cell r="C23">
            <v>18.561898327985102</v>
          </cell>
          <cell r="D23">
            <v>19.470703125</v>
          </cell>
        </row>
        <row r="24">
          <cell r="A24" t="str">
            <v>Spain</v>
          </cell>
          <cell r="B24" t="str">
            <v>ISC5A</v>
          </cell>
          <cell r="C24">
            <v>18.4243443369859</v>
          </cell>
          <cell r="D24">
            <v>19.1738597834409</v>
          </cell>
        </row>
        <row r="25">
          <cell r="A25" t="str">
            <v>Sweden</v>
          </cell>
          <cell r="B25" t="str">
            <v>ISC5A</v>
          </cell>
          <cell r="C25">
            <v>20.184982767109801</v>
          </cell>
          <cell r="D25">
            <v>22.664344912713801</v>
          </cell>
        </row>
        <row r="26">
          <cell r="A26" t="str">
            <v>Switzerland</v>
          </cell>
          <cell r="B26" t="str">
            <v>ISC5A</v>
          </cell>
          <cell r="C26">
            <v>20.265468006345799</v>
          </cell>
          <cell r="D26">
            <v>21.772153325817399</v>
          </cell>
        </row>
        <row r="27">
          <cell r="A27" t="str">
            <v>Turkey</v>
          </cell>
          <cell r="B27" t="str">
            <v>ISC5A</v>
          </cell>
          <cell r="C27">
            <v>18.335411049431698</v>
          </cell>
          <cell r="D27">
            <v>19.625161523259301</v>
          </cell>
        </row>
        <row r="28">
          <cell r="A28" t="str">
            <v>United Kingdom</v>
          </cell>
          <cell r="B28" t="str">
            <v>ISC5A</v>
          </cell>
          <cell r="C28">
            <v>18.4426579487222</v>
          </cell>
          <cell r="D28">
            <v>19.444996644061099</v>
          </cell>
        </row>
        <row r="29">
          <cell r="A29" t="str">
            <v>United States</v>
          </cell>
          <cell r="B29" t="str">
            <v>ISC5A</v>
          </cell>
          <cell r="C29">
            <v>18.430862929781402</v>
          </cell>
          <cell r="D29">
            <v>19.446144904386401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8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 (Fl)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Israel</v>
          </cell>
          <cell r="W1" t="str">
            <v>Italy</v>
          </cell>
          <cell r="X1" t="str">
            <v>Jamaica</v>
          </cell>
          <cell r="Y1" t="str">
            <v>Japan</v>
          </cell>
          <cell r="Z1" t="str">
            <v>Jordan</v>
          </cell>
          <cell r="AA1" t="str">
            <v>Korea</v>
          </cell>
          <cell r="AB1" t="str">
            <v>Luxembourg</v>
          </cell>
          <cell r="AC1" t="str">
            <v>Malaysia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33.584406312034503</v>
          </cell>
          <cell r="E2">
            <v>0</v>
          </cell>
          <cell r="F2">
            <v>0</v>
          </cell>
          <cell r="G2">
            <v>0</v>
          </cell>
          <cell r="H2" t="str">
            <v>xr</v>
          </cell>
          <cell r="I2" t="str">
            <v>xr</v>
          </cell>
          <cell r="J2" t="str">
            <v>xr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 t="str">
            <v>xr</v>
          </cell>
          <cell r="T2">
            <v>14.0026599387216</v>
          </cell>
          <cell r="U2">
            <v>0</v>
          </cell>
          <cell r="V2">
            <v>0</v>
          </cell>
          <cell r="W2">
            <v>0</v>
          </cell>
          <cell r="X2" t="str">
            <v>3.2 [x]</v>
          </cell>
          <cell r="Y2">
            <v>0</v>
          </cell>
          <cell r="Z2">
            <v>0.13801293470062401</v>
          </cell>
          <cell r="AA2">
            <v>0</v>
          </cell>
          <cell r="AB2">
            <v>0</v>
          </cell>
          <cell r="AC2">
            <v>0.85092189984990896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34.155498112348802</v>
          </cell>
          <cell r="E3">
            <v>0</v>
          </cell>
          <cell r="F3">
            <v>0</v>
          </cell>
          <cell r="G3">
            <v>0</v>
          </cell>
          <cell r="H3" t="str">
            <v>xr</v>
          </cell>
          <cell r="I3" t="str">
            <v>xr</v>
          </cell>
          <cell r="J3" t="str">
            <v>xr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 t="str">
            <v>xr</v>
          </cell>
          <cell r="T3">
            <v>15.5357279844172</v>
          </cell>
          <cell r="U3">
            <v>0</v>
          </cell>
          <cell r="V3">
            <v>0</v>
          </cell>
          <cell r="W3">
            <v>0</v>
          </cell>
          <cell r="X3" t="str">
            <v>2.0 [x]</v>
          </cell>
          <cell r="Y3">
            <v>0</v>
          </cell>
          <cell r="Z3">
            <v>0.376364320662401</v>
          </cell>
          <cell r="AA3">
            <v>0</v>
          </cell>
          <cell r="AB3">
            <v>0</v>
          </cell>
          <cell r="AC3">
            <v>0.98039638365661097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33.863467208314802</v>
          </cell>
          <cell r="E4">
            <v>0</v>
          </cell>
          <cell r="F4">
            <v>0</v>
          </cell>
          <cell r="G4">
            <v>0</v>
          </cell>
          <cell r="H4" t="str">
            <v>xr</v>
          </cell>
          <cell r="I4" t="str">
            <v>xr</v>
          </cell>
          <cell r="J4" t="str">
            <v>xr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 t="str">
            <v>xr</v>
          </cell>
          <cell r="T4">
            <v>14.758546181997101</v>
          </cell>
          <cell r="U4">
            <v>0</v>
          </cell>
          <cell r="V4">
            <v>0</v>
          </cell>
          <cell r="W4">
            <v>0</v>
          </cell>
          <cell r="X4" t="str">
            <v>2.6 [x]</v>
          </cell>
          <cell r="Y4">
            <v>0</v>
          </cell>
          <cell r="Z4">
            <v>0.253380476454661</v>
          </cell>
          <cell r="AA4">
            <v>0</v>
          </cell>
          <cell r="AB4">
            <v>0</v>
          </cell>
          <cell r="AC4">
            <v>0.91377527741849096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>
            <v>79.770896188529306</v>
          </cell>
          <cell r="E5" t="str">
            <v>m</v>
          </cell>
          <cell r="F5" t="str">
            <v>m</v>
          </cell>
          <cell r="G5">
            <v>88.511455151227807</v>
          </cell>
          <cell r="H5" t="str">
            <v>xr</v>
          </cell>
          <cell r="I5" t="str">
            <v>xr</v>
          </cell>
          <cell r="J5" t="str">
            <v>2.0 [x]</v>
          </cell>
          <cell r="K5">
            <v>101.958793670064</v>
          </cell>
          <cell r="L5">
            <v>115.08812309858099</v>
          </cell>
          <cell r="M5" t="str">
            <v>m</v>
          </cell>
          <cell r="N5">
            <v>89.599481455380101</v>
          </cell>
          <cell r="O5" t="str">
            <v>124.8 [x]</v>
          </cell>
          <cell r="P5">
            <v>114.714984648319</v>
          </cell>
          <cell r="Q5">
            <v>107.804425642517</v>
          </cell>
          <cell r="R5">
            <v>100.02662177380699</v>
          </cell>
          <cell r="S5" t="str">
            <v>xr</v>
          </cell>
          <cell r="T5">
            <v>41.735666558530397</v>
          </cell>
          <cell r="U5" t="str">
            <v>86.7 [x]</v>
          </cell>
          <cell r="V5" t="str">
            <v>m</v>
          </cell>
          <cell r="W5" t="str">
            <v>m</v>
          </cell>
          <cell r="X5" t="str">
            <v>73.4 [x]</v>
          </cell>
          <cell r="Y5" t="str">
            <v>95.1 [x]</v>
          </cell>
          <cell r="Z5">
            <v>71.5091180552932</v>
          </cell>
          <cell r="AA5" t="str">
            <v>85.3 [x]</v>
          </cell>
          <cell r="AB5">
            <v>114.399398750141</v>
          </cell>
          <cell r="AC5">
            <v>75.028821211817302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>
            <v>93.2333080245308</v>
          </cell>
          <cell r="E6" t="str">
            <v>m</v>
          </cell>
          <cell r="F6" t="str">
            <v>m</v>
          </cell>
          <cell r="G6">
            <v>91.214031152929707</v>
          </cell>
          <cell r="H6" t="str">
            <v>xr</v>
          </cell>
          <cell r="I6" t="str">
            <v>xr</v>
          </cell>
          <cell r="J6" t="str">
            <v>1.6 [x]</v>
          </cell>
          <cell r="K6">
            <v>101.322624551969</v>
          </cell>
          <cell r="L6">
            <v>144.307438997285</v>
          </cell>
          <cell r="M6" t="str">
            <v>m</v>
          </cell>
          <cell r="N6">
            <v>91.671047566425202</v>
          </cell>
          <cell r="O6" t="str">
            <v>125.5 [x]</v>
          </cell>
          <cell r="P6">
            <v>125.25664623853901</v>
          </cell>
          <cell r="Q6">
            <v>109.28642658869801</v>
          </cell>
          <cell r="R6">
            <v>115.788821188778</v>
          </cell>
          <cell r="S6" t="str">
            <v>xr</v>
          </cell>
          <cell r="T6">
            <v>34.447144593964701</v>
          </cell>
          <cell r="U6" t="str">
            <v>95.2 [x]</v>
          </cell>
          <cell r="V6" t="str">
            <v>m</v>
          </cell>
          <cell r="W6" t="str">
            <v>m</v>
          </cell>
          <cell r="X6" t="str">
            <v>78.4 [x]</v>
          </cell>
          <cell r="Y6" t="str">
            <v>96.9 [x]</v>
          </cell>
          <cell r="Z6">
            <v>75.2956897406238</v>
          </cell>
          <cell r="AA6" t="str">
            <v>83.4 [x]</v>
          </cell>
          <cell r="AB6">
            <v>117.052174345444</v>
          </cell>
          <cell r="AC6">
            <v>91.950511387883907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>
            <v>86.417893947743707</v>
          </cell>
          <cell r="E7" t="str">
            <v>m</v>
          </cell>
          <cell r="F7" t="str">
            <v>m</v>
          </cell>
          <cell r="G7">
            <v>89.832295429468402</v>
          </cell>
          <cell r="H7" t="str">
            <v>xr</v>
          </cell>
          <cell r="I7" t="str">
            <v>xr</v>
          </cell>
          <cell r="J7" t="str">
            <v>15.1 [x]</v>
          </cell>
          <cell r="K7">
            <v>101.641877134583</v>
          </cell>
          <cell r="L7">
            <v>129.41878138339899</v>
          </cell>
          <cell r="M7" t="str">
            <v>m</v>
          </cell>
          <cell r="N7">
            <v>90.616369657707693</v>
          </cell>
          <cell r="O7" t="str">
            <v>125.2 [x]</v>
          </cell>
          <cell r="P7">
            <v>119.839195783744</v>
          </cell>
          <cell r="Q7">
            <v>108.53277139660101</v>
          </cell>
          <cell r="R7">
            <v>107.88295764569401</v>
          </cell>
          <cell r="S7" t="str">
            <v>xr</v>
          </cell>
          <cell r="T7">
            <v>38.136828540559797</v>
          </cell>
          <cell r="U7" t="str">
            <v>90.8 [x]</v>
          </cell>
          <cell r="V7" t="str">
            <v>m</v>
          </cell>
          <cell r="W7" t="str">
            <v>m</v>
          </cell>
          <cell r="X7" t="str">
            <v>75.9 [x]</v>
          </cell>
          <cell r="Y7" t="str">
            <v>95.9 [x]</v>
          </cell>
          <cell r="Z7">
            <v>73.394779288286102</v>
          </cell>
          <cell r="AA7" t="str">
            <v>84.4 [x]</v>
          </cell>
          <cell r="AB7">
            <v>115.549883934988</v>
          </cell>
          <cell r="AC7">
            <v>83.238576240309101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15.6954959753549</v>
          </cell>
          <cell r="H8" t="str">
            <v>m</v>
          </cell>
          <cell r="I8" t="str">
            <v>a</v>
          </cell>
          <cell r="J8" t="str">
            <v>xr</v>
          </cell>
          <cell r="K8">
            <v>15.0626289829304</v>
          </cell>
          <cell r="L8">
            <v>4.0242643631456003</v>
          </cell>
          <cell r="M8" t="str">
            <v>m</v>
          </cell>
          <cell r="N8">
            <v>2.2059968316419098</v>
          </cell>
          <cell r="O8" t="str">
            <v>xr</v>
          </cell>
          <cell r="P8" t="str">
            <v>m</v>
          </cell>
          <cell r="Q8">
            <v>39.713376019218501</v>
          </cell>
          <cell r="R8">
            <v>11.2257455387675</v>
          </cell>
          <cell r="S8" t="str">
            <v>m</v>
          </cell>
          <cell r="T8" t="str">
            <v>a</v>
          </cell>
          <cell r="U8" t="str">
            <v>21.8 [x]</v>
          </cell>
          <cell r="V8" t="str">
            <v>m</v>
          </cell>
          <cell r="W8" t="str">
            <v>m</v>
          </cell>
          <cell r="X8" t="str">
            <v>3.6 [x]</v>
          </cell>
          <cell r="Y8" t="str">
            <v>xr</v>
          </cell>
          <cell r="Z8" t="str">
            <v>a</v>
          </cell>
          <cell r="AA8" t="str">
            <v>a</v>
          </cell>
          <cell r="AB8" t="str">
            <v>m</v>
          </cell>
          <cell r="AC8">
            <v>11.3708133951446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16.553939205927101</v>
          </cell>
          <cell r="H9" t="str">
            <v>m</v>
          </cell>
          <cell r="I9" t="str">
            <v>a</v>
          </cell>
          <cell r="J9" t="str">
            <v>xr</v>
          </cell>
          <cell r="K9">
            <v>12.474768497240101</v>
          </cell>
          <cell r="L9">
            <v>1.45814627826268</v>
          </cell>
          <cell r="M9" t="str">
            <v>m</v>
          </cell>
          <cell r="N9">
            <v>3.0932432284157398</v>
          </cell>
          <cell r="O9" t="str">
            <v>xr</v>
          </cell>
          <cell r="P9" t="str">
            <v>m</v>
          </cell>
          <cell r="Q9">
            <v>42.112562919579801</v>
          </cell>
          <cell r="R9">
            <v>4.3518461486395799</v>
          </cell>
          <cell r="S9" t="str">
            <v>m</v>
          </cell>
          <cell r="T9" t="str">
            <v>a</v>
          </cell>
          <cell r="U9" t="str">
            <v>50.9 [x]</v>
          </cell>
          <cell r="V9" t="str">
            <v>m</v>
          </cell>
          <cell r="W9" t="str">
            <v>m</v>
          </cell>
          <cell r="X9" t="str">
            <v>6.6 [x]</v>
          </cell>
          <cell r="Y9" t="str">
            <v>xr</v>
          </cell>
          <cell r="Z9" t="str">
            <v>a</v>
          </cell>
          <cell r="AA9" t="str">
            <v>a</v>
          </cell>
          <cell r="AB9" t="str">
            <v>m</v>
          </cell>
          <cell r="AC9">
            <v>8.1688270807295993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16.108168840155599</v>
          </cell>
          <cell r="H10" t="str">
            <v>m</v>
          </cell>
          <cell r="I10" t="str">
            <v>a</v>
          </cell>
          <cell r="J10" t="str">
            <v>xr</v>
          </cell>
          <cell r="K10">
            <v>13.7943793867151</v>
          </cell>
          <cell r="L10">
            <v>2.7603471966239801</v>
          </cell>
          <cell r="M10" t="str">
            <v>m</v>
          </cell>
          <cell r="N10">
            <v>2.6494233287812698</v>
          </cell>
          <cell r="O10" t="str">
            <v>xr</v>
          </cell>
          <cell r="P10" t="str">
            <v>m</v>
          </cell>
          <cell r="Q10">
            <v>40.901665351751198</v>
          </cell>
          <cell r="R10">
            <v>7.8206216433684403</v>
          </cell>
          <cell r="S10" t="str">
            <v>m</v>
          </cell>
          <cell r="T10" t="str">
            <v>a</v>
          </cell>
          <cell r="U10" t="str">
            <v>36.1 [x]</v>
          </cell>
          <cell r="V10" t="str">
            <v>m</v>
          </cell>
          <cell r="W10" t="str">
            <v>m</v>
          </cell>
          <cell r="X10" t="str">
            <v>5.1 [x]</v>
          </cell>
          <cell r="Y10" t="str">
            <v>xr</v>
          </cell>
          <cell r="Z10" t="str">
            <v>a</v>
          </cell>
          <cell r="AA10" t="str">
            <v>a</v>
          </cell>
          <cell r="AB10" t="str">
            <v>m</v>
          </cell>
          <cell r="AC10">
            <v>9.82898879922719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31.349962932846399</v>
          </cell>
          <cell r="E11">
            <v>51.978737809607601</v>
          </cell>
          <cell r="F11">
            <v>29.550151668998499</v>
          </cell>
          <cell r="G11">
            <v>35.6465347357978</v>
          </cell>
          <cell r="H11" t="str">
            <v>xr</v>
          </cell>
          <cell r="I11" t="str">
            <v>xr</v>
          </cell>
          <cell r="J11" t="str">
            <v>xr</v>
          </cell>
          <cell r="K11">
            <v>25.770607716420798</v>
          </cell>
          <cell r="L11">
            <v>27.020576905134</v>
          </cell>
          <cell r="M11">
            <v>61.654333194166803</v>
          </cell>
          <cell r="N11">
            <v>30.2208675833283</v>
          </cell>
          <cell r="O11">
            <v>29.972274126661802</v>
          </cell>
          <cell r="P11" t="str">
            <v>m</v>
          </cell>
          <cell r="Q11" t="str">
            <v>59.6 [x]</v>
          </cell>
          <cell r="R11">
            <v>47.805083618195901</v>
          </cell>
          <cell r="S11" t="str">
            <v>m</v>
          </cell>
          <cell r="T11">
            <v>16.295856956136699</v>
          </cell>
          <cell r="U11" t="str">
            <v>28.6 [x]</v>
          </cell>
          <cell r="V11">
            <v>43.812207142518197</v>
          </cell>
          <cell r="W11" t="str">
            <v>m [37.4]</v>
          </cell>
          <cell r="X11" t="str">
            <v>5.8 [x]</v>
          </cell>
          <cell r="Y11" t="str">
            <v>45.2 [x]</v>
          </cell>
          <cell r="Z11">
            <v>29.400504330718999</v>
          </cell>
          <cell r="AA11" t="str">
            <v>50.7 [x]</v>
          </cell>
          <cell r="AB11" t="str">
            <v>m</v>
          </cell>
          <cell r="AC11">
            <v>18.634774345376201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>
            <v>69.678864595594405</v>
          </cell>
          <cell r="E12">
            <v>66.417528880525595</v>
          </cell>
          <cell r="F12">
            <v>37.148565856767902</v>
          </cell>
          <cell r="G12">
            <v>35.676238729390001</v>
          </cell>
          <cell r="H12" t="str">
            <v>xr</v>
          </cell>
          <cell r="I12" t="str">
            <v>xr</v>
          </cell>
          <cell r="J12" t="str">
            <v>xr</v>
          </cell>
          <cell r="K12">
            <v>23.586434351545002</v>
          </cell>
          <cell r="L12">
            <v>31.524648520443801</v>
          </cell>
          <cell r="M12">
            <v>81.200585181418504</v>
          </cell>
          <cell r="N12">
            <v>43.574464522309398</v>
          </cell>
          <cell r="O12">
            <v>30.453915558676499</v>
          </cell>
          <cell r="P12" t="str">
            <v>m</v>
          </cell>
          <cell r="Q12" t="str">
            <v>69.5 [x]</v>
          </cell>
          <cell r="R12">
            <v>83.675293479843802</v>
          </cell>
          <cell r="S12" t="str">
            <v>m</v>
          </cell>
          <cell r="T12">
            <v>11.294561684114701</v>
          </cell>
          <cell r="U12" t="str">
            <v>34.1 [x]</v>
          </cell>
          <cell r="V12">
            <v>53.551266016967702</v>
          </cell>
          <cell r="W12" t="str">
            <v>m [47.6]</v>
          </cell>
          <cell r="X12" t="str">
            <v>12.7 [x]</v>
          </cell>
          <cell r="Y12" t="str">
            <v>28.8 [x]</v>
          </cell>
          <cell r="Z12">
            <v>30.175867242541901</v>
          </cell>
          <cell r="AA12" t="str">
            <v>43.5 [x]</v>
          </cell>
          <cell r="AB12" t="str">
            <v>m</v>
          </cell>
          <cell r="AC12">
            <v>25.336573262958101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50.386419309721397</v>
          </cell>
          <cell r="E13">
            <v>59.030297669406501</v>
          </cell>
          <cell r="F13">
            <v>33.2478680998952</v>
          </cell>
          <cell r="G13">
            <v>35.641845706058596</v>
          </cell>
          <cell r="H13" t="str">
            <v>xr</v>
          </cell>
          <cell r="I13" t="str">
            <v>xr</v>
          </cell>
          <cell r="J13" t="str">
            <v>7.8 [x]</v>
          </cell>
          <cell r="K13">
            <v>24.705096363967701</v>
          </cell>
          <cell r="L13">
            <v>29.2293830235709</v>
          </cell>
          <cell r="M13">
            <v>71.223341599013295</v>
          </cell>
          <cell r="N13">
            <v>36.754648310396902</v>
          </cell>
          <cell r="O13">
            <v>30.2026337483092</v>
          </cell>
          <cell r="P13" t="str">
            <v>m</v>
          </cell>
          <cell r="Q13" t="str">
            <v>64.5 [x]</v>
          </cell>
          <cell r="R13">
            <v>65.609043097373203</v>
          </cell>
          <cell r="S13" t="str">
            <v>m</v>
          </cell>
          <cell r="T13">
            <v>13.850937790503201</v>
          </cell>
          <cell r="U13" t="str">
            <v>31.3 [x]</v>
          </cell>
          <cell r="V13">
            <v>48.596139799529404</v>
          </cell>
          <cell r="W13" t="str">
            <v>m [42.3]</v>
          </cell>
          <cell r="X13" t="str">
            <v>9.3 [x]</v>
          </cell>
          <cell r="Y13" t="str">
            <v>37.2 [x]</v>
          </cell>
          <cell r="Z13" t="str">
            <v>29.8 [x]</v>
          </cell>
          <cell r="AA13" t="str">
            <v>47.2 [x]</v>
          </cell>
          <cell r="AB13" t="str">
            <v>m</v>
          </cell>
          <cell r="AC13">
            <v>21.842024407682601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18.416416305126699</v>
          </cell>
          <cell r="E14" t="str">
            <v>m</v>
          </cell>
          <cell r="F14" t="str">
            <v>m</v>
          </cell>
          <cell r="G14">
            <v>28.260455513706301</v>
          </cell>
          <cell r="H14" t="str">
            <v>m</v>
          </cell>
          <cell r="I14" t="str">
            <v>xr</v>
          </cell>
          <cell r="J14" t="str">
            <v>xr</v>
          </cell>
          <cell r="K14">
            <v>5.9265510964123296</v>
          </cell>
          <cell r="L14">
            <v>25.635605358593601</v>
          </cell>
          <cell r="M14" t="str">
            <v>a</v>
          </cell>
          <cell r="N14">
            <v>21.9720228728739</v>
          </cell>
          <cell r="O14">
            <v>9.0231792667724697</v>
          </cell>
          <cell r="P14" t="str">
            <v>m</v>
          </cell>
          <cell r="Q14" t="str">
            <v>1.1 [x]</v>
          </cell>
          <cell r="R14">
            <v>10.790301409068899</v>
          </cell>
          <cell r="S14" t="str">
            <v>m</v>
          </cell>
          <cell r="T14">
            <v>7.3308479353090004</v>
          </cell>
          <cell r="U14" t="str">
            <v>23.4 [x]</v>
          </cell>
          <cell r="V14">
            <v>25.835489887791599</v>
          </cell>
          <cell r="W14" t="str">
            <v>m [.5]</v>
          </cell>
          <cell r="X14" t="str">
            <v>9.8 [x]</v>
          </cell>
          <cell r="Y14" t="str">
            <v>20.6 [x]</v>
          </cell>
          <cell r="Z14" t="str">
            <v>xr</v>
          </cell>
          <cell r="AA14" t="str">
            <v>54.3 [x]</v>
          </cell>
          <cell r="AB14" t="str">
            <v>m</v>
          </cell>
          <cell r="AC14">
            <v>23.838158147141201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40.815869372020998</v>
          </cell>
          <cell r="E15" t="str">
            <v>m</v>
          </cell>
          <cell r="F15" t="str">
            <v>m</v>
          </cell>
          <cell r="G15">
            <v>39.265152869657101</v>
          </cell>
          <cell r="H15" t="str">
            <v>m</v>
          </cell>
          <cell r="I15" t="str">
            <v>xr</v>
          </cell>
          <cell r="J15" t="str">
            <v>xr</v>
          </cell>
          <cell r="K15">
            <v>12.071411279179101</v>
          </cell>
          <cell r="L15">
            <v>44.924784787244199</v>
          </cell>
          <cell r="M15" t="str">
            <v>a</v>
          </cell>
          <cell r="N15">
            <v>21.0135707773502</v>
          </cell>
          <cell r="O15">
            <v>18.203531490777401</v>
          </cell>
          <cell r="P15" t="str">
            <v>m</v>
          </cell>
          <cell r="Q15" t="str">
            <v>1.9 [x]</v>
          </cell>
          <cell r="R15">
            <v>8.8092300026218595</v>
          </cell>
          <cell r="S15" t="str">
            <v>m</v>
          </cell>
          <cell r="T15">
            <v>8.5301443187472703</v>
          </cell>
          <cell r="U15" t="str">
            <v>27.8 [x]</v>
          </cell>
          <cell r="V15">
            <v>35.844840440568497</v>
          </cell>
          <cell r="W15" t="str">
            <v>m [1.1]</v>
          </cell>
          <cell r="X15" t="str">
            <v>22.4 [x]</v>
          </cell>
          <cell r="Y15" t="str">
            <v>41.1 [x]</v>
          </cell>
          <cell r="Z15" t="str">
            <v>xr</v>
          </cell>
          <cell r="AA15" t="str">
            <v>52.3 [x]</v>
          </cell>
          <cell r="AB15" t="str">
            <v>m</v>
          </cell>
          <cell r="AC15">
            <v>24.9098160715353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29.5412337642043</v>
          </cell>
          <cell r="E16" t="str">
            <v>m</v>
          </cell>
          <cell r="F16" t="str">
            <v>m</v>
          </cell>
          <cell r="G16">
            <v>33.607769054536398</v>
          </cell>
          <cell r="H16" t="str">
            <v>m</v>
          </cell>
          <cell r="I16" t="str">
            <v>xr</v>
          </cell>
          <cell r="J16" t="str">
            <v>5.6 [x]</v>
          </cell>
          <cell r="K16">
            <v>8.9259829949137703</v>
          </cell>
          <cell r="L16">
            <v>35.122867201430601</v>
          </cell>
          <cell r="M16" t="str">
            <v>a</v>
          </cell>
          <cell r="N16">
            <v>21.496672872088698</v>
          </cell>
          <cell r="O16">
            <v>13.504986989748501</v>
          </cell>
          <cell r="P16" t="str">
            <v>m</v>
          </cell>
          <cell r="Q16" t="str">
            <v>1.5 [x]</v>
          </cell>
          <cell r="R16">
            <v>9.8101562066153392</v>
          </cell>
          <cell r="S16" t="str">
            <v>m</v>
          </cell>
          <cell r="T16">
            <v>7.9168533319824599</v>
          </cell>
          <cell r="U16" t="str">
            <v>25.6 [x]</v>
          </cell>
          <cell r="V16">
            <v>30.722868003480599</v>
          </cell>
          <cell r="W16" t="str">
            <v>m [.8]</v>
          </cell>
          <cell r="X16" t="str">
            <v>16.2 [x]</v>
          </cell>
          <cell r="Y16" t="str">
            <v>30.6 [x]</v>
          </cell>
          <cell r="Z16" t="str">
            <v>xr</v>
          </cell>
          <cell r="AA16" t="str">
            <v>53.3 [x]</v>
          </cell>
          <cell r="AB16" t="str">
            <v>m</v>
          </cell>
          <cell r="AC16">
            <v>24.340676243113101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portal.de/" TargetMode="External"/><Relationship Id="rId2" Type="http://schemas.openxmlformats.org/officeDocument/2006/relationships/hyperlink" Target="mailto:bildungsstatistik@destatis.de" TargetMode="External"/><Relationship Id="rId1" Type="http://schemas.openxmlformats.org/officeDocument/2006/relationships/hyperlink" Target="http://www.destatis.de/jetspeed/portal/cms/Sites/destatis/Internet/DE/Navigation/TopNav/Kontakte.psml;jsessionid=8218040DF211E2B86A4C23D634AE92AD.internethttp:/www.destatis.de/jetspeed/portal/cms/Sites/destatis/Internet/DE/Navigation/TopNav/Kontakte.psml" TargetMode="External"/><Relationship Id="rId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H1"/>
  <sheetViews>
    <sheetView showGridLines="0" tabSelected="1" zoomScaleNormal="100" workbookViewId="0">
      <selection sqref="A1:B1"/>
    </sheetView>
  </sheetViews>
  <sheetFormatPr baseColWidth="10" defaultRowHeight="12.75"/>
  <cols>
    <col min="1" max="1" width="1.7109375" style="535" customWidth="1"/>
    <col min="2" max="2" width="17" style="535" customWidth="1"/>
    <col min="3" max="3" width="11.42578125" style="535"/>
    <col min="4" max="4" width="10.85546875" style="535" customWidth="1"/>
    <col min="5" max="5" width="9.28515625" style="535" customWidth="1"/>
    <col min="6" max="6" width="8.7109375" style="535" customWidth="1"/>
    <col min="7" max="7" width="13.28515625" style="535" customWidth="1"/>
    <col min="8" max="8" width="10.5703125" style="535" customWidth="1"/>
    <col min="9" max="16384" width="11.42578125" style="535"/>
  </cols>
  <sheetData>
    <row r="1" spans="1:8" ht="15" customHeight="1">
      <c r="A1" s="827" t="s">
        <v>389</v>
      </c>
      <c r="B1" s="827"/>
      <c r="G1" s="826" t="s">
        <v>388</v>
      </c>
      <c r="H1" s="826"/>
    </row>
  </sheetData>
  <mergeCells count="2">
    <mergeCell ref="G1:H1"/>
    <mergeCell ref="A1:B1"/>
  </mergeCells>
  <hyperlinks>
    <hyperlink ref="A1" location="Impressum!A1" display="Zum Impressum"/>
    <hyperlink ref="G1:H1" location="Inhalt!A1" display="Zum Inhalt"/>
  </hyperlinks>
  <pageMargins left="0.59055118110236227" right="0.39370078740157483" top="0.59055118110236227" bottom="0.59055118110236227" header="0" footer="0"/>
  <pageSetup paperSize="9" scale="88" orientation="portrait" horizontalDpi="1200" verticalDpi="12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RowHeight="12.75"/>
  <cols>
    <col min="1" max="1" width="24" style="5" customWidth="1"/>
    <col min="2" max="4" width="16.7109375" style="4" customWidth="1"/>
    <col min="5" max="16384" width="11.42578125" style="6"/>
  </cols>
  <sheetData>
    <row r="1" spans="1:4">
      <c r="A1" s="739" t="s">
        <v>461</v>
      </c>
    </row>
    <row r="2" spans="1:4">
      <c r="D2" s="28"/>
    </row>
    <row r="3" spans="1:4" s="112" customFormat="1" ht="15.75">
      <c r="A3" s="115" t="s">
        <v>105</v>
      </c>
      <c r="B3" s="114"/>
      <c r="C3" s="22"/>
      <c r="D3" s="113"/>
    </row>
    <row r="4" spans="1:4" s="111" customFormat="1" ht="15" customHeight="1">
      <c r="A4" s="840" t="s">
        <v>104</v>
      </c>
      <c r="B4" s="841"/>
      <c r="C4" s="841"/>
      <c r="D4" s="841"/>
    </row>
    <row r="5" spans="1:4" ht="15" customHeight="1">
      <c r="A5" s="840" t="s">
        <v>103</v>
      </c>
      <c r="B5" s="840"/>
      <c r="C5" s="840"/>
      <c r="D5" s="840"/>
    </row>
    <row r="6" spans="1:4" ht="12.75" customHeight="1">
      <c r="A6" s="22"/>
      <c r="B6" s="22"/>
      <c r="C6" s="22"/>
      <c r="D6" s="22"/>
    </row>
    <row r="7" spans="1:4" ht="12.75" customHeight="1">
      <c r="A7" s="110" t="s">
        <v>0</v>
      </c>
      <c r="B7" s="109" t="s">
        <v>57</v>
      </c>
      <c r="C7" s="109" t="s">
        <v>102</v>
      </c>
      <c r="D7" s="108" t="s">
        <v>101</v>
      </c>
    </row>
    <row r="8" spans="1:4" ht="15.95" customHeight="1">
      <c r="A8" s="18" t="s">
        <v>1</v>
      </c>
      <c r="B8" s="17">
        <v>36.570979764068127</v>
      </c>
      <c r="C8" s="17">
        <v>38.233304636576072</v>
      </c>
      <c r="D8" s="17">
        <v>34.902807775377973</v>
      </c>
    </row>
    <row r="9" spans="1:4" ht="15.95" customHeight="1">
      <c r="A9" s="16" t="s">
        <v>2</v>
      </c>
      <c r="B9" s="30">
        <v>36.400165233392165</v>
      </c>
      <c r="C9" s="30">
        <v>36.771221427852183</v>
      </c>
      <c r="D9" s="30">
        <v>36.033164853223113</v>
      </c>
    </row>
    <row r="10" spans="1:4" ht="15.95" customHeight="1">
      <c r="A10" s="18" t="s">
        <v>3</v>
      </c>
      <c r="B10" s="17">
        <v>43.169357295156871</v>
      </c>
      <c r="C10" s="17">
        <v>37.680512133392881</v>
      </c>
      <c r="D10" s="17">
        <v>48.916601714731101</v>
      </c>
    </row>
    <row r="11" spans="1:4" ht="15.95" customHeight="1">
      <c r="A11" s="16" t="s">
        <v>4</v>
      </c>
      <c r="B11" s="30">
        <v>23.479245283018869</v>
      </c>
      <c r="C11" s="30">
        <v>18.814251513871287</v>
      </c>
      <c r="D11" s="30">
        <v>28.86178861788618</v>
      </c>
    </row>
    <row r="12" spans="1:4" ht="15.95" customHeight="1">
      <c r="A12" s="18" t="s">
        <v>5</v>
      </c>
      <c r="B12" s="17">
        <v>32.092696629213485</v>
      </c>
      <c r="C12" s="17">
        <v>29.888143176733777</v>
      </c>
      <c r="D12" s="17">
        <v>34.560628375061363</v>
      </c>
    </row>
    <row r="13" spans="1:4" ht="15.95" customHeight="1">
      <c r="A13" s="16" t="s">
        <v>6</v>
      </c>
      <c r="B13" s="30">
        <v>38.048260231969067</v>
      </c>
      <c r="C13" s="30">
        <v>35.189735189735188</v>
      </c>
      <c r="D13" s="30">
        <v>40.776446065659194</v>
      </c>
    </row>
    <row r="14" spans="1:4" ht="15.95" customHeight="1">
      <c r="A14" s="18" t="s">
        <v>7</v>
      </c>
      <c r="B14" s="17">
        <v>35.122819316741712</v>
      </c>
      <c r="C14" s="17">
        <v>34.797058022337239</v>
      </c>
      <c r="D14" s="17">
        <v>35.447362801622887</v>
      </c>
    </row>
    <row r="15" spans="1:4" ht="15.95" customHeight="1">
      <c r="A15" s="16" t="s">
        <v>8</v>
      </c>
      <c r="B15" s="30">
        <v>21.73638848013454</v>
      </c>
      <c r="C15" s="30">
        <v>18.5442284807616</v>
      </c>
      <c r="D15" s="30">
        <v>25.307399955287281</v>
      </c>
    </row>
    <row r="16" spans="1:4" ht="15.95" customHeight="1">
      <c r="A16" s="18" t="s">
        <v>9</v>
      </c>
      <c r="B16" s="17">
        <v>26.809774419671129</v>
      </c>
      <c r="C16" s="17">
        <v>25.880181090941058</v>
      </c>
      <c r="D16" s="17">
        <v>27.728831213923005</v>
      </c>
    </row>
    <row r="17" spans="1:4" ht="15.95" customHeight="1">
      <c r="A17" s="16" t="s">
        <v>10</v>
      </c>
      <c r="B17" s="30">
        <v>27.869006375048116</v>
      </c>
      <c r="C17" s="30">
        <v>27.529690332605718</v>
      </c>
      <c r="D17" s="30">
        <v>28.216811881565651</v>
      </c>
    </row>
    <row r="18" spans="1:4" ht="15.95" customHeight="1">
      <c r="A18" s="18" t="s">
        <v>11</v>
      </c>
      <c r="B18" s="17">
        <v>30.11512297226583</v>
      </c>
      <c r="C18" s="17">
        <v>31.672661870503592</v>
      </c>
      <c r="D18" s="17">
        <v>28.648831696579748</v>
      </c>
    </row>
    <row r="19" spans="1:4" ht="15.95" customHeight="1">
      <c r="A19" s="16" t="s">
        <v>12</v>
      </c>
      <c r="B19" s="30">
        <v>27.329306241991581</v>
      </c>
      <c r="C19" s="30">
        <v>26.43997224149896</v>
      </c>
      <c r="D19" s="30">
        <v>28.283611003487017</v>
      </c>
    </row>
    <row r="20" spans="1:4" ht="15.95" customHeight="1">
      <c r="A20" s="18" t="s">
        <v>13</v>
      </c>
      <c r="B20" s="17">
        <v>33.957297455396315</v>
      </c>
      <c r="C20" s="17">
        <v>28.7798101412364</v>
      </c>
      <c r="D20" s="17">
        <v>40.060131195335273</v>
      </c>
    </row>
    <row r="21" spans="1:4" ht="15.95" customHeight="1">
      <c r="A21" s="16" t="s">
        <v>14</v>
      </c>
      <c r="B21" s="30">
        <v>20.176923076923082</v>
      </c>
      <c r="C21" s="30">
        <v>16.951399116347567</v>
      </c>
      <c r="D21" s="30">
        <v>23.671497584541065</v>
      </c>
    </row>
    <row r="22" spans="1:4" ht="15.95" customHeight="1">
      <c r="A22" s="18" t="s">
        <v>15</v>
      </c>
      <c r="B22" s="17">
        <v>25.415153087701093</v>
      </c>
      <c r="C22" s="17">
        <v>25.652459016393447</v>
      </c>
      <c r="D22" s="17">
        <v>25.195738672827627</v>
      </c>
    </row>
    <row r="23" spans="1:4" ht="15.95" customHeight="1">
      <c r="A23" s="16" t="s">
        <v>16</v>
      </c>
      <c r="B23" s="30">
        <v>29.550057870370374</v>
      </c>
      <c r="C23" s="30">
        <v>25.326264274061987</v>
      </c>
      <c r="D23" s="30">
        <v>34.32282003710575</v>
      </c>
    </row>
    <row r="24" spans="1:4" ht="15.95" customHeight="1">
      <c r="A24" s="13" t="s">
        <v>17</v>
      </c>
      <c r="B24" s="11">
        <v>31.897746635846612</v>
      </c>
      <c r="C24" s="11">
        <v>30.94607985545947</v>
      </c>
      <c r="D24" s="11">
        <v>32.870492797018727</v>
      </c>
    </row>
    <row r="25" spans="1:4" ht="15.95" customHeight="1">
      <c r="A25" s="13" t="s">
        <v>206</v>
      </c>
      <c r="B25" s="11">
        <v>35.799999999999997</v>
      </c>
      <c r="C25" s="11">
        <v>31.6</v>
      </c>
      <c r="D25" s="11">
        <v>40</v>
      </c>
    </row>
    <row r="26" spans="1:4">
      <c r="B26" s="106"/>
      <c r="C26" s="106"/>
      <c r="D26" s="106"/>
    </row>
    <row r="27" spans="1:4">
      <c r="B27" s="106"/>
      <c r="C27" s="106"/>
      <c r="D27" s="106"/>
    </row>
    <row r="28" spans="1:4" ht="15.95" customHeight="1">
      <c r="A28" s="107" t="s">
        <v>28</v>
      </c>
      <c r="B28" s="106"/>
      <c r="C28" s="106"/>
      <c r="D28" s="106"/>
    </row>
  </sheetData>
  <mergeCells count="2">
    <mergeCell ref="A5:D5"/>
    <mergeCell ref="A4:D4"/>
  </mergeCells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&amp;C&amp;8-11-</oddHeader>
    <oddFooter>&amp;C&amp;8Statistische Ämter des Bundes und der Länder, Internationale Bildungsindikatoren, 2014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RowHeight="12.75"/>
  <cols>
    <col min="1" max="1" width="24" style="5" customWidth="1"/>
    <col min="2" max="2" width="53.85546875" style="5" customWidth="1"/>
    <col min="3" max="9" width="6.7109375" style="4" customWidth="1"/>
    <col min="10" max="11" width="6.7109375" style="3" customWidth="1"/>
    <col min="12" max="16384" width="11.42578125" style="2"/>
  </cols>
  <sheetData>
    <row r="1" spans="1:11">
      <c r="A1" s="739" t="s">
        <v>461</v>
      </c>
      <c r="J1" s="28"/>
    </row>
    <row r="2" spans="1:11">
      <c r="J2" s="28"/>
      <c r="K2" s="28"/>
    </row>
    <row r="3" spans="1:11" s="25" customFormat="1" ht="15" customHeight="1">
      <c r="A3" s="27" t="s">
        <v>100</v>
      </c>
      <c r="B3" s="27"/>
      <c r="C3" s="22"/>
      <c r="D3" s="22"/>
      <c r="E3" s="22"/>
      <c r="F3" s="22"/>
      <c r="G3" s="22"/>
      <c r="H3" s="22"/>
      <c r="I3" s="26"/>
      <c r="J3" s="26"/>
      <c r="K3" s="26"/>
    </row>
    <row r="4" spans="1:11" s="14" customFormat="1" ht="15" customHeight="1">
      <c r="A4" s="24" t="s">
        <v>99</v>
      </c>
      <c r="B4" s="24"/>
      <c r="C4" s="22"/>
      <c r="D4" s="22"/>
      <c r="E4" s="22"/>
      <c r="F4" s="22"/>
      <c r="G4" s="22"/>
      <c r="H4" s="22"/>
      <c r="I4" s="22"/>
      <c r="J4" s="22"/>
      <c r="K4" s="22"/>
    </row>
    <row r="5" spans="1:11" s="14" customFormat="1" ht="12.75" customHeight="1">
      <c r="A5" s="23"/>
      <c r="B5" s="105"/>
      <c r="C5" s="22"/>
      <c r="D5" s="22"/>
      <c r="E5" s="22"/>
      <c r="F5" s="22"/>
      <c r="G5" s="22"/>
      <c r="H5" s="22"/>
      <c r="I5" s="22"/>
      <c r="J5" s="22"/>
      <c r="K5" s="22"/>
    </row>
    <row r="6" spans="1:11" s="14" customFormat="1" ht="15" customHeight="1">
      <c r="A6" s="32" t="s">
        <v>0</v>
      </c>
      <c r="B6" s="104" t="s">
        <v>42</v>
      </c>
      <c r="C6" s="619" t="s">
        <v>41</v>
      </c>
      <c r="D6" s="619" t="s">
        <v>40</v>
      </c>
      <c r="E6" s="619" t="s">
        <v>39</v>
      </c>
      <c r="F6" s="619" t="s">
        <v>38</v>
      </c>
      <c r="G6" s="619" t="s">
        <v>37</v>
      </c>
      <c r="H6" s="619" t="s">
        <v>36</v>
      </c>
      <c r="I6" s="618" t="s">
        <v>35</v>
      </c>
      <c r="J6" s="618" t="s">
        <v>34</v>
      </c>
      <c r="K6" s="617">
        <v>2012</v>
      </c>
    </row>
    <row r="7" spans="1:11" s="14" customFormat="1" ht="15" customHeight="1">
      <c r="A7" s="18" t="s">
        <v>1</v>
      </c>
      <c r="B7" s="18" t="s">
        <v>32</v>
      </c>
      <c r="C7" s="103">
        <v>19.276359682090181</v>
      </c>
      <c r="D7" s="103">
        <v>19.14106243905465</v>
      </c>
      <c r="E7" s="103">
        <v>18.963316970121987</v>
      </c>
      <c r="F7" s="103">
        <v>17.549420852775821</v>
      </c>
      <c r="G7" s="103">
        <v>15.874120022175964</v>
      </c>
      <c r="H7" s="103">
        <v>15.722318301511296</v>
      </c>
      <c r="I7" s="103">
        <v>15.50486382505161</v>
      </c>
      <c r="J7" s="103">
        <v>15.027902373644823</v>
      </c>
      <c r="K7" s="103">
        <v>14.898369751341049</v>
      </c>
    </row>
    <row r="8" spans="1:11" s="14" customFormat="1" ht="15" customHeight="1">
      <c r="A8" s="18"/>
      <c r="B8" s="18" t="s">
        <v>31</v>
      </c>
      <c r="C8" s="103">
        <v>54.595864579509509</v>
      </c>
      <c r="D8" s="103">
        <v>54.887343695622967</v>
      </c>
      <c r="E8" s="103">
        <v>55.328952494740399</v>
      </c>
      <c r="F8" s="103">
        <v>56.361756297628673</v>
      </c>
      <c r="G8" s="103">
        <v>56.698291823136216</v>
      </c>
      <c r="H8" s="103">
        <v>55.009863818470983</v>
      </c>
      <c r="I8" s="103">
        <v>55.396041924557338</v>
      </c>
      <c r="J8" s="103">
        <v>54.838052239875793</v>
      </c>
      <c r="K8" s="103">
        <v>54.14772913056273</v>
      </c>
    </row>
    <row r="9" spans="1:11" s="14" customFormat="1" ht="15" customHeight="1">
      <c r="A9" s="18"/>
      <c r="B9" s="18" t="s">
        <v>30</v>
      </c>
      <c r="C9" s="103">
        <v>26.127739320945576</v>
      </c>
      <c r="D9" s="103">
        <v>25.971077014254757</v>
      </c>
      <c r="E9" s="103">
        <v>25.708250002164444</v>
      </c>
      <c r="F9" s="103">
        <v>26.089344212437975</v>
      </c>
      <c r="G9" s="103">
        <v>27.428111172711013</v>
      </c>
      <c r="H9" s="103">
        <v>29.267122632900833</v>
      </c>
      <c r="I9" s="103">
        <v>29.098573405302552</v>
      </c>
      <c r="J9" s="103">
        <v>30.134045386479393</v>
      </c>
      <c r="K9" s="103">
        <v>30.953901118096223</v>
      </c>
    </row>
    <row r="10" spans="1:11" s="14" customFormat="1" ht="15" customHeight="1">
      <c r="A10" s="16" t="s">
        <v>2</v>
      </c>
      <c r="B10" s="16" t="s">
        <v>32</v>
      </c>
      <c r="C10" s="102">
        <v>16.627780769132723</v>
      </c>
      <c r="D10" s="102">
        <v>17.11703241898925</v>
      </c>
      <c r="E10" s="102">
        <v>17.357114140565038</v>
      </c>
      <c r="F10" s="102">
        <v>15.180546831187502</v>
      </c>
      <c r="G10" s="102">
        <v>14.247749779274901</v>
      </c>
      <c r="H10" s="102">
        <v>13.99479408156917</v>
      </c>
      <c r="I10" s="102">
        <v>13.25206006841092</v>
      </c>
      <c r="J10" s="102">
        <v>12.954295294304105</v>
      </c>
      <c r="K10" s="102">
        <v>12.610513765414192</v>
      </c>
    </row>
    <row r="11" spans="1:11" s="14" customFormat="1" ht="15" customHeight="1">
      <c r="A11" s="16"/>
      <c r="B11" s="16" t="s">
        <v>31</v>
      </c>
      <c r="C11" s="102">
        <v>59.282177816266277</v>
      </c>
      <c r="D11" s="102">
        <v>58.569533583158396</v>
      </c>
      <c r="E11" s="102">
        <v>58.634260443697251</v>
      </c>
      <c r="F11" s="102">
        <v>59.820221889354031</v>
      </c>
      <c r="G11" s="102">
        <v>59.286099387258304</v>
      </c>
      <c r="H11" s="102">
        <v>58.425429767054226</v>
      </c>
      <c r="I11" s="102">
        <v>58.566116438776305</v>
      </c>
      <c r="J11" s="102">
        <v>58.083202833624867</v>
      </c>
      <c r="K11" s="102">
        <v>57.619585817863218</v>
      </c>
    </row>
    <row r="12" spans="1:11" s="14" customFormat="1" ht="15" customHeight="1">
      <c r="A12" s="16"/>
      <c r="B12" s="16" t="s">
        <v>30</v>
      </c>
      <c r="C12" s="102">
        <v>24.090041414601025</v>
      </c>
      <c r="D12" s="102">
        <v>24.313580896167863</v>
      </c>
      <c r="E12" s="102">
        <v>24.009210189686055</v>
      </c>
      <c r="F12" s="102">
        <v>24.999670548339349</v>
      </c>
      <c r="G12" s="102">
        <v>26.465710117803294</v>
      </c>
      <c r="H12" s="102">
        <v>27.580069607883413</v>
      </c>
      <c r="I12" s="102">
        <v>28.181385335759746</v>
      </c>
      <c r="J12" s="102">
        <v>28.962065661346355</v>
      </c>
      <c r="K12" s="102">
        <v>29.770333450252391</v>
      </c>
    </row>
    <row r="13" spans="1:11" s="14" customFormat="1" ht="15" customHeight="1">
      <c r="A13" s="18" t="s">
        <v>3</v>
      </c>
      <c r="B13" s="18" t="s">
        <v>32</v>
      </c>
      <c r="C13" s="103">
        <v>16.178984393297867</v>
      </c>
      <c r="D13" s="103">
        <v>16.629849957365757</v>
      </c>
      <c r="E13" s="103">
        <v>16.819527442307784</v>
      </c>
      <c r="F13" s="103">
        <v>15.779065768444905</v>
      </c>
      <c r="G13" s="103">
        <v>16.118738292038838</v>
      </c>
      <c r="H13" s="103">
        <v>15.543703613144451</v>
      </c>
      <c r="I13" s="103">
        <v>15.653694354744976</v>
      </c>
      <c r="J13" s="103">
        <v>15.613472093093003</v>
      </c>
      <c r="K13" s="103">
        <v>15.351280626072928</v>
      </c>
    </row>
    <row r="14" spans="1:11" s="14" customFormat="1" ht="15" customHeight="1">
      <c r="A14" s="18"/>
      <c r="B14" s="18" t="s">
        <v>31</v>
      </c>
      <c r="C14" s="103">
        <v>49.585641771440763</v>
      </c>
      <c r="D14" s="103">
        <v>48.805991732446415</v>
      </c>
      <c r="E14" s="103">
        <v>49.073568526876279</v>
      </c>
      <c r="F14" s="103">
        <v>49.720822965345633</v>
      </c>
      <c r="G14" s="103">
        <v>50.050745017647145</v>
      </c>
      <c r="H14" s="103">
        <v>49.105246267402229</v>
      </c>
      <c r="I14" s="103">
        <v>48.628229812566012</v>
      </c>
      <c r="J14" s="103">
        <v>47.843125493606841</v>
      </c>
      <c r="K14" s="103">
        <v>47.653948125667114</v>
      </c>
    </row>
    <row r="15" spans="1:11" s="14" customFormat="1" ht="15" customHeight="1">
      <c r="A15" s="18"/>
      <c r="B15" s="18" t="s">
        <v>30</v>
      </c>
      <c r="C15" s="103">
        <v>34.23537383526137</v>
      </c>
      <c r="D15" s="103">
        <v>34.562662371660949</v>
      </c>
      <c r="E15" s="103">
        <v>34.105401303365603</v>
      </c>
      <c r="F15" s="103">
        <v>34.500617021707036</v>
      </c>
      <c r="G15" s="103">
        <v>33.829001913667831</v>
      </c>
      <c r="H15" s="103">
        <v>35.352578306870228</v>
      </c>
      <c r="I15" s="103">
        <v>35.719591880050338</v>
      </c>
      <c r="J15" s="103">
        <v>36.541902848174026</v>
      </c>
      <c r="K15" s="103">
        <v>36.994279361925045</v>
      </c>
    </row>
    <row r="16" spans="1:11" s="14" customFormat="1" ht="15" customHeight="1">
      <c r="A16" s="16" t="s">
        <v>4</v>
      </c>
      <c r="B16" s="16" t="s">
        <v>32</v>
      </c>
      <c r="C16" s="102">
        <v>6.8554837303840683</v>
      </c>
      <c r="D16" s="102">
        <v>7.3233171059258018</v>
      </c>
      <c r="E16" s="102">
        <v>7.5111974037443847</v>
      </c>
      <c r="F16" s="102">
        <v>7.0183981538331244</v>
      </c>
      <c r="G16" s="102">
        <v>6.3086577832810367</v>
      </c>
      <c r="H16" s="102">
        <v>6.3560720429730013</v>
      </c>
      <c r="I16" s="102">
        <v>6.2885222885222882</v>
      </c>
      <c r="J16" s="102">
        <v>6.2306021104903788</v>
      </c>
      <c r="K16" s="102">
        <v>6.843337887194358</v>
      </c>
    </row>
    <row r="17" spans="1:11" s="14" customFormat="1" ht="15" customHeight="1">
      <c r="A17" s="16"/>
      <c r="B17" s="16" t="s">
        <v>31</v>
      </c>
      <c r="C17" s="102">
        <v>62.070368785657536</v>
      </c>
      <c r="D17" s="102">
        <v>61.486486486486491</v>
      </c>
      <c r="E17" s="102">
        <v>63.305459566683261</v>
      </c>
      <c r="F17" s="102">
        <v>63.317313460222024</v>
      </c>
      <c r="G17" s="102">
        <v>63.44538406337503</v>
      </c>
      <c r="H17" s="102">
        <v>62.765158164519185</v>
      </c>
      <c r="I17" s="102">
        <v>63.382941382941368</v>
      </c>
      <c r="J17" s="102">
        <v>63.356328649624736</v>
      </c>
      <c r="K17" s="102">
        <v>63.645551621267472</v>
      </c>
    </row>
    <row r="18" spans="1:11" s="14" customFormat="1" ht="15" customHeight="1">
      <c r="A18" s="16"/>
      <c r="B18" s="16" t="s">
        <v>30</v>
      </c>
      <c r="C18" s="102">
        <v>31.074652561065619</v>
      </c>
      <c r="D18" s="102">
        <v>31.192294779251302</v>
      </c>
      <c r="E18" s="102">
        <v>29.184744895455854</v>
      </c>
      <c r="F18" s="102">
        <v>29.664994107227287</v>
      </c>
      <c r="G18" s="102">
        <v>30.246661694972492</v>
      </c>
      <c r="H18" s="102">
        <v>30.880174138960086</v>
      </c>
      <c r="I18" s="102">
        <v>30.332046332046335</v>
      </c>
      <c r="J18" s="102">
        <v>30.41236386208454</v>
      </c>
      <c r="K18" s="102">
        <v>29.511807511082612</v>
      </c>
    </row>
    <row r="19" spans="1:11" s="14" customFormat="1" ht="15" customHeight="1">
      <c r="A19" s="18" t="s">
        <v>5</v>
      </c>
      <c r="B19" s="18" t="s">
        <v>32</v>
      </c>
      <c r="C19" s="103">
        <v>21.926118958005354</v>
      </c>
      <c r="D19" s="103">
        <v>25.812849162011176</v>
      </c>
      <c r="E19" s="103">
        <v>24.481501071796437</v>
      </c>
      <c r="F19" s="103">
        <v>22.039638039193918</v>
      </c>
      <c r="G19" s="103">
        <v>23.593207039569556</v>
      </c>
      <c r="H19" s="103">
        <v>22.914339959794503</v>
      </c>
      <c r="I19" s="103">
        <v>20.369445831253124</v>
      </c>
      <c r="J19" s="103">
        <v>19.922646477946017</v>
      </c>
      <c r="K19" s="103">
        <v>20.431879766460884</v>
      </c>
    </row>
    <row r="20" spans="1:11" s="14" customFormat="1" ht="15" customHeight="1">
      <c r="A20" s="18"/>
      <c r="B20" s="18" t="s">
        <v>31</v>
      </c>
      <c r="C20" s="103">
        <v>56.441166170824275</v>
      </c>
      <c r="D20" s="103">
        <v>52.715083798882681</v>
      </c>
      <c r="E20" s="103">
        <v>52.81868544862337</v>
      </c>
      <c r="F20" s="103">
        <v>55.951257425192914</v>
      </c>
      <c r="G20" s="103">
        <v>52.331577177446476</v>
      </c>
      <c r="H20" s="103">
        <v>53.286240786240782</v>
      </c>
      <c r="I20" s="103">
        <v>54.146557940866494</v>
      </c>
      <c r="J20" s="103">
        <v>51.741825762563074</v>
      </c>
      <c r="K20" s="103">
        <v>52.641282789060526</v>
      </c>
    </row>
    <row r="21" spans="1:11" s="14" customFormat="1" ht="15" customHeight="1">
      <c r="A21" s="18"/>
      <c r="B21" s="18" t="s">
        <v>30</v>
      </c>
      <c r="C21" s="103">
        <v>21.632714871170364</v>
      </c>
      <c r="D21" s="103">
        <v>21.460893854748605</v>
      </c>
      <c r="E21" s="103">
        <v>22.699813479580186</v>
      </c>
      <c r="F21" s="103">
        <v>22.003552989507575</v>
      </c>
      <c r="G21" s="103">
        <v>24.058401524492773</v>
      </c>
      <c r="H21" s="103">
        <v>23.799419253964711</v>
      </c>
      <c r="I21" s="103">
        <v>25.483996227880411</v>
      </c>
      <c r="J21" s="103">
        <v>28.338270792187842</v>
      </c>
      <c r="K21" s="103">
        <v>26.929630974662683</v>
      </c>
    </row>
    <row r="22" spans="1:11" s="14" customFormat="1" ht="15" customHeight="1">
      <c r="A22" s="16" t="s">
        <v>6</v>
      </c>
      <c r="B22" s="16" t="s">
        <v>32</v>
      </c>
      <c r="C22" s="102">
        <v>19.022498940617876</v>
      </c>
      <c r="D22" s="102">
        <v>19.094190478110949</v>
      </c>
      <c r="E22" s="102">
        <v>19.466794285087587</v>
      </c>
      <c r="F22" s="102">
        <v>18.794877932024896</v>
      </c>
      <c r="G22" s="102">
        <v>17.21044369821368</v>
      </c>
      <c r="H22" s="102">
        <v>16.772761208691893</v>
      </c>
      <c r="I22" s="102">
        <v>15.101176702279554</v>
      </c>
      <c r="J22" s="102">
        <v>15.061435188819971</v>
      </c>
      <c r="K22" s="102">
        <v>15.466340364370895</v>
      </c>
    </row>
    <row r="23" spans="1:11" s="14" customFormat="1" ht="15" customHeight="1">
      <c r="A23" s="16"/>
      <c r="B23" s="16" t="s">
        <v>31</v>
      </c>
      <c r="C23" s="102">
        <v>54.788129136734256</v>
      </c>
      <c r="D23" s="102">
        <v>55.529229093988832</v>
      </c>
      <c r="E23" s="102">
        <v>54.044407222404999</v>
      </c>
      <c r="F23" s="102">
        <v>54.658329344183834</v>
      </c>
      <c r="G23" s="102">
        <v>55.210920579410647</v>
      </c>
      <c r="H23" s="102">
        <v>53.763409171283726</v>
      </c>
      <c r="I23" s="102">
        <v>54.655112992959488</v>
      </c>
      <c r="J23" s="102">
        <v>52.941234199576037</v>
      </c>
      <c r="K23" s="102">
        <v>53.590296391251982</v>
      </c>
    </row>
    <row r="24" spans="1:11" s="14" customFormat="1" ht="15" customHeight="1">
      <c r="A24" s="16"/>
      <c r="B24" s="16" t="s">
        <v>30</v>
      </c>
      <c r="C24" s="102">
        <v>26.189483143867982</v>
      </c>
      <c r="D24" s="102">
        <v>25.377588675364475</v>
      </c>
      <c r="E24" s="102">
        <v>26.493783587074649</v>
      </c>
      <c r="F24" s="102">
        <v>26.544798149034634</v>
      </c>
      <c r="G24" s="102">
        <v>27.577642219881977</v>
      </c>
      <c r="H24" s="102">
        <v>29.467759047506771</v>
      </c>
      <c r="I24" s="102">
        <v>30.239771552360789</v>
      </c>
      <c r="J24" s="102">
        <v>32.00125618277459</v>
      </c>
      <c r="K24" s="102">
        <v>30.942392106592081</v>
      </c>
    </row>
    <row r="25" spans="1:11" s="14" customFormat="1" ht="15" customHeight="1">
      <c r="A25" s="18" t="s">
        <v>7</v>
      </c>
      <c r="B25" s="18" t="s">
        <v>32</v>
      </c>
      <c r="C25" s="103">
        <v>17.136478875057417</v>
      </c>
      <c r="D25" s="103">
        <v>18.114497717234066</v>
      </c>
      <c r="E25" s="103">
        <v>17.884830497099138</v>
      </c>
      <c r="F25" s="103">
        <v>16.205024108613745</v>
      </c>
      <c r="G25" s="103">
        <v>15.794259151096204</v>
      </c>
      <c r="H25" s="103">
        <v>15.102608758643793</v>
      </c>
      <c r="I25" s="103">
        <v>14.945272192487582</v>
      </c>
      <c r="J25" s="103">
        <v>14.060028767017007</v>
      </c>
      <c r="K25" s="103">
        <v>13.63450555700372</v>
      </c>
    </row>
    <row r="26" spans="1:11" s="14" customFormat="1" ht="15" customHeight="1">
      <c r="A26" s="18"/>
      <c r="B26" s="18" t="s">
        <v>31</v>
      </c>
      <c r="C26" s="103">
        <v>56.530467877110368</v>
      </c>
      <c r="D26" s="103">
        <v>55.612752596887603</v>
      </c>
      <c r="E26" s="103">
        <v>56.294351891899964</v>
      </c>
      <c r="F26" s="103">
        <v>58.175696228455074</v>
      </c>
      <c r="G26" s="103">
        <v>57.977816984097352</v>
      </c>
      <c r="H26" s="103">
        <v>57.700259879809359</v>
      </c>
      <c r="I26" s="103">
        <v>56.999192342928787</v>
      </c>
      <c r="J26" s="103">
        <v>56.777258539089139</v>
      </c>
      <c r="K26" s="103">
        <v>56.139659707576016</v>
      </c>
    </row>
    <row r="27" spans="1:11" s="14" customFormat="1" ht="15" customHeight="1">
      <c r="A27" s="18"/>
      <c r="B27" s="18" t="s">
        <v>30</v>
      </c>
      <c r="C27" s="103">
        <v>26.333053247832229</v>
      </c>
      <c r="D27" s="103">
        <v>26.273343769400544</v>
      </c>
      <c r="E27" s="103">
        <v>25.82051932169011</v>
      </c>
      <c r="F27" s="103">
        <v>25.619882001813039</v>
      </c>
      <c r="G27" s="103">
        <v>26.228224937226397</v>
      </c>
      <c r="H27" s="103">
        <v>27.196829526692763</v>
      </c>
      <c r="I27" s="103">
        <v>28.056138193741255</v>
      </c>
      <c r="J27" s="103">
        <v>29.162414280854421</v>
      </c>
      <c r="K27" s="103">
        <v>30.225538519870142</v>
      </c>
    </row>
    <row r="28" spans="1:11" s="14" customFormat="1" ht="15" customHeight="1">
      <c r="A28" s="16" t="s">
        <v>8</v>
      </c>
      <c r="B28" s="16" t="s">
        <v>32</v>
      </c>
      <c r="C28" s="102">
        <v>8.4049777373860799</v>
      </c>
      <c r="D28" s="102">
        <v>8.5918272086904874</v>
      </c>
      <c r="E28" s="102">
        <v>10.197093881743671</v>
      </c>
      <c r="F28" s="102">
        <v>10.307525717379534</v>
      </c>
      <c r="G28" s="102">
        <v>7.1370623167869143</v>
      </c>
      <c r="H28" s="102">
        <v>6.9547820849287953</v>
      </c>
      <c r="I28" s="102">
        <v>6.2562958309413688</v>
      </c>
      <c r="J28" s="102">
        <v>6.8719869146005514</v>
      </c>
      <c r="K28" s="102">
        <v>6.7090822675423452</v>
      </c>
    </row>
    <row r="29" spans="1:11" s="14" customFormat="1" ht="15" customHeight="1">
      <c r="A29" s="16"/>
      <c r="B29" s="16" t="s">
        <v>31</v>
      </c>
      <c r="C29" s="102">
        <v>61.115369641007767</v>
      </c>
      <c r="D29" s="102">
        <v>64.738394296868364</v>
      </c>
      <c r="E29" s="102">
        <v>63.725951764428942</v>
      </c>
      <c r="F29" s="102">
        <v>64.688684353004859</v>
      </c>
      <c r="G29" s="102">
        <v>66.302854608586557</v>
      </c>
      <c r="H29" s="102">
        <v>66.553370907369981</v>
      </c>
      <c r="I29" s="102">
        <v>66.701688636634444</v>
      </c>
      <c r="J29" s="102">
        <v>65.839144283746563</v>
      </c>
      <c r="K29" s="102">
        <v>66.538843760801953</v>
      </c>
    </row>
    <row r="30" spans="1:11" s="14" customFormat="1" ht="15" customHeight="1">
      <c r="A30" s="16"/>
      <c r="B30" s="16" t="s">
        <v>30</v>
      </c>
      <c r="C30" s="102">
        <v>30.479321743024247</v>
      </c>
      <c r="D30" s="102">
        <v>26.667656793685822</v>
      </c>
      <c r="E30" s="102">
        <v>26.074814355111386</v>
      </c>
      <c r="F30" s="102">
        <v>25.002707092582565</v>
      </c>
      <c r="G30" s="102">
        <v>26.559001373760104</v>
      </c>
      <c r="H30" s="102">
        <v>26.492922600352799</v>
      </c>
      <c r="I30" s="102">
        <v>27.031183995320777</v>
      </c>
      <c r="J30" s="102">
        <v>27.287792699724523</v>
      </c>
      <c r="K30" s="102">
        <v>26.754234358797095</v>
      </c>
    </row>
    <row r="31" spans="1:11" s="14" customFormat="1" ht="15" customHeight="1">
      <c r="A31" s="18" t="s">
        <v>9</v>
      </c>
      <c r="B31" s="18" t="s">
        <v>32</v>
      </c>
      <c r="C31" s="103">
        <v>16.626233043641882</v>
      </c>
      <c r="D31" s="103">
        <v>17.953729947084039</v>
      </c>
      <c r="E31" s="103">
        <v>17.565991534126024</v>
      </c>
      <c r="F31" s="103">
        <v>16.426221446886228</v>
      </c>
      <c r="G31" s="103">
        <v>15.626020193669454</v>
      </c>
      <c r="H31" s="103">
        <v>15.774887530959921</v>
      </c>
      <c r="I31" s="103">
        <v>15.310088037017547</v>
      </c>
      <c r="J31" s="103">
        <v>14.276476793497883</v>
      </c>
      <c r="K31" s="103">
        <v>14.441671718667026</v>
      </c>
    </row>
    <row r="32" spans="1:11" s="14" customFormat="1" ht="15" customHeight="1">
      <c r="A32" s="18"/>
      <c r="B32" s="18" t="s">
        <v>31</v>
      </c>
      <c r="C32" s="103">
        <v>61.897560233974282</v>
      </c>
      <c r="D32" s="103">
        <v>62.321693683127855</v>
      </c>
      <c r="E32" s="103">
        <v>62.237880836551028</v>
      </c>
      <c r="F32" s="103">
        <v>63.608200348901192</v>
      </c>
      <c r="G32" s="103">
        <v>63.560502328683789</v>
      </c>
      <c r="H32" s="103">
        <v>62.334124367545755</v>
      </c>
      <c r="I32" s="103">
        <v>62.350076333356128</v>
      </c>
      <c r="J32" s="103">
        <v>62.315953924467671</v>
      </c>
      <c r="K32" s="103">
        <v>61.550282677043242</v>
      </c>
    </row>
    <row r="33" spans="1:11" s="14" customFormat="1" ht="15" customHeight="1">
      <c r="A33" s="18"/>
      <c r="B33" s="18" t="s">
        <v>30</v>
      </c>
      <c r="C33" s="103">
        <v>21.47623097043363</v>
      </c>
      <c r="D33" s="103">
        <v>19.724110969939819</v>
      </c>
      <c r="E33" s="103">
        <v>20.196359952977698</v>
      </c>
      <c r="F33" s="103">
        <v>19.966280689840882</v>
      </c>
      <c r="G33" s="103">
        <v>20.813477477646746</v>
      </c>
      <c r="H33" s="103">
        <v>21.890988101494329</v>
      </c>
      <c r="I33" s="103">
        <v>22.339835629626307</v>
      </c>
      <c r="J33" s="103">
        <v>23.407569282034459</v>
      </c>
      <c r="K33" s="103">
        <v>24.008280581050538</v>
      </c>
    </row>
    <row r="34" spans="1:11" s="14" customFormat="1" ht="15" customHeight="1">
      <c r="A34" s="16" t="s">
        <v>10</v>
      </c>
      <c r="B34" s="16" t="s">
        <v>32</v>
      </c>
      <c r="C34" s="102">
        <v>19.532811507635397</v>
      </c>
      <c r="D34" s="102">
        <v>20.49418264033444</v>
      </c>
      <c r="E34" s="102">
        <v>20.040216537975116</v>
      </c>
      <c r="F34" s="102">
        <v>19.416000616792171</v>
      </c>
      <c r="G34" s="102">
        <v>18.660243545083343</v>
      </c>
      <c r="H34" s="102">
        <v>18.72658669656359</v>
      </c>
      <c r="I34" s="102">
        <v>18.669937454512137</v>
      </c>
      <c r="J34" s="102">
        <v>18.284183248228093</v>
      </c>
      <c r="K34" s="102">
        <v>18.253433457129383</v>
      </c>
    </row>
    <row r="35" spans="1:11" s="14" customFormat="1" ht="15" customHeight="1">
      <c r="A35" s="16"/>
      <c r="B35" s="16" t="s">
        <v>31</v>
      </c>
      <c r="C35" s="102">
        <v>59.893470490051101</v>
      </c>
      <c r="D35" s="102">
        <v>58.535404943049073</v>
      </c>
      <c r="E35" s="102">
        <v>60.059873856995573</v>
      </c>
      <c r="F35" s="102">
        <v>59.764590989694433</v>
      </c>
      <c r="G35" s="102">
        <v>59.34015143760255</v>
      </c>
      <c r="H35" s="102">
        <v>58.205082337867118</v>
      </c>
      <c r="I35" s="102">
        <v>58.563484138726665</v>
      </c>
      <c r="J35" s="102">
        <v>57.904032726738777</v>
      </c>
      <c r="K35" s="102">
        <v>57.15456206846379</v>
      </c>
    </row>
    <row r="36" spans="1:11" s="14" customFormat="1" ht="15" customHeight="1">
      <c r="A36" s="16"/>
      <c r="B36" s="16" t="s">
        <v>30</v>
      </c>
      <c r="C36" s="102">
        <v>20.573728519176289</v>
      </c>
      <c r="D36" s="102">
        <v>20.970412416616487</v>
      </c>
      <c r="E36" s="102">
        <v>19.900319559544872</v>
      </c>
      <c r="F36" s="102">
        <v>20.81930559481895</v>
      </c>
      <c r="G36" s="102">
        <v>21.999605017314092</v>
      </c>
      <c r="H36" s="102">
        <v>23.068122962873602</v>
      </c>
      <c r="I36" s="102">
        <v>22.766474285755937</v>
      </c>
      <c r="J36" s="102">
        <v>23.81137039082228</v>
      </c>
      <c r="K36" s="102">
        <v>24.591798090328115</v>
      </c>
    </row>
    <row r="37" spans="1:11" s="14" customFormat="1" ht="15" customHeight="1">
      <c r="A37" s="18" t="s">
        <v>11</v>
      </c>
      <c r="B37" s="18" t="s">
        <v>32</v>
      </c>
      <c r="C37" s="103">
        <v>18.667353678464387</v>
      </c>
      <c r="D37" s="103">
        <v>19.390477414970359</v>
      </c>
      <c r="E37" s="103">
        <v>19.168026101141926</v>
      </c>
      <c r="F37" s="103">
        <v>17.292241331432699</v>
      </c>
      <c r="G37" s="103">
        <v>16.965002203307279</v>
      </c>
      <c r="H37" s="103">
        <v>16.960606868426101</v>
      </c>
      <c r="I37" s="103">
        <v>16.926285087963738</v>
      </c>
      <c r="J37" s="103">
        <v>16.223444867588739</v>
      </c>
      <c r="K37" s="103">
        <v>16.124762749486436</v>
      </c>
    </row>
    <row r="38" spans="1:11" s="14" customFormat="1" ht="15" customHeight="1">
      <c r="A38" s="18"/>
      <c r="B38" s="18" t="s">
        <v>31</v>
      </c>
      <c r="C38" s="103">
        <v>57.417872107775047</v>
      </c>
      <c r="D38" s="103">
        <v>59.13388466183298</v>
      </c>
      <c r="E38" s="103">
        <v>59.708653335044104</v>
      </c>
      <c r="F38" s="103">
        <v>61.085399041042656</v>
      </c>
      <c r="G38" s="103">
        <v>60.017626458241516</v>
      </c>
      <c r="H38" s="103">
        <v>59.738376851449139</v>
      </c>
      <c r="I38" s="103">
        <v>59.176744877296628</v>
      </c>
      <c r="J38" s="103">
        <v>58.405326990796226</v>
      </c>
      <c r="K38" s="103">
        <v>57.711733158085799</v>
      </c>
    </row>
    <row r="39" spans="1:11" s="14" customFormat="1" ht="15" customHeight="1">
      <c r="A39" s="18"/>
      <c r="B39" s="18" t="s">
        <v>30</v>
      </c>
      <c r="C39" s="103">
        <v>23.914868153386497</v>
      </c>
      <c r="D39" s="103">
        <v>21.477015479136917</v>
      </c>
      <c r="E39" s="103">
        <v>21.122862327474017</v>
      </c>
      <c r="F39" s="103">
        <v>21.620971175740973</v>
      </c>
      <c r="G39" s="103">
        <v>23.017371338451188</v>
      </c>
      <c r="H39" s="103">
        <v>23.300080909554346</v>
      </c>
      <c r="I39" s="103">
        <v>23.896505601070057</v>
      </c>
      <c r="J39" s="103">
        <v>25.370302674138273</v>
      </c>
      <c r="K39" s="103">
        <v>26.162125396949403</v>
      </c>
    </row>
    <row r="40" spans="1:11" s="14" customFormat="1" ht="15" customHeight="1">
      <c r="A40" s="16" t="s">
        <v>12</v>
      </c>
      <c r="B40" s="16" t="s">
        <v>32</v>
      </c>
      <c r="C40" s="102">
        <v>21.289087523000859</v>
      </c>
      <c r="D40" s="102">
        <v>23.802270593861248</v>
      </c>
      <c r="E40" s="102">
        <v>20.656779661016948</v>
      </c>
      <c r="F40" s="102">
        <v>20.175839441408176</v>
      </c>
      <c r="G40" s="102">
        <v>17.181376106836982</v>
      </c>
      <c r="H40" s="102">
        <v>16.167394521240116</v>
      </c>
      <c r="I40" s="102">
        <v>16.214218761266132</v>
      </c>
      <c r="J40" s="102">
        <v>16.353240152477767</v>
      </c>
      <c r="K40" s="102">
        <v>16.332311022911782</v>
      </c>
    </row>
    <row r="41" spans="1:11" s="14" customFormat="1" ht="15" customHeight="1">
      <c r="A41" s="16"/>
      <c r="B41" s="16" t="s">
        <v>31</v>
      </c>
      <c r="C41" s="102">
        <v>59.757838857560905</v>
      </c>
      <c r="D41" s="102">
        <v>57.388285719346086</v>
      </c>
      <c r="E41" s="102">
        <v>63.462367135880484</v>
      </c>
      <c r="F41" s="102">
        <v>64.51040962181726</v>
      </c>
      <c r="G41" s="102">
        <v>64.396138771955279</v>
      </c>
      <c r="H41" s="102">
        <v>64.162486014364589</v>
      </c>
      <c r="I41" s="102">
        <v>62.538755497872955</v>
      </c>
      <c r="J41" s="102">
        <v>61.938645852241777</v>
      </c>
      <c r="K41" s="102">
        <v>60.995850622406643</v>
      </c>
    </row>
    <row r="42" spans="1:11" s="14" customFormat="1" ht="15" customHeight="1">
      <c r="A42" s="16"/>
      <c r="B42" s="16" t="s">
        <v>30</v>
      </c>
      <c r="C42" s="102">
        <v>18.953444975276987</v>
      </c>
      <c r="D42" s="102">
        <v>18.807672552735514</v>
      </c>
      <c r="E42" s="102">
        <v>15.875466819879344</v>
      </c>
      <c r="F42" s="102">
        <v>15.31375093677457</v>
      </c>
      <c r="G42" s="102">
        <v>18.418856147481485</v>
      </c>
      <c r="H42" s="102">
        <v>19.67011946439527</v>
      </c>
      <c r="I42" s="102">
        <v>21.257841228639414</v>
      </c>
      <c r="J42" s="102">
        <v>21.709929206752584</v>
      </c>
      <c r="K42" s="102">
        <v>22.677250586325098</v>
      </c>
    </row>
    <row r="43" spans="1:11" s="14" customFormat="1" ht="15" customHeight="1">
      <c r="A43" s="18" t="s">
        <v>13</v>
      </c>
      <c r="B43" s="18" t="s">
        <v>32</v>
      </c>
      <c r="C43" s="103">
        <v>4.3976103335521906</v>
      </c>
      <c r="D43" s="103">
        <v>4.708937125620217</v>
      </c>
      <c r="E43" s="103">
        <v>4.7821553876037743</v>
      </c>
      <c r="F43" s="103">
        <v>4.2086640443913748</v>
      </c>
      <c r="G43" s="103">
        <v>4.0709710524453238</v>
      </c>
      <c r="H43" s="103">
        <v>4.354847320093957</v>
      </c>
      <c r="I43" s="103">
        <v>4.0043232041731418</v>
      </c>
      <c r="J43" s="103">
        <v>3.9631105565171492</v>
      </c>
      <c r="K43" s="103">
        <v>4.2046181871892072</v>
      </c>
    </row>
    <row r="44" spans="1:11" s="14" customFormat="1" ht="15" customHeight="1">
      <c r="A44" s="18"/>
      <c r="B44" s="18" t="s">
        <v>31</v>
      </c>
      <c r="C44" s="103">
        <v>63.040822385029259</v>
      </c>
      <c r="D44" s="103">
        <v>62.233381608151298</v>
      </c>
      <c r="E44" s="103">
        <v>63.009893965416566</v>
      </c>
      <c r="F44" s="103">
        <v>63.533837887195347</v>
      </c>
      <c r="G44" s="103">
        <v>63.31481350414041</v>
      </c>
      <c r="H44" s="103">
        <v>63.318118727311557</v>
      </c>
      <c r="I44" s="103">
        <v>63.696250245636612</v>
      </c>
      <c r="J44" s="103">
        <v>64.085568481172857</v>
      </c>
      <c r="K44" s="103">
        <v>64.259402652391657</v>
      </c>
    </row>
    <row r="45" spans="1:11" s="14" customFormat="1" ht="15" customHeight="1">
      <c r="A45" s="18"/>
      <c r="B45" s="18" t="s">
        <v>30</v>
      </c>
      <c r="C45" s="103">
        <v>32.561783972246232</v>
      </c>
      <c r="D45" s="103">
        <v>33.056824316797062</v>
      </c>
      <c r="E45" s="103">
        <v>32.206652794061021</v>
      </c>
      <c r="F45" s="103">
        <v>32.256620074453885</v>
      </c>
      <c r="G45" s="103">
        <v>32.615100148630475</v>
      </c>
      <c r="H45" s="103">
        <v>32.327033952594498</v>
      </c>
      <c r="I45" s="103">
        <v>32.298979938188907</v>
      </c>
      <c r="J45" s="103">
        <v>31.950426455920955</v>
      </c>
      <c r="K45" s="103">
        <v>31.535979160419121</v>
      </c>
    </row>
    <row r="46" spans="1:11" s="14" customFormat="1" ht="15" customHeight="1">
      <c r="A46" s="16" t="s">
        <v>14</v>
      </c>
      <c r="B46" s="16" t="s">
        <v>32</v>
      </c>
      <c r="C46" s="102">
        <v>7.6530026071202366</v>
      </c>
      <c r="D46" s="102">
        <v>10.478987104474989</v>
      </c>
      <c r="E46" s="102">
        <v>10.247054913401531</v>
      </c>
      <c r="F46" s="102">
        <v>8.8774518299712906</v>
      </c>
      <c r="G46" s="102">
        <v>7.7308315747622105</v>
      </c>
      <c r="H46" s="102">
        <v>6.8088451785452779</v>
      </c>
      <c r="I46" s="102">
        <v>6.1756529229805395</v>
      </c>
      <c r="J46" s="102">
        <v>5.8044981348816158</v>
      </c>
      <c r="K46" s="102">
        <v>6.0486079594359863</v>
      </c>
    </row>
    <row r="47" spans="1:11" s="14" customFormat="1" ht="15" customHeight="1">
      <c r="A47" s="16"/>
      <c r="B47" s="16" t="s">
        <v>31</v>
      </c>
      <c r="C47" s="102">
        <v>65.922508138044805</v>
      </c>
      <c r="D47" s="102">
        <v>63.863970884379661</v>
      </c>
      <c r="E47" s="102">
        <v>65.95442963181803</v>
      </c>
      <c r="F47" s="102">
        <v>67.972299878680104</v>
      </c>
      <c r="G47" s="102">
        <v>68.104872006606101</v>
      </c>
      <c r="H47" s="102">
        <v>68.560153534294727</v>
      </c>
      <c r="I47" s="102">
        <v>68.830416226163919</v>
      </c>
      <c r="J47" s="102">
        <v>68.803358773860268</v>
      </c>
      <c r="K47" s="102">
        <v>68.191990484984117</v>
      </c>
    </row>
    <row r="48" spans="1:11" s="14" customFormat="1" ht="15" customHeight="1">
      <c r="A48" s="16"/>
      <c r="B48" s="16" t="s">
        <v>30</v>
      </c>
      <c r="C48" s="102">
        <v>26.424710197227913</v>
      </c>
      <c r="D48" s="102">
        <v>25.659971148001965</v>
      </c>
      <c r="E48" s="102">
        <v>23.799992614202889</v>
      </c>
      <c r="F48" s="102">
        <v>23.147987672089641</v>
      </c>
      <c r="G48" s="102">
        <v>24.165061014771997</v>
      </c>
      <c r="H48" s="102">
        <v>24.63408430512629</v>
      </c>
      <c r="I48" s="102">
        <v>24.992364618818279</v>
      </c>
      <c r="J48" s="102">
        <v>25.390582322735721</v>
      </c>
      <c r="K48" s="102">
        <v>25.757054101003153</v>
      </c>
    </row>
    <row r="49" spans="1:11" s="14" customFormat="1" ht="15" customHeight="1">
      <c r="A49" s="18" t="s">
        <v>15</v>
      </c>
      <c r="B49" s="18" t="s">
        <v>32</v>
      </c>
      <c r="C49" s="103">
        <v>15.451414466871219</v>
      </c>
      <c r="D49" s="103">
        <v>15.141564838188437</v>
      </c>
      <c r="E49" s="103">
        <v>15.023076569567815</v>
      </c>
      <c r="F49" s="103">
        <v>14.706617879330317</v>
      </c>
      <c r="G49" s="103">
        <v>13.183421516754851</v>
      </c>
      <c r="H49" s="103">
        <v>13.816511199611719</v>
      </c>
      <c r="I49" s="103">
        <v>13.291613680476544</v>
      </c>
      <c r="J49" s="103">
        <v>12.46710548120455</v>
      </c>
      <c r="K49" s="103">
        <v>12.705340845964608</v>
      </c>
    </row>
    <row r="50" spans="1:11" s="14" customFormat="1" ht="15" customHeight="1">
      <c r="A50" s="18"/>
      <c r="B50" s="18" t="s">
        <v>31</v>
      </c>
      <c r="C50" s="103">
        <v>61.640250616184709</v>
      </c>
      <c r="D50" s="103">
        <v>63.962777175711729</v>
      </c>
      <c r="E50" s="103">
        <v>64.702368056512967</v>
      </c>
      <c r="F50" s="103">
        <v>65.111350952932497</v>
      </c>
      <c r="G50" s="103">
        <v>64.435757719339819</v>
      </c>
      <c r="H50" s="103">
        <v>63.423909791432564</v>
      </c>
      <c r="I50" s="103">
        <v>63.982999799210241</v>
      </c>
      <c r="J50" s="103">
        <v>63.19923638316066</v>
      </c>
      <c r="K50" s="103">
        <v>62.481152289500841</v>
      </c>
    </row>
    <row r="51" spans="1:11" s="14" customFormat="1" ht="15" customHeight="1">
      <c r="A51" s="18"/>
      <c r="B51" s="18" t="s">
        <v>30</v>
      </c>
      <c r="C51" s="103">
        <v>22.908334916944064</v>
      </c>
      <c r="D51" s="103">
        <v>20.895657986099849</v>
      </c>
      <c r="E51" s="103">
        <v>20.273898857004049</v>
      </c>
      <c r="F51" s="103">
        <v>20.181373065178477</v>
      </c>
      <c r="G51" s="103">
        <v>22.379504593434945</v>
      </c>
      <c r="H51" s="103">
        <v>22.758249283610468</v>
      </c>
      <c r="I51" s="103">
        <v>22.725386520313233</v>
      </c>
      <c r="J51" s="103">
        <v>24.334320997474496</v>
      </c>
      <c r="K51" s="103">
        <v>24.813506864534556</v>
      </c>
    </row>
    <row r="52" spans="1:11" s="14" customFormat="1" ht="15" customHeight="1">
      <c r="A52" s="16" t="s">
        <v>16</v>
      </c>
      <c r="B52" s="16" t="s">
        <v>32</v>
      </c>
      <c r="C52" s="102">
        <v>5.8856118650788591</v>
      </c>
      <c r="D52" s="102">
        <v>6.9534852974343417</v>
      </c>
      <c r="E52" s="102">
        <v>8.2418885585984452</v>
      </c>
      <c r="F52" s="102">
        <v>7.3159713416180576</v>
      </c>
      <c r="G52" s="102">
        <v>5.7759456455770035</v>
      </c>
      <c r="H52" s="102">
        <v>4.9906630440880653</v>
      </c>
      <c r="I52" s="102">
        <v>4.9646806878475989</v>
      </c>
      <c r="J52" s="102">
        <v>4.1282071649853043</v>
      </c>
      <c r="K52" s="102">
        <v>4.089830928098519</v>
      </c>
    </row>
    <row r="53" spans="1:11" s="14" customFormat="1" ht="15" customHeight="1">
      <c r="A53" s="16"/>
      <c r="B53" s="16" t="s">
        <v>31</v>
      </c>
      <c r="C53" s="102">
        <v>63.362683713017567</v>
      </c>
      <c r="D53" s="102">
        <v>62.867564141449471</v>
      </c>
      <c r="E53" s="102">
        <v>64.480425020555316</v>
      </c>
      <c r="F53" s="102">
        <v>65.666212274917569</v>
      </c>
      <c r="G53" s="102">
        <v>66.228688983297985</v>
      </c>
      <c r="H53" s="102">
        <v>67.08502640795686</v>
      </c>
      <c r="I53" s="102">
        <v>66.809435530269127</v>
      </c>
      <c r="J53" s="102">
        <v>65.729605210898384</v>
      </c>
      <c r="K53" s="102">
        <v>65.263191521647116</v>
      </c>
    </row>
    <row r="54" spans="1:11" s="14" customFormat="1" ht="15" customHeight="1">
      <c r="A54" s="16"/>
      <c r="B54" s="16" t="s">
        <v>30</v>
      </c>
      <c r="C54" s="102">
        <v>30.751784366645779</v>
      </c>
      <c r="D54" s="102">
        <v>30.178172853332086</v>
      </c>
      <c r="E54" s="102">
        <v>27.274524065524002</v>
      </c>
      <c r="F54" s="102">
        <v>27.019401470961196</v>
      </c>
      <c r="G54" s="102">
        <v>27.994577168935376</v>
      </c>
      <c r="H54" s="102">
        <v>27.929119280613595</v>
      </c>
      <c r="I54" s="102">
        <v>28.225883781883272</v>
      </c>
      <c r="J54" s="102">
        <v>30.142187624116289</v>
      </c>
      <c r="K54" s="102">
        <v>30.646178911135426</v>
      </c>
    </row>
    <row r="55" spans="1:11" s="14" customFormat="1" ht="15" customHeight="1">
      <c r="A55" s="13" t="s">
        <v>17</v>
      </c>
      <c r="B55" s="13" t="s">
        <v>32</v>
      </c>
      <c r="C55" s="101">
        <v>16.097701349833596</v>
      </c>
      <c r="D55" s="101">
        <v>16.861924454188671</v>
      </c>
      <c r="E55" s="101">
        <v>16.756289727655219</v>
      </c>
      <c r="F55" s="101">
        <v>15.58491934346679</v>
      </c>
      <c r="G55" s="101">
        <v>14.668744470731271</v>
      </c>
      <c r="H55" s="101">
        <v>14.52031642217206</v>
      </c>
      <c r="I55" s="101">
        <v>14.189676340390752</v>
      </c>
      <c r="J55" s="101">
        <v>13.749676679614414</v>
      </c>
      <c r="K55" s="101">
        <v>13.699041870211554</v>
      </c>
    </row>
    <row r="56" spans="1:11" s="14" customFormat="1" ht="15" customHeight="1">
      <c r="A56" s="13"/>
      <c r="B56" s="13" t="s">
        <v>31</v>
      </c>
      <c r="C56" s="101">
        <v>58.969809779609903</v>
      </c>
      <c r="D56" s="101">
        <v>58.568109558172033</v>
      </c>
      <c r="E56" s="101">
        <v>59.298031926977771</v>
      </c>
      <c r="F56" s="101">
        <v>60.115070136602419</v>
      </c>
      <c r="G56" s="101">
        <v>59.931133456035127</v>
      </c>
      <c r="H56" s="101">
        <v>59.094368606483194</v>
      </c>
      <c r="I56" s="101">
        <v>59.201161674986658</v>
      </c>
      <c r="J56" s="101">
        <v>58.688086245642879</v>
      </c>
      <c r="K56" s="101">
        <v>58.179332660406082</v>
      </c>
    </row>
    <row r="57" spans="1:11" s="14" customFormat="1" ht="15" customHeight="1">
      <c r="A57" s="13"/>
      <c r="B57" s="13" t="s">
        <v>30</v>
      </c>
      <c r="C57" s="101">
        <v>24.932495816979721</v>
      </c>
      <c r="D57" s="101">
        <v>24.569899448948753</v>
      </c>
      <c r="E57" s="101">
        <v>23.945767349110287</v>
      </c>
      <c r="F57" s="101">
        <v>24.300010519930794</v>
      </c>
      <c r="G57" s="101">
        <v>25.400054728676636</v>
      </c>
      <c r="H57" s="101">
        <v>26.385337482241717</v>
      </c>
      <c r="I57" s="101">
        <v>26.609161984622613</v>
      </c>
      <c r="J57" s="101">
        <v>27.562281863713885</v>
      </c>
      <c r="K57" s="101">
        <v>28.121558578005267</v>
      </c>
    </row>
    <row r="58" spans="1:11" s="145" customFormat="1" ht="3.95" customHeight="1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120"/>
    </row>
    <row r="59" spans="1:11" s="6" customFormat="1" ht="15.95" customHeight="1">
      <c r="A59" s="13" t="s">
        <v>18</v>
      </c>
      <c r="B59" s="13" t="s">
        <v>32</v>
      </c>
      <c r="C59" s="101">
        <v>30.397850371809035</v>
      </c>
      <c r="D59" s="101">
        <v>29.794049919495844</v>
      </c>
      <c r="E59" s="101">
        <v>28.952841209492885</v>
      </c>
      <c r="F59" s="101">
        <v>28.579155664541045</v>
      </c>
      <c r="G59" s="101">
        <v>27.834999988641652</v>
      </c>
      <c r="H59" s="101">
        <v>26.769460029093075</v>
      </c>
      <c r="I59" s="101">
        <v>26.069575892808007</v>
      </c>
      <c r="J59" s="101">
        <v>25.635802657921982</v>
      </c>
      <c r="K59" s="101">
        <v>24.274133049120906</v>
      </c>
    </row>
    <row r="60" spans="1:11" s="6" customFormat="1" ht="15.95" customHeight="1">
      <c r="A60" s="13"/>
      <c r="B60" s="12" t="s">
        <v>31</v>
      </c>
      <c r="C60" s="101">
        <v>43.850178180040736</v>
      </c>
      <c r="D60" s="101">
        <v>44.093440819168435</v>
      </c>
      <c r="E60" s="101">
        <v>44.347370294267535</v>
      </c>
      <c r="F60" s="101">
        <v>44.234543240131899</v>
      </c>
      <c r="G60" s="101">
        <v>44.132033010899157</v>
      </c>
      <c r="H60" s="101">
        <v>44.073926615846901</v>
      </c>
      <c r="I60" s="101">
        <v>44.044721695737643</v>
      </c>
      <c r="J60" s="101">
        <v>43.936324737174509</v>
      </c>
      <c r="K60" s="101">
        <v>43.886320792730864</v>
      </c>
    </row>
    <row r="61" spans="1:11" s="6" customFormat="1" ht="15.95" customHeight="1">
      <c r="A61" s="13"/>
      <c r="B61" s="12" t="s">
        <v>30</v>
      </c>
      <c r="C61" s="101">
        <v>25.751971448150236</v>
      </c>
      <c r="D61" s="101">
        <v>27.015359258896197</v>
      </c>
      <c r="E61" s="101">
        <v>27.577147320769662</v>
      </c>
      <c r="F61" s="101">
        <v>28.026864497225315</v>
      </c>
      <c r="G61" s="101">
        <v>28.851643470713359</v>
      </c>
      <c r="H61" s="101">
        <v>29.943950414739241</v>
      </c>
      <c r="I61" s="101">
        <v>30.65245464359576</v>
      </c>
      <c r="J61" s="101">
        <v>31.181866800724759</v>
      </c>
      <c r="K61" s="101">
        <v>32.575125947515531</v>
      </c>
    </row>
    <row r="62" spans="1:11" s="6" customFormat="1" ht="25.5" customHeight="1">
      <c r="A62" s="10"/>
      <c r="B62" s="10"/>
      <c r="C62" s="7"/>
      <c r="D62" s="7"/>
      <c r="E62" s="7"/>
      <c r="F62" s="7"/>
      <c r="G62" s="100"/>
      <c r="H62" s="100"/>
      <c r="I62" s="100"/>
      <c r="J62" s="100"/>
      <c r="K62" s="100"/>
    </row>
    <row r="63" spans="1:11" s="6" customFormat="1" ht="12.75" customHeight="1">
      <c r="A63" s="99" t="s">
        <v>77</v>
      </c>
      <c r="B63" s="8"/>
      <c r="C63" s="7"/>
      <c r="D63" s="7"/>
      <c r="E63" s="7"/>
      <c r="F63" s="7"/>
      <c r="G63" s="38"/>
      <c r="H63" s="38"/>
      <c r="I63" s="38"/>
      <c r="J63" s="38"/>
      <c r="K63" s="38"/>
    </row>
  </sheetData>
  <conditionalFormatting sqref="G57">
    <cfRule type="expression" dxfId="111" priority="3" stopIfTrue="1">
      <formula>E42=1</formula>
    </cfRule>
  </conditionalFormatting>
  <conditionalFormatting sqref="G56">
    <cfRule type="expression" dxfId="110" priority="4" stopIfTrue="1">
      <formula>D41=1</formula>
    </cfRule>
  </conditionalFormatting>
  <conditionalFormatting sqref="G55">
    <cfRule type="expression" dxfId="109" priority="5" stopIfTrue="1">
      <formula>C41=1</formula>
    </cfRule>
  </conditionalFormatting>
  <conditionalFormatting sqref="H57">
    <cfRule type="expression" dxfId="108" priority="6" stopIfTrue="1">
      <formula>F21=1</formula>
    </cfRule>
  </conditionalFormatting>
  <conditionalFormatting sqref="H56">
    <cfRule type="expression" dxfId="107" priority="7" stopIfTrue="1">
      <formula>E20=1</formula>
    </cfRule>
  </conditionalFormatting>
  <conditionalFormatting sqref="H55">
    <cfRule type="expression" dxfId="106" priority="8" stopIfTrue="1">
      <formula>D20=1</formula>
    </cfRule>
  </conditionalFormatting>
  <conditionalFormatting sqref="F55 C59:K59">
    <cfRule type="expression" dxfId="105" priority="9" stopIfTrue="1">
      <formula>#REF!=1</formula>
    </cfRule>
  </conditionalFormatting>
  <conditionalFormatting sqref="F56:F57 C60:K61">
    <cfRule type="expression" dxfId="104" priority="10" stopIfTrue="1">
      <formula>#REF!=1</formula>
    </cfRule>
  </conditionalFormatting>
  <conditionalFormatting sqref="I56:K57">
    <cfRule type="expression" dxfId="103" priority="11" stopIfTrue="1">
      <formula>#REF!=1</formula>
    </cfRule>
  </conditionalFormatting>
  <conditionalFormatting sqref="I55:K55">
    <cfRule type="expression" dxfId="102" priority="12" stopIfTrue="1">
      <formula>#REF!=1</formula>
    </cfRule>
  </conditionalFormatting>
  <conditionalFormatting sqref="D56:D57">
    <cfRule type="expression" dxfId="101" priority="13" stopIfTrue="1">
      <formula>#REF!=1</formula>
    </cfRule>
  </conditionalFormatting>
  <conditionalFormatting sqref="C55">
    <cfRule type="expression" dxfId="100" priority="14" stopIfTrue="1">
      <formula>#REF!=1</formula>
    </cfRule>
  </conditionalFormatting>
  <conditionalFormatting sqref="C56:C57">
    <cfRule type="expression" dxfId="99" priority="15" stopIfTrue="1">
      <formula>#REF!=1</formula>
    </cfRule>
  </conditionalFormatting>
  <conditionalFormatting sqref="D55">
    <cfRule type="expression" dxfId="98" priority="16" stopIfTrue="1">
      <formula>#REF!=1</formula>
    </cfRule>
  </conditionalFormatting>
  <conditionalFormatting sqref="E55">
    <cfRule type="expression" dxfId="97" priority="17" stopIfTrue="1">
      <formula>#REF!=1</formula>
    </cfRule>
  </conditionalFormatting>
  <conditionalFormatting sqref="E56:E57">
    <cfRule type="expression" dxfId="96" priority="18" stopIfTrue="1">
      <formula>#REF!=1</formula>
    </cfRule>
  </conditionalFormatting>
  <conditionalFormatting sqref="I58:J58">
    <cfRule type="cellIs" dxfId="95" priority="1" stopIfTrue="1" operator="lessThan">
      <formula>-4</formula>
    </cfRule>
    <cfRule type="cellIs" dxfId="94" priority="2" stopIfTrue="1" operator="greaterThan">
      <formula>4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&amp;C&amp;8-12-</oddHeader>
    <oddFooter>&amp;C&amp;8Statistische Ämter des Bundes und der Länder, Internationale Bildungsindikatoren, 2014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RowHeight="12.75"/>
  <cols>
    <col min="1" max="1" width="24" style="568" customWidth="1"/>
    <col min="2" max="7" width="16.28515625" style="568" customWidth="1"/>
    <col min="8" max="8" width="17.5703125" style="568" customWidth="1"/>
    <col min="9" max="16384" width="11.42578125" style="567"/>
  </cols>
  <sheetData>
    <row r="1" spans="1:8">
      <c r="A1" s="739" t="s">
        <v>461</v>
      </c>
    </row>
    <row r="2" spans="1:8">
      <c r="H2" s="596"/>
    </row>
    <row r="3" spans="1:8" ht="15" customHeight="1">
      <c r="A3" s="595" t="s">
        <v>472</v>
      </c>
    </row>
    <row r="4" spans="1:8" ht="15" customHeight="1">
      <c r="A4" s="594" t="s">
        <v>471</v>
      </c>
      <c r="B4" s="592"/>
      <c r="C4" s="593"/>
      <c r="D4" s="592"/>
      <c r="E4" s="592"/>
      <c r="F4" s="592"/>
      <c r="G4" s="592"/>
      <c r="H4" s="592"/>
    </row>
    <row r="5" spans="1:8" ht="12.75" customHeight="1">
      <c r="A5" s="591"/>
      <c r="B5" s="571"/>
      <c r="C5" s="571"/>
      <c r="D5" s="571"/>
      <c r="E5" s="571"/>
      <c r="F5" s="571"/>
      <c r="G5" s="571"/>
      <c r="H5" s="571"/>
    </row>
    <row r="6" spans="1:8" s="584" customFormat="1" ht="12.75" customHeight="1">
      <c r="A6" s="590"/>
      <c r="B6" s="589" t="s">
        <v>470</v>
      </c>
      <c r="C6" s="588"/>
      <c r="D6" s="587"/>
      <c r="E6" s="586"/>
      <c r="F6" s="586"/>
      <c r="G6" s="585"/>
      <c r="H6" s="842" t="s">
        <v>469</v>
      </c>
    </row>
    <row r="7" spans="1:8" ht="25.5" customHeight="1">
      <c r="A7" s="583"/>
      <c r="B7" s="578" t="s">
        <v>159</v>
      </c>
      <c r="C7" s="578" t="s">
        <v>69</v>
      </c>
      <c r="D7" s="578" t="s">
        <v>68</v>
      </c>
      <c r="E7" s="582" t="s">
        <v>468</v>
      </c>
      <c r="F7" s="582"/>
      <c r="G7" s="581"/>
      <c r="H7" s="842"/>
    </row>
    <row r="8" spans="1:8" ht="12.75" customHeight="1">
      <c r="A8" s="580" t="s">
        <v>0</v>
      </c>
      <c r="B8" s="579"/>
      <c r="C8" s="579"/>
      <c r="D8" s="579"/>
      <c r="E8" s="578" t="s">
        <v>159</v>
      </c>
      <c r="F8" s="578" t="s">
        <v>69</v>
      </c>
      <c r="G8" s="578" t="s">
        <v>68</v>
      </c>
      <c r="H8" s="842"/>
    </row>
    <row r="9" spans="1:8" ht="15.75" customHeight="1">
      <c r="A9" s="252" t="s">
        <v>1</v>
      </c>
      <c r="B9" s="481">
        <v>36.585169782032402</v>
      </c>
      <c r="C9" s="481">
        <v>37.011263446530521</v>
      </c>
      <c r="D9" s="481">
        <v>36.18567759225909</v>
      </c>
      <c r="E9" s="481">
        <v>32.391723100779139</v>
      </c>
      <c r="F9" s="481">
        <v>32.388460456353172</v>
      </c>
      <c r="G9" s="481">
        <v>32.422975380824575</v>
      </c>
      <c r="H9" s="481">
        <v>3.245844136278552</v>
      </c>
    </row>
    <row r="10" spans="1:8" ht="15.75" customHeight="1">
      <c r="A10" s="577" t="s">
        <v>2</v>
      </c>
      <c r="B10" s="479">
        <v>30.646923171887323</v>
      </c>
      <c r="C10" s="479">
        <v>29.516890050225602</v>
      </c>
      <c r="D10" s="479">
        <v>31.84355655169848</v>
      </c>
      <c r="E10" s="479">
        <v>27.195986887006004</v>
      </c>
      <c r="F10" s="479">
        <v>25.928967533913074</v>
      </c>
      <c r="G10" s="479">
        <v>28.531170155911411</v>
      </c>
      <c r="H10" s="479">
        <v>2.6295558093121532</v>
      </c>
    </row>
    <row r="11" spans="1:8" ht="15.75" customHeight="1">
      <c r="A11" s="252" t="s">
        <v>3</v>
      </c>
      <c r="B11" s="481">
        <v>33.837994541323887</v>
      </c>
      <c r="C11" s="481">
        <v>32.676886062849562</v>
      </c>
      <c r="D11" s="481">
        <v>34.899887597225721</v>
      </c>
      <c r="E11" s="481">
        <v>23.671931051061691</v>
      </c>
      <c r="F11" s="481">
        <v>22.32810347877659</v>
      </c>
      <c r="G11" s="481">
        <v>24.917805302460206</v>
      </c>
      <c r="H11" s="481">
        <v>4.0909947482581526</v>
      </c>
    </row>
    <row r="12" spans="1:8" ht="15.75" customHeight="1">
      <c r="A12" s="577" t="s">
        <v>4</v>
      </c>
      <c r="B12" s="479">
        <v>22.314852562623358</v>
      </c>
      <c r="C12" s="479">
        <v>19.359752567915184</v>
      </c>
      <c r="D12" s="479">
        <v>25.71400953353923</v>
      </c>
      <c r="E12" s="479">
        <v>16.937481808622444</v>
      </c>
      <c r="F12" s="479">
        <v>13.757339304699741</v>
      </c>
      <c r="G12" s="479">
        <v>20.582384409515203</v>
      </c>
      <c r="H12" s="479">
        <v>1.372059634370447</v>
      </c>
    </row>
    <row r="13" spans="1:8" ht="15.75" customHeight="1">
      <c r="A13" s="252" t="s">
        <v>5</v>
      </c>
      <c r="B13" s="481">
        <v>51.513193629292296</v>
      </c>
      <c r="C13" s="481">
        <v>48.117280846309406</v>
      </c>
      <c r="D13" s="481">
        <v>54.799040067569706</v>
      </c>
      <c r="E13" s="481">
        <v>37.979914686751982</v>
      </c>
      <c r="F13" s="481">
        <v>34.240908391957383</v>
      </c>
      <c r="G13" s="481">
        <v>41.622667563177927</v>
      </c>
      <c r="H13" s="481">
        <v>4.748189668121654</v>
      </c>
    </row>
    <row r="14" spans="1:8" ht="15.75" customHeight="1">
      <c r="A14" s="577" t="s">
        <v>6</v>
      </c>
      <c r="B14" s="479">
        <v>42.6200074953327</v>
      </c>
      <c r="C14" s="479">
        <v>44.021253088267294</v>
      </c>
      <c r="D14" s="479">
        <v>41.294585794938214</v>
      </c>
      <c r="E14" s="479">
        <v>30.454846852406813</v>
      </c>
      <c r="F14" s="479">
        <v>31.302438102244778</v>
      </c>
      <c r="G14" s="479">
        <v>29.66410833032673</v>
      </c>
      <c r="H14" s="479">
        <v>3.6398538115831758</v>
      </c>
    </row>
    <row r="15" spans="1:8" ht="15.75" customHeight="1">
      <c r="A15" s="252" t="s">
        <v>7</v>
      </c>
      <c r="B15" s="481">
        <v>32.769321084778383</v>
      </c>
      <c r="C15" s="481">
        <v>30.652588639606822</v>
      </c>
      <c r="D15" s="481">
        <v>34.967649189272713</v>
      </c>
      <c r="E15" s="481">
        <v>26.208405545521479</v>
      </c>
      <c r="F15" s="481">
        <v>23.46427898849516</v>
      </c>
      <c r="G15" s="481">
        <v>29.026518615945669</v>
      </c>
      <c r="H15" s="481">
        <v>2.6553336834725139</v>
      </c>
    </row>
    <row r="16" spans="1:8" ht="15.75" customHeight="1">
      <c r="A16" s="577" t="s">
        <v>8</v>
      </c>
      <c r="B16" s="479">
        <v>24.667162015096626</v>
      </c>
      <c r="C16" s="479">
        <v>20.857637963695186</v>
      </c>
      <c r="D16" s="479">
        <v>29.008927745229492</v>
      </c>
      <c r="E16" s="479">
        <v>20.095420069055109</v>
      </c>
      <c r="F16" s="479">
        <v>16.363816976915196</v>
      </c>
      <c r="G16" s="479">
        <v>24.349259440135931</v>
      </c>
      <c r="H16" s="479">
        <v>2.5676522997851565</v>
      </c>
    </row>
    <row r="17" spans="1:8" ht="15.75" customHeight="1">
      <c r="A17" s="252" t="s">
        <v>9</v>
      </c>
      <c r="B17" s="481">
        <v>24.363025331424708</v>
      </c>
      <c r="C17" s="481">
        <v>22.43273862859915</v>
      </c>
      <c r="D17" s="481">
        <v>26.474221171298002</v>
      </c>
      <c r="E17" s="481">
        <v>20.437608471567966</v>
      </c>
      <c r="F17" s="481">
        <v>18.161358063206535</v>
      </c>
      <c r="G17" s="481">
        <v>22.900519663423182</v>
      </c>
      <c r="H17" s="481">
        <v>2.4973298620484226</v>
      </c>
    </row>
    <row r="18" spans="1:8" ht="15.75" customHeight="1">
      <c r="A18" s="577" t="s">
        <v>10</v>
      </c>
      <c r="B18" s="479">
        <v>30.476317017098072</v>
      </c>
      <c r="C18" s="479">
        <v>30.260248971994592</v>
      </c>
      <c r="D18" s="479">
        <v>30.74709711914657</v>
      </c>
      <c r="E18" s="479">
        <v>23.643399666818688</v>
      </c>
      <c r="F18" s="479">
        <v>22.386532644110893</v>
      </c>
      <c r="G18" s="479">
        <v>24.956488060849644</v>
      </c>
      <c r="H18" s="479">
        <v>2.4071253649127069</v>
      </c>
    </row>
    <row r="19" spans="1:8" ht="15.75" customHeight="1">
      <c r="A19" s="252" t="s">
        <v>11</v>
      </c>
      <c r="B19" s="481">
        <v>32.585116651401719</v>
      </c>
      <c r="C19" s="481">
        <v>28.573657449542289</v>
      </c>
      <c r="D19" s="481">
        <v>36.76976485252424</v>
      </c>
      <c r="E19" s="481">
        <v>27.20887309568608</v>
      </c>
      <c r="F19" s="481">
        <v>22.957461271783053</v>
      </c>
      <c r="G19" s="481">
        <v>31.632374762855225</v>
      </c>
      <c r="H19" s="481">
        <v>2.460388207312898</v>
      </c>
    </row>
    <row r="20" spans="1:8" ht="15.75" customHeight="1">
      <c r="A20" s="577" t="s">
        <v>12</v>
      </c>
      <c r="B20" s="479">
        <v>21.631436589977344</v>
      </c>
      <c r="C20" s="479">
        <v>19.198083781963611</v>
      </c>
      <c r="D20" s="479">
        <v>24.212043037570552</v>
      </c>
      <c r="E20" s="479">
        <v>18.174050010114666</v>
      </c>
      <c r="F20" s="479">
        <v>15.405842001274108</v>
      </c>
      <c r="G20" s="479">
        <v>21.101912486548205</v>
      </c>
      <c r="H20" s="479">
        <v>0.80481565150796774</v>
      </c>
    </row>
    <row r="21" spans="1:8" ht="15.75" customHeight="1">
      <c r="A21" s="252" t="s">
        <v>13</v>
      </c>
      <c r="B21" s="481">
        <v>31.250407135691294</v>
      </c>
      <c r="C21" s="481">
        <v>29.091767067797747</v>
      </c>
      <c r="D21" s="481">
        <v>33.6053684457465</v>
      </c>
      <c r="E21" s="481">
        <v>26.176805220828534</v>
      </c>
      <c r="F21" s="481">
        <v>23.932266370378095</v>
      </c>
      <c r="G21" s="481">
        <v>28.631254808901307</v>
      </c>
      <c r="H21" s="481">
        <v>2.8164427670939824</v>
      </c>
    </row>
    <row r="22" spans="1:8" ht="15.75" customHeight="1">
      <c r="A22" s="577" t="s">
        <v>14</v>
      </c>
      <c r="B22" s="479">
        <v>26.044508408122979</v>
      </c>
      <c r="C22" s="479">
        <v>22.248172191752847</v>
      </c>
      <c r="D22" s="479">
        <v>30.354685831077614</v>
      </c>
      <c r="E22" s="479">
        <v>21.842518175819791</v>
      </c>
      <c r="F22" s="479">
        <v>17.853288096659991</v>
      </c>
      <c r="G22" s="479">
        <v>26.377902900506456</v>
      </c>
      <c r="H22" s="479">
        <v>2.166247419613283</v>
      </c>
    </row>
    <row r="23" spans="1:8" ht="15.75" customHeight="1">
      <c r="A23" s="252" t="s">
        <v>15</v>
      </c>
      <c r="B23" s="481">
        <v>25.397835306231119</v>
      </c>
      <c r="C23" s="481">
        <v>23.82709003349666</v>
      </c>
      <c r="D23" s="481">
        <v>27.136807974611781</v>
      </c>
      <c r="E23" s="481">
        <v>20.486921119080421</v>
      </c>
      <c r="F23" s="481">
        <v>18.11371083904293</v>
      </c>
      <c r="G23" s="481">
        <v>23.017463996050729</v>
      </c>
      <c r="H23" s="481">
        <v>2.0056080414922461</v>
      </c>
    </row>
    <row r="24" spans="1:8" ht="15.75" customHeight="1">
      <c r="A24" s="577" t="s">
        <v>16</v>
      </c>
      <c r="B24" s="479">
        <v>28.438297580439102</v>
      </c>
      <c r="C24" s="479">
        <v>24.333231869504875</v>
      </c>
      <c r="D24" s="479">
        <v>32.996341237672958</v>
      </c>
      <c r="E24" s="479">
        <v>24.798972032297996</v>
      </c>
      <c r="F24" s="479">
        <v>20.320767729792948</v>
      </c>
      <c r="G24" s="479">
        <v>29.79316017569813</v>
      </c>
      <c r="H24" s="479">
        <v>2.6535019170796628</v>
      </c>
    </row>
    <row r="25" spans="1:8" ht="3" customHeight="1">
      <c r="A25" s="255"/>
      <c r="B25" s="576"/>
      <c r="C25" s="576"/>
      <c r="D25" s="576"/>
      <c r="E25" s="576"/>
      <c r="F25" s="576"/>
      <c r="G25" s="576"/>
      <c r="H25" s="576"/>
    </row>
    <row r="26" spans="1:8" ht="15.75" customHeight="1">
      <c r="A26" s="252" t="s">
        <v>176</v>
      </c>
      <c r="B26" s="481">
        <v>38.245043656588955</v>
      </c>
      <c r="C26" s="481">
        <v>37.573825434112344</v>
      </c>
      <c r="D26" s="481">
        <v>38.836012638868041</v>
      </c>
      <c r="E26" s="481">
        <v>27.132330745428199</v>
      </c>
      <c r="F26" s="481">
        <v>26.154959106856722</v>
      </c>
      <c r="G26" s="481">
        <v>28.026733948277897</v>
      </c>
      <c r="H26" s="481">
        <v>4.0005245826958102</v>
      </c>
    </row>
    <row r="27" spans="1:8" ht="15.75" customHeight="1">
      <c r="A27" s="252" t="s">
        <v>175</v>
      </c>
      <c r="B27" s="481">
        <v>30.238578180972773</v>
      </c>
      <c r="C27" s="481">
        <v>28.80564000325743</v>
      </c>
      <c r="D27" s="481">
        <v>31.773308461069657</v>
      </c>
      <c r="E27" s="481">
        <v>25.23586018169949</v>
      </c>
      <c r="F27" s="481">
        <v>23.330636365555279</v>
      </c>
      <c r="G27" s="481">
        <v>27.256081937992004</v>
      </c>
      <c r="H27" s="481">
        <v>2.5588995598995368</v>
      </c>
    </row>
    <row r="28" spans="1:8" s="572" customFormat="1" ht="15.75" customHeight="1">
      <c r="A28" s="575" t="s">
        <v>17</v>
      </c>
      <c r="B28" s="574">
        <v>30.864263922476347</v>
      </c>
      <c r="C28" s="574">
        <v>29.429080999356543</v>
      </c>
      <c r="D28" s="574">
        <v>32.374643886473656</v>
      </c>
      <c r="E28" s="574">
        <v>27.681961127410581</v>
      </c>
      <c r="F28" s="574">
        <v>26.105379230555535</v>
      </c>
      <c r="G28" s="574">
        <v>29.337626988545043</v>
      </c>
      <c r="H28" s="574">
        <v>2.6823338497197069</v>
      </c>
    </row>
    <row r="29" spans="1:8" s="572" customFormat="1" ht="15.75" customHeight="1">
      <c r="A29" s="573" t="s">
        <v>18</v>
      </c>
      <c r="B29" s="478">
        <v>38.560252288159575</v>
      </c>
      <c r="C29" s="478">
        <v>31.234050281895858</v>
      </c>
      <c r="D29" s="478">
        <v>46.173634079504531</v>
      </c>
      <c r="E29" s="249" t="s">
        <v>197</v>
      </c>
      <c r="F29" s="249" t="s">
        <v>197</v>
      </c>
      <c r="G29" s="249" t="s">
        <v>197</v>
      </c>
      <c r="H29" s="478">
        <v>1.6338247365139251</v>
      </c>
    </row>
    <row r="30" spans="1:8" ht="25.5" customHeight="1">
      <c r="A30" s="571"/>
      <c r="B30" s="569"/>
      <c r="C30" s="569"/>
      <c r="D30" s="569"/>
      <c r="E30" s="569"/>
      <c r="F30" s="569"/>
      <c r="G30" s="569"/>
      <c r="H30" s="569"/>
    </row>
    <row r="31" spans="1:8">
      <c r="A31" s="570" t="s">
        <v>467</v>
      </c>
      <c r="B31" s="569"/>
      <c r="C31" s="569"/>
      <c r="D31" s="569"/>
      <c r="E31" s="569"/>
      <c r="F31" s="569"/>
      <c r="G31" s="569"/>
      <c r="H31" s="569"/>
    </row>
  </sheetData>
  <mergeCells count="1">
    <mergeCell ref="H6:H8"/>
  </mergeCells>
  <conditionalFormatting sqref="B29:H29">
    <cfRule type="expression" dxfId="93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&amp;C&amp;8-13-</oddHeader>
    <oddFooter>&amp;C&amp;8Statistische Ämter des Bundes und der Länder, Internationale Bildungsindikatoren, 2014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RowHeight="12.75"/>
  <cols>
    <col min="1" max="1" width="24" style="10" customWidth="1"/>
    <col min="2" max="14" width="12.28515625" style="10" customWidth="1"/>
    <col min="15" max="16384" width="11.42578125" style="77"/>
  </cols>
  <sheetData>
    <row r="1" spans="1:14">
      <c r="A1" s="739" t="s">
        <v>461</v>
      </c>
    </row>
    <row r="3" spans="1:14" ht="15.75">
      <c r="A3" s="69" t="s">
        <v>98</v>
      </c>
      <c r="B3" s="97"/>
    </row>
    <row r="4" spans="1:14" ht="17.100000000000001" customHeight="1">
      <c r="A4" s="98" t="s">
        <v>554</v>
      </c>
      <c r="B4" s="97"/>
    </row>
    <row r="5" spans="1:14" ht="12.75" customHeight="1">
      <c r="A5" s="96"/>
      <c r="B5" s="96"/>
    </row>
    <row r="6" spans="1:14" ht="12.75" customHeight="1">
      <c r="A6" s="96"/>
      <c r="B6" s="843" t="s">
        <v>57</v>
      </c>
      <c r="C6" s="843" t="s">
        <v>97</v>
      </c>
      <c r="D6" s="843" t="s">
        <v>96</v>
      </c>
      <c r="E6" s="843" t="s">
        <v>95</v>
      </c>
      <c r="F6" s="843" t="s">
        <v>94</v>
      </c>
      <c r="G6" s="843" t="s">
        <v>93</v>
      </c>
      <c r="H6" s="843" t="s">
        <v>92</v>
      </c>
      <c r="I6" s="843" t="s">
        <v>91</v>
      </c>
      <c r="J6" s="95" t="s">
        <v>90</v>
      </c>
      <c r="K6" s="95"/>
      <c r="L6" s="95"/>
      <c r="M6" s="95"/>
      <c r="N6" s="843" t="s">
        <v>89</v>
      </c>
    </row>
    <row r="7" spans="1:14" ht="53.1" customHeight="1">
      <c r="A7" s="94" t="s">
        <v>0</v>
      </c>
      <c r="B7" s="843"/>
      <c r="C7" s="843"/>
      <c r="D7" s="843"/>
      <c r="E7" s="843"/>
      <c r="F7" s="843"/>
      <c r="G7" s="843"/>
      <c r="H7" s="843"/>
      <c r="I7" s="843"/>
      <c r="J7" s="93" t="s">
        <v>88</v>
      </c>
      <c r="K7" s="93" t="s">
        <v>87</v>
      </c>
      <c r="L7" s="93" t="s">
        <v>86</v>
      </c>
      <c r="M7" s="93" t="s">
        <v>85</v>
      </c>
      <c r="N7" s="843"/>
    </row>
    <row r="8" spans="1:14" s="90" customFormat="1" ht="15" customHeight="1">
      <c r="A8" s="92" t="s">
        <v>84</v>
      </c>
      <c r="B8" s="91">
        <v>52.32880126270318</v>
      </c>
      <c r="C8" s="91">
        <v>72.7734375</v>
      </c>
      <c r="D8" s="91">
        <v>73.763293310463112</v>
      </c>
      <c r="E8" s="91">
        <v>68.115134633240487</v>
      </c>
      <c r="F8" s="91">
        <v>53.342582601099629</v>
      </c>
      <c r="G8" s="91">
        <v>50.420168067226889</v>
      </c>
      <c r="H8" s="91">
        <v>20.43010752688172</v>
      </c>
      <c r="I8" s="91">
        <v>43.428528708133975</v>
      </c>
      <c r="J8" s="91">
        <v>70.407458563535911</v>
      </c>
      <c r="K8" s="91">
        <v>41.716716716716718</v>
      </c>
      <c r="L8" s="91">
        <v>59.215328467153284</v>
      </c>
      <c r="M8" s="91">
        <v>18.75582479030755</v>
      </c>
      <c r="N8" s="91">
        <v>48.616600790513836</v>
      </c>
    </row>
    <row r="9" spans="1:14" ht="15" customHeight="1">
      <c r="A9" s="89" t="s">
        <v>2</v>
      </c>
      <c r="B9" s="88">
        <v>53.802441610701756</v>
      </c>
      <c r="C9" s="88">
        <v>78.279504056329401</v>
      </c>
      <c r="D9" s="88">
        <v>72.490863086870959</v>
      </c>
      <c r="E9" s="88">
        <v>68.764345830145373</v>
      </c>
      <c r="F9" s="88">
        <v>56.345655757004941</v>
      </c>
      <c r="G9" s="88">
        <v>54.694485842026829</v>
      </c>
      <c r="H9" s="88">
        <v>19.29508618471829</v>
      </c>
      <c r="I9" s="88">
        <v>40.671855796804593</v>
      </c>
      <c r="J9" s="88">
        <v>65.529157667386613</v>
      </c>
      <c r="K9" s="88">
        <v>41.935483870967744</v>
      </c>
      <c r="L9" s="88">
        <v>49.017525225703665</v>
      </c>
      <c r="M9" s="88">
        <v>16.867107636800963</v>
      </c>
      <c r="N9" s="88">
        <v>56.785714285714285</v>
      </c>
    </row>
    <row r="10" spans="1:14" s="90" customFormat="1" ht="15" customHeight="1">
      <c r="A10" s="92" t="s">
        <v>3</v>
      </c>
      <c r="B10" s="91">
        <v>53.643301027143643</v>
      </c>
      <c r="C10" s="91">
        <v>71.830411740725637</v>
      </c>
      <c r="D10" s="91">
        <v>68.555151131508154</v>
      </c>
      <c r="E10" s="91">
        <v>68.62053768179814</v>
      </c>
      <c r="F10" s="91">
        <v>57.2162191077351</v>
      </c>
      <c r="G10" s="91">
        <v>38.095238095238095</v>
      </c>
      <c r="H10" s="91">
        <v>26.967122275581822</v>
      </c>
      <c r="I10" s="91">
        <v>38.115471132216946</v>
      </c>
      <c r="J10" s="91">
        <v>66.998577524893307</v>
      </c>
      <c r="K10" s="91">
        <v>38.937457969065228</v>
      </c>
      <c r="L10" s="91">
        <v>45.439739413680783</v>
      </c>
      <c r="M10" s="91">
        <v>16.374269005847953</v>
      </c>
      <c r="N10" s="91">
        <v>65.048543689320397</v>
      </c>
    </row>
    <row r="11" spans="1:14" ht="15" customHeight="1">
      <c r="A11" s="89" t="s">
        <v>4</v>
      </c>
      <c r="B11" s="88">
        <v>57.783347257031473</v>
      </c>
      <c r="C11" s="88">
        <v>75.601374570446737</v>
      </c>
      <c r="D11" s="88">
        <v>73.552502453385671</v>
      </c>
      <c r="E11" s="88">
        <v>80.107526881720432</v>
      </c>
      <c r="F11" s="88">
        <v>58.44574780058651</v>
      </c>
      <c r="G11" s="88">
        <v>52.222222222222229</v>
      </c>
      <c r="H11" s="88">
        <v>32.282913165266109</v>
      </c>
      <c r="I11" s="88">
        <v>44.778660612939838</v>
      </c>
      <c r="J11" s="88">
        <v>70.903954802259889</v>
      </c>
      <c r="K11" s="88">
        <v>49.380530973451329</v>
      </c>
      <c r="L11" s="88">
        <v>69.85294117647058</v>
      </c>
      <c r="M11" s="88">
        <v>12.084063047285463</v>
      </c>
      <c r="N11" s="88">
        <v>46.979865771812079</v>
      </c>
    </row>
    <row r="12" spans="1:14" s="90" customFormat="1" ht="15" customHeight="1">
      <c r="A12" s="92" t="s">
        <v>5</v>
      </c>
      <c r="B12" s="91">
        <v>55.370774263904032</v>
      </c>
      <c r="C12" s="91">
        <v>73.379310344827587</v>
      </c>
      <c r="D12" s="91">
        <v>73.186813186813183</v>
      </c>
      <c r="E12" s="91">
        <v>74.468085106382972</v>
      </c>
      <c r="F12" s="91">
        <v>56.52348454435969</v>
      </c>
      <c r="G12" s="91">
        <v>46.354166666666671</v>
      </c>
      <c r="H12" s="91">
        <v>25.383828045035823</v>
      </c>
      <c r="I12" s="91">
        <v>47.346938775510203</v>
      </c>
      <c r="J12" s="91">
        <v>66.339066339066349</v>
      </c>
      <c r="K12" s="91">
        <v>44.471153846153847</v>
      </c>
      <c r="L12" s="91">
        <v>56.653992395437257</v>
      </c>
      <c r="M12" s="91">
        <v>23.958333333333336</v>
      </c>
      <c r="N12" s="91">
        <v>0</v>
      </c>
    </row>
    <row r="13" spans="1:14" ht="15" customHeight="1">
      <c r="A13" s="89" t="s">
        <v>6</v>
      </c>
      <c r="B13" s="88">
        <v>54.293011629170742</v>
      </c>
      <c r="C13" s="88">
        <v>67.390517553384001</v>
      </c>
      <c r="D13" s="88">
        <v>74.373067674338714</v>
      </c>
      <c r="E13" s="88">
        <v>68.5</v>
      </c>
      <c r="F13" s="88">
        <v>50.615744349181604</v>
      </c>
      <c r="G13" s="88">
        <v>72.093023255813947</v>
      </c>
      <c r="H13" s="88">
        <v>21.713062098501069</v>
      </c>
      <c r="I13" s="88">
        <v>47.890924584576055</v>
      </c>
      <c r="J13" s="88">
        <v>70.382165605095537</v>
      </c>
      <c r="K13" s="88">
        <v>44.977678571428569</v>
      </c>
      <c r="L13" s="88">
        <v>60.906515580736539</v>
      </c>
      <c r="M13" s="88">
        <v>13.617021276595745</v>
      </c>
      <c r="N13" s="88">
        <v>20</v>
      </c>
    </row>
    <row r="14" spans="1:14" s="90" customFormat="1" ht="15" customHeight="1">
      <c r="A14" s="92" t="s">
        <v>7</v>
      </c>
      <c r="B14" s="91">
        <v>54.723569350145482</v>
      </c>
      <c r="C14" s="91">
        <v>75.514266755142671</v>
      </c>
      <c r="D14" s="91">
        <v>73.088923556942277</v>
      </c>
      <c r="E14" s="91">
        <v>71.964794201397879</v>
      </c>
      <c r="F14" s="91">
        <v>52.065949532522367</v>
      </c>
      <c r="G14" s="91">
        <v>68.019680196801971</v>
      </c>
      <c r="H14" s="91">
        <v>23.770341927226184</v>
      </c>
      <c r="I14" s="91">
        <v>43.06037473976405</v>
      </c>
      <c r="J14" s="91">
        <v>64.844343204252084</v>
      </c>
      <c r="K14" s="91">
        <v>39.514348785871967</v>
      </c>
      <c r="L14" s="91">
        <v>64.147465437788014</v>
      </c>
      <c r="M14" s="91">
        <v>13.93548387096774</v>
      </c>
      <c r="N14" s="91">
        <v>61.118012422360245</v>
      </c>
    </row>
    <row r="15" spans="1:14" ht="15" customHeight="1">
      <c r="A15" s="89" t="s">
        <v>83</v>
      </c>
      <c r="B15" s="88">
        <v>56.003191065017951</v>
      </c>
      <c r="C15" s="88">
        <v>80.216802168021687</v>
      </c>
      <c r="D15" s="88">
        <v>72.063702720637025</v>
      </c>
      <c r="E15" s="88">
        <v>68.159203980099505</v>
      </c>
      <c r="F15" s="88">
        <v>57.441386340468917</v>
      </c>
      <c r="G15" s="88">
        <v>41.968911917098445</v>
      </c>
      <c r="H15" s="88">
        <v>24</v>
      </c>
      <c r="I15" s="88">
        <v>47.570532915360502</v>
      </c>
      <c r="J15" s="88">
        <v>68.26003824091778</v>
      </c>
      <c r="K15" s="88">
        <v>42.857142857142854</v>
      </c>
      <c r="L15" s="88">
        <v>48.951048951048953</v>
      </c>
      <c r="M15" s="88">
        <v>13.87900355871886</v>
      </c>
      <c r="N15" s="88">
        <v>53.731343283582092</v>
      </c>
    </row>
    <row r="16" spans="1:14" s="90" customFormat="1" ht="15" customHeight="1">
      <c r="A16" s="92" t="s">
        <v>9</v>
      </c>
      <c r="B16" s="91">
        <v>57.684177562044937</v>
      </c>
      <c r="C16" s="91">
        <v>76.995418374728715</v>
      </c>
      <c r="D16" s="91">
        <v>76.657317695053536</v>
      </c>
      <c r="E16" s="91">
        <v>71.243885394828794</v>
      </c>
      <c r="F16" s="91">
        <v>55.52032612388178</v>
      </c>
      <c r="G16" s="91">
        <v>55.960729312762972</v>
      </c>
      <c r="H16" s="91">
        <v>24.020100502512562</v>
      </c>
      <c r="I16" s="91">
        <v>50.361336946702792</v>
      </c>
      <c r="J16" s="91">
        <v>67.537746806039493</v>
      </c>
      <c r="K16" s="91">
        <v>44.961977186311785</v>
      </c>
      <c r="L16" s="91">
        <v>65.976145637162588</v>
      </c>
      <c r="M16" s="91">
        <v>15.126737530662307</v>
      </c>
      <c r="N16" s="91">
        <v>59.389312977099237</v>
      </c>
    </row>
    <row r="17" spans="1:14" ht="15" customHeight="1">
      <c r="A17" s="89" t="s">
        <v>82</v>
      </c>
      <c r="B17" s="88">
        <v>53.447349035379375</v>
      </c>
      <c r="C17" s="88">
        <v>77.202974212940987</v>
      </c>
      <c r="D17" s="88">
        <v>72.064173935913729</v>
      </c>
      <c r="E17" s="88">
        <v>69.426125999719375</v>
      </c>
      <c r="F17" s="88">
        <v>52.188564131668556</v>
      </c>
      <c r="G17" s="88">
        <v>47.971918876755069</v>
      </c>
      <c r="H17" s="88">
        <v>21.087779690189329</v>
      </c>
      <c r="I17" s="88">
        <v>44.07952101377667</v>
      </c>
      <c r="J17" s="88">
        <v>62.496485802642674</v>
      </c>
      <c r="K17" s="88">
        <v>38.915593155162469</v>
      </c>
      <c r="L17" s="88">
        <v>63.114754098360656</v>
      </c>
      <c r="M17" s="88">
        <v>15.353293413173652</v>
      </c>
      <c r="N17" s="88">
        <v>51.053864168618269</v>
      </c>
    </row>
    <row r="18" spans="1:14" s="90" customFormat="1" ht="15" customHeight="1">
      <c r="A18" s="92" t="s">
        <v>81</v>
      </c>
      <c r="B18" s="91">
        <v>58.936209782406543</v>
      </c>
      <c r="C18" s="91">
        <v>68.776185226019848</v>
      </c>
      <c r="D18" s="91">
        <v>74.259609325771891</v>
      </c>
      <c r="E18" s="91">
        <v>70.220868240670214</v>
      </c>
      <c r="F18" s="91">
        <v>54.812799585438533</v>
      </c>
      <c r="G18" s="91">
        <v>57.305936073059357</v>
      </c>
      <c r="H18" s="91">
        <v>23.561239547466798</v>
      </c>
      <c r="I18" s="91">
        <v>47.518050541516246</v>
      </c>
      <c r="J18" s="91">
        <v>68.715697036223929</v>
      </c>
      <c r="K18" s="91">
        <v>49.561952440550691</v>
      </c>
      <c r="L18" s="91">
        <v>58.690744920993232</v>
      </c>
      <c r="M18" s="91">
        <v>16.200578592092572</v>
      </c>
      <c r="N18" s="91">
        <v>34.328358208955223</v>
      </c>
    </row>
    <row r="19" spans="1:14" ht="15" customHeight="1">
      <c r="A19" s="89" t="s">
        <v>12</v>
      </c>
      <c r="B19" s="88">
        <v>54.111755403268312</v>
      </c>
      <c r="C19" s="88">
        <v>59.016393442622949</v>
      </c>
      <c r="D19" s="88">
        <v>74.809885931558938</v>
      </c>
      <c r="E19" s="88">
        <v>69.055374592833871</v>
      </c>
      <c r="F19" s="88">
        <v>49.677419354838712</v>
      </c>
      <c r="G19" s="88">
        <v>72</v>
      </c>
      <c r="H19" s="88">
        <v>21.354166666666664</v>
      </c>
      <c r="I19" s="88">
        <v>33.914728682170541</v>
      </c>
      <c r="J19" s="88">
        <v>69.620253164556971</v>
      </c>
      <c r="K19" s="88">
        <v>45.255474452554743</v>
      </c>
      <c r="L19" s="88">
        <v>46.428571428571431</v>
      </c>
      <c r="M19" s="88">
        <v>13.114754098360656</v>
      </c>
      <c r="N19" s="88">
        <v>0</v>
      </c>
    </row>
    <row r="20" spans="1:14" s="90" customFormat="1" ht="15" customHeight="1">
      <c r="A20" s="92" t="s">
        <v>13</v>
      </c>
      <c r="B20" s="91">
        <v>53.527588843723585</v>
      </c>
      <c r="C20" s="91">
        <v>65.583173996175901</v>
      </c>
      <c r="D20" s="91">
        <v>70.681743690593251</v>
      </c>
      <c r="E20" s="91">
        <v>72.567344694887311</v>
      </c>
      <c r="F20" s="91">
        <v>57.72357723577236</v>
      </c>
      <c r="G20" s="91">
        <v>52.276295133437991</v>
      </c>
      <c r="H20" s="91">
        <v>20.874751491053679</v>
      </c>
      <c r="I20" s="91">
        <v>40.738552437223042</v>
      </c>
      <c r="J20" s="91">
        <v>69.746376811594203</v>
      </c>
      <c r="K20" s="91">
        <v>41.471571906354512</v>
      </c>
      <c r="L20" s="91">
        <v>49.019607843137251</v>
      </c>
      <c r="M20" s="91">
        <v>16.951080773606371</v>
      </c>
      <c r="N20" s="91">
        <v>60.367454068241464</v>
      </c>
    </row>
    <row r="21" spans="1:14" ht="15" customHeight="1">
      <c r="A21" s="89" t="s">
        <v>80</v>
      </c>
      <c r="B21" s="88">
        <v>55.177556156212134</v>
      </c>
      <c r="C21" s="88">
        <v>68.214654282765736</v>
      </c>
      <c r="D21" s="88">
        <v>67.735728030788962</v>
      </c>
      <c r="E21" s="88">
        <v>67.284623773173394</v>
      </c>
      <c r="F21" s="88">
        <v>62.111078801977314</v>
      </c>
      <c r="G21" s="88">
        <v>70.854271356783912</v>
      </c>
      <c r="H21" s="88">
        <v>23.143851508120651</v>
      </c>
      <c r="I21" s="88">
        <v>43.796109993293094</v>
      </c>
      <c r="J21" s="88">
        <v>65.986394557823118</v>
      </c>
      <c r="K21" s="88">
        <v>41.274238227146817</v>
      </c>
      <c r="L21" s="88">
        <v>64.634146341463421</v>
      </c>
      <c r="M21" s="88">
        <v>20.38095238095238</v>
      </c>
      <c r="N21" s="88">
        <v>50</v>
      </c>
    </row>
    <row r="22" spans="1:14" s="90" customFormat="1" ht="15" customHeight="1">
      <c r="A22" s="92" t="s">
        <v>79</v>
      </c>
      <c r="B22" s="91">
        <v>56.43507972665148</v>
      </c>
      <c r="C22" s="91">
        <v>62.072072072072068</v>
      </c>
      <c r="D22" s="91">
        <v>72.703917790622995</v>
      </c>
      <c r="E22" s="91">
        <v>70.445004198152816</v>
      </c>
      <c r="F22" s="91">
        <v>53.386911595866813</v>
      </c>
      <c r="G22" s="91">
        <v>57.647058823529406</v>
      </c>
      <c r="H22" s="91">
        <v>21.951219512195124</v>
      </c>
      <c r="I22" s="91">
        <v>46.498332539304435</v>
      </c>
      <c r="J22" s="91">
        <v>70.159453302961268</v>
      </c>
      <c r="K22" s="91">
        <v>45.527369826435248</v>
      </c>
      <c r="L22" s="91">
        <v>56.040268456375841</v>
      </c>
      <c r="M22" s="91">
        <v>26.101141924959215</v>
      </c>
      <c r="N22" s="91">
        <v>47.352941176470587</v>
      </c>
    </row>
    <row r="23" spans="1:14" ht="15" customHeight="1">
      <c r="A23" s="89" t="s">
        <v>16</v>
      </c>
      <c r="B23" s="88">
        <v>57.925445705024316</v>
      </c>
      <c r="C23" s="88">
        <v>71.120487576183777</v>
      </c>
      <c r="D23" s="88">
        <v>70.582428430404747</v>
      </c>
      <c r="E23" s="88">
        <v>75.70951585976627</v>
      </c>
      <c r="F23" s="88">
        <v>61.004543160020198</v>
      </c>
      <c r="G23" s="88">
        <v>36.65338645418327</v>
      </c>
      <c r="H23" s="88">
        <v>23.901808785529717</v>
      </c>
      <c r="I23" s="88">
        <v>40.098704503392966</v>
      </c>
      <c r="J23" s="88">
        <v>68.544600938967136</v>
      </c>
      <c r="K23" s="88">
        <v>32.706766917293237</v>
      </c>
      <c r="L23" s="88">
        <v>58.730158730158735</v>
      </c>
      <c r="M23" s="88">
        <v>15.400843881856542</v>
      </c>
      <c r="N23" s="88">
        <v>41.463414634146339</v>
      </c>
    </row>
    <row r="24" spans="1:14" ht="15" customHeight="1">
      <c r="A24" s="87" t="s">
        <v>17</v>
      </c>
      <c r="B24" s="85">
        <v>54.53346211887613</v>
      </c>
      <c r="C24" s="85">
        <v>73.292593609814148</v>
      </c>
      <c r="D24" s="85">
        <v>72.673476645854734</v>
      </c>
      <c r="E24" s="85">
        <v>69.92807745504841</v>
      </c>
      <c r="F24" s="85">
        <v>54.687591798366718</v>
      </c>
      <c r="G24" s="85">
        <v>52.848537005163507</v>
      </c>
      <c r="H24" s="85">
        <v>22.107539164490859</v>
      </c>
      <c r="I24" s="85">
        <v>43.803241613267993</v>
      </c>
      <c r="J24" s="85">
        <v>66.844238563983779</v>
      </c>
      <c r="K24" s="85">
        <v>41.88702151067946</v>
      </c>
      <c r="L24" s="85">
        <v>59.245923913043477</v>
      </c>
      <c r="M24" s="85">
        <v>16.745915917329693</v>
      </c>
      <c r="N24" s="85">
        <v>55.305999397045525</v>
      </c>
    </row>
    <row r="25" spans="1:14" ht="15" customHeight="1">
      <c r="A25" s="86" t="s">
        <v>18</v>
      </c>
      <c r="B25" s="85">
        <v>58.150066694214559</v>
      </c>
      <c r="C25" s="85">
        <v>77.821293734412237</v>
      </c>
      <c r="D25" s="85">
        <v>65.767167356279359</v>
      </c>
      <c r="E25" s="85">
        <v>74.844102111622092</v>
      </c>
      <c r="F25" s="85">
        <v>58.250478596847678</v>
      </c>
      <c r="G25" s="85">
        <v>51.083536635190725</v>
      </c>
      <c r="H25" s="85">
        <v>27.506271041110672</v>
      </c>
      <c r="I25" s="85">
        <v>41.188733912505171</v>
      </c>
      <c r="J25" s="85">
        <v>62.914853443043505</v>
      </c>
      <c r="K25" s="85">
        <v>42.884398969190443</v>
      </c>
      <c r="L25" s="85">
        <v>46.445548950481907</v>
      </c>
      <c r="M25" s="85">
        <v>20.202687227197615</v>
      </c>
      <c r="N25" s="85">
        <v>52.98046373273047</v>
      </c>
    </row>
    <row r="26" spans="1:14" s="80" customFormat="1">
      <c r="A26" s="84"/>
      <c r="B26" s="84"/>
      <c r="C26" s="84"/>
      <c r="D26" s="84"/>
      <c r="E26" s="81"/>
      <c r="F26" s="81"/>
      <c r="G26" s="81"/>
      <c r="H26" s="81"/>
      <c r="I26" s="81"/>
      <c r="J26" s="81"/>
      <c r="K26" s="81"/>
      <c r="L26" s="81"/>
      <c r="M26" s="81"/>
      <c r="N26" s="81"/>
    </row>
    <row r="27" spans="1:14" s="80" customFormat="1">
      <c r="A27" s="84" t="s">
        <v>78</v>
      </c>
      <c r="B27" s="84"/>
      <c r="C27" s="84"/>
      <c r="D27" s="84"/>
      <c r="E27" s="81"/>
      <c r="F27" s="81"/>
      <c r="G27" s="81"/>
      <c r="H27" s="81"/>
      <c r="I27" s="81"/>
      <c r="J27" s="81"/>
      <c r="K27" s="81"/>
      <c r="L27" s="81"/>
      <c r="M27" s="81"/>
      <c r="N27" s="81"/>
    </row>
    <row r="28" spans="1:14" s="80" customFormat="1">
      <c r="A28" s="82"/>
      <c r="B28" s="82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</row>
    <row r="29" spans="1:14" s="80" customFormat="1">
      <c r="A29" s="83"/>
      <c r="B29" s="82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</row>
    <row r="30" spans="1:14">
      <c r="A30" s="79" t="s">
        <v>77</v>
      </c>
      <c r="B30" s="78"/>
    </row>
  </sheetData>
  <mergeCells count="9">
    <mergeCell ref="B6:B7"/>
    <mergeCell ref="I6:I7"/>
    <mergeCell ref="C6:C7"/>
    <mergeCell ref="N6:N7"/>
    <mergeCell ref="E6:E7"/>
    <mergeCell ref="D6:D7"/>
    <mergeCell ref="H6:H7"/>
    <mergeCell ref="G6:G7"/>
    <mergeCell ref="F6:F7"/>
  </mergeCells>
  <conditionalFormatting sqref="B25:N25">
    <cfRule type="expression" dxfId="92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landscape" r:id="rId1"/>
  <headerFooter alignWithMargins="0">
    <oddHeader>&amp;C&amp;8-14-</oddHeader>
    <oddFooter>&amp;C&amp;8Statistische Ämter des Bundes und der Länder, Internationale Bildungsindikatoren, 2014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9.140625" defaultRowHeight="12.75"/>
  <cols>
    <col min="1" max="1" width="24" style="10" customWidth="1"/>
    <col min="2" max="2" width="12.28515625" style="34" customWidth="1"/>
    <col min="3" max="3" width="13.5703125" style="34" customWidth="1"/>
    <col min="4" max="10" width="12.28515625" style="34" customWidth="1"/>
    <col min="11" max="16384" width="9.140625" style="33"/>
  </cols>
  <sheetData>
    <row r="1" spans="1:10">
      <c r="A1" s="739" t="s">
        <v>461</v>
      </c>
    </row>
    <row r="2" spans="1:10">
      <c r="J2" s="1"/>
    </row>
    <row r="3" spans="1:10" s="25" customFormat="1" ht="15.75">
      <c r="A3" s="51" t="s">
        <v>66</v>
      </c>
      <c r="B3" s="51"/>
      <c r="C3" s="51"/>
      <c r="D3" s="51"/>
      <c r="E3" s="51"/>
      <c r="F3" s="51"/>
      <c r="G3" s="51"/>
      <c r="H3" s="51"/>
      <c r="I3" s="50"/>
      <c r="J3" s="26"/>
    </row>
    <row r="4" spans="1:10" ht="27.75" customHeight="1">
      <c r="A4" s="49" t="s">
        <v>65</v>
      </c>
      <c r="B4" s="48"/>
      <c r="C4" s="48"/>
      <c r="D4" s="48"/>
      <c r="E4" s="48"/>
      <c r="F4" s="48"/>
      <c r="G4" s="48"/>
      <c r="H4" s="48"/>
      <c r="I4" s="47"/>
      <c r="J4" s="47"/>
    </row>
    <row r="5" spans="1:10" ht="52.5" customHeight="1">
      <c r="B5" s="622" t="s">
        <v>64</v>
      </c>
      <c r="C5" s="46" t="s">
        <v>31</v>
      </c>
      <c r="D5" s="46"/>
      <c r="E5" s="622"/>
      <c r="F5" s="622"/>
      <c r="G5" s="622" t="s">
        <v>30</v>
      </c>
      <c r="H5" s="622"/>
      <c r="I5" s="622"/>
      <c r="J5" s="844" t="s">
        <v>555</v>
      </c>
    </row>
    <row r="6" spans="1:10" ht="25.5" customHeight="1">
      <c r="A6" s="44" t="s">
        <v>0</v>
      </c>
      <c r="B6" s="141" t="s">
        <v>499</v>
      </c>
      <c r="C6" s="141" t="s">
        <v>62</v>
      </c>
      <c r="D6" s="141" t="s">
        <v>61</v>
      </c>
      <c r="E6" s="141" t="s">
        <v>60</v>
      </c>
      <c r="F6" s="141" t="s">
        <v>498</v>
      </c>
      <c r="G6" s="621" t="s">
        <v>59</v>
      </c>
      <c r="H6" s="621" t="s">
        <v>58</v>
      </c>
      <c r="I6" s="621" t="s">
        <v>159</v>
      </c>
      <c r="J6" s="844"/>
    </row>
    <row r="7" spans="1:10" ht="15" customHeight="1">
      <c r="A7" s="42" t="s">
        <v>1</v>
      </c>
      <c r="B7" s="17">
        <v>64.029524898638087</v>
      </c>
      <c r="C7" s="17">
        <v>83.284369635594885</v>
      </c>
      <c r="D7" s="17">
        <v>62.165185507426514</v>
      </c>
      <c r="E7" s="17">
        <v>83.882889494652929</v>
      </c>
      <c r="F7" s="17">
        <v>82.276887871853546</v>
      </c>
      <c r="G7" s="17">
        <v>89.400574600429564</v>
      </c>
      <c r="H7" s="17">
        <v>88.953810879775148</v>
      </c>
      <c r="I7" s="17">
        <v>89.131909310264305</v>
      </c>
      <c r="J7" s="17">
        <v>81.650333344224137</v>
      </c>
    </row>
    <row r="8" spans="1:10" ht="15" customHeight="1">
      <c r="A8" s="41" t="s">
        <v>2</v>
      </c>
      <c r="B8" s="15">
        <v>65.13895883888101</v>
      </c>
      <c r="C8" s="15">
        <v>81.678709782180064</v>
      </c>
      <c r="D8" s="15">
        <v>65.27723161620132</v>
      </c>
      <c r="E8" s="15">
        <v>84.96767831708118</v>
      </c>
      <c r="F8" s="15">
        <v>81.248105496003049</v>
      </c>
      <c r="G8" s="15">
        <v>88.410625054790927</v>
      </c>
      <c r="H8" s="15">
        <v>89.27023007057187</v>
      </c>
      <c r="I8" s="15">
        <v>88.93742878615241</v>
      </c>
      <c r="J8" s="15">
        <v>81.49402522331647</v>
      </c>
    </row>
    <row r="9" spans="1:10" ht="15" customHeight="1">
      <c r="A9" s="42" t="s">
        <v>3</v>
      </c>
      <c r="B9" s="17">
        <v>47.896440129449843</v>
      </c>
      <c r="C9" s="17">
        <v>72.205749463458702</v>
      </c>
      <c r="D9" s="17">
        <v>64.840584815923933</v>
      </c>
      <c r="E9" s="17">
        <v>78.900829819072229</v>
      </c>
      <c r="F9" s="17">
        <v>72.358587943848065</v>
      </c>
      <c r="G9" s="17">
        <v>83.947468388777338</v>
      </c>
      <c r="H9" s="17">
        <v>85.231235250607611</v>
      </c>
      <c r="I9" s="17">
        <v>84.916698799345824</v>
      </c>
      <c r="J9" s="17">
        <v>73.246543744805166</v>
      </c>
    </row>
    <row r="10" spans="1:10" ht="15" customHeight="1">
      <c r="A10" s="41" t="s">
        <v>4</v>
      </c>
      <c r="B10" s="15">
        <v>50.875942147076792</v>
      </c>
      <c r="C10" s="15">
        <v>76.016565322923697</v>
      </c>
      <c r="D10" s="15">
        <v>47.135537959944124</v>
      </c>
      <c r="E10" s="15">
        <v>85.602944360251144</v>
      </c>
      <c r="F10" s="15">
        <v>76.307345226752517</v>
      </c>
      <c r="G10" s="15">
        <v>86.710374767431546</v>
      </c>
      <c r="H10" s="15">
        <v>88.788829302843268</v>
      </c>
      <c r="I10" s="15">
        <v>87.680680207841277</v>
      </c>
      <c r="J10" s="15">
        <v>77.920178310231961</v>
      </c>
    </row>
    <row r="11" spans="1:10" ht="15" customHeight="1">
      <c r="A11" s="42" t="s">
        <v>5</v>
      </c>
      <c r="B11" s="17">
        <v>55.140825813508329</v>
      </c>
      <c r="C11" s="17">
        <v>75.117898046260962</v>
      </c>
      <c r="D11" s="17">
        <v>48.140276301806587</v>
      </c>
      <c r="E11" s="17">
        <v>86.455731334998617</v>
      </c>
      <c r="F11" s="17">
        <v>74.591381872213987</v>
      </c>
      <c r="G11" s="17">
        <v>84.615384615384613</v>
      </c>
      <c r="H11" s="17">
        <v>87.098583648857115</v>
      </c>
      <c r="I11" s="17">
        <v>86.45228215767635</v>
      </c>
      <c r="J11" s="17">
        <v>73.778442947811868</v>
      </c>
    </row>
    <row r="12" spans="1:10" ht="15" customHeight="1">
      <c r="A12" s="41" t="s">
        <v>6</v>
      </c>
      <c r="B12" s="15">
        <v>55.023232450081636</v>
      </c>
      <c r="C12" s="15">
        <v>78.3181328952586</v>
      </c>
      <c r="D12" s="15">
        <v>69.066403681788287</v>
      </c>
      <c r="E12" s="15">
        <v>84.390632929746971</v>
      </c>
      <c r="F12" s="15">
        <v>78.815939691571685</v>
      </c>
      <c r="G12" s="15">
        <v>87.332798287854445</v>
      </c>
      <c r="H12" s="15">
        <v>89.305339129008431</v>
      </c>
      <c r="I12" s="15">
        <v>88.842508317117563</v>
      </c>
      <c r="J12" s="15">
        <v>78.138856419718493</v>
      </c>
    </row>
    <row r="13" spans="1:10" ht="15" customHeight="1">
      <c r="A13" s="42" t="s">
        <v>7</v>
      </c>
      <c r="B13" s="17">
        <v>58.560907254122405</v>
      </c>
      <c r="C13" s="17">
        <v>77.935653907604916</v>
      </c>
      <c r="D13" s="17">
        <v>64.694090289471561</v>
      </c>
      <c r="E13" s="17">
        <v>85.774988559848339</v>
      </c>
      <c r="F13" s="17">
        <v>78.329806936361294</v>
      </c>
      <c r="G13" s="17">
        <v>87.725150100066713</v>
      </c>
      <c r="H13" s="17">
        <v>88.047772580718402</v>
      </c>
      <c r="I13" s="17">
        <v>87.934025225649009</v>
      </c>
      <c r="J13" s="17">
        <v>78.535423836234742</v>
      </c>
    </row>
    <row r="14" spans="1:10" ht="15" customHeight="1">
      <c r="A14" s="41" t="s">
        <v>8</v>
      </c>
      <c r="B14" s="15">
        <v>43.036548059893732</v>
      </c>
      <c r="C14" s="15">
        <v>72.50061713157244</v>
      </c>
      <c r="D14" s="15">
        <v>47.973470891672811</v>
      </c>
      <c r="E14" s="15">
        <v>78.31632653061223</v>
      </c>
      <c r="F14" s="15">
        <v>72.293381386061455</v>
      </c>
      <c r="G14" s="15">
        <v>83.696420993068344</v>
      </c>
      <c r="H14" s="15">
        <v>82.784571966133598</v>
      </c>
      <c r="I14" s="15">
        <v>83.30507105943154</v>
      </c>
      <c r="J14" s="15">
        <v>73.278692065137591</v>
      </c>
    </row>
    <row r="15" spans="1:10" ht="15" customHeight="1">
      <c r="A15" s="42" t="s">
        <v>9</v>
      </c>
      <c r="B15" s="17">
        <v>58.190693133745519</v>
      </c>
      <c r="C15" s="17">
        <v>79.189111774326207</v>
      </c>
      <c r="D15" s="17">
        <v>59.611573523583047</v>
      </c>
      <c r="E15" s="17">
        <v>84.628206577014367</v>
      </c>
      <c r="F15" s="17">
        <v>79.169816218857619</v>
      </c>
      <c r="G15" s="17">
        <v>88.592239169606373</v>
      </c>
      <c r="H15" s="17">
        <v>87.298072327545</v>
      </c>
      <c r="I15" s="17">
        <v>87.797167549156811</v>
      </c>
      <c r="J15" s="17">
        <v>78.20356667628856</v>
      </c>
    </row>
    <row r="16" spans="1:10" ht="15" customHeight="1">
      <c r="A16" s="41" t="s">
        <v>10</v>
      </c>
      <c r="B16" s="15">
        <v>53.756049025371986</v>
      </c>
      <c r="C16" s="15">
        <v>75.824090100192592</v>
      </c>
      <c r="D16" s="15">
        <v>60.063568942031175</v>
      </c>
      <c r="E16" s="15">
        <v>84.412543730394773</v>
      </c>
      <c r="F16" s="15">
        <v>76.599394077267789</v>
      </c>
      <c r="G16" s="15">
        <v>88.194120391973868</v>
      </c>
      <c r="H16" s="15">
        <v>88.173322343932796</v>
      </c>
      <c r="I16" s="15">
        <v>88.180990386511766</v>
      </c>
      <c r="J16" s="15">
        <v>75.275330396475766</v>
      </c>
    </row>
    <row r="17" spans="1:10" ht="15" customHeight="1">
      <c r="A17" s="42" t="s">
        <v>11</v>
      </c>
      <c r="B17" s="17">
        <v>59.127312109898256</v>
      </c>
      <c r="C17" s="17">
        <v>79.102670876024106</v>
      </c>
      <c r="D17" s="17">
        <v>66.12388250319286</v>
      </c>
      <c r="E17" s="17">
        <v>84.937394879461777</v>
      </c>
      <c r="F17" s="17">
        <v>79.201140318046825</v>
      </c>
      <c r="G17" s="17">
        <v>88.482512608143011</v>
      </c>
      <c r="H17" s="17">
        <v>87.786963336304126</v>
      </c>
      <c r="I17" s="17">
        <v>88.084949409780776</v>
      </c>
      <c r="J17" s="17">
        <v>78.28857302988817</v>
      </c>
    </row>
    <row r="18" spans="1:10" ht="15" customHeight="1">
      <c r="A18" s="41" t="s">
        <v>12</v>
      </c>
      <c r="B18" s="15">
        <v>53.496078647962008</v>
      </c>
      <c r="C18" s="15">
        <v>73.003746953326782</v>
      </c>
      <c r="D18" s="15">
        <v>63.181242078580468</v>
      </c>
      <c r="E18" s="15">
        <v>84.714315833860439</v>
      </c>
      <c r="F18" s="15">
        <v>74.188110026619356</v>
      </c>
      <c r="G18" s="15">
        <v>87.702329253849214</v>
      </c>
      <c r="H18" s="15">
        <v>85.261194029850742</v>
      </c>
      <c r="I18" s="15">
        <v>86.245027844073192</v>
      </c>
      <c r="J18" s="15">
        <v>73.553391053391053</v>
      </c>
    </row>
    <row r="19" spans="1:10" ht="15" customHeight="1">
      <c r="A19" s="42" t="s">
        <v>13</v>
      </c>
      <c r="B19" s="17">
        <v>45.507770917606983</v>
      </c>
      <c r="C19" s="17">
        <v>75.4644817119907</v>
      </c>
      <c r="D19" s="17">
        <v>50.989304812834213</v>
      </c>
      <c r="E19" s="17">
        <v>80.429441299006484</v>
      </c>
      <c r="F19" s="17">
        <v>75.15062443842335</v>
      </c>
      <c r="G19" s="17">
        <v>86.698302716236284</v>
      </c>
      <c r="H19" s="17">
        <v>87.629122933340724</v>
      </c>
      <c r="I19" s="17">
        <v>87.175338499531634</v>
      </c>
      <c r="J19" s="17">
        <v>77.693681435496202</v>
      </c>
    </row>
    <row r="20" spans="1:10" ht="15" customHeight="1">
      <c r="A20" s="41" t="s">
        <v>14</v>
      </c>
      <c r="B20" s="15">
        <v>49.159120310478649</v>
      </c>
      <c r="C20" s="15">
        <v>75.11438010347193</v>
      </c>
      <c r="D20" s="15">
        <v>43.723252496433666</v>
      </c>
      <c r="E20" s="15">
        <v>81.829687217501359</v>
      </c>
      <c r="F20" s="15">
        <v>75.03557167118008</v>
      </c>
      <c r="G20" s="15">
        <v>85.27282057129824</v>
      </c>
      <c r="H20" s="15">
        <v>86.292105605410313</v>
      </c>
      <c r="I20" s="15">
        <v>85.749005073366334</v>
      </c>
      <c r="J20" s="15">
        <v>76.233622064479832</v>
      </c>
    </row>
    <row r="21" spans="1:10" ht="15" customHeight="1">
      <c r="A21" s="42" t="s">
        <v>15</v>
      </c>
      <c r="B21" s="17">
        <v>58.624817822194451</v>
      </c>
      <c r="C21" s="17">
        <v>78.863193451994277</v>
      </c>
      <c r="D21" s="17">
        <v>65.601092896174848</v>
      </c>
      <c r="E21" s="17">
        <v>85.493537439526307</v>
      </c>
      <c r="F21" s="17">
        <v>79.321330666073933</v>
      </c>
      <c r="G21" s="17">
        <v>88.132074208023596</v>
      </c>
      <c r="H21" s="17">
        <v>87.516600265604254</v>
      </c>
      <c r="I21" s="17">
        <v>87.761520215346081</v>
      </c>
      <c r="J21" s="17">
        <v>78.780686153296912</v>
      </c>
    </row>
    <row r="22" spans="1:10" ht="15" customHeight="1">
      <c r="A22" s="41" t="s">
        <v>16</v>
      </c>
      <c r="B22" s="15">
        <v>50.75180628783442</v>
      </c>
      <c r="C22" s="15">
        <v>76.034060018122702</v>
      </c>
      <c r="D22" s="15">
        <v>49.8587570621469</v>
      </c>
      <c r="E22" s="15">
        <v>82.369722327881306</v>
      </c>
      <c r="F22" s="15">
        <v>75.988154384590899</v>
      </c>
      <c r="G22" s="15">
        <v>86.811445614689148</v>
      </c>
      <c r="H22" s="15">
        <v>86.970144841856339</v>
      </c>
      <c r="I22" s="15">
        <v>86.881400985067614</v>
      </c>
      <c r="J22" s="15">
        <v>78.295384664531625</v>
      </c>
    </row>
    <row r="23" spans="1:10" ht="15" customHeight="1">
      <c r="A23" s="40" t="s">
        <v>17</v>
      </c>
      <c r="B23" s="11">
        <v>57.469896774991611</v>
      </c>
      <c r="C23" s="11">
        <v>78.199367943702342</v>
      </c>
      <c r="D23" s="11">
        <v>61.703906543633181</v>
      </c>
      <c r="E23" s="11">
        <v>84.207916701099066</v>
      </c>
      <c r="F23" s="11">
        <v>78.183288461354209</v>
      </c>
      <c r="G23" s="11">
        <v>87.759773011337373</v>
      </c>
      <c r="H23" s="11">
        <v>87.976264220971686</v>
      </c>
      <c r="I23" s="11">
        <v>87.890842113859691</v>
      </c>
      <c r="J23" s="11">
        <v>78.066567078346409</v>
      </c>
    </row>
    <row r="24" spans="1:10" ht="15" customHeight="1">
      <c r="A24" s="40" t="s">
        <v>18</v>
      </c>
      <c r="B24" s="11">
        <v>54.980277125772332</v>
      </c>
      <c r="C24" s="11">
        <v>73.250367741658025</v>
      </c>
      <c r="D24" s="11">
        <v>72.615181845465798</v>
      </c>
      <c r="E24" s="11">
        <v>78.359418107975884</v>
      </c>
      <c r="F24" s="11">
        <v>73.720137954596311</v>
      </c>
      <c r="G24" s="11">
        <v>80.512185548255061</v>
      </c>
      <c r="H24" s="11">
        <v>84.175369995032398</v>
      </c>
      <c r="I24" s="11">
        <v>83.126966621205867</v>
      </c>
      <c r="J24" s="11">
        <v>72.718091645458443</v>
      </c>
    </row>
    <row r="25" spans="1:10">
      <c r="A25" s="39"/>
      <c r="B25" s="7"/>
      <c r="C25" s="7"/>
      <c r="D25" s="7"/>
      <c r="E25" s="7"/>
      <c r="F25" s="7"/>
      <c r="G25" s="7"/>
      <c r="H25" s="7"/>
      <c r="I25" s="7"/>
      <c r="J25" s="7"/>
    </row>
    <row r="26" spans="1:10">
      <c r="A26" s="38" t="s">
        <v>56</v>
      </c>
      <c r="B26" s="36"/>
      <c r="C26" s="36"/>
      <c r="D26" s="36"/>
      <c r="E26" s="36"/>
      <c r="F26" s="36"/>
      <c r="G26" s="36"/>
      <c r="H26" s="36"/>
      <c r="I26" s="36"/>
      <c r="J26" s="36"/>
    </row>
    <row r="27" spans="1:10" ht="25.5" customHeight="1">
      <c r="A27" s="37"/>
      <c r="B27" s="36"/>
      <c r="C27" s="36"/>
      <c r="D27" s="36"/>
      <c r="E27" s="36"/>
      <c r="F27" s="36"/>
      <c r="G27" s="36"/>
      <c r="H27" s="36"/>
      <c r="I27" s="36"/>
      <c r="J27" s="36"/>
    </row>
    <row r="28" spans="1:10">
      <c r="A28" s="9" t="s">
        <v>28</v>
      </c>
      <c r="B28" s="35"/>
      <c r="C28" s="35"/>
      <c r="D28" s="35"/>
      <c r="E28" s="35"/>
      <c r="F28" s="35"/>
      <c r="G28" s="35"/>
      <c r="H28" s="35"/>
      <c r="I28" s="35"/>
      <c r="J28" s="35"/>
    </row>
  </sheetData>
  <mergeCells count="1">
    <mergeCell ref="J5:J6"/>
  </mergeCells>
  <conditionalFormatting sqref="C23">
    <cfRule type="expression" dxfId="91" priority="1" stopIfTrue="1">
      <formula>C28=1</formula>
    </cfRule>
  </conditionalFormatting>
  <conditionalFormatting sqref="B24:J24">
    <cfRule type="expression" dxfId="90" priority="2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verticalDpi="1200" r:id="rId1"/>
  <headerFooter alignWithMargins="0">
    <oddHeader>&amp;C&amp;8-15-</oddHeader>
    <oddFooter>&amp;C&amp;8Statistische Ämter des Bundes und der Länder, Internationale Bildungsindikatoren, 2014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RowHeight="12.75"/>
  <cols>
    <col min="1" max="1" width="24" style="10" customWidth="1"/>
    <col min="2" max="2" width="11.7109375" style="10" customWidth="1"/>
    <col min="3" max="3" width="10.85546875" style="34" customWidth="1"/>
    <col min="4" max="4" width="13.5703125" style="34" customWidth="1"/>
    <col min="5" max="10" width="10.85546875" style="34" customWidth="1"/>
    <col min="11" max="11" width="11.7109375" style="34" customWidth="1"/>
    <col min="12" max="16384" width="11.42578125" style="33"/>
  </cols>
  <sheetData>
    <row r="1" spans="1:11">
      <c r="A1" s="739" t="s">
        <v>461</v>
      </c>
    </row>
    <row r="2" spans="1:11">
      <c r="K2" s="1"/>
    </row>
    <row r="3" spans="1:11" s="6" customFormat="1" ht="15.75">
      <c r="A3" s="69" t="s">
        <v>72</v>
      </c>
      <c r="B3" s="69"/>
      <c r="C3" s="69"/>
      <c r="D3" s="69"/>
      <c r="E3" s="69"/>
      <c r="F3" s="69"/>
      <c r="G3" s="69"/>
      <c r="H3" s="69"/>
      <c r="I3" s="69"/>
      <c r="J3" s="50"/>
      <c r="K3" s="7"/>
    </row>
    <row r="4" spans="1:11" s="6" customFormat="1" ht="27.75" customHeight="1">
      <c r="A4" s="49" t="s">
        <v>71</v>
      </c>
      <c r="B4" s="68"/>
      <c r="C4" s="48"/>
      <c r="D4" s="48"/>
      <c r="E4" s="48"/>
      <c r="F4" s="48"/>
      <c r="G4" s="48"/>
      <c r="H4" s="48"/>
      <c r="I4" s="48"/>
      <c r="J4" s="47"/>
      <c r="K4" s="47"/>
    </row>
    <row r="5" spans="1:11" s="6" customFormat="1" ht="54.95" customHeight="1">
      <c r="A5" s="67"/>
      <c r="B5" s="66"/>
      <c r="C5" s="622" t="s">
        <v>64</v>
      </c>
      <c r="D5" s="46" t="s">
        <v>31</v>
      </c>
      <c r="E5" s="46"/>
      <c r="F5" s="622"/>
      <c r="G5" s="622"/>
      <c r="H5" s="622" t="s">
        <v>30</v>
      </c>
      <c r="I5" s="622"/>
      <c r="J5" s="622"/>
      <c r="K5" s="844" t="s">
        <v>63</v>
      </c>
    </row>
    <row r="6" spans="1:11" s="6" customFormat="1" ht="25.5" customHeight="1">
      <c r="A6" s="44" t="s">
        <v>0</v>
      </c>
      <c r="B6" s="63" t="s">
        <v>70</v>
      </c>
      <c r="C6" s="141" t="s">
        <v>499</v>
      </c>
      <c r="D6" s="141" t="s">
        <v>62</v>
      </c>
      <c r="E6" s="141" t="s">
        <v>61</v>
      </c>
      <c r="F6" s="141" t="s">
        <v>60</v>
      </c>
      <c r="G6" s="141" t="s">
        <v>498</v>
      </c>
      <c r="H6" s="621" t="s">
        <v>59</v>
      </c>
      <c r="I6" s="621" t="s">
        <v>58</v>
      </c>
      <c r="J6" s="621" t="s">
        <v>159</v>
      </c>
      <c r="K6" s="844"/>
    </row>
    <row r="7" spans="1:11" s="6" customFormat="1">
      <c r="A7" s="62" t="s">
        <v>1</v>
      </c>
      <c r="B7" s="58" t="s">
        <v>69</v>
      </c>
      <c r="C7" s="17">
        <v>76.524191154645308</v>
      </c>
      <c r="D7" s="17">
        <v>88.442951022550147</v>
      </c>
      <c r="E7" s="17">
        <v>64.54651162790698</v>
      </c>
      <c r="F7" s="17">
        <v>86.821983273596189</v>
      </c>
      <c r="G7" s="17">
        <v>86.922508839233785</v>
      </c>
      <c r="H7" s="17">
        <v>92.771255780860898</v>
      </c>
      <c r="I7" s="17">
        <v>93.2132296220108</v>
      </c>
      <c r="J7" s="17">
        <v>93.034706721972626</v>
      </c>
      <c r="K7" s="17">
        <v>87.865402238490915</v>
      </c>
    </row>
    <row r="8" spans="1:11" s="6" customFormat="1" ht="12.75" customHeight="1">
      <c r="A8" s="61"/>
      <c r="B8" s="58" t="s">
        <v>68</v>
      </c>
      <c r="C8" s="17">
        <v>56.0709490762627</v>
      </c>
      <c r="D8" s="17">
        <v>78.323174636660212</v>
      </c>
      <c r="E8" s="17">
        <v>59.428800213532639</v>
      </c>
      <c r="F8" s="17">
        <v>81.585092471511288</v>
      </c>
      <c r="G8" s="17">
        <v>77.879380320728558</v>
      </c>
      <c r="H8" s="17">
        <v>84.579708182402925</v>
      </c>
      <c r="I8" s="17">
        <v>83.188942098389191</v>
      </c>
      <c r="J8" s="17">
        <v>83.733223810596314</v>
      </c>
      <c r="K8" s="17">
        <v>75.408977341259586</v>
      </c>
    </row>
    <row r="9" spans="1:11" s="6" customFormat="1" ht="12.75" customHeight="1">
      <c r="A9" s="57" t="s">
        <v>2</v>
      </c>
      <c r="B9" s="55" t="s">
        <v>69</v>
      </c>
      <c r="C9" s="15">
        <v>75.96870572291013</v>
      </c>
      <c r="D9" s="15">
        <v>87.116496672768989</v>
      </c>
      <c r="E9" s="15">
        <v>70.654307524536549</v>
      </c>
      <c r="F9" s="15">
        <v>88.599471498678753</v>
      </c>
      <c r="G9" s="15">
        <v>86.470280882061985</v>
      </c>
      <c r="H9" s="15">
        <v>91.788222582387903</v>
      </c>
      <c r="I9" s="15">
        <v>93.658904339085296</v>
      </c>
      <c r="J9" s="15">
        <v>92.924692331832119</v>
      </c>
      <c r="K9" s="15">
        <v>87.67787069012536</v>
      </c>
    </row>
    <row r="10" spans="1:11" s="6" customFormat="1" ht="12.75" customHeight="1">
      <c r="A10" s="56"/>
      <c r="B10" s="55" t="s">
        <v>68</v>
      </c>
      <c r="C10" s="15">
        <v>58.729667207052948</v>
      </c>
      <c r="D10" s="15">
        <v>76.266586423003687</v>
      </c>
      <c r="E10" s="15">
        <v>59.569045412418909</v>
      </c>
      <c r="F10" s="15">
        <v>82.172310080527808</v>
      </c>
      <c r="G10" s="15">
        <v>76.155761112183455</v>
      </c>
      <c r="H10" s="15">
        <v>83.763255093530304</v>
      </c>
      <c r="I10" s="15">
        <v>83.536329273414538</v>
      </c>
      <c r="J10" s="15">
        <v>83.622573158997</v>
      </c>
      <c r="K10" s="15">
        <v>75.275118650330839</v>
      </c>
    </row>
    <row r="11" spans="1:11" s="6" customFormat="1" ht="12.75" customHeight="1">
      <c r="A11" s="60" t="s">
        <v>3</v>
      </c>
      <c r="B11" s="58" t="s">
        <v>69</v>
      </c>
      <c r="C11" s="17">
        <v>55.526450293892161</v>
      </c>
      <c r="D11" s="17">
        <v>74.287027275430489</v>
      </c>
      <c r="E11" s="17">
        <v>70.776927604473229</v>
      </c>
      <c r="F11" s="17">
        <v>79.410532197234261</v>
      </c>
      <c r="G11" s="17">
        <v>74.538745387453886</v>
      </c>
      <c r="H11" s="17">
        <v>84.801472521693398</v>
      </c>
      <c r="I11" s="17">
        <v>89.198041770859021</v>
      </c>
      <c r="J11" s="17">
        <v>88.269118586627414</v>
      </c>
      <c r="K11" s="17">
        <v>76.461530965258504</v>
      </c>
    </row>
    <row r="12" spans="1:11" s="6" customFormat="1" ht="12.75" customHeight="1">
      <c r="A12" s="59"/>
      <c r="B12" s="58" t="s">
        <v>68</v>
      </c>
      <c r="C12" s="17">
        <v>40.228850604268445</v>
      </c>
      <c r="D12" s="17">
        <v>69.917834131347149</v>
      </c>
      <c r="E12" s="17">
        <v>55.979811279350443</v>
      </c>
      <c r="F12" s="17">
        <v>78.446447507953337</v>
      </c>
      <c r="G12" s="17">
        <v>69.935778817894843</v>
      </c>
      <c r="H12" s="17">
        <v>83.321012751801874</v>
      </c>
      <c r="I12" s="17">
        <v>81.260347317623015</v>
      </c>
      <c r="J12" s="17">
        <v>81.829078574889692</v>
      </c>
      <c r="K12" s="17">
        <v>69.969120173165351</v>
      </c>
    </row>
    <row r="13" spans="1:11" s="6" customFormat="1" ht="12.75" customHeight="1">
      <c r="A13" s="57" t="s">
        <v>4</v>
      </c>
      <c r="B13" s="55" t="s">
        <v>69</v>
      </c>
      <c r="C13" s="15">
        <v>57.850903920373767</v>
      </c>
      <c r="D13" s="15">
        <v>78.958338267686685</v>
      </c>
      <c r="E13" s="15">
        <v>48.563218390804593</v>
      </c>
      <c r="F13" s="15">
        <v>86.132723112128133</v>
      </c>
      <c r="G13" s="15">
        <v>78.729966863264067</v>
      </c>
      <c r="H13" s="15">
        <v>89.306930693069319</v>
      </c>
      <c r="I13" s="15">
        <v>89.87796802573078</v>
      </c>
      <c r="J13" s="15">
        <v>89.606267975800876</v>
      </c>
      <c r="K13" s="15">
        <v>80.315897435897455</v>
      </c>
    </row>
    <row r="14" spans="1:11" s="6" customFormat="1" ht="12.75" customHeight="1">
      <c r="A14" s="56"/>
      <c r="B14" s="55" t="s">
        <v>68</v>
      </c>
      <c r="C14" s="15">
        <v>43.879010831800528</v>
      </c>
      <c r="D14" s="15">
        <v>72.730889607978355</v>
      </c>
      <c r="E14" s="15" t="s">
        <v>29</v>
      </c>
      <c r="F14" s="15">
        <v>85.141800246609151</v>
      </c>
      <c r="G14" s="15">
        <v>73.636951202622214</v>
      </c>
      <c r="H14" s="15">
        <v>84.790815933430935</v>
      </c>
      <c r="I14" s="15">
        <v>87.54622579943441</v>
      </c>
      <c r="J14" s="15">
        <v>85.933342353312597</v>
      </c>
      <c r="K14" s="15">
        <v>75.429406921613733</v>
      </c>
    </row>
    <row r="15" spans="1:11" s="6" customFormat="1" ht="12.75" customHeight="1">
      <c r="A15" s="62" t="s">
        <v>5</v>
      </c>
      <c r="B15" s="58" t="s">
        <v>69</v>
      </c>
      <c r="C15" s="17">
        <v>67.902030293264588</v>
      </c>
      <c r="D15" s="17">
        <v>81.592945128779391</v>
      </c>
      <c r="E15" s="17">
        <v>47.005444646098013</v>
      </c>
      <c r="F15" s="17">
        <v>85.234093637454961</v>
      </c>
      <c r="G15" s="17">
        <v>78.359564164648916</v>
      </c>
      <c r="H15" s="17">
        <v>83.570300157977883</v>
      </c>
      <c r="I15" s="17">
        <v>88.327157226045543</v>
      </c>
      <c r="J15" s="17">
        <v>87.133227597145137</v>
      </c>
      <c r="K15" s="17">
        <v>79.061193044243922</v>
      </c>
    </row>
    <row r="16" spans="1:11" s="6" customFormat="1" ht="12.75" customHeight="1">
      <c r="A16" s="61"/>
      <c r="B16" s="58" t="s">
        <v>68</v>
      </c>
      <c r="C16" s="17">
        <v>45.620697840018984</v>
      </c>
      <c r="D16" s="17">
        <v>67.691069991954961</v>
      </c>
      <c r="E16" s="17" t="s">
        <v>29</v>
      </c>
      <c r="F16" s="17">
        <v>87.409700722394206</v>
      </c>
      <c r="G16" s="17">
        <v>70.409762651141989</v>
      </c>
      <c r="H16" s="17">
        <v>85.76025744167336</v>
      </c>
      <c r="I16" s="17">
        <v>85.688729874776399</v>
      </c>
      <c r="J16" s="17">
        <v>85.708070480748304</v>
      </c>
      <c r="K16" s="17">
        <v>68.416350234532061</v>
      </c>
    </row>
    <row r="17" spans="1:11" s="6" customFormat="1" ht="12.75" customHeight="1">
      <c r="A17" s="57" t="s">
        <v>6</v>
      </c>
      <c r="B17" s="55" t="s">
        <v>69</v>
      </c>
      <c r="C17" s="15">
        <v>62.165757616070231</v>
      </c>
      <c r="D17" s="15">
        <v>82.292900242485771</v>
      </c>
      <c r="E17" s="15">
        <v>73.786407766990294</v>
      </c>
      <c r="F17" s="15">
        <v>86.231667165519326</v>
      </c>
      <c r="G17" s="15">
        <v>82.137758743754461</v>
      </c>
      <c r="H17" s="15">
        <v>89.589530041641879</v>
      </c>
      <c r="I17" s="15">
        <v>92.634471927758142</v>
      </c>
      <c r="J17" s="15">
        <v>91.998509038951354</v>
      </c>
      <c r="K17" s="15">
        <v>82.274311908935047</v>
      </c>
    </row>
    <row r="18" spans="1:11" s="6" customFormat="1" ht="12.75" customHeight="1">
      <c r="A18" s="56"/>
      <c r="B18" s="55" t="s">
        <v>68</v>
      </c>
      <c r="C18" s="15">
        <v>48.632580261593333</v>
      </c>
      <c r="D18" s="15">
        <v>74.308637760327755</v>
      </c>
      <c r="E18" s="15">
        <v>62.227602905569015</v>
      </c>
      <c r="F18" s="15">
        <v>82.686357243319264</v>
      </c>
      <c r="G18" s="15">
        <v>75.399455121125101</v>
      </c>
      <c r="H18" s="15">
        <v>85.53015564202336</v>
      </c>
      <c r="I18" s="15">
        <v>85.655421066185923</v>
      </c>
      <c r="J18" s="15">
        <v>85.62273967387857</v>
      </c>
      <c r="K18" s="15">
        <v>73.978682170542626</v>
      </c>
    </row>
    <row r="19" spans="1:11" s="6" customFormat="1" ht="12.75" customHeight="1">
      <c r="A19" s="60" t="s">
        <v>7</v>
      </c>
      <c r="B19" s="58" t="s">
        <v>69</v>
      </c>
      <c r="C19" s="17">
        <v>70.507864216491029</v>
      </c>
      <c r="D19" s="17">
        <v>83.003386115521323</v>
      </c>
      <c r="E19" s="17">
        <v>72.315314002622742</v>
      </c>
      <c r="F19" s="17">
        <v>89.224414215511729</v>
      </c>
      <c r="G19" s="17">
        <v>83.155402543523351</v>
      </c>
      <c r="H19" s="17">
        <v>90.658786218826577</v>
      </c>
      <c r="I19" s="17">
        <v>92.245596868884547</v>
      </c>
      <c r="J19" s="17">
        <v>91.672308733920133</v>
      </c>
      <c r="K19" s="17">
        <v>84.647233987021153</v>
      </c>
    </row>
    <row r="20" spans="1:11" s="6" customFormat="1" ht="12.75" customHeight="1">
      <c r="A20" s="59"/>
      <c r="B20" s="58" t="s">
        <v>68</v>
      </c>
      <c r="C20" s="17">
        <v>50.257902881143615</v>
      </c>
      <c r="D20" s="17">
        <v>73.144003294236441</v>
      </c>
      <c r="E20" s="17">
        <v>55.321804243180594</v>
      </c>
      <c r="F20" s="17">
        <v>82.859041749743227</v>
      </c>
      <c r="G20" s="17">
        <v>73.768254261465685</v>
      </c>
      <c r="H20" s="17">
        <v>83.699307616221574</v>
      </c>
      <c r="I20" s="17">
        <v>82.769104635671113</v>
      </c>
      <c r="J20" s="17">
        <v>83.08654754939468</v>
      </c>
      <c r="K20" s="17">
        <v>72.442081231184162</v>
      </c>
    </row>
    <row r="21" spans="1:11" s="6" customFormat="1" ht="12.75" customHeight="1">
      <c r="A21" s="57" t="s">
        <v>8</v>
      </c>
      <c r="B21" s="55" t="s">
        <v>69</v>
      </c>
      <c r="C21" s="15">
        <v>48.536209553158713</v>
      </c>
      <c r="D21" s="15">
        <v>75.001646578410075</v>
      </c>
      <c r="E21" s="15" t="s">
        <v>29</v>
      </c>
      <c r="F21" s="15">
        <v>75.811584977721196</v>
      </c>
      <c r="G21" s="15">
        <v>74.581580321223484</v>
      </c>
      <c r="H21" s="15">
        <v>85.425361155698226</v>
      </c>
      <c r="I21" s="15">
        <v>85.804356132976693</v>
      </c>
      <c r="J21" s="15">
        <v>85.598394975575715</v>
      </c>
      <c r="K21" s="15">
        <v>75.47058077069498</v>
      </c>
    </row>
    <row r="22" spans="1:11" s="6" customFormat="1" ht="12.75" customHeight="1">
      <c r="A22" s="56"/>
      <c r="B22" s="55" t="s">
        <v>68</v>
      </c>
      <c r="C22" s="15">
        <v>37.065767284991566</v>
      </c>
      <c r="D22" s="15">
        <v>69.615545181980337</v>
      </c>
      <c r="E22" s="15" t="s">
        <v>29</v>
      </c>
      <c r="F22" s="15">
        <v>80.286006128702766</v>
      </c>
      <c r="G22" s="15">
        <v>69.724833832696206</v>
      </c>
      <c r="H22" s="15">
        <v>82.346990389479018</v>
      </c>
      <c r="I22" s="15">
        <v>79.866518353726377</v>
      </c>
      <c r="J22" s="15">
        <v>81.341151706510317</v>
      </c>
      <c r="K22" s="15">
        <v>70.991086400141214</v>
      </c>
    </row>
    <row r="23" spans="1:11" s="6" customFormat="1" ht="12.75" customHeight="1">
      <c r="A23" s="62" t="s">
        <v>9</v>
      </c>
      <c r="B23" s="58" t="s">
        <v>69</v>
      </c>
      <c r="C23" s="17">
        <v>66.708419775316074</v>
      </c>
      <c r="D23" s="17">
        <v>84.404401650618993</v>
      </c>
      <c r="E23" s="17">
        <v>64.518413597733698</v>
      </c>
      <c r="F23" s="17">
        <v>88.674854557207524</v>
      </c>
      <c r="G23" s="17">
        <v>84.049075041484855</v>
      </c>
      <c r="H23" s="17">
        <v>91.391260248499691</v>
      </c>
      <c r="I23" s="17">
        <v>90.505284493991596</v>
      </c>
      <c r="J23" s="17">
        <v>90.865508531367595</v>
      </c>
      <c r="K23" s="17">
        <v>83.831974675743041</v>
      </c>
    </row>
    <row r="24" spans="1:11" s="6" customFormat="1" ht="12.75" customHeight="1">
      <c r="A24" s="61"/>
      <c r="B24" s="58" t="s">
        <v>68</v>
      </c>
      <c r="C24" s="17">
        <v>52.127541074909487</v>
      </c>
      <c r="D24" s="17">
        <v>73.895070061915177</v>
      </c>
      <c r="E24" s="17">
        <v>53.352835283528343</v>
      </c>
      <c r="F24" s="17">
        <v>81.491518618889884</v>
      </c>
      <c r="G24" s="17">
        <v>74.350977044204143</v>
      </c>
      <c r="H24" s="17">
        <v>84.398424596620501</v>
      </c>
      <c r="I24" s="17">
        <v>83.368749114605478</v>
      </c>
      <c r="J24" s="17">
        <v>83.737323207058083</v>
      </c>
      <c r="K24" s="17">
        <v>72.516739096584217</v>
      </c>
    </row>
    <row r="25" spans="1:11" s="6" customFormat="1" ht="12.75" customHeight="1">
      <c r="A25" s="57" t="s">
        <v>10</v>
      </c>
      <c r="B25" s="55" t="s">
        <v>69</v>
      </c>
      <c r="C25" s="15">
        <v>65.267106219499524</v>
      </c>
      <c r="D25" s="15">
        <v>82.273736609648367</v>
      </c>
      <c r="E25" s="15">
        <v>66.256421837068814</v>
      </c>
      <c r="F25" s="15">
        <v>89.082844469881238</v>
      </c>
      <c r="G25" s="15">
        <v>82.455688091301113</v>
      </c>
      <c r="H25" s="15">
        <v>91.119381059641555</v>
      </c>
      <c r="I25" s="15">
        <v>92.083333333333329</v>
      </c>
      <c r="J25" s="15">
        <v>91.715002058152152</v>
      </c>
      <c r="K25" s="15">
        <v>82.273166243207712</v>
      </c>
    </row>
    <row r="26" spans="1:11" s="6" customFormat="1" ht="12.75" customHeight="1">
      <c r="A26" s="56"/>
      <c r="B26" s="55" t="s">
        <v>68</v>
      </c>
      <c r="C26" s="15">
        <v>44.871897598205166</v>
      </c>
      <c r="D26" s="15">
        <v>69.387496651323644</v>
      </c>
      <c r="E26" s="15">
        <v>52.904320584780052</v>
      </c>
      <c r="F26" s="15">
        <v>80.707640442153732</v>
      </c>
      <c r="G26" s="15">
        <v>70.966793588948917</v>
      </c>
      <c r="H26" s="15">
        <v>84.141603499334366</v>
      </c>
      <c r="I26" s="15">
        <v>83.416804148008495</v>
      </c>
      <c r="J26" s="15">
        <v>83.671617555757223</v>
      </c>
      <c r="K26" s="15">
        <v>68.344656308368059</v>
      </c>
    </row>
    <row r="27" spans="1:11" s="6" customFormat="1" ht="12.75" customHeight="1">
      <c r="A27" s="60" t="s">
        <v>11</v>
      </c>
      <c r="B27" s="58" t="s">
        <v>69</v>
      </c>
      <c r="C27" s="17">
        <v>71.59206881469602</v>
      </c>
      <c r="D27" s="17">
        <v>84.662576687116569</v>
      </c>
      <c r="E27" s="17">
        <v>68.287167891464122</v>
      </c>
      <c r="F27" s="17">
        <v>88.673412029229894</v>
      </c>
      <c r="G27" s="17">
        <v>84.188454652494414</v>
      </c>
      <c r="H27" s="17">
        <v>91.981394057206344</v>
      </c>
      <c r="I27" s="17">
        <v>90.603629314522635</v>
      </c>
      <c r="J27" s="17">
        <v>91.205458680818808</v>
      </c>
      <c r="K27" s="17">
        <v>84.734958930821662</v>
      </c>
    </row>
    <row r="28" spans="1:11" s="6" customFormat="1" ht="12.75" customHeight="1">
      <c r="A28" s="59"/>
      <c r="B28" s="58" t="s">
        <v>68</v>
      </c>
      <c r="C28" s="17">
        <v>51.127749181094998</v>
      </c>
      <c r="D28" s="17">
        <v>73.600677992218507</v>
      </c>
      <c r="E28" s="17">
        <v>63.196480938416435</v>
      </c>
      <c r="F28" s="17">
        <v>81.982990152193381</v>
      </c>
      <c r="G28" s="17">
        <v>74.33235821458905</v>
      </c>
      <c r="H28" s="17">
        <v>83.453525641025649</v>
      </c>
      <c r="I28" s="17">
        <v>84.042096219931267</v>
      </c>
      <c r="J28" s="17">
        <v>83.796760187040761</v>
      </c>
      <c r="K28" s="17">
        <v>71.859139676392047</v>
      </c>
    </row>
    <row r="29" spans="1:11" s="6" customFormat="1" ht="12.75" customHeight="1">
      <c r="A29" s="57" t="s">
        <v>12</v>
      </c>
      <c r="B29" s="55" t="s">
        <v>69</v>
      </c>
      <c r="C29" s="15">
        <v>65.509191712868386</v>
      </c>
      <c r="D29" s="15">
        <v>80.181650464769746</v>
      </c>
      <c r="E29" s="15">
        <v>70.902160101651845</v>
      </c>
      <c r="F29" s="15">
        <v>86.465433300876342</v>
      </c>
      <c r="G29" s="15">
        <v>80.512578244950987</v>
      </c>
      <c r="H29" s="15">
        <v>90.554480980012883</v>
      </c>
      <c r="I29" s="15">
        <v>87.128252788104106</v>
      </c>
      <c r="J29" s="15">
        <v>88.563327032136101</v>
      </c>
      <c r="K29" s="15">
        <v>80.799827220042502</v>
      </c>
    </row>
    <row r="30" spans="1:11" s="6" customFormat="1" ht="12.75" customHeight="1">
      <c r="A30" s="56"/>
      <c r="B30" s="55" t="s">
        <v>68</v>
      </c>
      <c r="C30" s="15">
        <v>46.151111111111113</v>
      </c>
      <c r="D30" s="15">
        <v>65.469613259668506</v>
      </c>
      <c r="E30" s="15" t="s">
        <v>29</v>
      </c>
      <c r="F30" s="15">
        <v>83.444940476190453</v>
      </c>
      <c r="G30" s="15">
        <v>67.863916548127065</v>
      </c>
      <c r="H30" s="15">
        <v>83.180428134556578</v>
      </c>
      <c r="I30" s="15">
        <v>82.864290181363359</v>
      </c>
      <c r="J30" s="15">
        <v>82.984496124031011</v>
      </c>
      <c r="K30" s="15">
        <v>66.266584722171999</v>
      </c>
    </row>
    <row r="31" spans="1:11" s="6" customFormat="1" ht="12.75" customHeight="1">
      <c r="A31" s="62" t="s">
        <v>13</v>
      </c>
      <c r="B31" s="58" t="s">
        <v>69</v>
      </c>
      <c r="C31" s="17">
        <v>50.732639626247597</v>
      </c>
      <c r="D31" s="17">
        <v>79.076931813342028</v>
      </c>
      <c r="E31" s="17">
        <v>53.53793691389599</v>
      </c>
      <c r="F31" s="17">
        <v>81.581178465451458</v>
      </c>
      <c r="G31" s="17">
        <v>78.456317819955331</v>
      </c>
      <c r="H31" s="17">
        <v>88.8637524629643</v>
      </c>
      <c r="I31" s="17">
        <v>89.416078071925369</v>
      </c>
      <c r="J31" s="17">
        <v>89.181395348837199</v>
      </c>
      <c r="K31" s="17">
        <v>80.335645519193477</v>
      </c>
    </row>
    <row r="32" spans="1:11" s="6" customFormat="1" ht="12.75" customHeight="1">
      <c r="A32" s="61"/>
      <c r="B32" s="58" t="s">
        <v>68</v>
      </c>
      <c r="C32" s="17">
        <v>40.204865556978234</v>
      </c>
      <c r="D32" s="17">
        <v>71.222949672647317</v>
      </c>
      <c r="E32" s="17">
        <v>46.628407460545198</v>
      </c>
      <c r="F32" s="17">
        <v>79.353448275862064</v>
      </c>
      <c r="G32" s="17">
        <v>71.275033680991811</v>
      </c>
      <c r="H32" s="17">
        <v>85.265911072362684</v>
      </c>
      <c r="I32" s="17">
        <v>85.724860494248972</v>
      </c>
      <c r="J32" s="17">
        <v>85.476863484087133</v>
      </c>
      <c r="K32" s="17">
        <v>74.919233452035684</v>
      </c>
    </row>
    <row r="33" spans="1:11" s="6" customFormat="1" ht="12.75" customHeight="1">
      <c r="A33" s="57" t="s">
        <v>14</v>
      </c>
      <c r="B33" s="55" t="s">
        <v>69</v>
      </c>
      <c r="C33" s="15">
        <v>58.351528384279469</v>
      </c>
      <c r="D33" s="15">
        <v>78.845031628580116</v>
      </c>
      <c r="E33" s="15" t="s">
        <v>29</v>
      </c>
      <c r="F33" s="15">
        <v>79.527258863896293</v>
      </c>
      <c r="G33" s="15">
        <v>78.283636993118989</v>
      </c>
      <c r="H33" s="15">
        <v>85.181618051733636</v>
      </c>
      <c r="I33" s="15">
        <v>86.845515811301198</v>
      </c>
      <c r="J33" s="15">
        <v>86.038441003737304</v>
      </c>
      <c r="K33" s="15">
        <v>78.951745806829209</v>
      </c>
    </row>
    <row r="34" spans="1:11" s="6" customFormat="1" ht="12.75" customHeight="1">
      <c r="A34" s="56"/>
      <c r="B34" s="55" t="s">
        <v>68</v>
      </c>
      <c r="C34" s="15">
        <v>40.86550282763708</v>
      </c>
      <c r="D34" s="15">
        <v>70.844482500267574</v>
      </c>
      <c r="E34" s="15" t="s">
        <v>29</v>
      </c>
      <c r="F34" s="15">
        <v>83.940852819807418</v>
      </c>
      <c r="G34" s="15">
        <v>71.373430400156352</v>
      </c>
      <c r="H34" s="15">
        <v>85.337357608801483</v>
      </c>
      <c r="I34" s="15">
        <v>85.744125326370764</v>
      </c>
      <c r="J34" s="15">
        <v>85.511125982934587</v>
      </c>
      <c r="K34" s="15">
        <v>73.438963595662614</v>
      </c>
    </row>
    <row r="35" spans="1:11" s="6" customFormat="1" ht="12.75" customHeight="1">
      <c r="A35" s="60" t="s">
        <v>15</v>
      </c>
      <c r="B35" s="58" t="s">
        <v>69</v>
      </c>
      <c r="C35" s="17">
        <v>67.451442024720436</v>
      </c>
      <c r="D35" s="17">
        <v>83.878711967016329</v>
      </c>
      <c r="E35" s="17">
        <v>68.864650470996537</v>
      </c>
      <c r="F35" s="17">
        <v>86.367924528301913</v>
      </c>
      <c r="G35" s="17">
        <v>83.569241311377098</v>
      </c>
      <c r="H35" s="17">
        <v>91.623296158612121</v>
      </c>
      <c r="I35" s="17">
        <v>91.749714099003427</v>
      </c>
      <c r="J35" s="17">
        <v>91.699487987396608</v>
      </c>
      <c r="K35" s="17">
        <v>83.932945803154098</v>
      </c>
    </row>
    <row r="36" spans="1:11" s="6" customFormat="1" ht="12.75" customHeight="1">
      <c r="A36" s="59"/>
      <c r="B36" s="58" t="s">
        <v>68</v>
      </c>
      <c r="C36" s="17">
        <v>51.646916114584315</v>
      </c>
      <c r="D36" s="17">
        <v>73.888745148771022</v>
      </c>
      <c r="E36" s="17">
        <v>61.608775137111508</v>
      </c>
      <c r="F36" s="17">
        <v>84.762286324786345</v>
      </c>
      <c r="G36" s="17">
        <v>75.17110027417904</v>
      </c>
      <c r="H36" s="17">
        <v>84.01340716992128</v>
      </c>
      <c r="I36" s="17">
        <v>82.549038554449723</v>
      </c>
      <c r="J36" s="17">
        <v>83.132880134797489</v>
      </c>
      <c r="K36" s="17">
        <v>73.643758913950663</v>
      </c>
    </row>
    <row r="37" spans="1:11" s="6" customFormat="1" ht="12.75" customHeight="1">
      <c r="A37" s="57" t="s">
        <v>16</v>
      </c>
      <c r="B37" s="55" t="s">
        <v>69</v>
      </c>
      <c r="C37" s="15">
        <v>56.685575364667741</v>
      </c>
      <c r="D37" s="15">
        <v>80.285439621385777</v>
      </c>
      <c r="E37" s="15" t="s">
        <v>29</v>
      </c>
      <c r="F37" s="15">
        <v>81.48288973384031</v>
      </c>
      <c r="G37" s="15">
        <v>79.843324250681192</v>
      </c>
      <c r="H37" s="15">
        <v>87.921964050854868</v>
      </c>
      <c r="I37" s="15">
        <v>88.790157211209845</v>
      </c>
      <c r="J37" s="15">
        <v>88.347670651323881</v>
      </c>
      <c r="K37" s="15">
        <v>81.313750756858298</v>
      </c>
    </row>
    <row r="38" spans="1:11" s="6" customFormat="1" ht="12.75" customHeight="1">
      <c r="A38" s="56"/>
      <c r="B38" s="55" t="s">
        <v>68</v>
      </c>
      <c r="C38" s="15">
        <v>45.152772538664657</v>
      </c>
      <c r="D38" s="15">
        <v>71.031182015953576</v>
      </c>
      <c r="E38" s="15" t="s">
        <v>29</v>
      </c>
      <c r="F38" s="15">
        <v>83.288922725542463</v>
      </c>
      <c r="G38" s="15">
        <v>71.4846860236743</v>
      </c>
      <c r="H38" s="15">
        <v>85.999189298743403</v>
      </c>
      <c r="I38" s="15">
        <v>85.03995082974798</v>
      </c>
      <c r="J38" s="15">
        <v>85.617977528089895</v>
      </c>
      <c r="K38" s="15">
        <v>75.097858623071616</v>
      </c>
    </row>
    <row r="39" spans="1:11" s="6" customFormat="1" ht="12.75" customHeight="1">
      <c r="A39" s="40" t="s">
        <v>17</v>
      </c>
      <c r="B39" s="54" t="s">
        <v>69</v>
      </c>
      <c r="C39" s="11">
        <v>67.570787099169635</v>
      </c>
      <c r="D39" s="11">
        <v>83.151460338625498</v>
      </c>
      <c r="E39" s="11">
        <v>66.500445732114997</v>
      </c>
      <c r="F39" s="11">
        <v>87.282702931888807</v>
      </c>
      <c r="G39" s="11">
        <v>82.736243595777353</v>
      </c>
      <c r="H39" s="11">
        <v>90.719496751973281</v>
      </c>
      <c r="I39" s="11">
        <v>91.645525472153338</v>
      </c>
      <c r="J39" s="11">
        <v>91.284322796383591</v>
      </c>
      <c r="K39" s="11">
        <v>83.595088273801622</v>
      </c>
    </row>
    <row r="40" spans="1:11" s="6" customFormat="1" ht="12.75" customHeight="1">
      <c r="A40" s="40"/>
      <c r="B40" s="54" t="s">
        <v>68</v>
      </c>
      <c r="C40" s="11">
        <v>50.130398615076786</v>
      </c>
      <c r="D40" s="11">
        <v>73.125468585281581</v>
      </c>
      <c r="E40" s="11">
        <v>55.827173560490962</v>
      </c>
      <c r="F40" s="11">
        <v>81.689198996412799</v>
      </c>
      <c r="G40" s="11">
        <v>73.615820987422097</v>
      </c>
      <c r="H40" s="11">
        <v>84.313708435893645</v>
      </c>
      <c r="I40" s="11">
        <v>83.522437384044522</v>
      </c>
      <c r="J40" s="11">
        <v>83.838923232667597</v>
      </c>
      <c r="K40" s="11">
        <v>72.493240870982817</v>
      </c>
    </row>
    <row r="41" spans="1:11" s="145" customFormat="1" ht="3.95" customHeight="1">
      <c r="A41" s="120"/>
      <c r="B41" s="120"/>
      <c r="C41" s="120"/>
      <c r="D41" s="120"/>
      <c r="E41" s="120"/>
      <c r="F41" s="120"/>
      <c r="G41" s="120"/>
      <c r="H41" s="120"/>
      <c r="I41" s="120"/>
      <c r="J41" s="120"/>
      <c r="K41" s="120"/>
    </row>
    <row r="42" spans="1:11" s="6" customFormat="1" ht="12.75" customHeight="1">
      <c r="A42" s="40" t="s">
        <v>18</v>
      </c>
      <c r="B42" s="54" t="s">
        <v>69</v>
      </c>
      <c r="C42" s="11">
        <v>80.559859355599798</v>
      </c>
      <c r="D42" s="11">
        <v>80.195999710395938</v>
      </c>
      <c r="E42" s="11">
        <v>80.083454627152392</v>
      </c>
      <c r="F42" s="11">
        <v>83.595876155688984</v>
      </c>
      <c r="G42" s="11">
        <v>87.746325607356752</v>
      </c>
      <c r="H42" s="11">
        <v>86.08904606907501</v>
      </c>
      <c r="I42" s="11">
        <v>88.540456455992214</v>
      </c>
      <c r="J42" s="11">
        <v>64.928445032261834</v>
      </c>
      <c r="K42" s="11">
        <v>80.038071264896487</v>
      </c>
    </row>
    <row r="43" spans="1:11" s="6" customFormat="1" ht="12.75" customHeight="1">
      <c r="A43" s="40"/>
      <c r="B43" s="54" t="s">
        <v>68</v>
      </c>
      <c r="C43" s="11">
        <v>66.072997702101148</v>
      </c>
      <c r="D43" s="11">
        <v>64.341943254307964</v>
      </c>
      <c r="E43" s="11">
        <v>65.222207773445348</v>
      </c>
      <c r="F43" s="11">
        <v>74.11861478058627</v>
      </c>
      <c r="G43" s="11">
        <v>78.669665723739598</v>
      </c>
      <c r="H43" s="11">
        <v>76.182177439264748</v>
      </c>
      <c r="I43" s="11">
        <v>79.629172813278188</v>
      </c>
      <c r="J43" s="11">
        <v>46.184501603774926</v>
      </c>
      <c r="K43" s="11">
        <v>65.475139194329572</v>
      </c>
    </row>
    <row r="44" spans="1:11" s="6" customFormat="1">
      <c r="A44" s="39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 s="6" customFormat="1">
      <c r="A45" s="38" t="s">
        <v>56</v>
      </c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pans="1:11" s="6" customFormat="1" ht="26.25" customHeight="1">
      <c r="A46" s="38"/>
      <c r="B46" s="10"/>
      <c r="C46" s="36"/>
      <c r="D46" s="36"/>
      <c r="E46" s="36"/>
      <c r="F46" s="36"/>
      <c r="G46" s="36"/>
      <c r="H46" s="36"/>
      <c r="I46" s="36"/>
      <c r="J46" s="36"/>
      <c r="K46" s="36"/>
    </row>
    <row r="47" spans="1:11" s="6" customFormat="1">
      <c r="A47" s="53" t="s">
        <v>67</v>
      </c>
      <c r="B47" s="52"/>
      <c r="C47" s="35"/>
      <c r="D47" s="35"/>
      <c r="E47" s="35"/>
      <c r="F47" s="35"/>
      <c r="G47" s="35"/>
      <c r="H47" s="35"/>
      <c r="I47" s="35"/>
      <c r="J47" s="35"/>
      <c r="K47" s="35"/>
    </row>
  </sheetData>
  <mergeCells count="1">
    <mergeCell ref="K5:K6"/>
  </mergeCells>
  <conditionalFormatting sqref="C42:K43">
    <cfRule type="expression" dxfId="89" priority="3" stopIfTrue="1">
      <formula>#REF!=1</formula>
    </cfRule>
  </conditionalFormatting>
  <conditionalFormatting sqref="I41:J41">
    <cfRule type="cellIs" dxfId="88" priority="1" stopIfTrue="1" operator="lessThan">
      <formula>-4</formula>
    </cfRule>
    <cfRule type="cellIs" dxfId="87" priority="2" stopIfTrue="1" operator="greaterThan">
      <formula>4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verticalDpi="1200" r:id="rId1"/>
  <headerFooter alignWithMargins="0">
    <oddHeader>&amp;C&amp;8-16-</oddHeader>
    <oddFooter>&amp;C&amp;8Statistische Ämter des Bundes und der Länder, Internationale Bildungsindikatoren, 2014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9.140625" defaultRowHeight="12.75"/>
  <cols>
    <col min="1" max="1" width="24" style="10" customWidth="1"/>
    <col min="2" max="2" width="12.28515625" style="34" customWidth="1"/>
    <col min="3" max="3" width="11.85546875" style="34" customWidth="1"/>
    <col min="4" max="10" width="11.28515625" style="34" customWidth="1"/>
    <col min="11" max="11" width="12" style="33" customWidth="1"/>
    <col min="12" max="16" width="9.140625" style="33"/>
    <col min="17" max="17" width="11.85546875" style="33" customWidth="1"/>
    <col min="18" max="16384" width="9.140625" style="33"/>
  </cols>
  <sheetData>
    <row r="1" spans="1:10">
      <c r="A1" s="739" t="s">
        <v>461</v>
      </c>
    </row>
    <row r="2" spans="1:10">
      <c r="J2" s="73"/>
    </row>
    <row r="3" spans="1:10" s="25" customFormat="1" ht="15.75">
      <c r="A3" s="69" t="s">
        <v>74</v>
      </c>
      <c r="B3" s="69"/>
      <c r="C3" s="69"/>
      <c r="D3" s="69"/>
      <c r="E3" s="69"/>
      <c r="F3" s="69"/>
      <c r="G3" s="69"/>
      <c r="H3" s="69"/>
      <c r="I3" s="715"/>
      <c r="J3" s="26"/>
    </row>
    <row r="4" spans="1:10" ht="27.75" customHeight="1">
      <c r="A4" s="49" t="s">
        <v>73</v>
      </c>
      <c r="B4" s="48"/>
      <c r="C4" s="48"/>
      <c r="D4" s="48"/>
      <c r="E4" s="48"/>
      <c r="F4" s="48"/>
      <c r="G4" s="48"/>
      <c r="H4" s="48"/>
      <c r="I4" s="47"/>
      <c r="J4" s="47"/>
    </row>
    <row r="5" spans="1:10" ht="54.95" customHeight="1">
      <c r="B5" s="620" t="s">
        <v>64</v>
      </c>
      <c r="C5" s="46" t="s">
        <v>31</v>
      </c>
      <c r="D5" s="46"/>
      <c r="E5" s="622"/>
      <c r="F5" s="622"/>
      <c r="G5" s="716" t="s">
        <v>30</v>
      </c>
      <c r="H5" s="716"/>
      <c r="I5" s="716"/>
      <c r="J5" s="844" t="s">
        <v>63</v>
      </c>
    </row>
    <row r="6" spans="1:10" ht="25.5" customHeight="1">
      <c r="A6" s="44" t="s">
        <v>0</v>
      </c>
      <c r="B6" s="141" t="s">
        <v>499</v>
      </c>
      <c r="C6" s="141" t="s">
        <v>62</v>
      </c>
      <c r="D6" s="141" t="s">
        <v>61</v>
      </c>
      <c r="E6" s="141" t="s">
        <v>60</v>
      </c>
      <c r="F6" s="141" t="s">
        <v>498</v>
      </c>
      <c r="G6" s="621" t="s">
        <v>59</v>
      </c>
      <c r="H6" s="621" t="s">
        <v>58</v>
      </c>
      <c r="I6" s="621" t="s">
        <v>159</v>
      </c>
      <c r="J6" s="844"/>
    </row>
    <row r="7" spans="1:10" s="71" customFormat="1" ht="15" customHeight="1">
      <c r="A7" s="42" t="s">
        <v>1</v>
      </c>
      <c r="B7" s="17">
        <v>7.1243067540170566</v>
      </c>
      <c r="C7" s="17">
        <v>2.9151856461129371</v>
      </c>
      <c r="D7" s="17">
        <v>5.924950625411455</v>
      </c>
      <c r="E7" s="17">
        <v>2.9535737028838289</v>
      </c>
      <c r="F7" s="17">
        <v>3.0397914544256008</v>
      </c>
      <c r="G7" s="17">
        <v>1.3967081987386556</v>
      </c>
      <c r="H7" s="17">
        <v>2.1170534197381401</v>
      </c>
      <c r="I7" s="17">
        <v>1.8302950883918017</v>
      </c>
      <c r="J7" s="17">
        <v>3.1321466823073392</v>
      </c>
    </row>
    <row r="8" spans="1:10" s="71" customFormat="1" ht="15" customHeight="1">
      <c r="A8" s="41" t="s">
        <v>2</v>
      </c>
      <c r="B8" s="15">
        <v>6.868505032321413</v>
      </c>
      <c r="C8" s="15">
        <v>2.9308182169046697</v>
      </c>
      <c r="D8" s="15">
        <v>4.691601049868769</v>
      </c>
      <c r="E8" s="15">
        <v>2.3453486541791286</v>
      </c>
      <c r="F8" s="15">
        <v>2.9394072704093088</v>
      </c>
      <c r="G8" s="15">
        <v>1.3719490897914133</v>
      </c>
      <c r="H8" s="15">
        <v>1.6979866356516209</v>
      </c>
      <c r="I8" s="15">
        <v>1.5727623953638119</v>
      </c>
      <c r="J8" s="15">
        <v>2.9170346110649099</v>
      </c>
    </row>
    <row r="9" spans="1:10" s="71" customFormat="1" ht="15" customHeight="1">
      <c r="A9" s="42" t="s">
        <v>3</v>
      </c>
      <c r="B9" s="17">
        <v>27.773482798608423</v>
      </c>
      <c r="C9" s="17">
        <v>11.86426072419558</v>
      </c>
      <c r="D9" s="17">
        <v>8.2159331754145359</v>
      </c>
      <c r="E9" s="17">
        <v>6.8048525749176507</v>
      </c>
      <c r="F9" s="17">
        <v>10.689123593787823</v>
      </c>
      <c r="G9" s="17">
        <v>3.5718738311931189</v>
      </c>
      <c r="H9" s="17">
        <v>4.7641537280831212</v>
      </c>
      <c r="I9" s="17">
        <v>4.4780807370735429</v>
      </c>
      <c r="J9" s="17">
        <v>10.315008521067814</v>
      </c>
    </row>
    <row r="10" spans="1:10" s="71" customFormat="1" ht="15" customHeight="1">
      <c r="A10" s="41" t="s">
        <v>4</v>
      </c>
      <c r="B10" s="15">
        <v>21.388101983002837</v>
      </c>
      <c r="C10" s="15">
        <v>9.6644215471995487</v>
      </c>
      <c r="D10" s="15" t="s">
        <v>29</v>
      </c>
      <c r="E10" s="15" t="s">
        <v>29</v>
      </c>
      <c r="F10" s="15">
        <v>9.2581981090302925</v>
      </c>
      <c r="G10" s="15">
        <v>3.1086031086031083</v>
      </c>
      <c r="H10" s="15">
        <v>2.8830723258259088</v>
      </c>
      <c r="I10" s="15">
        <v>3.0021163744676405</v>
      </c>
      <c r="J10" s="15">
        <v>7.9160733247178721</v>
      </c>
    </row>
    <row r="11" spans="1:10" s="71" customFormat="1" ht="15" customHeight="1">
      <c r="A11" s="42" t="s">
        <v>5</v>
      </c>
      <c r="B11" s="17">
        <v>11.128250330542091</v>
      </c>
      <c r="C11" s="17">
        <v>6.3811922753988242</v>
      </c>
      <c r="D11" s="17" t="s">
        <v>29</v>
      </c>
      <c r="E11" s="17" t="s">
        <v>29</v>
      </c>
      <c r="F11" s="17">
        <v>6.0239352811392655</v>
      </c>
      <c r="G11" s="17" t="s">
        <v>29</v>
      </c>
      <c r="H11" s="17" t="s">
        <v>29</v>
      </c>
      <c r="I11" s="17" t="s">
        <v>29</v>
      </c>
      <c r="J11" s="17">
        <v>6.1751022134498816</v>
      </c>
    </row>
    <row r="12" spans="1:10" s="71" customFormat="1" ht="15" customHeight="1">
      <c r="A12" s="41" t="s">
        <v>6</v>
      </c>
      <c r="B12" s="15">
        <v>14.598966962284376</v>
      </c>
      <c r="C12" s="15">
        <v>4.9761160177325685</v>
      </c>
      <c r="D12" s="15" t="s">
        <v>29</v>
      </c>
      <c r="E12" s="15">
        <v>4.1896452382912166</v>
      </c>
      <c r="F12" s="15">
        <v>4.881355932203391</v>
      </c>
      <c r="G12" s="15" t="s">
        <v>29</v>
      </c>
      <c r="H12" s="15">
        <v>2.867847107622318</v>
      </c>
      <c r="I12" s="15">
        <v>2.5241046831955924</v>
      </c>
      <c r="J12" s="15">
        <v>5.2590276069667468</v>
      </c>
    </row>
    <row r="13" spans="1:10" s="71" customFormat="1" ht="15" customHeight="1">
      <c r="A13" s="42" t="s">
        <v>7</v>
      </c>
      <c r="B13" s="17">
        <v>11.940542306435804</v>
      </c>
      <c r="C13" s="17">
        <v>4.2697552711474911</v>
      </c>
      <c r="D13" s="17" t="s">
        <v>29</v>
      </c>
      <c r="E13" s="17">
        <v>3.2338950551274013</v>
      </c>
      <c r="F13" s="17">
        <v>4.1564713249962875</v>
      </c>
      <c r="G13" s="17">
        <v>2.0970343715101132</v>
      </c>
      <c r="H13" s="17">
        <v>2.6477430584612294</v>
      </c>
      <c r="I13" s="17">
        <v>2.4547480567483833</v>
      </c>
      <c r="J13" s="17">
        <v>4.4510342988711162</v>
      </c>
    </row>
    <row r="14" spans="1:10" s="71" customFormat="1" ht="15" customHeight="1">
      <c r="A14" s="41" t="s">
        <v>8</v>
      </c>
      <c r="B14" s="15">
        <v>27.65899864682002</v>
      </c>
      <c r="C14" s="15">
        <v>12.559544062606328</v>
      </c>
      <c r="D14" s="15" t="s">
        <v>29</v>
      </c>
      <c r="E14" s="15" t="s">
        <v>29</v>
      </c>
      <c r="F14" s="15">
        <v>12.250487694338805</v>
      </c>
      <c r="G14" s="15" t="s">
        <v>29</v>
      </c>
      <c r="H14" s="15" t="s">
        <v>29</v>
      </c>
      <c r="I14" s="15">
        <v>4.2330006962172195</v>
      </c>
      <c r="J14" s="15">
        <v>10.728286894519428</v>
      </c>
    </row>
    <row r="15" spans="1:10" s="71" customFormat="1" ht="15" customHeight="1">
      <c r="A15" s="42" t="s">
        <v>9</v>
      </c>
      <c r="B15" s="17">
        <v>12.116967686447969</v>
      </c>
      <c r="C15" s="17">
        <v>4.2958760929526179</v>
      </c>
      <c r="D15" s="17">
        <v>10.55605114481118</v>
      </c>
      <c r="E15" s="17">
        <v>2.9294533199390775</v>
      </c>
      <c r="F15" s="17">
        <v>4.2955968747548301</v>
      </c>
      <c r="G15" s="17">
        <v>1.9135126022085478</v>
      </c>
      <c r="H15" s="17">
        <v>2.6125437645511571</v>
      </c>
      <c r="I15" s="17">
        <v>2.3417087615398016</v>
      </c>
      <c r="J15" s="17">
        <v>4.6881658920271736</v>
      </c>
    </row>
    <row r="16" spans="1:10" s="71" customFormat="1" ht="15" customHeight="1">
      <c r="A16" s="41" t="s">
        <v>10</v>
      </c>
      <c r="B16" s="15">
        <v>14.52687215165979</v>
      </c>
      <c r="C16" s="15">
        <v>5.3220180079264097</v>
      </c>
      <c r="D16" s="15">
        <v>7.5826734979040511</v>
      </c>
      <c r="E16" s="15">
        <v>3.8737505275836157</v>
      </c>
      <c r="F16" s="15">
        <v>5.1159274757175162</v>
      </c>
      <c r="G16" s="15">
        <v>1.6724190437519031</v>
      </c>
      <c r="H16" s="15">
        <v>2.2187004754358162</v>
      </c>
      <c r="I16" s="15">
        <v>2.0179696278785668</v>
      </c>
      <c r="J16" s="15">
        <v>5.6088156264789486</v>
      </c>
    </row>
    <row r="17" spans="1:10" s="71" customFormat="1" ht="15" customHeight="1">
      <c r="A17" s="42" t="s">
        <v>11</v>
      </c>
      <c r="B17" s="17">
        <v>9.3150325654587576</v>
      </c>
      <c r="C17" s="17">
        <v>3.5653991003860548</v>
      </c>
      <c r="D17" s="17" t="s">
        <v>29</v>
      </c>
      <c r="E17" s="17" t="s">
        <v>29</v>
      </c>
      <c r="F17" s="17">
        <v>3.4762524019331913</v>
      </c>
      <c r="G17" s="17" t="s">
        <v>29</v>
      </c>
      <c r="H17" s="17">
        <v>2.1813574412711465</v>
      </c>
      <c r="I17" s="17">
        <v>1.6841816328131129</v>
      </c>
      <c r="J17" s="17">
        <v>3.7137691394994068</v>
      </c>
    </row>
    <row r="18" spans="1:10" s="71" customFormat="1" ht="15" customHeight="1">
      <c r="A18" s="41" t="s">
        <v>12</v>
      </c>
      <c r="B18" s="15">
        <v>15.817834173474706</v>
      </c>
      <c r="C18" s="15">
        <v>4.8504101275425535</v>
      </c>
      <c r="D18" s="15" t="s">
        <v>29</v>
      </c>
      <c r="E18" s="15" t="s">
        <v>29</v>
      </c>
      <c r="F18" s="15">
        <v>4.7360425370300039</v>
      </c>
      <c r="G18" s="15" t="s">
        <v>29</v>
      </c>
      <c r="H18" s="15" t="s">
        <v>29</v>
      </c>
      <c r="I18" s="15" t="s">
        <v>29</v>
      </c>
      <c r="J18" s="15">
        <v>5.7417595118117521</v>
      </c>
    </row>
    <row r="19" spans="1:10" s="71" customFormat="1" ht="15" customHeight="1">
      <c r="A19" s="42" t="s">
        <v>13</v>
      </c>
      <c r="B19" s="17">
        <v>31.214802896218824</v>
      </c>
      <c r="C19" s="17">
        <v>10.085752641528389</v>
      </c>
      <c r="D19" s="17" t="s">
        <v>29</v>
      </c>
      <c r="E19" s="17" t="s">
        <v>29</v>
      </c>
      <c r="F19" s="17">
        <v>9.7944953514815065</v>
      </c>
      <c r="G19" s="17">
        <v>2.9176854115729416</v>
      </c>
      <c r="H19" s="17">
        <v>3.3212136026154173</v>
      </c>
      <c r="I19" s="17">
        <v>3.1259857422244646</v>
      </c>
      <c r="J19" s="17">
        <v>8.2619426372894633</v>
      </c>
    </row>
    <row r="20" spans="1:10" s="71" customFormat="1" ht="15" customHeight="1">
      <c r="A20" s="41" t="s">
        <v>14</v>
      </c>
      <c r="B20" s="15">
        <v>25.781249999999993</v>
      </c>
      <c r="C20" s="15">
        <v>10.894705708370305</v>
      </c>
      <c r="D20" s="15" t="s">
        <v>29</v>
      </c>
      <c r="E20" s="15" t="s">
        <v>29</v>
      </c>
      <c r="F20" s="15">
        <v>10.501608157120369</v>
      </c>
      <c r="G20" s="15" t="s">
        <v>29</v>
      </c>
      <c r="H20" s="15" t="s">
        <v>29</v>
      </c>
      <c r="I20" s="15">
        <v>3.2262488428703668</v>
      </c>
      <c r="J20" s="15">
        <v>9.24616100511866</v>
      </c>
    </row>
    <row r="21" spans="1:10" s="71" customFormat="1" ht="15" customHeight="1">
      <c r="A21" s="42" t="s">
        <v>15</v>
      </c>
      <c r="B21" s="17">
        <v>12.213561964146532</v>
      </c>
      <c r="C21" s="17">
        <v>4.7229634280332764</v>
      </c>
      <c r="D21" s="17" t="s">
        <v>29</v>
      </c>
      <c r="E21" s="17" t="s">
        <v>29</v>
      </c>
      <c r="F21" s="17">
        <v>4.5203210600076451</v>
      </c>
      <c r="G21" s="17" t="s">
        <v>29</v>
      </c>
      <c r="H21" s="17">
        <v>2.6444083321022305</v>
      </c>
      <c r="I21" s="17">
        <v>2.2820345421093244</v>
      </c>
      <c r="J21" s="17">
        <v>4.7049696892144786</v>
      </c>
    </row>
    <row r="22" spans="1:10" s="71" customFormat="1" ht="15" customHeight="1">
      <c r="A22" s="41" t="s">
        <v>16</v>
      </c>
      <c r="B22" s="15">
        <v>21.669680530440022</v>
      </c>
      <c r="C22" s="15">
        <v>8.772743260959933</v>
      </c>
      <c r="D22" s="15" t="s">
        <v>29</v>
      </c>
      <c r="E22" s="15" t="s">
        <v>29</v>
      </c>
      <c r="F22" s="15">
        <v>8.5236145075277694</v>
      </c>
      <c r="G22" s="15" t="s">
        <v>29</v>
      </c>
      <c r="H22" s="15">
        <v>4.2190246760856827</v>
      </c>
      <c r="I22" s="15">
        <v>3.1040195309094085</v>
      </c>
      <c r="J22" s="15">
        <v>7.1707903682451324</v>
      </c>
    </row>
    <row r="23" spans="1:10" s="71" customFormat="1" ht="15" customHeight="1">
      <c r="A23" s="40" t="s">
        <v>17</v>
      </c>
      <c r="B23" s="11">
        <v>12.818885739400107</v>
      </c>
      <c r="C23" s="11">
        <v>5.5435439696887991</v>
      </c>
      <c r="D23" s="11">
        <v>7.0172802404207371</v>
      </c>
      <c r="E23" s="11">
        <v>3.6595106525176466</v>
      </c>
      <c r="F23" s="11">
        <v>5.3345398438496963</v>
      </c>
      <c r="G23" s="11">
        <v>1.9549165882799293</v>
      </c>
      <c r="H23" s="11">
        <v>2.6104391470187842</v>
      </c>
      <c r="I23" s="11">
        <v>2.3532209899489964</v>
      </c>
      <c r="J23" s="11">
        <v>5.2372430861269956</v>
      </c>
    </row>
    <row r="24" spans="1:10" s="71" customFormat="1" ht="15" customHeight="1">
      <c r="A24" s="40" t="s">
        <v>18</v>
      </c>
      <c r="B24" s="11">
        <v>13.633076564786117</v>
      </c>
      <c r="C24" s="11">
        <v>8.223438822130996</v>
      </c>
      <c r="D24" s="11">
        <v>7.6775155538848541</v>
      </c>
      <c r="E24" s="11">
        <v>9.1183450687884182</v>
      </c>
      <c r="F24" s="11">
        <v>7.7853762635605204</v>
      </c>
      <c r="G24" s="11">
        <v>6.016077367984761</v>
      </c>
      <c r="H24" s="11">
        <v>4.7729376090908326</v>
      </c>
      <c r="I24" s="11">
        <v>5.0274933239450919</v>
      </c>
      <c r="J24" s="11">
        <v>7.5022868955413857</v>
      </c>
    </row>
    <row r="25" spans="1:10">
      <c r="A25" s="38"/>
      <c r="B25" s="7"/>
      <c r="C25" s="7"/>
      <c r="D25" s="7"/>
      <c r="E25" s="7"/>
      <c r="F25" s="7"/>
      <c r="G25" s="7"/>
      <c r="H25" s="7"/>
      <c r="I25" s="7"/>
      <c r="J25" s="7"/>
    </row>
    <row r="26" spans="1:10">
      <c r="A26" s="38" t="s">
        <v>56</v>
      </c>
      <c r="B26" s="36"/>
      <c r="C26" s="36"/>
      <c r="D26" s="70"/>
      <c r="E26" s="36"/>
      <c r="F26" s="36"/>
      <c r="G26" s="36"/>
      <c r="H26" s="36"/>
      <c r="I26" s="36"/>
      <c r="J26" s="36"/>
    </row>
    <row r="27" spans="1:10" ht="25.5" customHeight="1"/>
    <row r="28" spans="1:10">
      <c r="A28" s="53" t="s">
        <v>67</v>
      </c>
    </row>
  </sheetData>
  <mergeCells count="1">
    <mergeCell ref="J5:J6"/>
  </mergeCells>
  <conditionalFormatting sqref="B24:J24">
    <cfRule type="expression" dxfId="86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verticalDpi="1200" r:id="rId1"/>
  <headerFooter alignWithMargins="0">
    <oddHeader>&amp;C&amp;8-17-</oddHeader>
    <oddFooter>&amp;C&amp;8Statistische Ämter des Bundes und der Länder, Internationale Bildungsindikatoren, 2014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ColWidth="9.140625" defaultRowHeight="12.75"/>
  <cols>
    <col min="1" max="1" width="24" style="10" customWidth="1"/>
    <col min="2" max="2" width="11.7109375" style="10" customWidth="1"/>
    <col min="3" max="3" width="10.85546875" style="34" customWidth="1"/>
    <col min="4" max="4" width="13.5703125" style="34" customWidth="1"/>
    <col min="5" max="10" width="10.85546875" style="34" customWidth="1"/>
    <col min="11" max="11" width="11.7109375" style="34" customWidth="1"/>
    <col min="12" max="16384" width="9.140625" style="33"/>
  </cols>
  <sheetData>
    <row r="1" spans="1:11">
      <c r="A1" s="739" t="s">
        <v>461</v>
      </c>
    </row>
    <row r="2" spans="1:11">
      <c r="K2" s="73"/>
    </row>
    <row r="3" spans="1:11" s="25" customFormat="1" ht="15" customHeight="1">
      <c r="A3" s="69" t="s">
        <v>76</v>
      </c>
      <c r="B3" s="69"/>
      <c r="C3" s="69"/>
      <c r="D3" s="69"/>
      <c r="E3" s="69"/>
      <c r="F3" s="69"/>
      <c r="G3" s="69"/>
      <c r="H3" s="69"/>
      <c r="I3" s="69"/>
      <c r="J3" s="72"/>
      <c r="K3" s="26"/>
    </row>
    <row r="4" spans="1:11" ht="27.75" customHeight="1">
      <c r="A4" s="49" t="s">
        <v>75</v>
      </c>
      <c r="B4" s="68"/>
      <c r="C4" s="48"/>
      <c r="D4" s="48"/>
      <c r="E4" s="48"/>
      <c r="F4" s="48"/>
      <c r="G4" s="48"/>
      <c r="H4" s="48"/>
      <c r="I4" s="48"/>
      <c r="J4" s="47"/>
      <c r="K4" s="47"/>
    </row>
    <row r="5" spans="1:11" ht="54.95" customHeight="1">
      <c r="A5" s="67"/>
      <c r="B5" s="66"/>
      <c r="C5" s="622" t="s">
        <v>64</v>
      </c>
      <c r="D5" s="46" t="s">
        <v>31</v>
      </c>
      <c r="E5" s="46"/>
      <c r="F5" s="622"/>
      <c r="G5" s="622"/>
      <c r="H5" s="622" t="s">
        <v>30</v>
      </c>
      <c r="I5" s="622"/>
      <c r="J5" s="622"/>
      <c r="K5" s="844" t="s">
        <v>63</v>
      </c>
    </row>
    <row r="6" spans="1:11" ht="25.5" customHeight="1">
      <c r="A6" s="44" t="s">
        <v>0</v>
      </c>
      <c r="B6" s="63" t="s">
        <v>70</v>
      </c>
      <c r="C6" s="141" t="s">
        <v>499</v>
      </c>
      <c r="D6" s="141" t="s">
        <v>62</v>
      </c>
      <c r="E6" s="141" t="s">
        <v>61</v>
      </c>
      <c r="F6" s="141" t="s">
        <v>60</v>
      </c>
      <c r="G6" s="141" t="s">
        <v>498</v>
      </c>
      <c r="H6" s="621" t="s">
        <v>59</v>
      </c>
      <c r="I6" s="621" t="s">
        <v>58</v>
      </c>
      <c r="J6" s="621" t="s">
        <v>159</v>
      </c>
      <c r="K6" s="844"/>
    </row>
    <row r="7" spans="1:11" s="71" customFormat="1" ht="12.75" customHeight="1">
      <c r="A7" s="62" t="s">
        <v>1</v>
      </c>
      <c r="B7" s="76" t="s">
        <v>69</v>
      </c>
      <c r="C7" s="17">
        <v>8.013701073964393</v>
      </c>
      <c r="D7" s="17">
        <v>2.8395401665863567</v>
      </c>
      <c r="E7" s="17" t="s">
        <v>29</v>
      </c>
      <c r="F7" s="17">
        <v>3.5631344967155463</v>
      </c>
      <c r="G7" s="17">
        <v>3.112046797258019</v>
      </c>
      <c r="H7" s="17">
        <v>1.3815706542291692</v>
      </c>
      <c r="I7" s="17">
        <v>1.9193046536796536</v>
      </c>
      <c r="J7" s="17">
        <v>1.7034240544124046</v>
      </c>
      <c r="K7" s="17">
        <v>3.1051527974383619</v>
      </c>
    </row>
    <row r="8" spans="1:11" s="71" customFormat="1" ht="12.75" customHeight="1">
      <c r="A8" s="61"/>
      <c r="B8" s="76" t="s">
        <v>68</v>
      </c>
      <c r="C8" s="17">
        <v>6.3453460092858727</v>
      </c>
      <c r="D8" s="17">
        <v>2.996258176490898</v>
      </c>
      <c r="E8" s="17" t="s">
        <v>29</v>
      </c>
      <c r="F8" s="17" t="s">
        <v>29</v>
      </c>
      <c r="G8" s="17">
        <v>2.9617637989515875</v>
      </c>
      <c r="H8" s="17" t="s">
        <v>29</v>
      </c>
      <c r="I8" s="17">
        <v>2.4080694586312568</v>
      </c>
      <c r="J8" s="17">
        <v>2.0169917211869404</v>
      </c>
      <c r="K8" s="17">
        <v>3.1654504339052347</v>
      </c>
    </row>
    <row r="9" spans="1:11" s="71" customFormat="1" ht="12.75" customHeight="1">
      <c r="A9" s="57" t="s">
        <v>2</v>
      </c>
      <c r="B9" s="75" t="s">
        <v>69</v>
      </c>
      <c r="C9" s="15">
        <v>7.316523242268234</v>
      </c>
      <c r="D9" s="15">
        <v>2.9246242220538425</v>
      </c>
      <c r="E9" s="15" t="s">
        <v>29</v>
      </c>
      <c r="F9" s="15" t="s">
        <v>29</v>
      </c>
      <c r="G9" s="15">
        <v>2.923823408811336</v>
      </c>
      <c r="H9" s="15">
        <v>1.21403818871084</v>
      </c>
      <c r="I9" s="15">
        <v>1.4035654972737028</v>
      </c>
      <c r="J9" s="15">
        <v>1.3301752553179991</v>
      </c>
      <c r="K9" s="15">
        <v>2.7348576523788295</v>
      </c>
    </row>
    <row r="10" spans="1:11" s="71" customFormat="1" ht="12.75" customHeight="1">
      <c r="A10" s="56"/>
      <c r="B10" s="75" t="s">
        <v>68</v>
      </c>
      <c r="C10" s="15">
        <v>6.5259617893485622</v>
      </c>
      <c r="D10" s="15">
        <v>2.9363460277947584</v>
      </c>
      <c r="E10" s="15" t="s">
        <v>29</v>
      </c>
      <c r="F10" s="15" t="s">
        <v>29</v>
      </c>
      <c r="G10" s="15">
        <v>2.9553294946424407</v>
      </c>
      <c r="H10" s="15" t="s">
        <v>29</v>
      </c>
      <c r="I10" s="15">
        <v>2.1266126099142078</v>
      </c>
      <c r="J10" s="15">
        <v>1.9290768842686636</v>
      </c>
      <c r="K10" s="15">
        <v>3.1295741787839844</v>
      </c>
    </row>
    <row r="11" spans="1:11" s="71" customFormat="1" ht="12.75" customHeight="1">
      <c r="A11" s="60" t="s">
        <v>3</v>
      </c>
      <c r="B11" s="76" t="s">
        <v>69</v>
      </c>
      <c r="C11" s="17">
        <v>28.398418190805735</v>
      </c>
      <c r="D11" s="17">
        <v>13.128279699057973</v>
      </c>
      <c r="E11" s="17" t="s">
        <v>29</v>
      </c>
      <c r="F11" s="17">
        <v>9.1998083373263047</v>
      </c>
      <c r="G11" s="17">
        <v>11.843632480616556</v>
      </c>
      <c r="H11" s="17" t="s">
        <v>29</v>
      </c>
      <c r="I11" s="17">
        <v>4.129916341749631</v>
      </c>
      <c r="J11" s="17">
        <v>4.3150953054894758</v>
      </c>
      <c r="K11" s="17">
        <v>11.286365229582895</v>
      </c>
    </row>
    <row r="12" spans="1:11" s="71" customFormat="1" ht="12.75" customHeight="1">
      <c r="A12" s="59"/>
      <c r="B12" s="76" t="s">
        <v>68</v>
      </c>
      <c r="C12" s="17">
        <v>26.883981773571676</v>
      </c>
      <c r="D12" s="17">
        <v>10.353190844323176</v>
      </c>
      <c r="E12" s="17" t="s">
        <v>29</v>
      </c>
      <c r="F12" s="17" t="s">
        <v>29</v>
      </c>
      <c r="G12" s="17">
        <v>9.2847259480981545</v>
      </c>
      <c r="H12" s="17" t="s">
        <v>29</v>
      </c>
      <c r="I12" s="17">
        <v>5.4510430755358819</v>
      </c>
      <c r="J12" s="17">
        <v>4.6393437750765303</v>
      </c>
      <c r="K12" s="17">
        <v>9.2094413522984944</v>
      </c>
    </row>
    <row r="13" spans="1:11" s="71" customFormat="1" ht="12.75" customHeight="1">
      <c r="A13" s="57" t="s">
        <v>4</v>
      </c>
      <c r="B13" s="75" t="s">
        <v>69</v>
      </c>
      <c r="C13" s="15">
        <v>20</v>
      </c>
      <c r="D13" s="15">
        <v>9.7829616800173191</v>
      </c>
      <c r="E13" s="15" t="s">
        <v>29</v>
      </c>
      <c r="F13" s="15" t="s">
        <v>29</v>
      </c>
      <c r="G13" s="15">
        <v>9.3010972125519196</v>
      </c>
      <c r="H13" s="15" t="s">
        <v>29</v>
      </c>
      <c r="I13" s="15" t="s">
        <v>29</v>
      </c>
      <c r="J13" s="15">
        <v>3.1514631793332617</v>
      </c>
      <c r="K13" s="15">
        <v>8.0963930834832958</v>
      </c>
    </row>
    <row r="14" spans="1:11" s="71" customFormat="1" ht="12.75" customHeight="1">
      <c r="A14" s="56"/>
      <c r="B14" s="75" t="s">
        <v>68</v>
      </c>
      <c r="C14" s="15">
        <v>23.211731044349072</v>
      </c>
      <c r="D14" s="15">
        <v>9.5195670824259206</v>
      </c>
      <c r="E14" s="15" t="s">
        <v>29</v>
      </c>
      <c r="F14" s="15" t="s">
        <v>29</v>
      </c>
      <c r="G14" s="15">
        <v>9.2070810564663006</v>
      </c>
      <c r="H14" s="15" t="s">
        <v>29</v>
      </c>
      <c r="I14" s="15" t="s">
        <v>29</v>
      </c>
      <c r="J14" s="15">
        <v>2.8501504104420539</v>
      </c>
      <c r="K14" s="15">
        <v>7.7162209100382073</v>
      </c>
    </row>
    <row r="15" spans="1:11" s="71" customFormat="1" ht="12.75" customHeight="1">
      <c r="A15" s="62" t="s">
        <v>5</v>
      </c>
      <c r="B15" s="76" t="s">
        <v>69</v>
      </c>
      <c r="C15" s="17" t="s">
        <v>29</v>
      </c>
      <c r="D15" s="17" t="s">
        <v>29</v>
      </c>
      <c r="E15" s="17" t="s">
        <v>29</v>
      </c>
      <c r="F15" s="17" t="s">
        <v>29</v>
      </c>
      <c r="G15" s="17">
        <v>6.7363112391930855</v>
      </c>
      <c r="H15" s="17" t="s">
        <v>29</v>
      </c>
      <c r="I15" s="17" t="s">
        <v>29</v>
      </c>
      <c r="J15" s="17" t="s">
        <v>29</v>
      </c>
      <c r="K15" s="17">
        <v>6.7864789463439932</v>
      </c>
    </row>
    <row r="16" spans="1:11" s="71" customFormat="1" ht="12.75" customHeight="1">
      <c r="A16" s="61"/>
      <c r="B16" s="76" t="s">
        <v>68</v>
      </c>
      <c r="C16" s="17" t="s">
        <v>29</v>
      </c>
      <c r="D16" s="17" t="s">
        <v>29</v>
      </c>
      <c r="E16" s="17" t="s">
        <v>29</v>
      </c>
      <c r="F16" s="17" t="s">
        <v>29</v>
      </c>
      <c r="G16" s="17" t="s">
        <v>29</v>
      </c>
      <c r="H16" s="17" t="s">
        <v>29</v>
      </c>
      <c r="I16" s="17" t="s">
        <v>29</v>
      </c>
      <c r="J16" s="17" t="s">
        <v>29</v>
      </c>
      <c r="K16" s="17">
        <v>5.448371662293563</v>
      </c>
    </row>
    <row r="17" spans="1:11" s="71" customFormat="1" ht="12.75" customHeight="1">
      <c r="A17" s="57" t="s">
        <v>6</v>
      </c>
      <c r="B17" s="75" t="s">
        <v>69</v>
      </c>
      <c r="C17" s="15">
        <v>17.277394229067095</v>
      </c>
      <c r="D17" s="15">
        <v>5.3693016017119515</v>
      </c>
      <c r="E17" s="15" t="s">
        <v>29</v>
      </c>
      <c r="F17" s="15" t="s">
        <v>29</v>
      </c>
      <c r="G17" s="15">
        <v>5.5407346603734871</v>
      </c>
      <c r="H17" s="15" t="s">
        <v>29</v>
      </c>
      <c r="I17" s="15" t="s">
        <v>29</v>
      </c>
      <c r="J17" s="15" t="s">
        <v>29</v>
      </c>
      <c r="K17" s="15">
        <v>5.7811500540397489</v>
      </c>
    </row>
    <row r="18" spans="1:11" s="71" customFormat="1" ht="12.75" customHeight="1">
      <c r="A18" s="56"/>
      <c r="B18" s="75" t="s">
        <v>68</v>
      </c>
      <c r="C18" s="15">
        <v>11.375947995666309</v>
      </c>
      <c r="D18" s="15">
        <v>4.5324950654287592</v>
      </c>
      <c r="E18" s="15" t="s">
        <v>29</v>
      </c>
      <c r="F18" s="15" t="s">
        <v>29</v>
      </c>
      <c r="G18" s="15">
        <v>4.1288268888680824</v>
      </c>
      <c r="H18" s="15" t="s">
        <v>29</v>
      </c>
      <c r="I18" s="15" t="s">
        <v>29</v>
      </c>
      <c r="J18" s="15" t="s">
        <v>29</v>
      </c>
      <c r="K18" s="15">
        <v>4.6652181513948205</v>
      </c>
    </row>
    <row r="19" spans="1:11" s="71" customFormat="1" ht="12.75" customHeight="1">
      <c r="A19" s="60" t="s">
        <v>7</v>
      </c>
      <c r="B19" s="76" t="s">
        <v>69</v>
      </c>
      <c r="C19" s="17">
        <v>13.433029908972694</v>
      </c>
      <c r="D19" s="17">
        <v>4.6592321223956246</v>
      </c>
      <c r="E19" s="17" t="s">
        <v>29</v>
      </c>
      <c r="F19" s="17" t="s">
        <v>29</v>
      </c>
      <c r="G19" s="17">
        <v>4.5822740641044835</v>
      </c>
      <c r="H19" s="17" t="s">
        <v>29</v>
      </c>
      <c r="I19" s="17">
        <v>2.24097704294726</v>
      </c>
      <c r="J19" s="17">
        <v>2.0660237388724032</v>
      </c>
      <c r="K19" s="17">
        <v>4.5835980074220188</v>
      </c>
    </row>
    <row r="20" spans="1:11" s="71" customFormat="1" ht="12.75" customHeight="1">
      <c r="A20" s="59"/>
      <c r="B20" s="76" t="s">
        <v>68</v>
      </c>
      <c r="C20" s="17">
        <v>10.445115546218489</v>
      </c>
      <c r="D20" s="17">
        <v>3.8485044264785482</v>
      </c>
      <c r="E20" s="17" t="s">
        <v>29</v>
      </c>
      <c r="F20" s="17" t="s">
        <v>29</v>
      </c>
      <c r="G20" s="17">
        <v>3.7002304270939388</v>
      </c>
      <c r="H20" s="17" t="s">
        <v>29</v>
      </c>
      <c r="I20" s="17">
        <v>3.2117604761714533</v>
      </c>
      <c r="J20" s="17">
        <v>3.0104024377429859</v>
      </c>
      <c r="K20" s="17">
        <v>4.2953030622690012</v>
      </c>
    </row>
    <row r="21" spans="1:11" s="71" customFormat="1" ht="12.75" customHeight="1">
      <c r="A21" s="57" t="s">
        <v>8</v>
      </c>
      <c r="B21" s="75" t="s">
        <v>69</v>
      </c>
      <c r="C21" s="15">
        <v>28.016453382084087</v>
      </c>
      <c r="D21" s="15">
        <v>12.809616783430958</v>
      </c>
      <c r="E21" s="15" t="s">
        <v>29</v>
      </c>
      <c r="F21" s="15" t="s">
        <v>29</v>
      </c>
      <c r="G21" s="15">
        <v>12.62457276488577</v>
      </c>
      <c r="H21" s="15" t="s">
        <v>29</v>
      </c>
      <c r="I21" s="15" t="s">
        <v>29</v>
      </c>
      <c r="J21" s="15" t="s">
        <v>29</v>
      </c>
      <c r="K21" s="15">
        <v>11.326474827294865</v>
      </c>
    </row>
    <row r="22" spans="1:11" s="71" customFormat="1" ht="12.75" customHeight="1">
      <c r="A22" s="56"/>
      <c r="B22" s="75" t="s">
        <v>68</v>
      </c>
      <c r="C22" s="15" t="s">
        <v>29</v>
      </c>
      <c r="D22" s="15">
        <v>12.247045878582021</v>
      </c>
      <c r="E22" s="15" t="s">
        <v>29</v>
      </c>
      <c r="F22" s="15" t="s">
        <v>29</v>
      </c>
      <c r="G22" s="15">
        <v>11.797508059597456</v>
      </c>
      <c r="H22" s="15" t="s">
        <v>29</v>
      </c>
      <c r="I22" s="15" t="s">
        <v>29</v>
      </c>
      <c r="J22" s="15" t="s">
        <v>29</v>
      </c>
      <c r="K22" s="15">
        <v>10.052555071005257</v>
      </c>
    </row>
    <row r="23" spans="1:11" s="71" customFormat="1" ht="12.75" customHeight="1">
      <c r="A23" s="62" t="s">
        <v>9</v>
      </c>
      <c r="B23" s="76" t="s">
        <v>69</v>
      </c>
      <c r="C23" s="17">
        <v>14.391922439342947</v>
      </c>
      <c r="D23" s="17">
        <v>4.6710097045146188</v>
      </c>
      <c r="E23" s="17" t="s">
        <v>29</v>
      </c>
      <c r="F23" s="17" t="s">
        <v>29</v>
      </c>
      <c r="G23" s="17">
        <v>4.7409664780148013</v>
      </c>
      <c r="H23" s="17" t="s">
        <v>29</v>
      </c>
      <c r="I23" s="17">
        <v>2.677793000373645</v>
      </c>
      <c r="J23" s="17">
        <v>2.204427348214451</v>
      </c>
      <c r="K23" s="17">
        <v>5.0250458866032286</v>
      </c>
    </row>
    <row r="24" spans="1:11" s="71" customFormat="1" ht="12.75" customHeight="1">
      <c r="A24" s="61"/>
      <c r="B24" s="76" t="s">
        <v>68</v>
      </c>
      <c r="C24" s="17">
        <v>9.957188897974893</v>
      </c>
      <c r="D24" s="17">
        <v>3.8581742416900862</v>
      </c>
      <c r="E24" s="17" t="s">
        <v>29</v>
      </c>
      <c r="F24" s="17" t="s">
        <v>29</v>
      </c>
      <c r="G24" s="17">
        <v>3.7941869599371563</v>
      </c>
      <c r="H24" s="17" t="s">
        <v>29</v>
      </c>
      <c r="I24" s="17">
        <v>2.5178068577107839</v>
      </c>
      <c r="J24" s="17">
        <v>2.5328851599925892</v>
      </c>
      <c r="K24" s="17">
        <v>4.2902605045680167</v>
      </c>
    </row>
    <row r="25" spans="1:11" s="71" customFormat="1" ht="12.75" customHeight="1">
      <c r="A25" s="57" t="s">
        <v>10</v>
      </c>
      <c r="B25" s="75" t="s">
        <v>69</v>
      </c>
      <c r="C25" s="15">
        <v>16.405678569053794</v>
      </c>
      <c r="D25" s="15">
        <v>5.8169222603983348</v>
      </c>
      <c r="E25" s="15">
        <v>7.8083267871170481</v>
      </c>
      <c r="F25" s="15">
        <v>4.3478260869565206</v>
      </c>
      <c r="G25" s="15">
        <v>5.6416675095242912</v>
      </c>
      <c r="H25" s="15">
        <v>1.5865964333312179</v>
      </c>
      <c r="I25" s="15">
        <v>1.9753468461498787</v>
      </c>
      <c r="J25" s="15">
        <v>1.8281301321028305</v>
      </c>
      <c r="K25" s="15">
        <v>6.0466789414643616</v>
      </c>
    </row>
    <row r="26" spans="1:11" s="71" customFormat="1" ht="12.75" customHeight="1">
      <c r="A26" s="56"/>
      <c r="B26" s="75" t="s">
        <v>68</v>
      </c>
      <c r="C26" s="15">
        <v>12.3182307466484</v>
      </c>
      <c r="D26" s="15">
        <v>4.7301861177430462</v>
      </c>
      <c r="E26" s="15">
        <v>7.264615032604965</v>
      </c>
      <c r="F26" s="15">
        <v>3.453156506902435</v>
      </c>
      <c r="G26" s="15">
        <v>4.5218874793896466</v>
      </c>
      <c r="H26" s="15">
        <v>1.8010019658824274</v>
      </c>
      <c r="I26" s="15">
        <v>2.5435396158876573</v>
      </c>
      <c r="J26" s="15">
        <v>2.2823104209892238</v>
      </c>
      <c r="K26" s="15">
        <v>5.0822237615126094</v>
      </c>
    </row>
    <row r="27" spans="1:11" s="71" customFormat="1" ht="12.75" customHeight="1">
      <c r="A27" s="60" t="s">
        <v>11</v>
      </c>
      <c r="B27" s="76" t="s">
        <v>69</v>
      </c>
      <c r="C27" s="17">
        <v>9.5588912422875048</v>
      </c>
      <c r="D27" s="17">
        <v>3.7273270879011369</v>
      </c>
      <c r="E27" s="17" t="s">
        <v>29</v>
      </c>
      <c r="F27" s="17" t="s">
        <v>29</v>
      </c>
      <c r="G27" s="17">
        <v>3.6743130271098234</v>
      </c>
      <c r="H27" s="17" t="s">
        <v>29</v>
      </c>
      <c r="I27" s="17" t="s">
        <v>29</v>
      </c>
      <c r="J27" s="17">
        <v>1.6481899342686155</v>
      </c>
      <c r="K27" s="17">
        <v>3.6924363598348227</v>
      </c>
    </row>
    <row r="28" spans="1:11" s="71" customFormat="1" ht="12.75" customHeight="1">
      <c r="A28" s="59"/>
      <c r="B28" s="76" t="s">
        <v>68</v>
      </c>
      <c r="C28" s="17">
        <v>9.0863704443335003</v>
      </c>
      <c r="D28" s="17">
        <v>3.3855022629010647</v>
      </c>
      <c r="E28" s="17" t="s">
        <v>29</v>
      </c>
      <c r="F28" s="17" t="s">
        <v>29</v>
      </c>
      <c r="G28" s="17">
        <v>3.2586891554427475</v>
      </c>
      <c r="H28" s="17" t="s">
        <v>29</v>
      </c>
      <c r="I28" s="17" t="s">
        <v>29</v>
      </c>
      <c r="J28" s="17" t="s">
        <v>29</v>
      </c>
      <c r="K28" s="17">
        <v>3.7387199095133892</v>
      </c>
    </row>
    <row r="29" spans="1:11" s="71" customFormat="1" ht="12.75" customHeight="1">
      <c r="A29" s="57" t="s">
        <v>12</v>
      </c>
      <c r="B29" s="75" t="s">
        <v>69</v>
      </c>
      <c r="C29" s="15" t="s">
        <v>29</v>
      </c>
      <c r="D29" s="15">
        <v>5.2092945222716205</v>
      </c>
      <c r="E29" s="15" t="s">
        <v>29</v>
      </c>
      <c r="F29" s="15" t="s">
        <v>29</v>
      </c>
      <c r="G29" s="15">
        <v>5.0490981266104882</v>
      </c>
      <c r="H29" s="15" t="s">
        <v>29</v>
      </c>
      <c r="I29" s="15" t="s">
        <v>29</v>
      </c>
      <c r="J29" s="15" t="s">
        <v>29</v>
      </c>
      <c r="K29" s="15">
        <v>5.7205258515687332</v>
      </c>
    </row>
    <row r="30" spans="1:11" s="71" customFormat="1" ht="12.75" customHeight="1">
      <c r="A30" s="56"/>
      <c r="B30" s="75" t="s">
        <v>68</v>
      </c>
      <c r="C30" s="15" t="s">
        <v>29</v>
      </c>
      <c r="D30" s="15" t="s">
        <v>29</v>
      </c>
      <c r="E30" s="15" t="s">
        <v>29</v>
      </c>
      <c r="F30" s="15" t="s">
        <v>29</v>
      </c>
      <c r="G30" s="15">
        <v>4.3681616971519261</v>
      </c>
      <c r="H30" s="15" t="s">
        <v>29</v>
      </c>
      <c r="I30" s="15" t="s">
        <v>29</v>
      </c>
      <c r="J30" s="15" t="s">
        <v>29</v>
      </c>
      <c r="K30" s="15">
        <v>5.7728885004883583</v>
      </c>
    </row>
    <row r="31" spans="1:11" s="71" customFormat="1" ht="12.75" customHeight="1">
      <c r="A31" s="62" t="s">
        <v>13</v>
      </c>
      <c r="B31" s="76" t="s">
        <v>69</v>
      </c>
      <c r="C31" s="17">
        <v>30.084869768803046</v>
      </c>
      <c r="D31" s="17">
        <v>9.7155361050328253</v>
      </c>
      <c r="E31" s="17" t="s">
        <v>29</v>
      </c>
      <c r="F31" s="17" t="s">
        <v>29</v>
      </c>
      <c r="G31" s="17">
        <v>9.5404573111769029</v>
      </c>
      <c r="H31" s="17" t="s">
        <v>29</v>
      </c>
      <c r="I31" s="17">
        <v>3.3228401538999655</v>
      </c>
      <c r="J31" s="17">
        <v>3.1648766034813649</v>
      </c>
      <c r="K31" s="17">
        <v>8.3555077186793039</v>
      </c>
    </row>
    <row r="32" spans="1:11" s="71" customFormat="1" ht="12.75" customHeight="1">
      <c r="A32" s="61"/>
      <c r="B32" s="76" t="s">
        <v>68</v>
      </c>
      <c r="C32" s="17">
        <v>32.52148997134671</v>
      </c>
      <c r="D32" s="17">
        <v>10.562319568218903</v>
      </c>
      <c r="E32" s="17" t="s">
        <v>29</v>
      </c>
      <c r="F32" s="17" t="s">
        <v>29</v>
      </c>
      <c r="G32" s="17">
        <v>10.117400019089436</v>
      </c>
      <c r="H32" s="17">
        <v>2.8959126261790504</v>
      </c>
      <c r="I32" s="17">
        <v>3.3076429030186252</v>
      </c>
      <c r="J32" s="17">
        <v>3.0861449894655628</v>
      </c>
      <c r="K32" s="17">
        <v>8.1561241252053378</v>
      </c>
    </row>
    <row r="33" spans="1:11" s="71" customFormat="1" ht="12.75" customHeight="1">
      <c r="A33" s="57" t="s">
        <v>14</v>
      </c>
      <c r="B33" s="75" t="s">
        <v>69</v>
      </c>
      <c r="C33" s="15">
        <v>21.770947676545919</v>
      </c>
      <c r="D33" s="15">
        <v>9.8243365903144841</v>
      </c>
      <c r="E33" s="15" t="s">
        <v>29</v>
      </c>
      <c r="F33" s="15" t="s">
        <v>29</v>
      </c>
      <c r="G33" s="15">
        <v>9.5979409780354317</v>
      </c>
      <c r="H33" s="15" t="s">
        <v>29</v>
      </c>
      <c r="I33" s="15" t="s">
        <v>29</v>
      </c>
      <c r="J33" s="15">
        <v>4.2554771630152244</v>
      </c>
      <c r="K33" s="15">
        <v>8.9001048534717153</v>
      </c>
    </row>
    <row r="34" spans="1:11" s="71" customFormat="1" ht="12.75" customHeight="1">
      <c r="A34" s="56"/>
      <c r="B34" s="75" t="s">
        <v>68</v>
      </c>
      <c r="C34" s="15">
        <v>30.460251046025107</v>
      </c>
      <c r="D34" s="15">
        <v>12.223585187149819</v>
      </c>
      <c r="E34" s="15" t="s">
        <v>29</v>
      </c>
      <c r="F34" s="15" t="s">
        <v>29</v>
      </c>
      <c r="G34" s="15">
        <v>11.600605143721634</v>
      </c>
      <c r="H34" s="15" t="s">
        <v>29</v>
      </c>
      <c r="I34" s="15" t="s">
        <v>29</v>
      </c>
      <c r="J34" s="15" t="s">
        <v>29</v>
      </c>
      <c r="K34" s="15">
        <v>9.6242893148115574</v>
      </c>
    </row>
    <row r="35" spans="1:11" s="71" customFormat="1" ht="12.75" customHeight="1">
      <c r="A35" s="60" t="s">
        <v>15</v>
      </c>
      <c r="B35" s="76" t="s">
        <v>69</v>
      </c>
      <c r="C35" s="17">
        <v>14.054297285135744</v>
      </c>
      <c r="D35" s="17">
        <v>5.3586150041220124</v>
      </c>
      <c r="E35" s="17" t="s">
        <v>29</v>
      </c>
      <c r="F35" s="17" t="s">
        <v>29</v>
      </c>
      <c r="G35" s="17">
        <v>5.2927900599412725</v>
      </c>
      <c r="H35" s="17" t="s">
        <v>29</v>
      </c>
      <c r="I35" s="17" t="s">
        <v>29</v>
      </c>
      <c r="J35" s="17" t="s">
        <v>29</v>
      </c>
      <c r="K35" s="17">
        <v>5.2935903182429405</v>
      </c>
    </row>
    <row r="36" spans="1:11" s="71" customFormat="1" ht="12.75" customHeight="1">
      <c r="A36" s="59"/>
      <c r="B36" s="76" t="s">
        <v>68</v>
      </c>
      <c r="C36" s="17">
        <v>10.233538760947129</v>
      </c>
      <c r="D36" s="17">
        <v>4.0002689256420592</v>
      </c>
      <c r="E36" s="17" t="s">
        <v>29</v>
      </c>
      <c r="F36" s="17" t="s">
        <v>29</v>
      </c>
      <c r="G36" s="17">
        <v>3.6639665254009959</v>
      </c>
      <c r="H36" s="17" t="s">
        <v>29</v>
      </c>
      <c r="I36" s="17" t="s">
        <v>29</v>
      </c>
      <c r="J36" s="17" t="s">
        <v>29</v>
      </c>
      <c r="K36" s="17">
        <v>4.0254711298511321</v>
      </c>
    </row>
    <row r="37" spans="1:11" s="71" customFormat="1" ht="12.75" customHeight="1">
      <c r="A37" s="57" t="s">
        <v>16</v>
      </c>
      <c r="B37" s="75" t="s">
        <v>69</v>
      </c>
      <c r="C37" s="15" t="s">
        <v>29</v>
      </c>
      <c r="D37" s="15">
        <v>8.1342546890424501</v>
      </c>
      <c r="E37" s="15" t="s">
        <v>29</v>
      </c>
      <c r="F37" s="15" t="s">
        <v>29</v>
      </c>
      <c r="G37" s="15">
        <v>7.996022920536908</v>
      </c>
      <c r="H37" s="15" t="s">
        <v>29</v>
      </c>
      <c r="I37" s="15" t="s">
        <v>29</v>
      </c>
      <c r="J37" s="15" t="s">
        <v>29</v>
      </c>
      <c r="K37" s="15">
        <v>6.938521677327647</v>
      </c>
    </row>
    <row r="38" spans="1:11" s="71" customFormat="1" ht="12.75" customHeight="1">
      <c r="A38" s="56"/>
      <c r="B38" s="75" t="s">
        <v>68</v>
      </c>
      <c r="C38" s="15" t="s">
        <v>29</v>
      </c>
      <c r="D38" s="15">
        <v>9.6016833401011485</v>
      </c>
      <c r="E38" s="15" t="s">
        <v>29</v>
      </c>
      <c r="F38" s="15" t="s">
        <v>29</v>
      </c>
      <c r="G38" s="15">
        <v>9.1969523295799327</v>
      </c>
      <c r="H38" s="15" t="s">
        <v>29</v>
      </c>
      <c r="I38" s="15" t="s">
        <v>29</v>
      </c>
      <c r="J38" s="15">
        <v>3.374131657294078</v>
      </c>
      <c r="K38" s="15">
        <v>7.4376647070748039</v>
      </c>
    </row>
    <row r="39" spans="1:11" s="71" customFormat="1" ht="12.75" customHeight="1">
      <c r="A39" s="40" t="s">
        <v>17</v>
      </c>
      <c r="B39" s="74" t="s">
        <v>69</v>
      </c>
      <c r="C39" s="11">
        <v>14.42461231007357</v>
      </c>
      <c r="D39" s="11">
        <v>5.7530552877632717</v>
      </c>
      <c r="E39" s="11">
        <v>7.2178171641791025</v>
      </c>
      <c r="F39" s="11">
        <v>4.2626296280871268</v>
      </c>
      <c r="G39" s="11">
        <v>5.6314252346645377</v>
      </c>
      <c r="H39" s="11">
        <v>1.8160574734484471</v>
      </c>
      <c r="I39" s="11">
        <v>2.3588159090272818</v>
      </c>
      <c r="J39" s="11">
        <v>2.1491336305052027</v>
      </c>
      <c r="K39" s="11">
        <v>5.4123276613346931</v>
      </c>
    </row>
    <row r="40" spans="1:11" s="71" customFormat="1" ht="12.75" customHeight="1">
      <c r="A40" s="40"/>
      <c r="B40" s="74" t="s">
        <v>68</v>
      </c>
      <c r="C40" s="11">
        <v>11.187453323375653</v>
      </c>
      <c r="D40" s="11">
        <v>5.2979895807149582</v>
      </c>
      <c r="E40" s="11">
        <v>6.7201004021791828</v>
      </c>
      <c r="F40" s="11">
        <v>3.1271515688010232</v>
      </c>
      <c r="G40" s="11">
        <v>4.9975081813885431</v>
      </c>
      <c r="H40" s="11">
        <v>2.1287980897861103</v>
      </c>
      <c r="I40" s="11">
        <v>2.9431778370657824</v>
      </c>
      <c r="J40" s="11">
        <v>2.6172393519332293</v>
      </c>
      <c r="K40" s="11">
        <v>5.032731857738729</v>
      </c>
    </row>
    <row r="41" spans="1:11" s="145" customFormat="1" ht="3.95" customHeight="1">
      <c r="A41" s="120"/>
      <c r="B41" s="120"/>
      <c r="C41" s="120"/>
      <c r="D41" s="120"/>
      <c r="E41" s="120"/>
      <c r="F41" s="120"/>
      <c r="G41" s="120"/>
      <c r="H41" s="120"/>
      <c r="I41" s="120"/>
      <c r="J41" s="120"/>
      <c r="K41" s="120"/>
    </row>
    <row r="42" spans="1:11" s="71" customFormat="1" ht="12.75" customHeight="1">
      <c r="A42" s="40" t="s">
        <v>18</v>
      </c>
      <c r="B42" s="74" t="s">
        <v>69</v>
      </c>
      <c r="C42" s="11">
        <v>13.905811416780873</v>
      </c>
      <c r="D42" s="11">
        <v>7.6224861224617468</v>
      </c>
      <c r="E42" s="11">
        <v>7.4035755547997875</v>
      </c>
      <c r="F42" s="11">
        <v>7.5943888894234313</v>
      </c>
      <c r="G42" s="11">
        <v>7.3938181577344864</v>
      </c>
      <c r="H42" s="11">
        <v>5.5950364185143027</v>
      </c>
      <c r="I42" s="11">
        <v>4.4758560929591003</v>
      </c>
      <c r="J42" s="11">
        <v>4.7677329449972792</v>
      </c>
      <c r="K42" s="11">
        <v>6.9983582868166687</v>
      </c>
    </row>
    <row r="43" spans="1:11" s="71" customFormat="1" ht="12.75" customHeight="1">
      <c r="A43" s="40"/>
      <c r="B43" s="74" t="s">
        <v>68</v>
      </c>
      <c r="C43" s="11">
        <v>13.324962461511731</v>
      </c>
      <c r="D43" s="11">
        <v>10.518730731573806</v>
      </c>
      <c r="E43" s="11">
        <v>8.4501715319064807</v>
      </c>
      <c r="F43" s="11">
        <v>8.435461570746785</v>
      </c>
      <c r="G43" s="11">
        <v>8.5754812951603583</v>
      </c>
      <c r="H43" s="11">
        <v>6.3483833426459011</v>
      </c>
      <c r="I43" s="11">
        <v>5.1056536959199637</v>
      </c>
      <c r="J43" s="11">
        <v>5.4657454675258119</v>
      </c>
      <c r="K43" s="11">
        <v>7.2354650261398348</v>
      </c>
    </row>
    <row r="44" spans="1:11">
      <c r="A44" s="39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>
      <c r="A45" s="38" t="s">
        <v>56</v>
      </c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pans="1:11" ht="25.5" customHeight="1">
      <c r="B46" s="7"/>
      <c r="C46" s="7"/>
      <c r="D46" s="7"/>
      <c r="E46" s="7"/>
      <c r="F46" s="7"/>
      <c r="G46" s="7"/>
      <c r="H46" s="7"/>
      <c r="I46" s="7"/>
      <c r="J46" s="7"/>
      <c r="K46" s="7"/>
    </row>
    <row r="47" spans="1:11">
      <c r="A47" s="53" t="s">
        <v>67</v>
      </c>
      <c r="C47" s="7"/>
      <c r="D47" s="7"/>
      <c r="E47" s="7"/>
      <c r="F47" s="7"/>
      <c r="G47" s="7"/>
      <c r="H47" s="7"/>
      <c r="I47" s="7"/>
      <c r="J47" s="7"/>
      <c r="K47" s="7"/>
    </row>
  </sheetData>
  <mergeCells count="1">
    <mergeCell ref="K5:K6"/>
  </mergeCells>
  <conditionalFormatting sqref="C42:K43">
    <cfRule type="expression" dxfId="85" priority="3" stopIfTrue="1">
      <formula>#REF!=1</formula>
    </cfRule>
  </conditionalFormatting>
  <conditionalFormatting sqref="I41:J41">
    <cfRule type="cellIs" dxfId="84" priority="1" stopIfTrue="1" operator="lessThan">
      <formula>-4</formula>
    </cfRule>
    <cfRule type="cellIs" dxfId="83" priority="2" stopIfTrue="1" operator="greaterThan">
      <formula>4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verticalDpi="1200" r:id="rId1"/>
  <headerFooter alignWithMargins="0">
    <oddHeader>&amp;C&amp;8-18-</oddHeader>
    <oddFooter>&amp;C&amp;8Statistische Ämter des Bundes und der Länder, Internationale Bildungsindikatoren, 2014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RowHeight="12.75"/>
  <cols>
    <col min="1" max="1" width="24" style="5" customWidth="1"/>
    <col min="2" max="2" width="53.85546875" style="5" customWidth="1"/>
    <col min="3" max="9" width="6.7109375" style="4" customWidth="1"/>
    <col min="10" max="11" width="6.7109375" style="3" customWidth="1"/>
    <col min="12" max="16384" width="11.42578125" style="2"/>
  </cols>
  <sheetData>
    <row r="1" spans="1:11">
      <c r="A1" s="739" t="s">
        <v>461</v>
      </c>
      <c r="J1" s="28"/>
    </row>
    <row r="2" spans="1:11">
      <c r="J2" s="28"/>
      <c r="K2" s="28"/>
    </row>
    <row r="3" spans="1:11" s="25" customFormat="1" ht="15" customHeight="1">
      <c r="A3" s="27" t="s">
        <v>51</v>
      </c>
      <c r="B3" s="27"/>
      <c r="C3" s="22"/>
      <c r="D3" s="22"/>
      <c r="E3" s="22"/>
      <c r="F3" s="22"/>
      <c r="G3" s="22"/>
      <c r="H3" s="22"/>
      <c r="I3" s="26"/>
      <c r="J3" s="26"/>
      <c r="K3" s="26"/>
    </row>
    <row r="4" spans="1:11" s="14" customFormat="1" ht="15" customHeight="1">
      <c r="A4" s="24" t="s">
        <v>50</v>
      </c>
      <c r="B4" s="24"/>
      <c r="C4" s="22"/>
      <c r="D4" s="22"/>
      <c r="E4" s="22"/>
      <c r="F4" s="22"/>
      <c r="G4" s="22"/>
      <c r="H4" s="22"/>
      <c r="I4" s="22"/>
      <c r="J4" s="22"/>
      <c r="K4" s="22"/>
    </row>
    <row r="5" spans="1:11" s="14" customFormat="1" ht="12.75" customHeight="1">
      <c r="A5" s="23"/>
      <c r="B5" s="23"/>
      <c r="C5" s="22"/>
      <c r="D5" s="22"/>
      <c r="E5" s="22"/>
      <c r="F5" s="22"/>
      <c r="G5" s="22"/>
      <c r="H5" s="22"/>
      <c r="I5" s="22"/>
      <c r="J5" s="22"/>
      <c r="K5" s="22"/>
    </row>
    <row r="6" spans="1:11" s="14" customFormat="1">
      <c r="A6" s="32" t="s">
        <v>0</v>
      </c>
      <c r="B6" s="623" t="s">
        <v>42</v>
      </c>
      <c r="C6" s="19" t="s">
        <v>41</v>
      </c>
      <c r="D6" s="19" t="s">
        <v>40</v>
      </c>
      <c r="E6" s="19" t="s">
        <v>39</v>
      </c>
      <c r="F6" s="19" t="s">
        <v>38</v>
      </c>
      <c r="G6" s="19" t="s">
        <v>37</v>
      </c>
      <c r="H6" s="19" t="s">
        <v>36</v>
      </c>
      <c r="I6" s="29" t="s">
        <v>35</v>
      </c>
      <c r="J6" s="29" t="s">
        <v>34</v>
      </c>
      <c r="K6" s="31">
        <v>2012</v>
      </c>
    </row>
    <row r="7" spans="1:11" s="14" customFormat="1" ht="15" customHeight="1">
      <c r="A7" s="18" t="s">
        <v>1</v>
      </c>
      <c r="B7" s="18" t="s">
        <v>32</v>
      </c>
      <c r="C7" s="17">
        <v>57.204526970158696</v>
      </c>
      <c r="D7" s="17">
        <v>59.091645514932225</v>
      </c>
      <c r="E7" s="17">
        <v>59.879834909967485</v>
      </c>
      <c r="F7" s="17">
        <v>61.796161692182764</v>
      </c>
      <c r="G7" s="17">
        <v>62.61627843124333</v>
      </c>
      <c r="H7" s="17">
        <v>62.194879278323171</v>
      </c>
      <c r="I7" s="17">
        <v>61.87266253107294</v>
      </c>
      <c r="J7" s="17">
        <v>63.431369168706695</v>
      </c>
      <c r="K7" s="17">
        <v>64.029524898638087</v>
      </c>
    </row>
    <row r="8" spans="1:11" s="14" customFormat="1" ht="15" customHeight="1">
      <c r="A8" s="18"/>
      <c r="B8" s="18" t="s">
        <v>31</v>
      </c>
      <c r="C8" s="17">
        <v>76.197789773324175</v>
      </c>
      <c r="D8" s="17">
        <v>76.043906374083065</v>
      </c>
      <c r="E8" s="17">
        <v>77.327850331577636</v>
      </c>
      <c r="F8" s="17">
        <v>79.112218405619245</v>
      </c>
      <c r="G8" s="17">
        <v>79.947604376141541</v>
      </c>
      <c r="H8" s="17">
        <v>79.247751120884942</v>
      </c>
      <c r="I8" s="17">
        <v>80.119658762544105</v>
      </c>
      <c r="J8" s="17">
        <v>81.803636501072432</v>
      </c>
      <c r="K8" s="17">
        <v>82.276887871853546</v>
      </c>
    </row>
    <row r="9" spans="1:11" s="14" customFormat="1" ht="15" customHeight="1">
      <c r="A9" s="18"/>
      <c r="B9" s="18" t="s">
        <v>30</v>
      </c>
      <c r="C9" s="17">
        <v>86.0879000795873</v>
      </c>
      <c r="D9" s="17">
        <v>85.931965027264397</v>
      </c>
      <c r="E9" s="17">
        <v>87.286908378179945</v>
      </c>
      <c r="F9" s="17">
        <v>88.479370112308658</v>
      </c>
      <c r="G9" s="17">
        <v>88.566416231265023</v>
      </c>
      <c r="H9" s="17">
        <v>88.282734701634354</v>
      </c>
      <c r="I9" s="17">
        <v>88.25386028973054</v>
      </c>
      <c r="J9" s="17">
        <v>89.344360953969442</v>
      </c>
      <c r="K9" s="17">
        <v>89.131909310264305</v>
      </c>
    </row>
    <row r="10" spans="1:11" s="14" customFormat="1" ht="15" customHeight="1">
      <c r="A10" s="16" t="s">
        <v>2</v>
      </c>
      <c r="B10" s="16" t="s">
        <v>32</v>
      </c>
      <c r="C10" s="30">
        <v>55.618750633008986</v>
      </c>
      <c r="D10" s="30">
        <v>56.955279215262223</v>
      </c>
      <c r="E10" s="30">
        <v>60.426861623725017</v>
      </c>
      <c r="F10" s="30">
        <v>59.258651954164911</v>
      </c>
      <c r="G10" s="30">
        <v>60.095271482482019</v>
      </c>
      <c r="H10" s="30">
        <v>59.647301816961807</v>
      </c>
      <c r="I10" s="30">
        <v>61.499972447236452</v>
      </c>
      <c r="J10" s="30">
        <v>64.370538319938944</v>
      </c>
      <c r="K10" s="30">
        <v>65.13895883888101</v>
      </c>
    </row>
    <row r="11" spans="1:11" s="14" customFormat="1" ht="15" customHeight="1">
      <c r="A11" s="16"/>
      <c r="B11" s="16" t="s">
        <v>31</v>
      </c>
      <c r="C11" s="30">
        <v>74.25970555281755</v>
      </c>
      <c r="D11" s="30">
        <v>75.224725864542478</v>
      </c>
      <c r="E11" s="30">
        <v>76.419006016361109</v>
      </c>
      <c r="F11" s="30">
        <v>77.859422730477007</v>
      </c>
      <c r="G11" s="30">
        <v>78.715306256458035</v>
      </c>
      <c r="H11" s="30">
        <v>78.573939947964263</v>
      </c>
      <c r="I11" s="30">
        <v>79.336847932886783</v>
      </c>
      <c r="J11" s="30">
        <v>80.564359062939658</v>
      </c>
      <c r="K11" s="30">
        <v>81.248105496003049</v>
      </c>
    </row>
    <row r="12" spans="1:11" s="14" customFormat="1" ht="15" customHeight="1">
      <c r="A12" s="16"/>
      <c r="B12" s="16" t="s">
        <v>30</v>
      </c>
      <c r="C12" s="30">
        <v>86.118395862475012</v>
      </c>
      <c r="D12" s="30">
        <v>85.299039954565487</v>
      </c>
      <c r="E12" s="30">
        <v>86.267955111460211</v>
      </c>
      <c r="F12" s="30">
        <v>86.795989129416171</v>
      </c>
      <c r="G12" s="30">
        <v>87.638977547112191</v>
      </c>
      <c r="H12" s="30">
        <v>87.609527204243292</v>
      </c>
      <c r="I12" s="30">
        <v>87.778434238212228</v>
      </c>
      <c r="J12" s="30">
        <v>88.818881034621256</v>
      </c>
      <c r="K12" s="30">
        <v>88.93742878615241</v>
      </c>
    </row>
    <row r="13" spans="1:11" s="14" customFormat="1" ht="15" customHeight="1">
      <c r="A13" s="18" t="s">
        <v>3</v>
      </c>
      <c r="B13" s="18" t="s">
        <v>32</v>
      </c>
      <c r="C13" s="17">
        <v>37.071391954501046</v>
      </c>
      <c r="D13" s="17">
        <v>39.793103448275865</v>
      </c>
      <c r="E13" s="17">
        <v>39.329322770861879</v>
      </c>
      <c r="F13" s="17">
        <v>40.02051347799609</v>
      </c>
      <c r="G13" s="17">
        <v>41.255521097641193</v>
      </c>
      <c r="H13" s="17">
        <v>44.661466867667293</v>
      </c>
      <c r="I13" s="17">
        <v>43.669292355371908</v>
      </c>
      <c r="J13" s="17">
        <v>45.229862978614413</v>
      </c>
      <c r="K13" s="17">
        <v>47.896440129449843</v>
      </c>
    </row>
    <row r="14" spans="1:11" s="14" customFormat="1" ht="15" customHeight="1">
      <c r="A14" s="18"/>
      <c r="B14" s="18" t="s">
        <v>31</v>
      </c>
      <c r="C14" s="17">
        <v>60.629695125222618</v>
      </c>
      <c r="D14" s="17">
        <v>61.515984347701711</v>
      </c>
      <c r="E14" s="17">
        <v>63.441496800008167</v>
      </c>
      <c r="F14" s="17">
        <v>65.910894110466899</v>
      </c>
      <c r="G14" s="17">
        <v>66.87515762925598</v>
      </c>
      <c r="H14" s="17">
        <v>68.255894770692649</v>
      </c>
      <c r="I14" s="17">
        <v>69.743419206667582</v>
      </c>
      <c r="J14" s="17">
        <v>70.989614894372835</v>
      </c>
      <c r="K14" s="17">
        <v>72.358587943848065</v>
      </c>
    </row>
    <row r="15" spans="1:11" s="14" customFormat="1" ht="15" customHeight="1">
      <c r="A15" s="18"/>
      <c r="B15" s="18" t="s">
        <v>30</v>
      </c>
      <c r="C15" s="17">
        <v>77.100255518327401</v>
      </c>
      <c r="D15" s="17">
        <v>77.549666007819596</v>
      </c>
      <c r="E15" s="17">
        <v>78.615594753770907</v>
      </c>
      <c r="F15" s="17">
        <v>80.794828192799329</v>
      </c>
      <c r="G15" s="17">
        <v>81.108391295262535</v>
      </c>
      <c r="H15" s="17">
        <v>83.536260284433936</v>
      </c>
      <c r="I15" s="17">
        <v>83.468443614447608</v>
      </c>
      <c r="J15" s="17">
        <v>84.198071267355189</v>
      </c>
      <c r="K15" s="17">
        <v>84.916698799345824</v>
      </c>
    </row>
    <row r="16" spans="1:11" s="14" customFormat="1" ht="15" customHeight="1">
      <c r="A16" s="16" t="s">
        <v>4</v>
      </c>
      <c r="B16" s="16" t="s">
        <v>32</v>
      </c>
      <c r="C16" s="30">
        <v>39.861280680335113</v>
      </c>
      <c r="D16" s="30">
        <v>43.801337153772671</v>
      </c>
      <c r="E16" s="30">
        <v>46.873833519970134</v>
      </c>
      <c r="F16" s="30">
        <v>47.340372046254402</v>
      </c>
      <c r="G16" s="30">
        <v>50.652392104382749</v>
      </c>
      <c r="H16" s="30">
        <v>53.977021652673443</v>
      </c>
      <c r="I16" s="30">
        <v>52.868943960705515</v>
      </c>
      <c r="J16" s="30">
        <v>52.145363975999089</v>
      </c>
      <c r="K16" s="30">
        <v>50.875942147076792</v>
      </c>
    </row>
    <row r="17" spans="1:11" s="14" customFormat="1" ht="15" customHeight="1">
      <c r="A17" s="16"/>
      <c r="B17" s="16" t="s">
        <v>31</v>
      </c>
      <c r="C17" s="30">
        <v>63.161057832025577</v>
      </c>
      <c r="D17" s="30">
        <v>65.249243510113075</v>
      </c>
      <c r="E17" s="30">
        <v>69.35980335710174</v>
      </c>
      <c r="F17" s="30">
        <v>71.941596076683012</v>
      </c>
      <c r="G17" s="30">
        <v>72.982923042803279</v>
      </c>
      <c r="H17" s="30">
        <v>73.642699721436017</v>
      </c>
      <c r="I17" s="30">
        <v>75.070052830355877</v>
      </c>
      <c r="J17" s="30">
        <v>75.774613389149295</v>
      </c>
      <c r="K17" s="30">
        <v>76.307345226752517</v>
      </c>
    </row>
    <row r="18" spans="1:11" s="14" customFormat="1" ht="15" customHeight="1">
      <c r="A18" s="16"/>
      <c r="B18" s="16" t="s">
        <v>30</v>
      </c>
      <c r="C18" s="30">
        <v>79.733997102203077</v>
      </c>
      <c r="D18" s="30">
        <v>80.01121201928467</v>
      </c>
      <c r="E18" s="30">
        <v>81.562072195403132</v>
      </c>
      <c r="F18" s="30">
        <v>83.056976329249451</v>
      </c>
      <c r="G18" s="30">
        <v>84.576200223297363</v>
      </c>
      <c r="H18" s="30">
        <v>85.688298694801944</v>
      </c>
      <c r="I18" s="30">
        <v>86.335863728939074</v>
      </c>
      <c r="J18" s="30">
        <v>88.096950017395343</v>
      </c>
      <c r="K18" s="30">
        <v>87.680680207841277</v>
      </c>
    </row>
    <row r="19" spans="1:11" s="14" customFormat="1" ht="15" customHeight="1">
      <c r="A19" s="18" t="s">
        <v>5</v>
      </c>
      <c r="B19" s="18" t="s">
        <v>32</v>
      </c>
      <c r="C19" s="17">
        <v>41.440884041497</v>
      </c>
      <c r="D19" s="17">
        <v>46.142192403419529</v>
      </c>
      <c r="E19" s="17">
        <v>51.978621787582448</v>
      </c>
      <c r="F19" s="17">
        <v>51.045340050377831</v>
      </c>
      <c r="G19" s="17">
        <v>51.169972680840957</v>
      </c>
      <c r="H19" s="17">
        <v>45.863287437553311</v>
      </c>
      <c r="I19" s="17">
        <v>54.370915032679747</v>
      </c>
      <c r="J19" s="17">
        <v>51.466336224700548</v>
      </c>
      <c r="K19" s="17">
        <v>55.140825813508329</v>
      </c>
    </row>
    <row r="20" spans="1:11" s="14" customFormat="1" ht="15" customHeight="1">
      <c r="A20" s="18"/>
      <c r="B20" s="18" t="s">
        <v>31</v>
      </c>
      <c r="C20" s="17">
        <v>65.597173855931473</v>
      </c>
      <c r="D20" s="17">
        <v>65.938957185248015</v>
      </c>
      <c r="E20" s="17">
        <v>67.675117271912711</v>
      </c>
      <c r="F20" s="17">
        <v>71.781515106414645</v>
      </c>
      <c r="G20" s="17">
        <v>71.596872657170408</v>
      </c>
      <c r="H20" s="17">
        <v>72.040869793031177</v>
      </c>
      <c r="I20" s="17">
        <v>72.000819588156943</v>
      </c>
      <c r="J20" s="17">
        <v>73.917192387213078</v>
      </c>
      <c r="K20" s="17">
        <v>74.591381872213987</v>
      </c>
    </row>
    <row r="21" spans="1:11" s="14" customFormat="1" ht="15" customHeight="1">
      <c r="A21" s="18"/>
      <c r="B21" s="18" t="s">
        <v>30</v>
      </c>
      <c r="C21" s="17">
        <v>82.198952879581142</v>
      </c>
      <c r="D21" s="17">
        <v>80.124951190941033</v>
      </c>
      <c r="E21" s="17">
        <v>79.813588422859951</v>
      </c>
      <c r="F21" s="17">
        <v>81.834237416424884</v>
      </c>
      <c r="G21" s="17">
        <v>82.504368083867192</v>
      </c>
      <c r="H21" s="17">
        <v>82.484748944157673</v>
      </c>
      <c r="I21" s="17">
        <v>84.555942533739653</v>
      </c>
      <c r="J21" s="17">
        <v>83.525312167263564</v>
      </c>
      <c r="K21" s="17">
        <v>86.45228215767635</v>
      </c>
    </row>
    <row r="22" spans="1:11" s="14" customFormat="1" ht="15" customHeight="1">
      <c r="A22" s="16" t="s">
        <v>6</v>
      </c>
      <c r="B22" s="16" t="s">
        <v>32</v>
      </c>
      <c r="C22" s="30">
        <v>47.109037437219712</v>
      </c>
      <c r="D22" s="30">
        <v>51.57883620234449</v>
      </c>
      <c r="E22" s="30">
        <v>54.970550576184387</v>
      </c>
      <c r="F22" s="30">
        <v>53.953093494640768</v>
      </c>
      <c r="G22" s="30">
        <v>54.291981758355945</v>
      </c>
      <c r="H22" s="30">
        <v>53.982663699191747</v>
      </c>
      <c r="I22" s="30">
        <v>54.857850808555028</v>
      </c>
      <c r="J22" s="30">
        <v>56.134749462435664</v>
      </c>
      <c r="K22" s="30">
        <v>55.023232450081636</v>
      </c>
    </row>
    <row r="23" spans="1:11" s="14" customFormat="1" ht="15" customHeight="1">
      <c r="A23" s="16"/>
      <c r="B23" s="16" t="s">
        <v>31</v>
      </c>
      <c r="C23" s="30">
        <v>70.137737132185009</v>
      </c>
      <c r="D23" s="30">
        <v>71.742169768497504</v>
      </c>
      <c r="E23" s="30">
        <v>73.347968859535854</v>
      </c>
      <c r="F23" s="30">
        <v>75.171054792271036</v>
      </c>
      <c r="G23" s="30">
        <v>76.14806017418843</v>
      </c>
      <c r="H23" s="30">
        <v>76.632132872882764</v>
      </c>
      <c r="I23" s="30">
        <v>75.985947211962895</v>
      </c>
      <c r="J23" s="30">
        <v>77.660580220595037</v>
      </c>
      <c r="K23" s="30">
        <v>78.815939691571685</v>
      </c>
    </row>
    <row r="24" spans="1:11" s="14" customFormat="1" ht="15" customHeight="1">
      <c r="A24" s="16"/>
      <c r="B24" s="16" t="s">
        <v>30</v>
      </c>
      <c r="C24" s="30">
        <v>85.235187198477945</v>
      </c>
      <c r="D24" s="30">
        <v>83.901470003972989</v>
      </c>
      <c r="E24" s="30">
        <v>85.680954352161962</v>
      </c>
      <c r="F24" s="30">
        <v>86.001427659014908</v>
      </c>
      <c r="G24" s="30">
        <v>86.198573384249585</v>
      </c>
      <c r="H24" s="30">
        <v>86.01860186018601</v>
      </c>
      <c r="I24" s="30">
        <v>86.766525561706288</v>
      </c>
      <c r="J24" s="30">
        <v>88.098012757605488</v>
      </c>
      <c r="K24" s="30">
        <v>88.842508317117563</v>
      </c>
    </row>
    <row r="25" spans="1:11" s="14" customFormat="1" ht="15" customHeight="1">
      <c r="A25" s="18" t="s">
        <v>7</v>
      </c>
      <c r="B25" s="18" t="s">
        <v>32</v>
      </c>
      <c r="C25" s="17">
        <v>52.962843889220593</v>
      </c>
      <c r="D25" s="17">
        <v>53.728088155715525</v>
      </c>
      <c r="E25" s="17">
        <v>55.340404950131763</v>
      </c>
      <c r="F25" s="17">
        <v>54.082182615644811</v>
      </c>
      <c r="G25" s="17">
        <v>54.588257720167746</v>
      </c>
      <c r="H25" s="17">
        <v>55.645934926852668</v>
      </c>
      <c r="I25" s="17">
        <v>56.200596870462974</v>
      </c>
      <c r="J25" s="17">
        <v>57.324475761949209</v>
      </c>
      <c r="K25" s="17">
        <v>58.560907254122405</v>
      </c>
    </row>
    <row r="26" spans="1:11" s="14" customFormat="1" ht="15" customHeight="1">
      <c r="A26" s="18"/>
      <c r="B26" s="18" t="s">
        <v>31</v>
      </c>
      <c r="C26" s="17">
        <v>71.310841816845254</v>
      </c>
      <c r="D26" s="17">
        <v>71.700975312730336</v>
      </c>
      <c r="E26" s="17">
        <v>73.439520145821419</v>
      </c>
      <c r="F26" s="17">
        <v>75.019413354317024</v>
      </c>
      <c r="G26" s="17">
        <v>76.114783638242528</v>
      </c>
      <c r="H26" s="17">
        <v>76.479481076556908</v>
      </c>
      <c r="I26" s="17">
        <v>76.883951844430214</v>
      </c>
      <c r="J26" s="17">
        <v>78.234978766345705</v>
      </c>
      <c r="K26" s="17">
        <v>78.329806936361294</v>
      </c>
    </row>
    <row r="27" spans="1:11" s="14" customFormat="1" ht="15" customHeight="1">
      <c r="A27" s="18"/>
      <c r="B27" s="18" t="s">
        <v>30</v>
      </c>
      <c r="C27" s="17">
        <v>85.008476339177889</v>
      </c>
      <c r="D27" s="17">
        <v>84.739400791407576</v>
      </c>
      <c r="E27" s="17">
        <v>85.475150758993536</v>
      </c>
      <c r="F27" s="17">
        <v>86.326233131142146</v>
      </c>
      <c r="G27" s="17">
        <v>87.101106570549618</v>
      </c>
      <c r="H27" s="17">
        <v>86.465789911769605</v>
      </c>
      <c r="I27" s="17">
        <v>87.410979945648094</v>
      </c>
      <c r="J27" s="17">
        <v>88.572013302634957</v>
      </c>
      <c r="K27" s="17">
        <v>87.934025225649009</v>
      </c>
    </row>
    <row r="28" spans="1:11" s="14" customFormat="1" ht="15" customHeight="1">
      <c r="A28" s="16" t="s">
        <v>8</v>
      </c>
      <c r="B28" s="16" t="s">
        <v>32</v>
      </c>
      <c r="C28" s="30">
        <v>34.69936750387108</v>
      </c>
      <c r="D28" s="30">
        <v>36.992221261884183</v>
      </c>
      <c r="E28" s="30">
        <v>45.43546694648478</v>
      </c>
      <c r="F28" s="30">
        <v>51.41296354659103</v>
      </c>
      <c r="G28" s="30">
        <v>47.590178842073364</v>
      </c>
      <c r="H28" s="30">
        <v>49.938137952366226</v>
      </c>
      <c r="I28" s="30">
        <v>39.40443213296399</v>
      </c>
      <c r="J28" s="30">
        <v>45.223927341058562</v>
      </c>
      <c r="K28" s="30">
        <v>43.036548059893732</v>
      </c>
    </row>
    <row r="29" spans="1:11" s="14" customFormat="1" ht="15" customHeight="1">
      <c r="A29" s="16"/>
      <c r="B29" s="16" t="s">
        <v>31</v>
      </c>
      <c r="C29" s="30">
        <v>60.254566257428465</v>
      </c>
      <c r="D29" s="30">
        <v>63.680458828349053</v>
      </c>
      <c r="E29" s="30">
        <v>66.061084339372357</v>
      </c>
      <c r="F29" s="30">
        <v>67.224640107130909</v>
      </c>
      <c r="G29" s="30">
        <v>69.305816135084413</v>
      </c>
      <c r="H29" s="30">
        <v>70.411791324584627</v>
      </c>
      <c r="I29" s="30">
        <v>72.087169743914515</v>
      </c>
      <c r="J29" s="30">
        <v>72.490724547668464</v>
      </c>
      <c r="K29" s="30">
        <v>72.293381386061455</v>
      </c>
    </row>
    <row r="30" spans="1:11" s="14" customFormat="1" ht="15" customHeight="1">
      <c r="A30" s="16"/>
      <c r="B30" s="16" t="s">
        <v>30</v>
      </c>
      <c r="C30" s="30">
        <v>74.037177626841427</v>
      </c>
      <c r="D30" s="30">
        <v>77.058636327472342</v>
      </c>
      <c r="E30" s="30">
        <v>81.012762115802857</v>
      </c>
      <c r="F30" s="30">
        <v>81.173668254655709</v>
      </c>
      <c r="G30" s="30">
        <v>81.721174601881629</v>
      </c>
      <c r="H30" s="30">
        <v>82.254070074296607</v>
      </c>
      <c r="I30" s="30">
        <v>85.033659240262864</v>
      </c>
      <c r="J30" s="30">
        <v>84.549254673081478</v>
      </c>
      <c r="K30" s="30">
        <v>83.30507105943154</v>
      </c>
    </row>
    <row r="31" spans="1:11" s="14" customFormat="1" ht="15" customHeight="1">
      <c r="A31" s="18" t="s">
        <v>9</v>
      </c>
      <c r="B31" s="18" t="s">
        <v>32</v>
      </c>
      <c r="C31" s="17">
        <v>46.552219498215628</v>
      </c>
      <c r="D31" s="17">
        <v>50.456230396350144</v>
      </c>
      <c r="E31" s="17">
        <v>51.359608517391877</v>
      </c>
      <c r="F31" s="17">
        <v>53.678598411951704</v>
      </c>
      <c r="G31" s="17">
        <v>54.85931581795225</v>
      </c>
      <c r="H31" s="17">
        <v>56.418530303709346</v>
      </c>
      <c r="I31" s="17">
        <v>55.848899574625477</v>
      </c>
      <c r="J31" s="17">
        <v>56.634432597735355</v>
      </c>
      <c r="K31" s="17">
        <v>58.190693133745519</v>
      </c>
    </row>
    <row r="32" spans="1:11" s="14" customFormat="1" ht="15" customHeight="1">
      <c r="A32" s="18"/>
      <c r="B32" s="18" t="s">
        <v>31</v>
      </c>
      <c r="C32" s="17">
        <v>69.691681141638483</v>
      </c>
      <c r="D32" s="17">
        <v>71.021581659323445</v>
      </c>
      <c r="E32" s="17">
        <v>72.414359464413025</v>
      </c>
      <c r="F32" s="17">
        <v>74.484799846857243</v>
      </c>
      <c r="G32" s="17">
        <v>74.959538255747788</v>
      </c>
      <c r="H32" s="17">
        <v>75.534955464485023</v>
      </c>
      <c r="I32" s="17">
        <v>76.890996408554386</v>
      </c>
      <c r="J32" s="17">
        <v>78.374366140643843</v>
      </c>
      <c r="K32" s="17">
        <v>79.169816218857619</v>
      </c>
    </row>
    <row r="33" spans="1:11" s="14" customFormat="1" ht="15" customHeight="1">
      <c r="A33" s="18"/>
      <c r="B33" s="18" t="s">
        <v>30</v>
      </c>
      <c r="C33" s="17">
        <v>82.02935793489587</v>
      </c>
      <c r="D33" s="17">
        <v>83.247209834595708</v>
      </c>
      <c r="E33" s="17">
        <v>84.969861500943296</v>
      </c>
      <c r="F33" s="17">
        <v>86.359318376394157</v>
      </c>
      <c r="G33" s="17">
        <v>85.463613897696888</v>
      </c>
      <c r="H33" s="17">
        <v>86.762046247254858</v>
      </c>
      <c r="I33" s="17">
        <v>87.242807047192528</v>
      </c>
      <c r="J33" s="17">
        <v>87.678828878784515</v>
      </c>
      <c r="K33" s="17">
        <v>87.797167549156811</v>
      </c>
    </row>
    <row r="34" spans="1:11" s="14" customFormat="1" ht="15" customHeight="1">
      <c r="A34" s="16" t="s">
        <v>10</v>
      </c>
      <c r="B34" s="16" t="s">
        <v>32</v>
      </c>
      <c r="C34" s="30">
        <v>44.723884594986771</v>
      </c>
      <c r="D34" s="30">
        <v>49.270664505672606</v>
      </c>
      <c r="E34" s="30">
        <v>50.865825218885519</v>
      </c>
      <c r="F34" s="30">
        <v>52.533434988404956</v>
      </c>
      <c r="G34" s="30">
        <v>52.840654073552798</v>
      </c>
      <c r="H34" s="30">
        <v>50.978279583030194</v>
      </c>
      <c r="I34" s="30">
        <v>51.481233617756949</v>
      </c>
      <c r="J34" s="30">
        <v>52.50176738398892</v>
      </c>
      <c r="K34" s="30">
        <v>53.756049025371986</v>
      </c>
    </row>
    <row r="35" spans="1:11" s="14" customFormat="1" ht="15" customHeight="1">
      <c r="A35" s="16"/>
      <c r="B35" s="16" t="s">
        <v>31</v>
      </c>
      <c r="C35" s="30">
        <v>68.875770545148939</v>
      </c>
      <c r="D35" s="30">
        <v>70.068807539064338</v>
      </c>
      <c r="E35" s="30">
        <v>72.091328720254594</v>
      </c>
      <c r="F35" s="30">
        <v>73.526037411309403</v>
      </c>
      <c r="G35" s="30">
        <v>74.491589954294952</v>
      </c>
      <c r="H35" s="30">
        <v>74.829047077048983</v>
      </c>
      <c r="I35" s="30">
        <v>75.038403003968313</v>
      </c>
      <c r="J35" s="30">
        <v>76.333948860084931</v>
      </c>
      <c r="K35" s="30">
        <v>76.599394077267789</v>
      </c>
    </row>
    <row r="36" spans="1:11" s="14" customFormat="1" ht="15" customHeight="1">
      <c r="A36" s="16"/>
      <c r="B36" s="16" t="s">
        <v>30</v>
      </c>
      <c r="C36" s="30">
        <v>83.357588787999148</v>
      </c>
      <c r="D36" s="30">
        <v>83.385159559995344</v>
      </c>
      <c r="E36" s="30">
        <v>84.762915162408376</v>
      </c>
      <c r="F36" s="30">
        <v>85.642266386865799</v>
      </c>
      <c r="G36" s="30">
        <v>85.61746527859377</v>
      </c>
      <c r="H36" s="30">
        <v>86.572049448617264</v>
      </c>
      <c r="I36" s="30">
        <v>86.973940563630222</v>
      </c>
      <c r="J36" s="30">
        <v>88.194037304844429</v>
      </c>
      <c r="K36" s="30">
        <v>88.180990386511766</v>
      </c>
    </row>
    <row r="37" spans="1:11" s="14" customFormat="1" ht="15" customHeight="1">
      <c r="A37" s="18" t="s">
        <v>11</v>
      </c>
      <c r="B37" s="18" t="s">
        <v>32</v>
      </c>
      <c r="C37" s="17">
        <v>46.972194055350208</v>
      </c>
      <c r="D37" s="17">
        <v>51.120109879700678</v>
      </c>
      <c r="E37" s="17">
        <v>54.305522352378674</v>
      </c>
      <c r="F37" s="17">
        <v>56.654979525198726</v>
      </c>
      <c r="G37" s="17">
        <v>58.421282878547608</v>
      </c>
      <c r="H37" s="17">
        <v>57.509995863780503</v>
      </c>
      <c r="I37" s="17">
        <v>58.007957195774452</v>
      </c>
      <c r="J37" s="17">
        <v>59.905875641756992</v>
      </c>
      <c r="K37" s="17">
        <v>59.127312109898256</v>
      </c>
    </row>
    <row r="38" spans="1:11" s="14" customFormat="1" ht="15" customHeight="1">
      <c r="A38" s="18"/>
      <c r="B38" s="18" t="s">
        <v>31</v>
      </c>
      <c r="C38" s="17">
        <v>71.808969259891271</v>
      </c>
      <c r="D38" s="17">
        <v>73.596831806181086</v>
      </c>
      <c r="E38" s="17">
        <v>75.486757584362351</v>
      </c>
      <c r="F38" s="17">
        <v>77.271831860954933</v>
      </c>
      <c r="G38" s="17">
        <v>77.610925194568338</v>
      </c>
      <c r="H38" s="17">
        <v>77.36119374941282</v>
      </c>
      <c r="I38" s="17">
        <v>77.822425579004388</v>
      </c>
      <c r="J38" s="17">
        <v>78.303411557780976</v>
      </c>
      <c r="K38" s="17">
        <v>79.201140318046825</v>
      </c>
    </row>
    <row r="39" spans="1:11" s="14" customFormat="1" ht="15" customHeight="1">
      <c r="A39" s="18"/>
      <c r="B39" s="18" t="s">
        <v>30</v>
      </c>
      <c r="C39" s="17">
        <v>84.627048005122234</v>
      </c>
      <c r="D39" s="17">
        <v>85.998033011203276</v>
      </c>
      <c r="E39" s="17">
        <v>87.174592155501571</v>
      </c>
      <c r="F39" s="17">
        <v>88.830379313297371</v>
      </c>
      <c r="G39" s="17">
        <v>87.888436580548955</v>
      </c>
      <c r="H39" s="17">
        <v>88.255720594138907</v>
      </c>
      <c r="I39" s="17">
        <v>89.007443686471149</v>
      </c>
      <c r="J39" s="17">
        <v>87.965783281959617</v>
      </c>
      <c r="K39" s="17">
        <v>88.084949409780776</v>
      </c>
    </row>
    <row r="40" spans="1:11" s="14" customFormat="1" ht="15" customHeight="1">
      <c r="A40" s="16" t="s">
        <v>12</v>
      </c>
      <c r="B40" s="16" t="s">
        <v>32</v>
      </c>
      <c r="C40" s="30">
        <v>46.604626011722019</v>
      </c>
      <c r="D40" s="30">
        <v>49.296822680258948</v>
      </c>
      <c r="E40" s="30">
        <v>51.021295089091687</v>
      </c>
      <c r="F40" s="30">
        <v>54.34861387932596</v>
      </c>
      <c r="G40" s="30">
        <v>55.528566902524027</v>
      </c>
      <c r="H40" s="30">
        <v>53.264873311753547</v>
      </c>
      <c r="I40" s="30">
        <v>56.331295163980002</v>
      </c>
      <c r="J40" s="30">
        <v>56.12165612165613</v>
      </c>
      <c r="K40" s="30">
        <v>53.496078647962008</v>
      </c>
    </row>
    <row r="41" spans="1:11" s="14" customFormat="1" ht="15" customHeight="1">
      <c r="A41" s="16"/>
      <c r="B41" s="16" t="s">
        <v>31</v>
      </c>
      <c r="C41" s="30">
        <v>70.205011247964805</v>
      </c>
      <c r="D41" s="30">
        <v>69.455589161162891</v>
      </c>
      <c r="E41" s="30">
        <v>71.728059752164313</v>
      </c>
      <c r="F41" s="30">
        <v>73.051313291587547</v>
      </c>
      <c r="G41" s="30">
        <v>73.708086785009854</v>
      </c>
      <c r="H41" s="30">
        <v>72.957389959218105</v>
      </c>
      <c r="I41" s="30">
        <v>71.435983167118238</v>
      </c>
      <c r="J41" s="30">
        <v>72.305257605064199</v>
      </c>
      <c r="K41" s="30">
        <v>74.188110026619341</v>
      </c>
    </row>
    <row r="42" spans="1:11" s="14" customFormat="1" ht="15" customHeight="1">
      <c r="A42" s="16"/>
      <c r="B42" s="16" t="s">
        <v>30</v>
      </c>
      <c r="C42" s="30">
        <v>80.735131322433091</v>
      </c>
      <c r="D42" s="30">
        <v>83.096336754873334</v>
      </c>
      <c r="E42" s="30">
        <v>83.680162859081648</v>
      </c>
      <c r="F42" s="30">
        <v>84.172833611840545</v>
      </c>
      <c r="G42" s="30">
        <v>85.311791941680639</v>
      </c>
      <c r="H42" s="30">
        <v>83.87155963302753</v>
      </c>
      <c r="I42" s="30">
        <v>86.32239464088866</v>
      </c>
      <c r="J42" s="30">
        <v>86.471571906354527</v>
      </c>
      <c r="K42" s="30">
        <v>86.245027844073192</v>
      </c>
    </row>
    <row r="43" spans="1:11" s="14" customFormat="1" ht="15" customHeight="1">
      <c r="A43" s="18" t="s">
        <v>13</v>
      </c>
      <c r="B43" s="18" t="s">
        <v>32</v>
      </c>
      <c r="C43" s="17">
        <v>32.744993692841369</v>
      </c>
      <c r="D43" s="17">
        <v>39.226569608735211</v>
      </c>
      <c r="E43" s="17">
        <v>41.170616971232143</v>
      </c>
      <c r="F43" s="17">
        <v>38.729529571294471</v>
      </c>
      <c r="G43" s="17">
        <v>44.126915136368581</v>
      </c>
      <c r="H43" s="17">
        <v>46.572683624476447</v>
      </c>
      <c r="I43" s="17">
        <v>42.505018960517504</v>
      </c>
      <c r="J43" s="17">
        <v>43.493962306737387</v>
      </c>
      <c r="K43" s="17">
        <v>45.507770917606983</v>
      </c>
    </row>
    <row r="44" spans="1:11" s="14" customFormat="1" ht="15" customHeight="1">
      <c r="A44" s="18"/>
      <c r="B44" s="18" t="s">
        <v>31</v>
      </c>
      <c r="C44" s="17">
        <v>61.266194884458258</v>
      </c>
      <c r="D44" s="17">
        <v>63.864944507174151</v>
      </c>
      <c r="E44" s="17">
        <v>65.910963418653196</v>
      </c>
      <c r="F44" s="17">
        <v>69.149075833477283</v>
      </c>
      <c r="G44" s="17">
        <v>70.639689237906268</v>
      </c>
      <c r="H44" s="17">
        <v>71.128863408019441</v>
      </c>
      <c r="I44" s="17">
        <v>72.482313263825105</v>
      </c>
      <c r="J44" s="17">
        <v>73.994151597842091</v>
      </c>
      <c r="K44" s="17">
        <v>75.15062443842335</v>
      </c>
    </row>
    <row r="45" spans="1:11" s="14" customFormat="1" ht="15" customHeight="1">
      <c r="A45" s="18"/>
      <c r="B45" s="18" t="s">
        <v>30</v>
      </c>
      <c r="C45" s="17">
        <v>77.191212523724232</v>
      </c>
      <c r="D45" s="17">
        <v>79.113415424497731</v>
      </c>
      <c r="E45" s="17">
        <v>80.692045240845715</v>
      </c>
      <c r="F45" s="17">
        <v>81.522360434415759</v>
      </c>
      <c r="G45" s="17">
        <v>83.141419484341739</v>
      </c>
      <c r="H45" s="17">
        <v>84.248479343847166</v>
      </c>
      <c r="I45" s="17">
        <v>84.979258849557525</v>
      </c>
      <c r="J45" s="17">
        <v>86.761762112070784</v>
      </c>
      <c r="K45" s="17">
        <v>87.175338499531634</v>
      </c>
    </row>
    <row r="46" spans="1:11" s="14" customFormat="1" ht="15" customHeight="1">
      <c r="A46" s="16" t="s">
        <v>14</v>
      </c>
      <c r="B46" s="16" t="s">
        <v>32</v>
      </c>
      <c r="C46" s="30">
        <v>27.981792636218412</v>
      </c>
      <c r="D46" s="30">
        <v>44.863731656184491</v>
      </c>
      <c r="E46" s="30">
        <v>50.627072221421344</v>
      </c>
      <c r="F46" s="30">
        <v>47.576606400135809</v>
      </c>
      <c r="G46" s="30">
        <v>45.643358718227653</v>
      </c>
      <c r="H46" s="30">
        <v>40.230925967851491</v>
      </c>
      <c r="I46" s="30">
        <v>45.194014709611977</v>
      </c>
      <c r="J46" s="30">
        <v>45.590212422694272</v>
      </c>
      <c r="K46" s="30">
        <v>49.159120310478649</v>
      </c>
    </row>
    <row r="47" spans="1:11" s="14" customFormat="1" ht="15" customHeight="1">
      <c r="A47" s="16"/>
      <c r="B47" s="16" t="s">
        <v>31</v>
      </c>
      <c r="C47" s="30">
        <v>60.455989158862224</v>
      </c>
      <c r="D47" s="30">
        <v>63.460303627941109</v>
      </c>
      <c r="E47" s="30">
        <v>66.163114928498644</v>
      </c>
      <c r="F47" s="30">
        <v>69.031306815662248</v>
      </c>
      <c r="G47" s="30">
        <v>70.380474442311368</v>
      </c>
      <c r="H47" s="30">
        <v>71.410423599244538</v>
      </c>
      <c r="I47" s="30">
        <v>73.400612107903939</v>
      </c>
      <c r="J47" s="30">
        <v>75.144613569856872</v>
      </c>
      <c r="K47" s="30">
        <v>75.03557167118008</v>
      </c>
    </row>
    <row r="48" spans="1:11" s="14" customFormat="1" ht="15" customHeight="1">
      <c r="A48" s="16"/>
      <c r="B48" s="16" t="s">
        <v>30</v>
      </c>
      <c r="C48" s="30">
        <v>76.070512820512818</v>
      </c>
      <c r="D48" s="30">
        <v>78.993179418395613</v>
      </c>
      <c r="E48" s="30">
        <v>80.126613704071488</v>
      </c>
      <c r="F48" s="30">
        <v>82.190175461440802</v>
      </c>
      <c r="G48" s="30">
        <v>82.711596266413551</v>
      </c>
      <c r="H48" s="30">
        <v>84.049310096680344</v>
      </c>
      <c r="I48" s="30">
        <v>84.840508867581605</v>
      </c>
      <c r="J48" s="30">
        <v>85.95709368084583</v>
      </c>
      <c r="K48" s="30">
        <v>85.749005073366334</v>
      </c>
    </row>
    <row r="49" spans="1:11" s="14" customFormat="1" ht="15" customHeight="1">
      <c r="A49" s="18" t="s">
        <v>15</v>
      </c>
      <c r="B49" s="18" t="s">
        <v>32</v>
      </c>
      <c r="C49" s="17">
        <v>50.900757732789792</v>
      </c>
      <c r="D49" s="17">
        <v>49.959285132644759</v>
      </c>
      <c r="E49" s="17">
        <v>54.494602980378446</v>
      </c>
      <c r="F49" s="17">
        <v>58.607419340403645</v>
      </c>
      <c r="G49" s="17">
        <v>58.787999800329473</v>
      </c>
      <c r="H49" s="17">
        <v>58.789278668014056</v>
      </c>
      <c r="I49" s="17">
        <v>58.02910519160077</v>
      </c>
      <c r="J49" s="17">
        <v>56.566354742662703</v>
      </c>
      <c r="K49" s="17">
        <v>58.624817822194451</v>
      </c>
    </row>
    <row r="50" spans="1:11" s="14" customFormat="1" ht="15" customHeight="1">
      <c r="A50" s="18"/>
      <c r="B50" s="18" t="s">
        <v>31</v>
      </c>
      <c r="C50" s="17">
        <v>71.18812178427261</v>
      </c>
      <c r="D50" s="17">
        <v>72.168902055475513</v>
      </c>
      <c r="E50" s="17">
        <v>74.118757229539156</v>
      </c>
      <c r="F50" s="17">
        <v>74.845863065758365</v>
      </c>
      <c r="G50" s="17">
        <v>75.924791143248157</v>
      </c>
      <c r="H50" s="17">
        <v>75.739564333186578</v>
      </c>
      <c r="I50" s="17">
        <v>76.867474920761097</v>
      </c>
      <c r="J50" s="17">
        <v>77.578846900139496</v>
      </c>
      <c r="K50" s="17">
        <v>79.321330666073933</v>
      </c>
    </row>
    <row r="51" spans="1:11" s="14" customFormat="1" ht="15" customHeight="1">
      <c r="A51" s="18"/>
      <c r="B51" s="18" t="s">
        <v>30</v>
      </c>
      <c r="C51" s="17">
        <v>82.345448105733453</v>
      </c>
      <c r="D51" s="17">
        <v>82.021739130434796</v>
      </c>
      <c r="E51" s="17">
        <v>84.861241540105567</v>
      </c>
      <c r="F51" s="17">
        <v>85.782299615209041</v>
      </c>
      <c r="G51" s="17">
        <v>85.879377775163945</v>
      </c>
      <c r="H51" s="17">
        <v>85.460122699386503</v>
      </c>
      <c r="I51" s="17">
        <v>85.845555751899624</v>
      </c>
      <c r="J51" s="17">
        <v>87.608618670153362</v>
      </c>
      <c r="K51" s="17">
        <v>87.761520215346081</v>
      </c>
    </row>
    <row r="52" spans="1:11" s="14" customFormat="1" ht="15" customHeight="1">
      <c r="A52" s="16" t="s">
        <v>16</v>
      </c>
      <c r="B52" s="16" t="s">
        <v>32</v>
      </c>
      <c r="C52" s="30">
        <v>45.920321647356047</v>
      </c>
      <c r="D52" s="30">
        <v>50.732580248294369</v>
      </c>
      <c r="E52" s="30">
        <v>54.350119904076735</v>
      </c>
      <c r="F52" s="30">
        <v>50.633734156646085</v>
      </c>
      <c r="G52" s="30">
        <v>51.487445414847159</v>
      </c>
      <c r="H52" s="30">
        <v>49.108720089930948</v>
      </c>
      <c r="I52" s="30">
        <v>56.108160309029451</v>
      </c>
      <c r="J52" s="30">
        <v>48.547238791610546</v>
      </c>
      <c r="K52" s="30">
        <v>50.75180628783442</v>
      </c>
    </row>
    <row r="53" spans="1:11" s="14" customFormat="1" ht="15" customHeight="1">
      <c r="A53" s="16"/>
      <c r="B53" s="16" t="s">
        <v>31</v>
      </c>
      <c r="C53" s="30">
        <v>63.514770099207553</v>
      </c>
      <c r="D53" s="30">
        <v>64.940559397305691</v>
      </c>
      <c r="E53" s="30">
        <v>68.342324668955371</v>
      </c>
      <c r="F53" s="30">
        <v>71.238911351155636</v>
      </c>
      <c r="G53" s="30">
        <v>73.432906872954476</v>
      </c>
      <c r="H53" s="30">
        <v>72.701424065755518</v>
      </c>
      <c r="I53" s="30">
        <v>74.947373457085448</v>
      </c>
      <c r="J53" s="30">
        <v>75.82268843583455</v>
      </c>
      <c r="K53" s="30">
        <v>75.988154384590899</v>
      </c>
    </row>
    <row r="54" spans="1:11" s="14" customFormat="1" ht="15" customHeight="1">
      <c r="A54" s="16"/>
      <c r="B54" s="16" t="s">
        <v>30</v>
      </c>
      <c r="C54" s="30">
        <v>81.080062288288701</v>
      </c>
      <c r="D54" s="30">
        <v>78.664570662818264</v>
      </c>
      <c r="E54" s="30">
        <v>80.761761210469857</v>
      </c>
      <c r="F54" s="30">
        <v>82.661621494778856</v>
      </c>
      <c r="G54" s="30">
        <v>82.633668384154063</v>
      </c>
      <c r="H54" s="30">
        <v>85.563016528925615</v>
      </c>
      <c r="I54" s="30">
        <v>87.441610282252341</v>
      </c>
      <c r="J54" s="30">
        <v>86.636272597902277</v>
      </c>
      <c r="K54" s="30">
        <v>86.881400985067614</v>
      </c>
    </row>
    <row r="55" spans="1:11" s="14" customFormat="1" ht="15" customHeight="1">
      <c r="A55" s="13" t="s">
        <v>17</v>
      </c>
      <c r="B55" s="13" t="s">
        <v>32</v>
      </c>
      <c r="C55" s="11">
        <v>48.584424614504755</v>
      </c>
      <c r="D55" s="11">
        <v>51.673142640671564</v>
      </c>
      <c r="E55" s="11">
        <v>53.774865216583009</v>
      </c>
      <c r="F55" s="11">
        <v>54.629902238869199</v>
      </c>
      <c r="G55" s="11">
        <v>55.277764599838697</v>
      </c>
      <c r="H55" s="11">
        <v>54.925856736456169</v>
      </c>
      <c r="I55" s="11">
        <v>55.34960726570344</v>
      </c>
      <c r="J55" s="11">
        <v>56.529082570002728</v>
      </c>
      <c r="K55" s="11">
        <v>57.469896774991611</v>
      </c>
    </row>
    <row r="56" spans="1:11" s="14" customFormat="1" ht="15" customHeight="1">
      <c r="A56" s="13"/>
      <c r="B56" s="13" t="s">
        <v>31</v>
      </c>
      <c r="C56" s="11">
        <v>69.454262872019768</v>
      </c>
      <c r="D56" s="11">
        <v>70.687418248799332</v>
      </c>
      <c r="E56" s="11">
        <v>72.531902822097678</v>
      </c>
      <c r="F56" s="11">
        <v>74.382476216291295</v>
      </c>
      <c r="G56" s="11">
        <v>75.337016069645372</v>
      </c>
      <c r="H56" s="11">
        <v>75.499181949949431</v>
      </c>
      <c r="I56" s="11">
        <v>76.321480034832732</v>
      </c>
      <c r="J56" s="11">
        <v>77.59440505004676</v>
      </c>
      <c r="K56" s="11">
        <v>78.183288461354209</v>
      </c>
    </row>
    <row r="57" spans="1:11" s="14" customFormat="1" ht="15" customHeight="1">
      <c r="A57" s="13"/>
      <c r="B57" s="13" t="s">
        <v>30</v>
      </c>
      <c r="C57" s="11">
        <v>82.658851368482061</v>
      </c>
      <c r="D57" s="11">
        <v>82.92654084053396</v>
      </c>
      <c r="E57" s="11">
        <v>84.350785053276951</v>
      </c>
      <c r="F57" s="11">
        <v>85.467469377904933</v>
      </c>
      <c r="G57" s="11">
        <v>85.820201025720806</v>
      </c>
      <c r="H57" s="11">
        <v>86.414290760113772</v>
      </c>
      <c r="I57" s="11">
        <v>86.929298464598503</v>
      </c>
      <c r="J57" s="11">
        <v>87.854353644327674</v>
      </c>
      <c r="K57" s="11">
        <v>87.890842113859691</v>
      </c>
    </row>
    <row r="58" spans="1:11" s="14" customFormat="1" ht="3.95" customHeight="1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120"/>
    </row>
    <row r="59" spans="1:11" s="6" customFormat="1" ht="15" customHeight="1">
      <c r="A59" s="13" t="s">
        <v>18</v>
      </c>
      <c r="B59" s="13" t="s">
        <v>32</v>
      </c>
      <c r="C59" s="11">
        <v>56.06165760741662</v>
      </c>
      <c r="D59" s="11">
        <v>56.51129171797362</v>
      </c>
      <c r="E59" s="11">
        <v>57.27753760596606</v>
      </c>
      <c r="F59" s="11">
        <v>58.044398739629678</v>
      </c>
      <c r="G59" s="11">
        <v>58.00602090378316</v>
      </c>
      <c r="H59" s="11">
        <v>56.07061077921896</v>
      </c>
      <c r="I59" s="11">
        <v>55.500651185280013</v>
      </c>
      <c r="J59" s="11">
        <v>55.350989209765167</v>
      </c>
      <c r="K59" s="11">
        <v>54.980277125772332</v>
      </c>
    </row>
    <row r="60" spans="1:11" s="6" customFormat="1" ht="15" customHeight="1">
      <c r="A60" s="13"/>
      <c r="B60" s="12" t="s">
        <v>31</v>
      </c>
      <c r="C60" s="11">
        <v>74.262358763835934</v>
      </c>
      <c r="D60" s="11">
        <v>74.776340927502147</v>
      </c>
      <c r="E60" s="11">
        <v>75.503255267052509</v>
      </c>
      <c r="F60" s="11">
        <v>75.952827134551967</v>
      </c>
      <c r="G60" s="11">
        <v>75.972384958365836</v>
      </c>
      <c r="H60" s="11">
        <v>74.114627734227142</v>
      </c>
      <c r="I60" s="11">
        <v>73.741502012143584</v>
      </c>
      <c r="J60" s="11">
        <v>73.735584497523902</v>
      </c>
      <c r="K60" s="11">
        <v>73.720137954596311</v>
      </c>
    </row>
    <row r="61" spans="1:11" s="6" customFormat="1" ht="15" customHeight="1">
      <c r="A61" s="13"/>
      <c r="B61" s="12" t="s">
        <v>30</v>
      </c>
      <c r="C61" s="11">
        <v>83.636521505556487</v>
      </c>
      <c r="D61" s="11">
        <v>84.041529147408809</v>
      </c>
      <c r="E61" s="11">
        <v>84.479094582253424</v>
      </c>
      <c r="F61" s="11">
        <v>84.497509927591977</v>
      </c>
      <c r="G61" s="11">
        <v>84.493557486326367</v>
      </c>
      <c r="H61" s="11">
        <v>83.594368612199787</v>
      </c>
      <c r="I61" s="11">
        <v>83.08235710043175</v>
      </c>
      <c r="J61" s="11">
        <v>83.107051561693851</v>
      </c>
      <c r="K61" s="11">
        <v>83.126966621205867</v>
      </c>
    </row>
    <row r="62" spans="1:11" s="6" customFormat="1" ht="25.5" customHeight="1">
      <c r="A62" s="10"/>
      <c r="B62" s="10"/>
      <c r="C62" s="4"/>
      <c r="D62" s="4"/>
      <c r="E62" s="4"/>
      <c r="F62" s="4"/>
      <c r="G62" s="4"/>
      <c r="H62" s="4"/>
      <c r="I62" s="4"/>
      <c r="J62" s="4"/>
      <c r="K62" s="4"/>
    </row>
    <row r="63" spans="1:11" s="6" customFormat="1">
      <c r="A63" s="8" t="s">
        <v>49</v>
      </c>
      <c r="B63" s="8"/>
      <c r="C63" s="7"/>
      <c r="D63" s="7"/>
      <c r="E63" s="7"/>
      <c r="F63" s="7"/>
      <c r="G63" s="7"/>
      <c r="H63" s="7"/>
      <c r="I63" s="7"/>
      <c r="J63" s="7"/>
      <c r="K63" s="7"/>
    </row>
  </sheetData>
  <conditionalFormatting sqref="C59:K61">
    <cfRule type="expression" dxfId="82" priority="1" stopIfTrue="1">
      <formula>#REF!=1</formula>
    </cfRule>
  </conditionalFormatting>
  <conditionalFormatting sqref="C55:K55">
    <cfRule type="expression" dxfId="81" priority="2" stopIfTrue="1">
      <formula>#REF!=1</formula>
    </cfRule>
  </conditionalFormatting>
  <conditionalFormatting sqref="C56:K57">
    <cfRule type="expression" dxfId="80" priority="3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&amp;C&amp;8-19-</oddHeader>
    <oddFooter>&amp;C&amp;8Statistische Ämter des Bundes und der Länder, Internationale Bildungsindikatoren, 2014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RowHeight="12.75"/>
  <cols>
    <col min="1" max="1" width="24" style="5" customWidth="1"/>
    <col min="2" max="2" width="53.85546875" style="5" customWidth="1"/>
    <col min="3" max="9" width="6.7109375" style="4" customWidth="1"/>
    <col min="10" max="11" width="6.7109375" style="3" customWidth="1"/>
    <col min="12" max="16384" width="11.42578125" style="2"/>
  </cols>
  <sheetData>
    <row r="1" spans="1:11">
      <c r="A1" s="739" t="s">
        <v>461</v>
      </c>
      <c r="J1" s="28"/>
    </row>
    <row r="2" spans="1:11">
      <c r="J2" s="28"/>
      <c r="K2" s="28"/>
    </row>
    <row r="3" spans="1:11" s="25" customFormat="1" ht="15" customHeight="1">
      <c r="A3" s="27" t="s">
        <v>53</v>
      </c>
      <c r="B3" s="27"/>
      <c r="C3" s="22"/>
      <c r="D3" s="22"/>
      <c r="E3" s="22"/>
      <c r="F3" s="22"/>
      <c r="G3" s="22"/>
      <c r="H3" s="22"/>
      <c r="I3" s="26"/>
      <c r="J3" s="26"/>
      <c r="K3" s="26"/>
    </row>
    <row r="4" spans="1:11" s="14" customFormat="1" ht="15" customHeight="1">
      <c r="A4" s="24" t="s">
        <v>52</v>
      </c>
      <c r="B4" s="24"/>
      <c r="C4" s="22"/>
      <c r="D4" s="22"/>
      <c r="E4" s="22"/>
      <c r="F4" s="22"/>
      <c r="G4" s="22"/>
      <c r="H4" s="22"/>
      <c r="I4" s="22"/>
      <c r="J4" s="22"/>
      <c r="K4" s="22"/>
    </row>
    <row r="5" spans="1:11" s="14" customFormat="1" ht="12.75" customHeight="1">
      <c r="A5" s="23"/>
      <c r="B5" s="23"/>
      <c r="C5" s="22"/>
      <c r="D5" s="22"/>
      <c r="E5" s="22"/>
      <c r="F5" s="22"/>
      <c r="G5" s="22"/>
      <c r="H5" s="22"/>
      <c r="I5" s="22"/>
      <c r="J5" s="22"/>
      <c r="K5" s="22"/>
    </row>
    <row r="6" spans="1:11" s="14" customFormat="1">
      <c r="A6" s="32" t="s">
        <v>0</v>
      </c>
      <c r="B6" s="623" t="s">
        <v>42</v>
      </c>
      <c r="C6" s="19" t="s">
        <v>41</v>
      </c>
      <c r="D6" s="19" t="s">
        <v>40</v>
      </c>
      <c r="E6" s="19" t="s">
        <v>39</v>
      </c>
      <c r="F6" s="19" t="s">
        <v>38</v>
      </c>
      <c r="G6" s="19" t="s">
        <v>37</v>
      </c>
      <c r="H6" s="19" t="s">
        <v>36</v>
      </c>
      <c r="I6" s="29" t="s">
        <v>35</v>
      </c>
      <c r="J6" s="29" t="s">
        <v>34</v>
      </c>
      <c r="K6" s="31">
        <v>2012</v>
      </c>
    </row>
    <row r="7" spans="1:11" s="14" customFormat="1" ht="15" customHeight="1">
      <c r="A7" s="18" t="s">
        <v>1</v>
      </c>
      <c r="B7" s="18" t="s">
        <v>32</v>
      </c>
      <c r="C7" s="17">
        <v>70.236060329651494</v>
      </c>
      <c r="D7" s="17">
        <v>71.084863330988838</v>
      </c>
      <c r="E7" s="17">
        <v>70.569113580127109</v>
      </c>
      <c r="F7" s="17">
        <v>73.86997067603626</v>
      </c>
      <c r="G7" s="17">
        <v>75.557375557375565</v>
      </c>
      <c r="H7" s="17">
        <v>72.84497842062288</v>
      </c>
      <c r="I7" s="17">
        <v>72.312012838147638</v>
      </c>
      <c r="J7" s="17">
        <v>75.137860871103769</v>
      </c>
      <c r="K7" s="17">
        <v>76.524191154645308</v>
      </c>
    </row>
    <row r="8" spans="1:11" s="14" customFormat="1" ht="15" customHeight="1">
      <c r="A8" s="18"/>
      <c r="B8" s="18" t="s">
        <v>31</v>
      </c>
      <c r="C8" s="17">
        <v>81.24874520427386</v>
      </c>
      <c r="D8" s="17">
        <v>82.497608340546279</v>
      </c>
      <c r="E8" s="17">
        <v>83.522126762846511</v>
      </c>
      <c r="F8" s="17">
        <v>85.432665562596313</v>
      </c>
      <c r="G8" s="17">
        <v>86.239477531672065</v>
      </c>
      <c r="H8" s="17">
        <v>84.814659783265895</v>
      </c>
      <c r="I8" s="17">
        <v>85.179498040876837</v>
      </c>
      <c r="J8" s="17">
        <v>87.022636153750582</v>
      </c>
      <c r="K8" s="17">
        <v>86.922508839233785</v>
      </c>
    </row>
    <row r="9" spans="1:11" s="14" customFormat="1" ht="15" customHeight="1">
      <c r="A9" s="18"/>
      <c r="B9" s="18" t="s">
        <v>30</v>
      </c>
      <c r="C9" s="17">
        <v>89.740610892429814</v>
      </c>
      <c r="D9" s="17">
        <v>89.905238357188082</v>
      </c>
      <c r="E9" s="17">
        <v>91.049802405133207</v>
      </c>
      <c r="F9" s="17">
        <v>92.317832137609145</v>
      </c>
      <c r="G9" s="17">
        <v>92.581796610516179</v>
      </c>
      <c r="H9" s="17">
        <v>92.104304325990441</v>
      </c>
      <c r="I9" s="17">
        <v>92.492599171107173</v>
      </c>
      <c r="J9" s="17">
        <v>93.067042911355486</v>
      </c>
      <c r="K9" s="17">
        <v>93.034706721972626</v>
      </c>
    </row>
    <row r="10" spans="1:11" s="14" customFormat="1" ht="15" customHeight="1">
      <c r="A10" s="16" t="s">
        <v>2</v>
      </c>
      <c r="B10" s="16" t="s">
        <v>32</v>
      </c>
      <c r="C10" s="30">
        <v>66.802255588157138</v>
      </c>
      <c r="D10" s="30">
        <v>69.067837498793779</v>
      </c>
      <c r="E10" s="30">
        <v>73.289253929396708</v>
      </c>
      <c r="F10" s="30">
        <v>71.898817166115776</v>
      </c>
      <c r="G10" s="30">
        <v>71.870219091880045</v>
      </c>
      <c r="H10" s="30">
        <v>71.644977335867793</v>
      </c>
      <c r="I10" s="30">
        <v>73.841894801599523</v>
      </c>
      <c r="J10" s="30">
        <v>75.114480667172117</v>
      </c>
      <c r="K10" s="30">
        <v>75.96870572291013</v>
      </c>
    </row>
    <row r="11" spans="1:11" s="14" customFormat="1" ht="15" customHeight="1">
      <c r="A11" s="16"/>
      <c r="B11" s="16" t="s">
        <v>31</v>
      </c>
      <c r="C11" s="30">
        <v>79.88321026272736</v>
      </c>
      <c r="D11" s="30">
        <v>81.929951126329797</v>
      </c>
      <c r="E11" s="30">
        <v>82.631420997349053</v>
      </c>
      <c r="F11" s="30">
        <v>84.171205689127021</v>
      </c>
      <c r="G11" s="30">
        <v>85.21829016174145</v>
      </c>
      <c r="H11" s="30">
        <v>84.114740206038206</v>
      </c>
      <c r="I11" s="30">
        <v>84.626294576807311</v>
      </c>
      <c r="J11" s="30">
        <v>85.755196961541984</v>
      </c>
      <c r="K11" s="30">
        <v>86.470280882061985</v>
      </c>
    </row>
    <row r="12" spans="1:11" s="14" customFormat="1" ht="15" customHeight="1">
      <c r="A12" s="16"/>
      <c r="B12" s="16" t="s">
        <v>30</v>
      </c>
      <c r="C12" s="30">
        <v>89.864686359658535</v>
      </c>
      <c r="D12" s="30">
        <v>89.625243113007642</v>
      </c>
      <c r="E12" s="30">
        <v>90.091357682170397</v>
      </c>
      <c r="F12" s="30">
        <v>90.937343164884354</v>
      </c>
      <c r="G12" s="30">
        <v>91.884612918296511</v>
      </c>
      <c r="H12" s="30">
        <v>91.88478886244981</v>
      </c>
      <c r="I12" s="30">
        <v>91.791181154438561</v>
      </c>
      <c r="J12" s="30">
        <v>92.608540273867519</v>
      </c>
      <c r="K12" s="30">
        <v>92.924692331832119</v>
      </c>
    </row>
    <row r="13" spans="1:11" s="14" customFormat="1" ht="15" customHeight="1">
      <c r="A13" s="18" t="s">
        <v>3</v>
      </c>
      <c r="B13" s="18" t="s">
        <v>32</v>
      </c>
      <c r="C13" s="17">
        <v>43.879831048451038</v>
      </c>
      <c r="D13" s="17">
        <v>44.566703561429783</v>
      </c>
      <c r="E13" s="17">
        <v>45.137580098002267</v>
      </c>
      <c r="F13" s="17">
        <v>43.88870486916197</v>
      </c>
      <c r="G13" s="17">
        <v>47.525591706331092</v>
      </c>
      <c r="H13" s="17">
        <v>51.457039514092671</v>
      </c>
      <c r="I13" s="17">
        <v>50.059864307569512</v>
      </c>
      <c r="J13" s="17">
        <v>52.596468279921517</v>
      </c>
      <c r="K13" s="17">
        <v>55.526450293892161</v>
      </c>
    </row>
    <row r="14" spans="1:11" s="14" customFormat="1" ht="15" customHeight="1">
      <c r="A14" s="18"/>
      <c r="B14" s="18" t="s">
        <v>31</v>
      </c>
      <c r="C14" s="17">
        <v>61.838691871103926</v>
      </c>
      <c r="D14" s="17">
        <v>62.941520585802756</v>
      </c>
      <c r="E14" s="17">
        <v>65.198501275510196</v>
      </c>
      <c r="F14" s="17">
        <v>67.119255031541002</v>
      </c>
      <c r="G14" s="17">
        <v>68.721447757975014</v>
      </c>
      <c r="H14" s="17">
        <v>69.384235487790534</v>
      </c>
      <c r="I14" s="17">
        <v>71.316349462044826</v>
      </c>
      <c r="J14" s="17">
        <v>72.131960562597939</v>
      </c>
      <c r="K14" s="17">
        <v>74.538745387453886</v>
      </c>
    </row>
    <row r="15" spans="1:11" s="14" customFormat="1" ht="15" customHeight="1">
      <c r="A15" s="18"/>
      <c r="B15" s="18" t="s">
        <v>30</v>
      </c>
      <c r="C15" s="17">
        <v>77.334537861173231</v>
      </c>
      <c r="D15" s="17">
        <v>78.207135667151334</v>
      </c>
      <c r="E15" s="17">
        <v>79.786957651338</v>
      </c>
      <c r="F15" s="17">
        <v>83.872648335745311</v>
      </c>
      <c r="G15" s="17">
        <v>83.035607599474247</v>
      </c>
      <c r="H15" s="17">
        <v>85.397003303445032</v>
      </c>
      <c r="I15" s="17">
        <v>85.795128116741367</v>
      </c>
      <c r="J15" s="17">
        <v>86.374257481489849</v>
      </c>
      <c r="K15" s="17">
        <v>88.269118586627414</v>
      </c>
    </row>
    <row r="16" spans="1:11" s="14" customFormat="1" ht="15" customHeight="1">
      <c r="A16" s="16" t="s">
        <v>4</v>
      </c>
      <c r="B16" s="16" t="s">
        <v>32</v>
      </c>
      <c r="C16" s="30">
        <v>47.004494493011308</v>
      </c>
      <c r="D16" s="30">
        <v>51.124144672531756</v>
      </c>
      <c r="E16" s="30">
        <v>53.536407260588362</v>
      </c>
      <c r="F16" s="30">
        <v>53.568262411347511</v>
      </c>
      <c r="G16" s="30">
        <v>60.605302651325651</v>
      </c>
      <c r="H16" s="30">
        <v>57.430090131730992</v>
      </c>
      <c r="I16" s="30">
        <v>60.729189545354714</v>
      </c>
      <c r="J16" s="30">
        <v>56.003666361136581</v>
      </c>
      <c r="K16" s="30">
        <v>57.850903920373767</v>
      </c>
    </row>
    <row r="17" spans="1:11" s="14" customFormat="1" ht="15" customHeight="1">
      <c r="A17" s="16"/>
      <c r="B17" s="16" t="s">
        <v>31</v>
      </c>
      <c r="C17" s="30">
        <v>65.367892755145746</v>
      </c>
      <c r="D17" s="30">
        <v>68.833957881357776</v>
      </c>
      <c r="E17" s="30">
        <v>71.682509107658802</v>
      </c>
      <c r="F17" s="30">
        <v>74.712912058754853</v>
      </c>
      <c r="G17" s="30">
        <v>75.900048622708908</v>
      </c>
      <c r="H17" s="30">
        <v>76.078015687937224</v>
      </c>
      <c r="I17" s="30">
        <v>77.152473054147322</v>
      </c>
      <c r="J17" s="30">
        <v>77.965386238919379</v>
      </c>
      <c r="K17" s="30">
        <v>78.729966863264067</v>
      </c>
    </row>
    <row r="18" spans="1:11" s="14" customFormat="1" ht="15" customHeight="1">
      <c r="A18" s="16"/>
      <c r="B18" s="16" t="s">
        <v>30</v>
      </c>
      <c r="C18" s="30">
        <v>79.454357625845233</v>
      </c>
      <c r="D18" s="30">
        <v>79.586926917839293</v>
      </c>
      <c r="E18" s="30">
        <v>81.061692969870876</v>
      </c>
      <c r="F18" s="30">
        <v>84.548850009828953</v>
      </c>
      <c r="G18" s="30">
        <v>86.457039090127125</v>
      </c>
      <c r="H18" s="30">
        <v>87.079802588695387</v>
      </c>
      <c r="I18" s="30">
        <v>87.37448246323703</v>
      </c>
      <c r="J18" s="30">
        <v>88.919295213404396</v>
      </c>
      <c r="K18" s="30">
        <v>89.606267975800876</v>
      </c>
    </row>
    <row r="19" spans="1:11" s="14" customFormat="1" ht="15" customHeight="1">
      <c r="A19" s="18" t="s">
        <v>5</v>
      </c>
      <c r="B19" s="18" t="s">
        <v>32</v>
      </c>
      <c r="C19" s="17">
        <v>49.660729431721791</v>
      </c>
      <c r="D19" s="17">
        <v>54.157131960335626</v>
      </c>
      <c r="E19" s="17">
        <v>60.435809923864539</v>
      </c>
      <c r="F19" s="17">
        <v>59.917920656634763</v>
      </c>
      <c r="G19" s="17">
        <v>56.572890025575461</v>
      </c>
      <c r="H19" s="17">
        <v>48.951048951048946</v>
      </c>
      <c r="I19" s="17">
        <v>63.063063063063062</v>
      </c>
      <c r="J19" s="17">
        <v>54.76489028213166</v>
      </c>
      <c r="K19" s="17">
        <v>67.902030293264588</v>
      </c>
    </row>
    <row r="20" spans="1:11" s="14" customFormat="1" ht="15" customHeight="1">
      <c r="A20" s="18"/>
      <c r="B20" s="18" t="s">
        <v>31</v>
      </c>
      <c r="C20" s="17">
        <v>68.004414676635761</v>
      </c>
      <c r="D20" s="17">
        <v>68.966565349544055</v>
      </c>
      <c r="E20" s="17">
        <v>70.675605982465186</v>
      </c>
      <c r="F20" s="17">
        <v>75.433162326977069</v>
      </c>
      <c r="G20" s="17">
        <v>75.505524286012076</v>
      </c>
      <c r="H20" s="17">
        <v>73.602040816326536</v>
      </c>
      <c r="I20" s="17">
        <v>73.526117503309223</v>
      </c>
      <c r="J20" s="17">
        <v>77.844065007200157</v>
      </c>
      <c r="K20" s="17">
        <v>78.359564164648916</v>
      </c>
    </row>
    <row r="21" spans="1:11" s="14" customFormat="1" ht="15" customHeight="1">
      <c r="A21" s="18"/>
      <c r="B21" s="18" t="s">
        <v>30</v>
      </c>
      <c r="C21" s="17">
        <v>83.416366334534658</v>
      </c>
      <c r="D21" s="17">
        <v>84.037222619899794</v>
      </c>
      <c r="E21" s="17">
        <v>83.738400353513057</v>
      </c>
      <c r="F21" s="17">
        <v>84.481950304735093</v>
      </c>
      <c r="G21" s="17">
        <v>86.109909130246649</v>
      </c>
      <c r="H21" s="17">
        <v>84.62578899909829</v>
      </c>
      <c r="I21" s="17">
        <v>84.45723684210526</v>
      </c>
      <c r="J21" s="17">
        <v>84.153507161219252</v>
      </c>
      <c r="K21" s="17">
        <v>87.133227597145137</v>
      </c>
    </row>
    <row r="22" spans="1:11" s="14" customFormat="1" ht="15" customHeight="1">
      <c r="A22" s="16" t="s">
        <v>6</v>
      </c>
      <c r="B22" s="16" t="s">
        <v>32</v>
      </c>
      <c r="C22" s="30">
        <v>56.604539221447951</v>
      </c>
      <c r="D22" s="30">
        <v>62.271570668517242</v>
      </c>
      <c r="E22" s="30">
        <v>65.97564988483056</v>
      </c>
      <c r="F22" s="30">
        <v>65.09225948706046</v>
      </c>
      <c r="G22" s="30">
        <v>66.605794984173343</v>
      </c>
      <c r="H22" s="30">
        <v>64.983994090125563</v>
      </c>
      <c r="I22" s="30">
        <v>64.363221016561965</v>
      </c>
      <c r="J22" s="30">
        <v>65.203888738860385</v>
      </c>
      <c r="K22" s="30">
        <v>62.165757616070231</v>
      </c>
    </row>
    <row r="23" spans="1:11" s="14" customFormat="1" ht="15" customHeight="1">
      <c r="A23" s="16"/>
      <c r="B23" s="16" t="s">
        <v>31</v>
      </c>
      <c r="C23" s="30">
        <v>73.044553874096749</v>
      </c>
      <c r="D23" s="30">
        <v>76.921129714678315</v>
      </c>
      <c r="E23" s="30">
        <v>76.001009118102843</v>
      </c>
      <c r="F23" s="30">
        <v>78.821809364190713</v>
      </c>
      <c r="G23" s="30">
        <v>80.625402965828513</v>
      </c>
      <c r="H23" s="30">
        <v>80.249464905159059</v>
      </c>
      <c r="I23" s="30">
        <v>79.670428731114569</v>
      </c>
      <c r="J23" s="30">
        <v>81.065662403519894</v>
      </c>
      <c r="K23" s="30">
        <v>82.137758743754461</v>
      </c>
    </row>
    <row r="24" spans="1:11" s="14" customFormat="1" ht="15" customHeight="1">
      <c r="A24" s="16"/>
      <c r="B24" s="16" t="s">
        <v>30</v>
      </c>
      <c r="C24" s="30">
        <v>89.774384103173048</v>
      </c>
      <c r="D24" s="30">
        <v>87.903109182935637</v>
      </c>
      <c r="E24" s="30">
        <v>89.331366764995096</v>
      </c>
      <c r="F24" s="30">
        <v>90.145072536268145</v>
      </c>
      <c r="G24" s="30">
        <v>89.539864584772701</v>
      </c>
      <c r="H24" s="30">
        <v>89.007383100902373</v>
      </c>
      <c r="I24" s="30">
        <v>89.576445636579137</v>
      </c>
      <c r="J24" s="30">
        <v>91.671209643224898</v>
      </c>
      <c r="K24" s="30">
        <v>91.998509038951354</v>
      </c>
    </row>
    <row r="25" spans="1:11" s="14" customFormat="1" ht="15" customHeight="1">
      <c r="A25" s="18" t="s">
        <v>7</v>
      </c>
      <c r="B25" s="18" t="s">
        <v>32</v>
      </c>
      <c r="C25" s="17">
        <v>67.558334375390743</v>
      </c>
      <c r="D25" s="17">
        <v>65.65725207050329</v>
      </c>
      <c r="E25" s="17">
        <v>68.248631406526144</v>
      </c>
      <c r="F25" s="17">
        <v>65.613329503016374</v>
      </c>
      <c r="G25" s="17">
        <v>68.111956788607912</v>
      </c>
      <c r="H25" s="17">
        <v>66.853446080179296</v>
      </c>
      <c r="I25" s="17">
        <v>68.780760058856373</v>
      </c>
      <c r="J25" s="17">
        <v>70.818201239051476</v>
      </c>
      <c r="K25" s="17">
        <v>70.507864216491029</v>
      </c>
    </row>
    <row r="26" spans="1:11" s="14" customFormat="1" ht="15" customHeight="1">
      <c r="A26" s="18"/>
      <c r="B26" s="18" t="s">
        <v>31</v>
      </c>
      <c r="C26" s="17">
        <v>76.932998794475097</v>
      </c>
      <c r="D26" s="17">
        <v>78.079775244193272</v>
      </c>
      <c r="E26" s="17">
        <v>79.588663967611325</v>
      </c>
      <c r="F26" s="17">
        <v>81.278921672680966</v>
      </c>
      <c r="G26" s="17">
        <v>81.833147469598018</v>
      </c>
      <c r="H26" s="17">
        <v>81.551504238877641</v>
      </c>
      <c r="I26" s="17">
        <v>81.824770146024889</v>
      </c>
      <c r="J26" s="17">
        <v>82.983396579282129</v>
      </c>
      <c r="K26" s="17">
        <v>83.155402543523351</v>
      </c>
    </row>
    <row r="27" spans="1:11" s="14" customFormat="1" ht="15" customHeight="1">
      <c r="A27" s="18"/>
      <c r="B27" s="18" t="s">
        <v>30</v>
      </c>
      <c r="C27" s="17">
        <v>88.604718745672585</v>
      </c>
      <c r="D27" s="17">
        <v>88.642187763042216</v>
      </c>
      <c r="E27" s="17">
        <v>89.400050172709939</v>
      </c>
      <c r="F27" s="17">
        <v>90.710879844884545</v>
      </c>
      <c r="G27" s="17">
        <v>90.721426322418154</v>
      </c>
      <c r="H27" s="17">
        <v>90.342708850131672</v>
      </c>
      <c r="I27" s="17">
        <v>91.351675988138595</v>
      </c>
      <c r="J27" s="17">
        <v>91.724923065976469</v>
      </c>
      <c r="K27" s="17">
        <v>91.672308733920133</v>
      </c>
    </row>
    <row r="28" spans="1:11" s="14" customFormat="1" ht="15" customHeight="1">
      <c r="A28" s="16" t="s">
        <v>8</v>
      </c>
      <c r="B28" s="16" t="s">
        <v>32</v>
      </c>
      <c r="C28" s="30">
        <v>40.419900675052801</v>
      </c>
      <c r="D28" s="30">
        <v>44.930362116991638</v>
      </c>
      <c r="E28" s="30">
        <v>53.386535706977689</v>
      </c>
      <c r="F28" s="30">
        <v>58.104166666666657</v>
      </c>
      <c r="G28" s="30">
        <v>57.856919712589814</v>
      </c>
      <c r="H28" s="30">
        <v>56.033704483900095</v>
      </c>
      <c r="I28" s="30">
        <v>52.857662904987258</v>
      </c>
      <c r="J28" s="30">
        <v>55.637480798771122</v>
      </c>
      <c r="K28" s="30">
        <v>48.536209553158713</v>
      </c>
    </row>
    <row r="29" spans="1:11" s="14" customFormat="1" ht="15" customHeight="1">
      <c r="A29" s="16"/>
      <c r="B29" s="16" t="s">
        <v>31</v>
      </c>
      <c r="C29" s="30">
        <v>63.926545524468793</v>
      </c>
      <c r="D29" s="30">
        <v>65.27578237241552</v>
      </c>
      <c r="E29" s="30">
        <v>67.656798137765989</v>
      </c>
      <c r="F29" s="30">
        <v>70.19039682030899</v>
      </c>
      <c r="G29" s="30">
        <v>71.258936516216153</v>
      </c>
      <c r="H29" s="30">
        <v>71.86757629286717</v>
      </c>
      <c r="I29" s="30">
        <v>72.895252080274119</v>
      </c>
      <c r="J29" s="30">
        <v>75.003052130387033</v>
      </c>
      <c r="K29" s="30">
        <v>74.581580321223484</v>
      </c>
    </row>
    <row r="30" spans="1:11" s="14" customFormat="1" ht="15" customHeight="1">
      <c r="A30" s="16"/>
      <c r="B30" s="16" t="s">
        <v>30</v>
      </c>
      <c r="C30" s="30">
        <v>74.073685236706126</v>
      </c>
      <c r="D30" s="30">
        <v>78.178000323049588</v>
      </c>
      <c r="E30" s="30">
        <v>82.249300181129598</v>
      </c>
      <c r="F30" s="30">
        <v>82.974457327172871</v>
      </c>
      <c r="G30" s="30">
        <v>84.004272099901414</v>
      </c>
      <c r="H30" s="30">
        <v>84.490194482870876</v>
      </c>
      <c r="I30" s="30">
        <v>86.465919319204659</v>
      </c>
      <c r="J30" s="30">
        <v>86.775195099437752</v>
      </c>
      <c r="K30" s="30">
        <v>85.598394975575715</v>
      </c>
    </row>
    <row r="31" spans="1:11" s="14" customFormat="1" ht="15" customHeight="1">
      <c r="A31" s="18" t="s">
        <v>9</v>
      </c>
      <c r="B31" s="18" t="s">
        <v>32</v>
      </c>
      <c r="C31" s="17">
        <v>56.993146545334284</v>
      </c>
      <c r="D31" s="17">
        <v>61.580417719835033</v>
      </c>
      <c r="E31" s="17">
        <v>63.081748280048565</v>
      </c>
      <c r="F31" s="17">
        <v>65.964283045654923</v>
      </c>
      <c r="G31" s="17">
        <v>65.369204350314817</v>
      </c>
      <c r="H31" s="17">
        <v>66.696491816724446</v>
      </c>
      <c r="I31" s="17">
        <v>65.329653712384712</v>
      </c>
      <c r="J31" s="17">
        <v>66.594982078853064</v>
      </c>
      <c r="K31" s="17">
        <v>66.708419775316074</v>
      </c>
    </row>
    <row r="32" spans="1:11" s="14" customFormat="1" ht="15" customHeight="1">
      <c r="A32" s="18"/>
      <c r="B32" s="18" t="s">
        <v>31</v>
      </c>
      <c r="C32" s="17">
        <v>75.957678936036729</v>
      </c>
      <c r="D32" s="17">
        <v>77.14007635315599</v>
      </c>
      <c r="E32" s="17">
        <v>78.273852055206675</v>
      </c>
      <c r="F32" s="17">
        <v>80.704739304663178</v>
      </c>
      <c r="G32" s="17">
        <v>80.939149763823295</v>
      </c>
      <c r="H32" s="17">
        <v>81.310823618249202</v>
      </c>
      <c r="I32" s="17">
        <v>82.02006390954341</v>
      </c>
      <c r="J32" s="17">
        <v>83.332313013667175</v>
      </c>
      <c r="K32" s="17">
        <v>84.049075041484841</v>
      </c>
    </row>
    <row r="33" spans="1:11" s="14" customFormat="1" ht="15" customHeight="1">
      <c r="A33" s="18"/>
      <c r="B33" s="18" t="s">
        <v>30</v>
      </c>
      <c r="C33" s="17">
        <v>84.597019101927756</v>
      </c>
      <c r="D33" s="17">
        <v>86.68543465527992</v>
      </c>
      <c r="E33" s="17">
        <v>88.139802082947227</v>
      </c>
      <c r="F33" s="17">
        <v>89.555173261243553</v>
      </c>
      <c r="G33" s="17">
        <v>88.930518974663357</v>
      </c>
      <c r="H33" s="17">
        <v>89.583705876041648</v>
      </c>
      <c r="I33" s="17">
        <v>90.079172725803829</v>
      </c>
      <c r="J33" s="17">
        <v>90.836954800570041</v>
      </c>
      <c r="K33" s="17">
        <v>90.865508531367595</v>
      </c>
    </row>
    <row r="34" spans="1:11" s="14" customFormat="1" ht="15" customHeight="1">
      <c r="A34" s="16" t="s">
        <v>10</v>
      </c>
      <c r="B34" s="16" t="s">
        <v>32</v>
      </c>
      <c r="C34" s="30">
        <v>56.791132973456428</v>
      </c>
      <c r="D34" s="30">
        <v>60.923469023176047</v>
      </c>
      <c r="E34" s="30">
        <v>63.067724222086639</v>
      </c>
      <c r="F34" s="30">
        <v>64.685323414134857</v>
      </c>
      <c r="G34" s="30">
        <v>65.427237881671928</v>
      </c>
      <c r="H34" s="30">
        <v>62.441778772345259</v>
      </c>
      <c r="I34" s="30">
        <v>62.853570870448507</v>
      </c>
      <c r="J34" s="30">
        <v>64.022614356690084</v>
      </c>
      <c r="K34" s="30">
        <v>65.267106219499524</v>
      </c>
    </row>
    <row r="35" spans="1:11" s="14" customFormat="1" ht="15" customHeight="1">
      <c r="A35" s="16"/>
      <c r="B35" s="16" t="s">
        <v>31</v>
      </c>
      <c r="C35" s="30">
        <v>75.891419694774157</v>
      </c>
      <c r="D35" s="30">
        <v>77.094432389177655</v>
      </c>
      <c r="E35" s="30">
        <v>78.580024067388692</v>
      </c>
      <c r="F35" s="30">
        <v>80.36197293733359</v>
      </c>
      <c r="G35" s="30">
        <v>81.527388900854319</v>
      </c>
      <c r="H35" s="30">
        <v>80.973733604245098</v>
      </c>
      <c r="I35" s="30">
        <v>80.792104448531433</v>
      </c>
      <c r="J35" s="30">
        <v>81.849106196360864</v>
      </c>
      <c r="K35" s="30">
        <v>82.455688091301113</v>
      </c>
    </row>
    <row r="36" spans="1:11" s="14" customFormat="1" ht="15" customHeight="1">
      <c r="A36" s="16"/>
      <c r="B36" s="16" t="s">
        <v>30</v>
      </c>
      <c r="C36" s="30">
        <v>86.802317877797051</v>
      </c>
      <c r="D36" s="30">
        <v>86.940762138419515</v>
      </c>
      <c r="E36" s="30">
        <v>88.284757175894455</v>
      </c>
      <c r="F36" s="30">
        <v>89.476153630871053</v>
      </c>
      <c r="G36" s="30">
        <v>89.686460807600952</v>
      </c>
      <c r="H36" s="30">
        <v>89.724995434345871</v>
      </c>
      <c r="I36" s="30">
        <v>89.997202666790983</v>
      </c>
      <c r="J36" s="30">
        <v>91.474403406277858</v>
      </c>
      <c r="K36" s="30">
        <v>91.715002058152152</v>
      </c>
    </row>
    <row r="37" spans="1:11" s="14" customFormat="1" ht="15" customHeight="1">
      <c r="A37" s="18" t="s">
        <v>11</v>
      </c>
      <c r="B37" s="18" t="s">
        <v>32</v>
      </c>
      <c r="C37" s="17">
        <v>65.640570027364149</v>
      </c>
      <c r="D37" s="17">
        <v>64.80426164519325</v>
      </c>
      <c r="E37" s="17">
        <v>66.078467042629313</v>
      </c>
      <c r="F37" s="17">
        <v>69.708079690094067</v>
      </c>
      <c r="G37" s="17">
        <v>72.082348031715128</v>
      </c>
      <c r="H37" s="17">
        <v>69.882695911709575</v>
      </c>
      <c r="I37" s="17">
        <v>69.73773151277544</v>
      </c>
      <c r="J37" s="17">
        <v>73.582594913911095</v>
      </c>
      <c r="K37" s="17">
        <v>71.59206881469602</v>
      </c>
    </row>
    <row r="38" spans="1:11" s="14" customFormat="1" ht="15" customHeight="1">
      <c r="A38" s="18"/>
      <c r="B38" s="18" t="s">
        <v>31</v>
      </c>
      <c r="C38" s="17">
        <v>77.669357233575994</v>
      </c>
      <c r="D38" s="17">
        <v>79.792442367107668</v>
      </c>
      <c r="E38" s="17">
        <v>82.000248787162562</v>
      </c>
      <c r="F38" s="17">
        <v>83.140521363566251</v>
      </c>
      <c r="G38" s="17">
        <v>84.157723189442706</v>
      </c>
      <c r="H38" s="17">
        <v>82.680972773098631</v>
      </c>
      <c r="I38" s="17">
        <v>82.871398680186715</v>
      </c>
      <c r="J38" s="17">
        <v>83.138237230438207</v>
      </c>
      <c r="K38" s="17">
        <v>84.188454652494414</v>
      </c>
    </row>
    <row r="39" spans="1:11" s="14" customFormat="1" ht="15" customHeight="1">
      <c r="A39" s="18"/>
      <c r="B39" s="18" t="s">
        <v>30</v>
      </c>
      <c r="C39" s="17">
        <v>87.83068305023491</v>
      </c>
      <c r="D39" s="17">
        <v>89.125390900837289</v>
      </c>
      <c r="E39" s="17">
        <v>89.734562148355252</v>
      </c>
      <c r="F39" s="17">
        <v>91.931112559607541</v>
      </c>
      <c r="G39" s="17">
        <v>91.259474278342211</v>
      </c>
      <c r="H39" s="17">
        <v>91.520883627104098</v>
      </c>
      <c r="I39" s="17">
        <v>91.913592047409651</v>
      </c>
      <c r="J39" s="17">
        <v>91.316552532543639</v>
      </c>
      <c r="K39" s="17">
        <v>91.205458680818808</v>
      </c>
    </row>
    <row r="40" spans="1:11" s="14" customFormat="1" ht="15" customHeight="1">
      <c r="A40" s="16" t="s">
        <v>12</v>
      </c>
      <c r="B40" s="16" t="s">
        <v>32</v>
      </c>
      <c r="C40" s="30">
        <v>64.608312863292539</v>
      </c>
      <c r="D40" s="30">
        <v>62.043010752688154</v>
      </c>
      <c r="E40" s="30">
        <v>64.082687338501316</v>
      </c>
      <c r="F40" s="30">
        <v>68.787946930514948</v>
      </c>
      <c r="G40" s="30">
        <v>67.025683512841752</v>
      </c>
      <c r="H40" s="30">
        <v>62.554704595185996</v>
      </c>
      <c r="I40" s="30">
        <v>66.97120708748615</v>
      </c>
      <c r="J40" s="30">
        <v>65.541893051186733</v>
      </c>
      <c r="K40" s="30">
        <v>65.509191712868386</v>
      </c>
    </row>
    <row r="41" spans="1:11" s="14" customFormat="1" ht="15" customHeight="1">
      <c r="A41" s="16"/>
      <c r="B41" s="16" t="s">
        <v>31</v>
      </c>
      <c r="C41" s="30">
        <v>75.24366821633069</v>
      </c>
      <c r="D41" s="30">
        <v>76.10301079341032</v>
      </c>
      <c r="E41" s="30">
        <v>77.01379617267466</v>
      </c>
      <c r="F41" s="30">
        <v>79.28271224432612</v>
      </c>
      <c r="G41" s="30">
        <v>79.713509228852928</v>
      </c>
      <c r="H41" s="30">
        <v>79.978206010552853</v>
      </c>
      <c r="I41" s="30">
        <v>78.011923735316685</v>
      </c>
      <c r="J41" s="30">
        <v>78.950784845981346</v>
      </c>
      <c r="K41" s="30">
        <v>80.512578244950987</v>
      </c>
    </row>
    <row r="42" spans="1:11" s="14" customFormat="1" ht="15" customHeight="1">
      <c r="A42" s="16"/>
      <c r="B42" s="16" t="s">
        <v>30</v>
      </c>
      <c r="C42" s="30">
        <v>80.553937166674146</v>
      </c>
      <c r="D42" s="30">
        <v>85.268051721633014</v>
      </c>
      <c r="E42" s="30">
        <v>87.774413323239983</v>
      </c>
      <c r="F42" s="30">
        <v>87.83811686970887</v>
      </c>
      <c r="G42" s="30">
        <v>88.930983363531553</v>
      </c>
      <c r="H42" s="30">
        <v>85.718589936727923</v>
      </c>
      <c r="I42" s="30">
        <v>87.095897853844065</v>
      </c>
      <c r="J42" s="30">
        <v>88.195121951219519</v>
      </c>
      <c r="K42" s="30">
        <v>88.563327032136101</v>
      </c>
    </row>
    <row r="43" spans="1:11" s="14" customFormat="1" ht="15" customHeight="1">
      <c r="A43" s="18" t="s">
        <v>13</v>
      </c>
      <c r="B43" s="18" t="s">
        <v>32</v>
      </c>
      <c r="C43" s="17">
        <v>34.275538817364968</v>
      </c>
      <c r="D43" s="17">
        <v>43.214782435922913</v>
      </c>
      <c r="E43" s="17">
        <v>47.957371225577269</v>
      </c>
      <c r="F43" s="17">
        <v>45.376988701867646</v>
      </c>
      <c r="G43" s="17">
        <v>48.02272727272728</v>
      </c>
      <c r="H43" s="17">
        <v>53.030602171767029</v>
      </c>
      <c r="I43" s="17">
        <v>51.400813375508356</v>
      </c>
      <c r="J43" s="17">
        <v>46.68721109399074</v>
      </c>
      <c r="K43" s="17">
        <v>50.732639626247597</v>
      </c>
    </row>
    <row r="44" spans="1:11" s="14" customFormat="1" ht="15" customHeight="1">
      <c r="A44" s="18"/>
      <c r="B44" s="18" t="s">
        <v>31</v>
      </c>
      <c r="C44" s="17">
        <v>64.570733006200314</v>
      </c>
      <c r="D44" s="17">
        <v>66.678448005026723</v>
      </c>
      <c r="E44" s="17">
        <v>68.788085698457905</v>
      </c>
      <c r="F44" s="17">
        <v>72.76641967645574</v>
      </c>
      <c r="G44" s="17">
        <v>74.221221312435716</v>
      </c>
      <c r="H44" s="17">
        <v>74.52074802430819</v>
      </c>
      <c r="I44" s="17">
        <v>75.832799278044419</v>
      </c>
      <c r="J44" s="17">
        <v>77.760744166709955</v>
      </c>
      <c r="K44" s="17">
        <v>78.456317819955331</v>
      </c>
    </row>
    <row r="45" spans="1:11" s="14" customFormat="1" ht="15" customHeight="1">
      <c r="A45" s="18"/>
      <c r="B45" s="18" t="s">
        <v>30</v>
      </c>
      <c r="C45" s="17">
        <v>76.532948165912686</v>
      </c>
      <c r="D45" s="17">
        <v>80.009105029189669</v>
      </c>
      <c r="E45" s="17">
        <v>82.455185842735247</v>
      </c>
      <c r="F45" s="17">
        <v>83.363840340103906</v>
      </c>
      <c r="G45" s="17">
        <v>84.382035786230588</v>
      </c>
      <c r="H45" s="17">
        <v>86.353522867737937</v>
      </c>
      <c r="I45" s="17">
        <v>86.86856376820424</v>
      </c>
      <c r="J45" s="17">
        <v>88.481368281312712</v>
      </c>
      <c r="K45" s="17">
        <v>89.181395348837199</v>
      </c>
    </row>
    <row r="46" spans="1:11" s="14" customFormat="1" ht="15" customHeight="1">
      <c r="A46" s="16" t="s">
        <v>14</v>
      </c>
      <c r="B46" s="16" t="s">
        <v>32</v>
      </c>
      <c r="C46" s="30">
        <v>34.345341736763366</v>
      </c>
      <c r="D46" s="30">
        <v>52.313604919292843</v>
      </c>
      <c r="E46" s="30">
        <v>59.833024118738386</v>
      </c>
      <c r="F46" s="30">
        <v>54.475280279360426</v>
      </c>
      <c r="G46" s="30">
        <v>53.145559210526315</v>
      </c>
      <c r="H46" s="30">
        <v>46.153846153846153</v>
      </c>
      <c r="I46" s="30">
        <v>51.102843475950031</v>
      </c>
      <c r="J46" s="30">
        <v>50.338111982688673</v>
      </c>
      <c r="K46" s="30">
        <v>58.351528384279469</v>
      </c>
    </row>
    <row r="47" spans="1:11" s="14" customFormat="1" ht="15" customHeight="1">
      <c r="A47" s="16"/>
      <c r="B47" s="16" t="s">
        <v>31</v>
      </c>
      <c r="C47" s="30">
        <v>63.957397180393095</v>
      </c>
      <c r="D47" s="30">
        <v>66.751151565909254</v>
      </c>
      <c r="E47" s="30">
        <v>69.503915316370581</v>
      </c>
      <c r="F47" s="30">
        <v>72.720525869380836</v>
      </c>
      <c r="G47" s="30">
        <v>74.476145630444563</v>
      </c>
      <c r="H47" s="30">
        <v>73.774820221101209</v>
      </c>
      <c r="I47" s="30">
        <v>76.532860908265988</v>
      </c>
      <c r="J47" s="30">
        <v>78.798722866265251</v>
      </c>
      <c r="K47" s="30">
        <v>78.283636993118989</v>
      </c>
    </row>
    <row r="48" spans="1:11" s="14" customFormat="1" ht="15" customHeight="1">
      <c r="A48" s="16"/>
      <c r="B48" s="16" t="s">
        <v>30</v>
      </c>
      <c r="C48" s="30">
        <v>75.962232172508948</v>
      </c>
      <c r="D48" s="30">
        <v>80.423311444652938</v>
      </c>
      <c r="E48" s="30">
        <v>80.802031117765765</v>
      </c>
      <c r="F48" s="30">
        <v>81.40432098765433</v>
      </c>
      <c r="G48" s="30">
        <v>82.548872692595864</v>
      </c>
      <c r="H48" s="30">
        <v>83.621091927204873</v>
      </c>
      <c r="I48" s="30">
        <v>84.58626643644574</v>
      </c>
      <c r="J48" s="30">
        <v>85.737190193065672</v>
      </c>
      <c r="K48" s="30">
        <v>86.038441003737304</v>
      </c>
    </row>
    <row r="49" spans="1:11" s="14" customFormat="1" ht="15" customHeight="1">
      <c r="A49" s="18" t="s">
        <v>15</v>
      </c>
      <c r="B49" s="18" t="s">
        <v>32</v>
      </c>
      <c r="C49" s="17">
        <v>59.145440576798066</v>
      </c>
      <c r="D49" s="17">
        <v>57.532084998948044</v>
      </c>
      <c r="E49" s="17">
        <v>62.741460220451813</v>
      </c>
      <c r="F49" s="17">
        <v>70.048569886670251</v>
      </c>
      <c r="G49" s="17">
        <v>68.962999026290177</v>
      </c>
      <c r="H49" s="17">
        <v>66.755942417140957</v>
      </c>
      <c r="I49" s="17">
        <v>65.704387990762143</v>
      </c>
      <c r="J49" s="17">
        <v>66.826450344149436</v>
      </c>
      <c r="K49" s="17">
        <v>67.451442024720436</v>
      </c>
    </row>
    <row r="50" spans="1:11" s="14" customFormat="1" ht="15" customHeight="1">
      <c r="A50" s="18"/>
      <c r="B50" s="18" t="s">
        <v>31</v>
      </c>
      <c r="C50" s="17">
        <v>77.127112313785176</v>
      </c>
      <c r="D50" s="17">
        <v>78.564330267470154</v>
      </c>
      <c r="E50" s="17">
        <v>80.467875768004561</v>
      </c>
      <c r="F50" s="17">
        <v>82.402053893840389</v>
      </c>
      <c r="G50" s="17">
        <v>82.783084385751224</v>
      </c>
      <c r="H50" s="17">
        <v>82.333814250952869</v>
      </c>
      <c r="I50" s="17">
        <v>81.125281320330089</v>
      </c>
      <c r="J50" s="17">
        <v>82.161742170806974</v>
      </c>
      <c r="K50" s="17">
        <v>83.569241311377098</v>
      </c>
    </row>
    <row r="51" spans="1:11" s="14" customFormat="1" ht="15" customHeight="1">
      <c r="A51" s="18"/>
      <c r="B51" s="18" t="s">
        <v>30</v>
      </c>
      <c r="C51" s="17">
        <v>85.975910900569474</v>
      </c>
      <c r="D51" s="17">
        <v>86.181292669556981</v>
      </c>
      <c r="E51" s="17">
        <v>88.238344655914545</v>
      </c>
      <c r="F51" s="17">
        <v>88.494432790059705</v>
      </c>
      <c r="G51" s="17">
        <v>88.730944561541108</v>
      </c>
      <c r="H51" s="17">
        <v>89.170328250193847</v>
      </c>
      <c r="I51" s="17">
        <v>89.660034466551778</v>
      </c>
      <c r="J51" s="17">
        <v>90.735547355473528</v>
      </c>
      <c r="K51" s="17">
        <v>91.699487987396608</v>
      </c>
    </row>
    <row r="52" spans="1:11" s="14" customFormat="1" ht="15" customHeight="1">
      <c r="A52" s="16" t="s">
        <v>16</v>
      </c>
      <c r="B52" s="16" t="s">
        <v>32</v>
      </c>
      <c r="C52" s="30">
        <v>48.31578656497831</v>
      </c>
      <c r="D52" s="30">
        <v>56.274319066147861</v>
      </c>
      <c r="E52" s="30">
        <v>61.997563946406821</v>
      </c>
      <c r="F52" s="30">
        <v>55.951580363147272</v>
      </c>
      <c r="G52" s="30">
        <v>60.501392757660163</v>
      </c>
      <c r="H52" s="30">
        <v>52.979485509605986</v>
      </c>
      <c r="I52" s="30">
        <v>61.422484431333977</v>
      </c>
      <c r="J52" s="30">
        <v>54.979253112033199</v>
      </c>
      <c r="K52" s="30">
        <v>56.685575364667741</v>
      </c>
    </row>
    <row r="53" spans="1:11" s="14" customFormat="1" ht="15" customHeight="1">
      <c r="A53" s="16"/>
      <c r="B53" s="16" t="s">
        <v>31</v>
      </c>
      <c r="C53" s="30">
        <v>67.168299006710512</v>
      </c>
      <c r="D53" s="30">
        <v>68.612266360724703</v>
      </c>
      <c r="E53" s="30">
        <v>72.624627183638694</v>
      </c>
      <c r="F53" s="30">
        <v>75.834745568634659</v>
      </c>
      <c r="G53" s="30">
        <v>78.664897922475035</v>
      </c>
      <c r="H53" s="30">
        <v>75.871693866066408</v>
      </c>
      <c r="I53" s="30">
        <v>78.283147487698074</v>
      </c>
      <c r="J53" s="30">
        <v>79.131807419100227</v>
      </c>
      <c r="K53" s="30">
        <v>79.843324250681192</v>
      </c>
    </row>
    <row r="54" spans="1:11" s="14" customFormat="1" ht="15" customHeight="1">
      <c r="A54" s="16"/>
      <c r="B54" s="16" t="s">
        <v>30</v>
      </c>
      <c r="C54" s="30">
        <v>82.815065815196149</v>
      </c>
      <c r="D54" s="30">
        <v>79.939301972685868</v>
      </c>
      <c r="E54" s="30">
        <v>82.459063487503599</v>
      </c>
      <c r="F54" s="30">
        <v>84.878165312947928</v>
      </c>
      <c r="G54" s="30">
        <v>84.411850982692869</v>
      </c>
      <c r="H54" s="30">
        <v>87.130750605326867</v>
      </c>
      <c r="I54" s="30">
        <v>89.230769230769212</v>
      </c>
      <c r="J54" s="30">
        <v>88.329467669853472</v>
      </c>
      <c r="K54" s="30">
        <v>88.347670651323881</v>
      </c>
    </row>
    <row r="55" spans="1:11" s="14" customFormat="1" ht="15" customHeight="1">
      <c r="A55" s="13" t="s">
        <v>17</v>
      </c>
      <c r="B55" s="13" t="s">
        <v>32</v>
      </c>
      <c r="C55" s="11">
        <v>59.653069677735125</v>
      </c>
      <c r="D55" s="11">
        <v>62.194812847074786</v>
      </c>
      <c r="E55" s="11">
        <v>64.585232153278213</v>
      </c>
      <c r="F55" s="11">
        <v>65.459825887890005</v>
      </c>
      <c r="G55" s="11">
        <v>66.34871566185835</v>
      </c>
      <c r="H55" s="11">
        <v>64.852394003023377</v>
      </c>
      <c r="I55" s="11">
        <v>65.508826285692422</v>
      </c>
      <c r="J55" s="11">
        <v>66.700745706626279</v>
      </c>
      <c r="K55" s="11">
        <v>67.570787099169635</v>
      </c>
    </row>
    <row r="56" spans="1:11" s="14" customFormat="1" ht="15" customHeight="1">
      <c r="A56" s="13"/>
      <c r="B56" s="13" t="s">
        <v>31</v>
      </c>
      <c r="C56" s="11">
        <v>74.586827389581956</v>
      </c>
      <c r="D56" s="11">
        <v>76.283221593595869</v>
      </c>
      <c r="E56" s="11">
        <v>77.820627586435549</v>
      </c>
      <c r="F56" s="11">
        <v>79.967865249879907</v>
      </c>
      <c r="G56" s="11">
        <v>80.958337429762011</v>
      </c>
      <c r="H56" s="11">
        <v>80.341069855795638</v>
      </c>
      <c r="I56" s="11">
        <v>80.847332252513297</v>
      </c>
      <c r="J56" s="11">
        <v>82.13184997588958</v>
      </c>
      <c r="K56" s="11">
        <v>82.736243595777353</v>
      </c>
    </row>
    <row r="57" spans="1:11" s="14" customFormat="1" ht="15" customHeight="1">
      <c r="A57" s="13"/>
      <c r="B57" s="13" t="s">
        <v>30</v>
      </c>
      <c r="C57" s="11">
        <v>85.624373131580313</v>
      </c>
      <c r="D57" s="11">
        <v>86.309906629848669</v>
      </c>
      <c r="E57" s="11">
        <v>87.631406018415618</v>
      </c>
      <c r="F57" s="11">
        <v>89.070663825307776</v>
      </c>
      <c r="G57" s="11">
        <v>89.388704503908158</v>
      </c>
      <c r="H57" s="11">
        <v>89.696240928619346</v>
      </c>
      <c r="I57" s="11">
        <v>90.135853514471336</v>
      </c>
      <c r="J57" s="11">
        <v>90.973799810344786</v>
      </c>
      <c r="K57" s="11">
        <v>91.284322796383591</v>
      </c>
    </row>
    <row r="58" spans="1:11" s="14" customFormat="1" ht="3.95" customHeight="1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120"/>
    </row>
    <row r="59" spans="1:11" s="6" customFormat="1" ht="15" customHeight="1">
      <c r="A59" s="13" t="s">
        <v>18</v>
      </c>
      <c r="B59" s="13" t="s">
        <v>32</v>
      </c>
      <c r="C59" s="11">
        <v>68.140125984665801</v>
      </c>
      <c r="D59" s="11">
        <v>82.944200603551792</v>
      </c>
      <c r="E59" s="11">
        <v>83.594952143436217</v>
      </c>
      <c r="F59" s="11">
        <v>84.276708434961677</v>
      </c>
      <c r="G59" s="11">
        <v>84.002153394760128</v>
      </c>
      <c r="H59" s="11">
        <v>81.432277245414966</v>
      </c>
      <c r="I59" s="11">
        <v>80.927556079482898</v>
      </c>
      <c r="J59" s="11">
        <v>80.959536893774626</v>
      </c>
      <c r="K59" s="11">
        <v>80.559859355599798</v>
      </c>
    </row>
    <row r="60" spans="1:11" s="6" customFormat="1" ht="15" customHeight="1">
      <c r="A60" s="13"/>
      <c r="B60" s="12" t="s">
        <v>31</v>
      </c>
      <c r="C60" s="11">
        <v>82.478649774522609</v>
      </c>
      <c r="D60" s="11">
        <v>88.552748419671204</v>
      </c>
      <c r="E60" s="11">
        <v>89.029661564619786</v>
      </c>
      <c r="F60" s="11">
        <v>89.332204316104736</v>
      </c>
      <c r="G60" s="11">
        <v>89.44881575250281</v>
      </c>
      <c r="H60" s="11">
        <v>88.075137009544292</v>
      </c>
      <c r="I60" s="11">
        <v>87.609457574966697</v>
      </c>
      <c r="J60" s="11">
        <v>87.741034786720704</v>
      </c>
      <c r="K60" s="11">
        <v>87.746325607356752</v>
      </c>
    </row>
    <row r="61" spans="1:11" s="6" customFormat="1" ht="15" customHeight="1">
      <c r="A61" s="13"/>
      <c r="B61" s="12" t="s">
        <v>30</v>
      </c>
      <c r="C61" s="11">
        <v>88.205889415045178</v>
      </c>
      <c r="D61" s="11">
        <v>68.714161537697876</v>
      </c>
      <c r="E61" s="11">
        <v>69.400921234944747</v>
      </c>
      <c r="F61" s="11">
        <v>70.116428630901694</v>
      </c>
      <c r="G61" s="11">
        <v>70.022041759803813</v>
      </c>
      <c r="H61" s="11">
        <v>66.867581678531323</v>
      </c>
      <c r="I61" s="11">
        <v>65.874750172759619</v>
      </c>
      <c r="J61" s="11">
        <v>65.770624956814686</v>
      </c>
      <c r="K61" s="11">
        <v>64.928445032261834</v>
      </c>
    </row>
    <row r="62" spans="1:11" s="6" customFormat="1" ht="25.5" customHeight="1">
      <c r="A62" s="10"/>
      <c r="B62" s="10"/>
      <c r="C62" s="4"/>
      <c r="D62" s="4"/>
      <c r="E62" s="4"/>
      <c r="F62" s="4"/>
      <c r="G62" s="4"/>
      <c r="H62" s="4"/>
      <c r="I62" s="4"/>
      <c r="J62" s="4"/>
      <c r="K62" s="4"/>
    </row>
    <row r="63" spans="1:11" s="6" customFormat="1">
      <c r="A63" s="8" t="s">
        <v>49</v>
      </c>
      <c r="B63" s="8"/>
      <c r="C63" s="7"/>
      <c r="D63" s="7"/>
      <c r="E63" s="7"/>
      <c r="F63" s="7"/>
      <c r="G63" s="7"/>
      <c r="H63" s="7"/>
      <c r="I63" s="7"/>
      <c r="J63" s="7"/>
      <c r="K63" s="7"/>
    </row>
  </sheetData>
  <conditionalFormatting sqref="C59:K61">
    <cfRule type="expression" dxfId="79" priority="1" stopIfTrue="1">
      <formula>#REF!=1</formula>
    </cfRule>
  </conditionalFormatting>
  <conditionalFormatting sqref="C55:K55">
    <cfRule type="expression" dxfId="78" priority="2" stopIfTrue="1">
      <formula>#REF!=1</formula>
    </cfRule>
  </conditionalFormatting>
  <conditionalFormatting sqref="C56:K57">
    <cfRule type="expression" dxfId="77" priority="3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&amp;C&amp;8-20-</oddHeader>
    <oddFooter>&amp;C&amp;8Statistische Ämter des Bundes und der Länder, Internationale Bildungsindikatoren,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T65"/>
  <sheetViews>
    <sheetView showGridLines="0" zoomScaleNormal="100" workbookViewId="0"/>
  </sheetViews>
  <sheetFormatPr baseColWidth="10" defaultRowHeight="12.75"/>
  <cols>
    <col min="1" max="2" width="11.42578125" style="535" customWidth="1"/>
    <col min="3" max="6" width="11.42578125" style="535"/>
    <col min="7" max="7" width="13.28515625" style="535" customWidth="1"/>
    <col min="8" max="16384" width="11.42578125" style="535"/>
  </cols>
  <sheetData>
    <row r="1" spans="1:7">
      <c r="A1" s="739" t="s">
        <v>461</v>
      </c>
      <c r="B1" s="147"/>
    </row>
    <row r="2" spans="1:7">
      <c r="A2" s="740"/>
      <c r="B2" s="740"/>
      <c r="C2" s="740"/>
      <c r="D2" s="740"/>
      <c r="E2" s="740"/>
      <c r="F2" s="740"/>
      <c r="G2" s="740"/>
    </row>
    <row r="3" spans="1:7" ht="15.75">
      <c r="A3" s="741" t="s">
        <v>571</v>
      </c>
      <c r="B3" s="742"/>
      <c r="C3" s="742"/>
      <c r="D3" s="742"/>
      <c r="E3" s="742"/>
      <c r="F3" s="742"/>
      <c r="G3" s="742"/>
    </row>
    <row r="4" spans="1:7">
      <c r="A4" s="740"/>
      <c r="B4" s="740"/>
      <c r="C4" s="740"/>
      <c r="D4" s="740"/>
      <c r="E4" s="740"/>
      <c r="F4" s="740"/>
      <c r="G4" s="740"/>
    </row>
    <row r="5" spans="1:7">
      <c r="A5" s="740"/>
      <c r="B5" s="740"/>
      <c r="C5" s="740"/>
      <c r="D5" s="740"/>
      <c r="E5" s="740"/>
      <c r="F5" s="740"/>
      <c r="G5" s="740"/>
    </row>
    <row r="6" spans="1:7">
      <c r="A6" s="740"/>
      <c r="B6" s="740"/>
      <c r="C6" s="740"/>
      <c r="D6" s="740"/>
      <c r="E6" s="740"/>
      <c r="F6" s="740"/>
      <c r="G6" s="740"/>
    </row>
    <row r="7" spans="1:7">
      <c r="A7" s="740"/>
      <c r="B7" s="740"/>
      <c r="C7" s="740"/>
      <c r="D7" s="740"/>
      <c r="E7" s="740"/>
      <c r="F7" s="740"/>
      <c r="G7" s="740"/>
    </row>
    <row r="8" spans="1:7">
      <c r="A8" s="743" t="s">
        <v>572</v>
      </c>
      <c r="B8" s="744"/>
      <c r="C8" s="744"/>
      <c r="D8" s="744"/>
      <c r="E8" s="744"/>
      <c r="F8" s="744"/>
      <c r="G8" s="744"/>
    </row>
    <row r="9" spans="1:7">
      <c r="A9" s="745" t="s">
        <v>573</v>
      </c>
      <c r="B9" s="740"/>
      <c r="C9" s="740"/>
      <c r="D9" s="740"/>
      <c r="E9" s="740"/>
      <c r="F9" s="740"/>
      <c r="G9" s="740"/>
    </row>
    <row r="10" spans="1:7">
      <c r="A10" s="745"/>
      <c r="B10" s="740"/>
      <c r="C10" s="740"/>
      <c r="D10" s="740"/>
      <c r="E10" s="740"/>
      <c r="F10" s="740"/>
      <c r="G10" s="740"/>
    </row>
    <row r="11" spans="1:7">
      <c r="A11" s="745"/>
      <c r="B11" s="740"/>
      <c r="C11" s="740"/>
      <c r="D11" s="740"/>
      <c r="E11" s="740"/>
      <c r="F11" s="740"/>
      <c r="G11" s="740"/>
    </row>
    <row r="12" spans="1:7">
      <c r="A12" s="743" t="s">
        <v>574</v>
      </c>
      <c r="B12" s="744"/>
      <c r="C12" s="744"/>
      <c r="D12" s="744"/>
      <c r="E12" s="744"/>
      <c r="F12" s="744"/>
      <c r="G12" s="744"/>
    </row>
    <row r="13" spans="1:7">
      <c r="A13" s="745" t="s">
        <v>575</v>
      </c>
      <c r="B13" s="740"/>
      <c r="C13" s="740"/>
      <c r="D13" s="740"/>
      <c r="E13" s="740"/>
      <c r="F13" s="740"/>
      <c r="G13" s="740"/>
    </row>
    <row r="14" spans="1:7">
      <c r="A14" s="745" t="s">
        <v>576</v>
      </c>
      <c r="B14" s="740"/>
      <c r="C14" s="740"/>
      <c r="D14" s="740"/>
      <c r="E14" s="740"/>
      <c r="F14" s="740"/>
      <c r="G14" s="740"/>
    </row>
    <row r="15" spans="1:7">
      <c r="A15" s="828" t="s">
        <v>577</v>
      </c>
      <c r="B15" s="828"/>
      <c r="C15" s="829"/>
      <c r="D15" s="740"/>
      <c r="E15" s="740"/>
      <c r="F15" s="740"/>
      <c r="G15" s="740"/>
    </row>
    <row r="16" spans="1:7">
      <c r="A16" s="828" t="s">
        <v>578</v>
      </c>
      <c r="B16" s="828"/>
      <c r="C16" s="829"/>
      <c r="D16" s="740"/>
      <c r="E16" s="740"/>
      <c r="F16" s="740"/>
      <c r="G16" s="740"/>
    </row>
    <row r="17" spans="1:7">
      <c r="A17" s="746" t="s">
        <v>579</v>
      </c>
      <c r="B17" s="740"/>
      <c r="C17" s="740"/>
      <c r="D17" s="740"/>
      <c r="E17" s="740"/>
      <c r="F17" s="740"/>
      <c r="G17" s="740"/>
    </row>
    <row r="18" spans="1:7">
      <c r="A18" s="745"/>
      <c r="B18" s="740"/>
      <c r="C18" s="740"/>
      <c r="D18" s="740"/>
      <c r="E18" s="740"/>
      <c r="F18" s="740"/>
      <c r="G18" s="740"/>
    </row>
    <row r="19" spans="1:7">
      <c r="A19" s="745"/>
      <c r="B19" s="740"/>
      <c r="C19" s="740"/>
      <c r="D19" s="740"/>
      <c r="E19" s="740"/>
      <c r="F19" s="740"/>
      <c r="G19" s="740"/>
    </row>
    <row r="20" spans="1:7">
      <c r="A20" s="743" t="s">
        <v>580</v>
      </c>
      <c r="B20" s="747"/>
      <c r="C20" s="744"/>
      <c r="D20" s="744"/>
      <c r="E20" s="744"/>
      <c r="F20" s="744"/>
      <c r="G20" s="744"/>
    </row>
    <row r="21" spans="1:7">
      <c r="A21" s="745" t="s">
        <v>575</v>
      </c>
      <c r="B21" s="748"/>
      <c r="C21" s="740"/>
      <c r="D21" s="740"/>
      <c r="E21" s="740"/>
      <c r="F21" s="740"/>
      <c r="G21" s="740"/>
    </row>
    <row r="22" spans="1:7">
      <c r="A22" s="745" t="s">
        <v>583</v>
      </c>
      <c r="B22" s="748"/>
      <c r="C22" s="740"/>
      <c r="D22" s="740"/>
      <c r="E22" s="740"/>
      <c r="F22" s="740"/>
      <c r="G22" s="740"/>
    </row>
    <row r="23" spans="1:7">
      <c r="A23" s="828" t="s">
        <v>584</v>
      </c>
      <c r="B23" s="828"/>
      <c r="C23" s="829"/>
      <c r="D23" s="740"/>
      <c r="E23" s="740"/>
      <c r="F23" s="740"/>
      <c r="G23" s="740"/>
    </row>
    <row r="24" spans="1:7">
      <c r="A24" s="828" t="s">
        <v>585</v>
      </c>
      <c r="B24" s="828"/>
      <c r="C24" s="829"/>
      <c r="D24" s="740"/>
      <c r="E24" s="740"/>
      <c r="F24" s="740"/>
      <c r="G24" s="740"/>
    </row>
    <row r="25" spans="1:7">
      <c r="A25" s="755" t="s">
        <v>586</v>
      </c>
      <c r="B25" s="747"/>
      <c r="C25" s="744"/>
      <c r="D25" s="744"/>
      <c r="E25" s="744"/>
      <c r="F25" s="744"/>
      <c r="G25" s="744"/>
    </row>
    <row r="26" spans="1:7">
      <c r="A26" s="740"/>
      <c r="B26" s="740"/>
      <c r="C26" s="740"/>
      <c r="D26" s="740"/>
      <c r="E26" s="740"/>
      <c r="F26" s="740"/>
      <c r="G26" s="740"/>
    </row>
    <row r="27" spans="1:7">
      <c r="A27" s="740"/>
      <c r="B27" s="740"/>
      <c r="C27" s="740"/>
      <c r="D27" s="740"/>
      <c r="E27" s="740"/>
      <c r="F27" s="740"/>
      <c r="G27" s="740"/>
    </row>
    <row r="28" spans="1:7">
      <c r="A28" s="749"/>
      <c r="B28" s="740"/>
      <c r="C28" s="740"/>
      <c r="D28" s="740"/>
      <c r="E28" s="740"/>
      <c r="F28" s="740"/>
      <c r="G28" s="740"/>
    </row>
    <row r="29" spans="1:7">
      <c r="A29" s="745" t="s">
        <v>595</v>
      </c>
      <c r="B29" s="740"/>
      <c r="C29" s="740"/>
      <c r="D29" s="740"/>
      <c r="E29" s="740"/>
      <c r="F29" s="740"/>
      <c r="G29" s="745"/>
    </row>
    <row r="30" spans="1:7">
      <c r="A30" s="745" t="s">
        <v>587</v>
      </c>
      <c r="B30" s="740"/>
      <c r="C30" s="740"/>
      <c r="D30" s="740"/>
      <c r="E30" s="740"/>
      <c r="F30" s="740"/>
      <c r="G30" s="740"/>
    </row>
    <row r="31" spans="1:7">
      <c r="A31" s="745"/>
      <c r="B31" s="740"/>
      <c r="C31" s="740"/>
      <c r="D31" s="740"/>
      <c r="E31" s="740"/>
      <c r="F31" s="740"/>
      <c r="G31" s="740"/>
    </row>
    <row r="32" spans="1:7">
      <c r="A32" s="740" t="s">
        <v>588</v>
      </c>
      <c r="B32" s="740"/>
      <c r="C32" s="740"/>
      <c r="D32" s="740"/>
      <c r="E32" s="740"/>
      <c r="F32" s="740"/>
      <c r="G32" s="740"/>
    </row>
    <row r="33" spans="1:17">
      <c r="A33" s="745"/>
      <c r="B33" s="740"/>
      <c r="C33" s="740"/>
      <c r="D33" s="740"/>
      <c r="E33" s="740"/>
      <c r="F33" s="740"/>
      <c r="G33" s="740"/>
    </row>
    <row r="34" spans="1:17">
      <c r="A34" s="754" t="s">
        <v>589</v>
      </c>
      <c r="B34" s="750"/>
      <c r="C34" s="744"/>
      <c r="D34" s="744"/>
      <c r="E34" s="744"/>
      <c r="F34" s="744"/>
      <c r="G34" s="744"/>
    </row>
    <row r="35" spans="1:17">
      <c r="A35" s="755" t="s">
        <v>581</v>
      </c>
      <c r="B35" s="740"/>
      <c r="C35" s="740"/>
      <c r="D35" s="740"/>
      <c r="E35" s="740"/>
      <c r="F35" s="740"/>
      <c r="G35" s="740"/>
    </row>
    <row r="36" spans="1:17">
      <c r="A36" s="740"/>
      <c r="B36" s="740"/>
      <c r="C36" s="740"/>
      <c r="D36" s="740"/>
      <c r="E36" s="740"/>
      <c r="F36" s="740"/>
      <c r="G36" s="740"/>
    </row>
    <row r="37" spans="1:17">
      <c r="A37" s="740"/>
      <c r="B37" s="740"/>
      <c r="C37" s="740"/>
      <c r="D37" s="740"/>
      <c r="E37" s="740"/>
      <c r="F37" s="740"/>
      <c r="G37" s="740"/>
      <c r="Q37" s="536"/>
    </row>
    <row r="38" spans="1:17">
      <c r="A38" s="743" t="s">
        <v>590</v>
      </c>
      <c r="B38" s="744"/>
      <c r="C38" s="751"/>
      <c r="D38" s="744"/>
      <c r="E38" s="744"/>
      <c r="F38" s="744"/>
      <c r="G38" s="744"/>
      <c r="Q38" s="536"/>
    </row>
    <row r="39" spans="1:17">
      <c r="A39" s="743"/>
      <c r="B39" s="740"/>
      <c r="C39" s="740"/>
      <c r="D39" s="740"/>
      <c r="E39" s="740"/>
      <c r="F39" s="740"/>
      <c r="G39" s="740"/>
      <c r="Q39" s="536"/>
    </row>
    <row r="40" spans="1:17">
      <c r="A40" s="745" t="s">
        <v>591</v>
      </c>
      <c r="B40" s="745"/>
      <c r="C40" s="752"/>
      <c r="D40" s="740"/>
      <c r="E40" s="740"/>
      <c r="F40" s="740"/>
      <c r="G40" s="740"/>
      <c r="Q40" s="536"/>
    </row>
    <row r="41" spans="1:17">
      <c r="A41" s="745" t="s">
        <v>582</v>
      </c>
      <c r="B41" s="745"/>
      <c r="C41" s="740"/>
      <c r="D41" s="740"/>
      <c r="E41" s="740"/>
      <c r="F41" s="740"/>
      <c r="G41" s="740"/>
      <c r="Q41" s="536"/>
    </row>
    <row r="42" spans="1:17">
      <c r="A42" s="745"/>
      <c r="B42" s="745"/>
      <c r="C42" s="740"/>
      <c r="D42" s="740"/>
      <c r="E42" s="740"/>
      <c r="F42" s="740"/>
      <c r="G42" s="740"/>
      <c r="Q42" s="536"/>
    </row>
    <row r="43" spans="1:17">
      <c r="A43" s="753" t="s">
        <v>592</v>
      </c>
      <c r="B43" s="740"/>
      <c r="C43" s="740"/>
      <c r="D43" s="740"/>
      <c r="E43" s="740"/>
      <c r="F43" s="740"/>
      <c r="G43" s="740"/>
      <c r="Q43" s="536"/>
    </row>
    <row r="44" spans="1:17">
      <c r="Q44" s="536"/>
    </row>
    <row r="45" spans="1:17">
      <c r="Q45" s="536"/>
    </row>
    <row r="46" spans="1:17">
      <c r="Q46" s="536"/>
    </row>
    <row r="47" spans="1:17">
      <c r="Q47" s="536"/>
    </row>
    <row r="48" spans="1:17">
      <c r="Q48" s="536"/>
    </row>
    <row r="49" spans="13:20">
      <c r="Q49" s="536"/>
    </row>
    <row r="50" spans="13:20">
      <c r="Q50" s="536"/>
    </row>
    <row r="51" spans="13:20">
      <c r="Q51" s="536"/>
    </row>
    <row r="52" spans="13:20">
      <c r="Q52" s="536"/>
    </row>
    <row r="53" spans="13:20">
      <c r="Q53" s="536"/>
    </row>
    <row r="54" spans="13:20">
      <c r="Q54" s="536"/>
    </row>
    <row r="55" spans="13:20">
      <c r="Q55" s="536"/>
    </row>
    <row r="56" spans="13:20">
      <c r="Q56" s="536"/>
    </row>
    <row r="57" spans="13:20">
      <c r="M57" s="536"/>
      <c r="R57" s="536"/>
      <c r="S57" s="536"/>
      <c r="T57" s="536"/>
    </row>
    <row r="58" spans="13:20">
      <c r="M58" s="536"/>
      <c r="R58" s="536"/>
      <c r="S58" s="536"/>
      <c r="T58" s="536"/>
    </row>
    <row r="59" spans="13:20">
      <c r="M59" s="536"/>
      <c r="R59" s="536"/>
      <c r="S59" s="536"/>
      <c r="T59" s="536"/>
    </row>
    <row r="60" spans="13:20">
      <c r="M60" s="536"/>
      <c r="R60" s="536"/>
      <c r="S60" s="536"/>
      <c r="T60" s="536"/>
    </row>
    <row r="61" spans="13:20">
      <c r="M61" s="536"/>
      <c r="R61" s="536"/>
      <c r="S61" s="536"/>
      <c r="T61" s="536"/>
    </row>
    <row r="62" spans="13:20">
      <c r="M62" s="536"/>
      <c r="R62" s="536"/>
      <c r="S62" s="536"/>
      <c r="T62" s="536"/>
    </row>
    <row r="63" spans="13:20">
      <c r="M63" s="536"/>
      <c r="R63" s="536"/>
      <c r="S63" s="536"/>
      <c r="T63" s="536"/>
    </row>
    <row r="64" spans="13:20">
      <c r="M64" s="536"/>
      <c r="R64" s="536"/>
      <c r="S64" s="536"/>
      <c r="T64" s="536"/>
    </row>
    <row r="65" spans="13:20">
      <c r="M65" s="536"/>
      <c r="R65" s="536"/>
      <c r="S65" s="536"/>
      <c r="T65" s="536"/>
    </row>
  </sheetData>
  <mergeCells count="4">
    <mergeCell ref="A15:C15"/>
    <mergeCell ref="A16:C16"/>
    <mergeCell ref="A23:C23"/>
    <mergeCell ref="A24:C24"/>
  </mergeCells>
  <hyperlinks>
    <hyperlink ref="A1" location="Inhalt!A1" display="Zurück "/>
    <hyperlink ref="A17" r:id="rId1"/>
    <hyperlink ref="A25" r:id="rId2"/>
    <hyperlink ref="A35" r:id="rId3"/>
  </hyperlinks>
  <pageMargins left="0.59055118110236227" right="0.39370078740157483" top="0.59055118110236227" bottom="0.59055118110236227" header="0" footer="0"/>
  <pageSetup paperSize="9" orientation="portrait" horizontalDpi="1200" verticalDpi="1200" r:id="rId4"/>
  <headerFooter alignWithMargins="0">
    <oddHeader>&amp;C&amp;8-2-</oddHeader>
    <oddFooter>&amp;C&amp;8Statistische Ämter des Bundes und der Länder, Internationale Bildungsindikatoren, 2014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RowHeight="12.75"/>
  <cols>
    <col min="1" max="1" width="24" style="5" customWidth="1"/>
    <col min="2" max="2" width="53.85546875" style="5" customWidth="1"/>
    <col min="3" max="9" width="6.7109375" style="4" customWidth="1"/>
    <col min="10" max="11" width="6.7109375" style="3" customWidth="1"/>
    <col min="12" max="12" width="11.42578125" style="2"/>
    <col min="13" max="13" width="11.5703125" style="2" customWidth="1"/>
    <col min="14" max="16384" width="11.42578125" style="2"/>
  </cols>
  <sheetData>
    <row r="1" spans="1:11">
      <c r="A1" s="739" t="s">
        <v>461</v>
      </c>
      <c r="J1" s="28"/>
    </row>
    <row r="2" spans="1:11">
      <c r="J2" s="28"/>
      <c r="K2" s="28"/>
    </row>
    <row r="3" spans="1:11" s="25" customFormat="1" ht="15" customHeight="1">
      <c r="A3" s="27" t="s">
        <v>55</v>
      </c>
      <c r="B3" s="27"/>
      <c r="C3" s="22"/>
      <c r="D3" s="22"/>
      <c r="E3" s="22"/>
      <c r="F3" s="22"/>
      <c r="G3" s="22"/>
      <c r="H3" s="22"/>
      <c r="I3" s="26"/>
      <c r="J3" s="26"/>
      <c r="K3" s="26"/>
    </row>
    <row r="4" spans="1:11" s="14" customFormat="1" ht="15" customHeight="1">
      <c r="A4" s="24" t="s">
        <v>54</v>
      </c>
      <c r="B4" s="24"/>
      <c r="C4" s="22"/>
      <c r="D4" s="22"/>
      <c r="E4" s="22"/>
      <c r="F4" s="22"/>
      <c r="G4" s="22"/>
      <c r="H4" s="22"/>
      <c r="I4" s="22"/>
      <c r="J4" s="22"/>
      <c r="K4" s="22"/>
    </row>
    <row r="5" spans="1:11" s="14" customFormat="1" ht="12.75" customHeight="1">
      <c r="A5" s="23"/>
      <c r="B5" s="23"/>
      <c r="C5" s="22"/>
      <c r="D5" s="22"/>
      <c r="E5" s="22"/>
      <c r="F5" s="22"/>
      <c r="G5" s="22"/>
      <c r="H5" s="22"/>
      <c r="I5" s="22"/>
      <c r="J5" s="22"/>
      <c r="K5" s="22"/>
    </row>
    <row r="6" spans="1:11" s="14" customFormat="1">
      <c r="A6" s="32" t="s">
        <v>0</v>
      </c>
      <c r="B6" s="623" t="s">
        <v>42</v>
      </c>
      <c r="C6" s="19" t="s">
        <v>41</v>
      </c>
      <c r="D6" s="19" t="s">
        <v>40</v>
      </c>
      <c r="E6" s="19" t="s">
        <v>39</v>
      </c>
      <c r="F6" s="19" t="s">
        <v>38</v>
      </c>
      <c r="G6" s="19" t="s">
        <v>37</v>
      </c>
      <c r="H6" s="19" t="s">
        <v>36</v>
      </c>
      <c r="I6" s="29" t="s">
        <v>35</v>
      </c>
      <c r="J6" s="29" t="s">
        <v>34</v>
      </c>
      <c r="K6" s="31">
        <v>2012</v>
      </c>
    </row>
    <row r="7" spans="1:11" s="14" customFormat="1" ht="15" customHeight="1">
      <c r="A7" s="18" t="s">
        <v>1</v>
      </c>
      <c r="B7" s="18" t="s">
        <v>32</v>
      </c>
      <c r="C7" s="17">
        <v>49.560959818718899</v>
      </c>
      <c r="D7" s="17">
        <v>52.015171031916417</v>
      </c>
      <c r="E7" s="17">
        <v>53.429291006530576</v>
      </c>
      <c r="F7" s="17">
        <v>54.555823089595748</v>
      </c>
      <c r="G7" s="17">
        <v>55.277022141110855</v>
      </c>
      <c r="H7" s="17">
        <v>55.684933945803529</v>
      </c>
      <c r="I7" s="17">
        <v>55.170639369268372</v>
      </c>
      <c r="J7" s="17">
        <v>55.94787488465812</v>
      </c>
      <c r="K7" s="17">
        <v>56.0709490762627</v>
      </c>
    </row>
    <row r="8" spans="1:11" s="14" customFormat="1" ht="15" customHeight="1">
      <c r="A8" s="18"/>
      <c r="B8" s="18" t="s">
        <v>31</v>
      </c>
      <c r="C8" s="17">
        <v>71.439267784472875</v>
      </c>
      <c r="D8" s="17">
        <v>70.029770747057796</v>
      </c>
      <c r="E8" s="17">
        <v>71.552584616315301</v>
      </c>
      <c r="F8" s="17">
        <v>73.226813087340261</v>
      </c>
      <c r="G8" s="17">
        <v>74.197306409192805</v>
      </c>
      <c r="H8" s="17">
        <v>74.198581816648286</v>
      </c>
      <c r="I8" s="17">
        <v>75.568797399783335</v>
      </c>
      <c r="J8" s="17">
        <v>76.957425092950359</v>
      </c>
      <c r="K8" s="17">
        <v>77.879380320728572</v>
      </c>
    </row>
    <row r="9" spans="1:11" s="14" customFormat="1" ht="15" customHeight="1">
      <c r="A9" s="18"/>
      <c r="B9" s="18" t="s">
        <v>30</v>
      </c>
      <c r="C9" s="17">
        <v>79.557680464544305</v>
      </c>
      <c r="D9" s="17">
        <v>78.893770335104136</v>
      </c>
      <c r="E9" s="17">
        <v>80.768947620274616</v>
      </c>
      <c r="F9" s="17">
        <v>82.30532733494293</v>
      </c>
      <c r="G9" s="17">
        <v>81.969773299748113</v>
      </c>
      <c r="H9" s="17">
        <v>82.474751253085941</v>
      </c>
      <c r="I9" s="17">
        <v>81.774692522447737</v>
      </c>
      <c r="J9" s="17">
        <v>84.009985913725075</v>
      </c>
      <c r="K9" s="17">
        <v>83.733223810596314</v>
      </c>
    </row>
    <row r="10" spans="1:11" s="14" customFormat="1" ht="15" customHeight="1">
      <c r="A10" s="16" t="s">
        <v>2</v>
      </c>
      <c r="B10" s="16" t="s">
        <v>32</v>
      </c>
      <c r="C10" s="30">
        <v>49.420825444688496</v>
      </c>
      <c r="D10" s="30">
        <v>50.268405418725756</v>
      </c>
      <c r="E10" s="30">
        <v>52.93262950225278</v>
      </c>
      <c r="F10" s="30">
        <v>52.362421911109116</v>
      </c>
      <c r="G10" s="30">
        <v>53.55372696212887</v>
      </c>
      <c r="H10" s="30">
        <v>52.946848849372394</v>
      </c>
      <c r="I10" s="30">
        <v>54.601037337272004</v>
      </c>
      <c r="J10" s="30">
        <v>58.058307791004324</v>
      </c>
      <c r="K10" s="30">
        <v>58.729667207052948</v>
      </c>
    </row>
    <row r="11" spans="1:11" s="14" customFormat="1" ht="15" customHeight="1">
      <c r="A11" s="16"/>
      <c r="B11" s="16" t="s">
        <v>31</v>
      </c>
      <c r="C11" s="30">
        <v>68.642331370484527</v>
      </c>
      <c r="D11" s="30">
        <v>68.685727872555432</v>
      </c>
      <c r="E11" s="30">
        <v>70.244954981381042</v>
      </c>
      <c r="F11" s="30">
        <v>71.623298570726419</v>
      </c>
      <c r="G11" s="30">
        <v>72.493356351715732</v>
      </c>
      <c r="H11" s="30">
        <v>73.20797433501896</v>
      </c>
      <c r="I11" s="30">
        <v>74.274703027050762</v>
      </c>
      <c r="J11" s="30">
        <v>75.517227757971952</v>
      </c>
      <c r="K11" s="30">
        <v>76.155761112183455</v>
      </c>
    </row>
    <row r="12" spans="1:11" s="14" customFormat="1" ht="15" customHeight="1">
      <c r="A12" s="16"/>
      <c r="B12" s="16" t="s">
        <v>30</v>
      </c>
      <c r="C12" s="30">
        <v>79.967637266280917</v>
      </c>
      <c r="D12" s="30">
        <v>78.09785755645629</v>
      </c>
      <c r="E12" s="30">
        <v>80.181347150259057</v>
      </c>
      <c r="F12" s="30">
        <v>80.40764027533595</v>
      </c>
      <c r="G12" s="30">
        <v>81.111690214252519</v>
      </c>
      <c r="H12" s="30">
        <v>81.214992965411057</v>
      </c>
      <c r="I12" s="30">
        <v>81.86745598523872</v>
      </c>
      <c r="J12" s="30">
        <v>83.669796464473052</v>
      </c>
      <c r="K12" s="30">
        <v>83.622573158997</v>
      </c>
    </row>
    <row r="13" spans="1:11" s="14" customFormat="1" ht="15" customHeight="1">
      <c r="A13" s="18" t="s">
        <v>3</v>
      </c>
      <c r="B13" s="18" t="s">
        <v>32</v>
      </c>
      <c r="C13" s="17">
        <v>31.559174911330967</v>
      </c>
      <c r="D13" s="17">
        <v>35.717858929464725</v>
      </c>
      <c r="E13" s="17">
        <v>34.090137017325326</v>
      </c>
      <c r="F13" s="17">
        <v>36.399205067693451</v>
      </c>
      <c r="G13" s="17">
        <v>35.453339763684589</v>
      </c>
      <c r="H13" s="17">
        <v>38.407213569581941</v>
      </c>
      <c r="I13" s="17">
        <v>37.645066181544436</v>
      </c>
      <c r="J13" s="17">
        <v>38.172582465822153</v>
      </c>
      <c r="K13" s="17">
        <v>40.228850604268445</v>
      </c>
    </row>
    <row r="14" spans="1:11" s="14" customFormat="1" ht="15" customHeight="1">
      <c r="A14" s="18"/>
      <c r="B14" s="18" t="s">
        <v>31</v>
      </c>
      <c r="C14" s="17">
        <v>59.319677469579112</v>
      </c>
      <c r="D14" s="17">
        <v>60.067906090845113</v>
      </c>
      <c r="E14" s="17">
        <v>61.598978929968816</v>
      </c>
      <c r="F14" s="17">
        <v>64.664296345295185</v>
      </c>
      <c r="G14" s="17">
        <v>64.914905554516551</v>
      </c>
      <c r="H14" s="17">
        <v>66.986953455571225</v>
      </c>
      <c r="I14" s="17">
        <v>68.024204958533772</v>
      </c>
      <c r="J14" s="17">
        <v>69.720113014303379</v>
      </c>
      <c r="K14" s="17">
        <v>69.935778817894843</v>
      </c>
    </row>
    <row r="15" spans="1:11" s="14" customFormat="1" ht="15" customHeight="1">
      <c r="A15" s="18"/>
      <c r="B15" s="18" t="s">
        <v>30</v>
      </c>
      <c r="C15" s="17">
        <v>76.85143929362593</v>
      </c>
      <c r="D15" s="17">
        <v>76.839626858999196</v>
      </c>
      <c r="E15" s="17">
        <v>77.405369849907316</v>
      </c>
      <c r="F15" s="17">
        <v>77.637168404479709</v>
      </c>
      <c r="G15" s="17">
        <v>79.185061448514503</v>
      </c>
      <c r="H15" s="17">
        <v>81.760297515072963</v>
      </c>
      <c r="I15" s="17">
        <v>81.212188798126519</v>
      </c>
      <c r="J15" s="17">
        <v>82.136015325670485</v>
      </c>
      <c r="K15" s="17">
        <v>81.829078574889692</v>
      </c>
    </row>
    <row r="16" spans="1:11" s="14" customFormat="1" ht="15" customHeight="1">
      <c r="A16" s="16" t="s">
        <v>4</v>
      </c>
      <c r="B16" s="16" t="s">
        <v>32</v>
      </c>
      <c r="C16" s="30">
        <v>34.553658223436848</v>
      </c>
      <c r="D16" s="30">
        <v>36.727068933308423</v>
      </c>
      <c r="E16" s="30">
        <v>41.516123586020605</v>
      </c>
      <c r="F16" s="30">
        <v>42.215679057784328</v>
      </c>
      <c r="G16" s="30">
        <v>42.612721417069238</v>
      </c>
      <c r="H16" s="30">
        <v>50.804403048264192</v>
      </c>
      <c r="I16" s="30">
        <v>44.797819173103136</v>
      </c>
      <c r="J16" s="30">
        <v>48.355336764376808</v>
      </c>
      <c r="K16" s="30">
        <v>43.879010831800528</v>
      </c>
    </row>
    <row r="17" spans="1:11" s="14" customFormat="1" ht="15" customHeight="1">
      <c r="A17" s="16"/>
      <c r="B17" s="16" t="s">
        <v>31</v>
      </c>
      <c r="C17" s="30">
        <v>60.705829763822841</v>
      </c>
      <c r="D17" s="30">
        <v>61.379228767447373</v>
      </c>
      <c r="E17" s="30">
        <v>66.755181651548625</v>
      </c>
      <c r="F17" s="30">
        <v>68.894939442305898</v>
      </c>
      <c r="G17" s="30">
        <v>69.768852191355847</v>
      </c>
      <c r="H17" s="30">
        <v>70.918995736617731</v>
      </c>
      <c r="I17" s="30">
        <v>72.809911635096782</v>
      </c>
      <c r="J17" s="30">
        <v>73.322495523513339</v>
      </c>
      <c r="K17" s="30">
        <v>73.636951202622214</v>
      </c>
    </row>
    <row r="18" spans="1:11" s="14" customFormat="1" ht="15" customHeight="1">
      <c r="A18" s="16"/>
      <c r="B18" s="16" t="s">
        <v>30</v>
      </c>
      <c r="C18" s="30">
        <v>80.006430572780303</v>
      </c>
      <c r="D18" s="30">
        <v>80.423702521827764</v>
      </c>
      <c r="E18" s="30">
        <v>82.016336056009337</v>
      </c>
      <c r="F18" s="30">
        <v>81.659287954252008</v>
      </c>
      <c r="G18" s="30">
        <v>82.785808147174762</v>
      </c>
      <c r="H18" s="30">
        <v>84.356946049240051</v>
      </c>
      <c r="I18" s="30">
        <v>85.374425520410909</v>
      </c>
      <c r="J18" s="30">
        <v>87.323880463070992</v>
      </c>
      <c r="K18" s="30">
        <v>85.933342353312597</v>
      </c>
    </row>
    <row r="19" spans="1:11" s="14" customFormat="1" ht="15" customHeight="1">
      <c r="A19" s="18" t="s">
        <v>5</v>
      </c>
      <c r="B19" s="18" t="s">
        <v>32</v>
      </c>
      <c r="C19" s="17">
        <v>35.797495388797209</v>
      </c>
      <c r="D19" s="17">
        <v>40.203466465712133</v>
      </c>
      <c r="E19" s="17">
        <v>45.460012026458209</v>
      </c>
      <c r="F19" s="17">
        <v>43.363657569395855</v>
      </c>
      <c r="G19" s="17">
        <v>46.48636665927733</v>
      </c>
      <c r="H19" s="17">
        <v>43.248663101604286</v>
      </c>
      <c r="I19" s="17">
        <v>46.654703922071263</v>
      </c>
      <c r="J19" s="17">
        <v>48.944007858546165</v>
      </c>
      <c r="K19" s="17">
        <v>45.620697840018984</v>
      </c>
    </row>
    <row r="20" spans="1:11" s="14" customFormat="1" ht="15" customHeight="1">
      <c r="A20" s="18"/>
      <c r="B20" s="18" t="s">
        <v>31</v>
      </c>
      <c r="C20" s="17">
        <v>63.028747195818589</v>
      </c>
      <c r="D20" s="17">
        <v>62.584656378372372</v>
      </c>
      <c r="E20" s="17">
        <v>64.511958629605687</v>
      </c>
      <c r="F20" s="17">
        <v>67.941804863160044</v>
      </c>
      <c r="G20" s="17">
        <v>67.389628977210165</v>
      </c>
      <c r="H20" s="17">
        <v>70.371567043618768</v>
      </c>
      <c r="I20" s="17">
        <v>70.446345737552846</v>
      </c>
      <c r="J20" s="17">
        <v>69.692661052171061</v>
      </c>
      <c r="K20" s="17">
        <v>70.409762651141961</v>
      </c>
    </row>
    <row r="21" spans="1:11" s="14" customFormat="1" ht="15" customHeight="1">
      <c r="A21" s="18"/>
      <c r="B21" s="18" t="s">
        <v>30</v>
      </c>
      <c r="C21" s="17">
        <v>80.718710472545652</v>
      </c>
      <c r="D21" s="17">
        <v>75.508450300773418</v>
      </c>
      <c r="E21" s="17">
        <v>74.917309812568917</v>
      </c>
      <c r="F21" s="17">
        <v>78.690313778990458</v>
      </c>
      <c r="G21" s="17">
        <v>78.279515640766903</v>
      </c>
      <c r="H21" s="17">
        <v>80.097680097680097</v>
      </c>
      <c r="I21" s="17">
        <v>84.674063800277395</v>
      </c>
      <c r="J21" s="17">
        <v>82.746623004502666</v>
      </c>
      <c r="K21" s="17">
        <v>85.708070480748304</v>
      </c>
    </row>
    <row r="22" spans="1:11" s="14" customFormat="1" ht="15" customHeight="1">
      <c r="A22" s="16" t="s">
        <v>6</v>
      </c>
      <c r="B22" s="16" t="s">
        <v>32</v>
      </c>
      <c r="C22" s="30">
        <v>40.293680446747828</v>
      </c>
      <c r="D22" s="30">
        <v>42.572622170407072</v>
      </c>
      <c r="E22" s="30">
        <v>45.358447049778981</v>
      </c>
      <c r="F22" s="30">
        <v>44.608466125720994</v>
      </c>
      <c r="G22" s="30">
        <v>43.123696630446709</v>
      </c>
      <c r="H22" s="30">
        <v>44.029934100301574</v>
      </c>
      <c r="I22" s="30">
        <v>46.897131196735089</v>
      </c>
      <c r="J22" s="30">
        <v>47.670611936539913</v>
      </c>
      <c r="K22" s="30">
        <v>48.632580261593333</v>
      </c>
    </row>
    <row r="23" spans="1:11" s="14" customFormat="1" ht="15" customHeight="1">
      <c r="A23" s="16"/>
      <c r="B23" s="16" t="s">
        <v>31</v>
      </c>
      <c r="C23" s="30">
        <v>67.006979146899425</v>
      </c>
      <c r="D23" s="30">
        <v>66.513493800145866</v>
      </c>
      <c r="E23" s="30">
        <v>70.575338323126942</v>
      </c>
      <c r="F23" s="30">
        <v>71.338912133891213</v>
      </c>
      <c r="G23" s="30">
        <v>71.629000180799125</v>
      </c>
      <c r="H23" s="30">
        <v>73.075670394094033</v>
      </c>
      <c r="I23" s="30">
        <v>72.294232015554087</v>
      </c>
      <c r="J23" s="30">
        <v>74.308679300936504</v>
      </c>
      <c r="K23" s="30">
        <v>75.399455121125101</v>
      </c>
    </row>
    <row r="24" spans="1:11" s="14" customFormat="1" ht="15" customHeight="1">
      <c r="A24" s="16"/>
      <c r="B24" s="16" t="s">
        <v>30</v>
      </c>
      <c r="C24" s="30">
        <v>79.339335234152244</v>
      </c>
      <c r="D24" s="30">
        <v>79.057868736767816</v>
      </c>
      <c r="E24" s="30">
        <v>81.524736415247361</v>
      </c>
      <c r="F24" s="30">
        <v>81.451549005625552</v>
      </c>
      <c r="G24" s="30">
        <v>82.56286703809667</v>
      </c>
      <c r="H24" s="30">
        <v>82.676942657144863</v>
      </c>
      <c r="I24" s="30">
        <v>83.686397384374359</v>
      </c>
      <c r="J24" s="30">
        <v>84.443339960238561</v>
      </c>
      <c r="K24" s="30">
        <v>85.62273967387857</v>
      </c>
    </row>
    <row r="25" spans="1:11" s="14" customFormat="1" ht="15" customHeight="1">
      <c r="A25" s="18" t="s">
        <v>7</v>
      </c>
      <c r="B25" s="18" t="s">
        <v>32</v>
      </c>
      <c r="C25" s="17">
        <v>44.489030324851043</v>
      </c>
      <c r="D25" s="17">
        <v>46.220417757358824</v>
      </c>
      <c r="E25" s="17">
        <v>47.191164068663454</v>
      </c>
      <c r="F25" s="17">
        <v>46.762043618249187</v>
      </c>
      <c r="G25" s="17">
        <v>45.998068355298003</v>
      </c>
      <c r="H25" s="17">
        <v>48.416378885051806</v>
      </c>
      <c r="I25" s="17">
        <v>47.91018304721748</v>
      </c>
      <c r="J25" s="17">
        <v>48.411636261181947</v>
      </c>
      <c r="K25" s="17">
        <v>50.257902881143615</v>
      </c>
    </row>
    <row r="26" spans="1:11" s="14" customFormat="1" ht="15" customHeight="1">
      <c r="A26" s="18"/>
      <c r="B26" s="18" t="s">
        <v>31</v>
      </c>
      <c r="C26" s="17">
        <v>65.936318776483901</v>
      </c>
      <c r="D26" s="17">
        <v>65.567600436131841</v>
      </c>
      <c r="E26" s="17">
        <v>67.50780437044746</v>
      </c>
      <c r="F26" s="17">
        <v>69.061672494997055</v>
      </c>
      <c r="G26" s="17">
        <v>70.64573489813543</v>
      </c>
      <c r="H26" s="17">
        <v>71.638481581770804</v>
      </c>
      <c r="I26" s="17">
        <v>72.15803899260483</v>
      </c>
      <c r="J26" s="17">
        <v>73.786101588012073</v>
      </c>
      <c r="K26" s="17">
        <v>73.768254261465685</v>
      </c>
    </row>
    <row r="27" spans="1:11" s="14" customFormat="1" ht="15" customHeight="1">
      <c r="A27" s="18"/>
      <c r="B27" s="18" t="s">
        <v>30</v>
      </c>
      <c r="C27" s="17">
        <v>79.312315429192779</v>
      </c>
      <c r="D27" s="17">
        <v>78.784760924862113</v>
      </c>
      <c r="E27" s="17">
        <v>79.615451039088128</v>
      </c>
      <c r="F27" s="17">
        <v>79.913106444605347</v>
      </c>
      <c r="G27" s="17">
        <v>82.028817808634315</v>
      </c>
      <c r="H27" s="17">
        <v>81.086529789378744</v>
      </c>
      <c r="I27" s="17">
        <v>82.133708373097619</v>
      </c>
      <c r="J27" s="17">
        <v>84.305883486724809</v>
      </c>
      <c r="K27" s="17">
        <v>83.08654754939468</v>
      </c>
    </row>
    <row r="28" spans="1:11" s="14" customFormat="1" ht="15" customHeight="1">
      <c r="A28" s="16" t="s">
        <v>8</v>
      </c>
      <c r="B28" s="16" t="s">
        <v>32</v>
      </c>
      <c r="C28" s="30">
        <v>30.176139032409576</v>
      </c>
      <c r="D28" s="30">
        <v>30.658390600753709</v>
      </c>
      <c r="E28" s="30">
        <v>37.05857019810508</v>
      </c>
      <c r="F28" s="30">
        <v>44.536213468869121</v>
      </c>
      <c r="G28" s="30">
        <v>37.893498087672853</v>
      </c>
      <c r="H28" s="30">
        <v>43.380012730744753</v>
      </c>
      <c r="I28" s="30">
        <v>27.173553719008257</v>
      </c>
      <c r="J28" s="30">
        <v>34.471752314075964</v>
      </c>
      <c r="K28" s="30">
        <v>37.065767284991566</v>
      </c>
    </row>
    <row r="29" spans="1:11" s="14" customFormat="1" ht="15" customHeight="1">
      <c r="A29" s="16"/>
      <c r="B29" s="16" t="s">
        <v>31</v>
      </c>
      <c r="C29" s="30">
        <v>56.186284653540675</v>
      </c>
      <c r="D29" s="30">
        <v>61.928076405889044</v>
      </c>
      <c r="E29" s="30">
        <v>64.398554465668582</v>
      </c>
      <c r="F29" s="30">
        <v>63.990889978976874</v>
      </c>
      <c r="G29" s="30">
        <v>67.081243032329994</v>
      </c>
      <c r="H29" s="30">
        <v>68.768076022586428</v>
      </c>
      <c r="I29" s="30">
        <v>71.156175381527504</v>
      </c>
      <c r="J29" s="30">
        <v>69.595355383532706</v>
      </c>
      <c r="K29" s="30">
        <v>69.724833832696206</v>
      </c>
    </row>
    <row r="30" spans="1:11" s="14" customFormat="1" ht="15" customHeight="1">
      <c r="A30" s="16"/>
      <c r="B30" s="16" t="s">
        <v>30</v>
      </c>
      <c r="C30" s="30">
        <v>74.001762213115896</v>
      </c>
      <c r="D30" s="30">
        <v>75.958597976946606</v>
      </c>
      <c r="E30" s="30">
        <v>79.759469851918524</v>
      </c>
      <c r="F30" s="30">
        <v>79.39253140595423</v>
      </c>
      <c r="G30" s="30">
        <v>79.489457952984893</v>
      </c>
      <c r="H30" s="30">
        <v>80.025929827404582</v>
      </c>
      <c r="I30" s="30">
        <v>83.669623930281858</v>
      </c>
      <c r="J30" s="30">
        <v>82.564712883070541</v>
      </c>
      <c r="K30" s="30">
        <v>81.341151706510317</v>
      </c>
    </row>
    <row r="31" spans="1:11" s="14" customFormat="1" ht="15" customHeight="1">
      <c r="A31" s="18" t="s">
        <v>9</v>
      </c>
      <c r="B31" s="18" t="s">
        <v>32</v>
      </c>
      <c r="C31" s="17">
        <v>40.052484867415373</v>
      </c>
      <c r="D31" s="17">
        <v>43.3617229148525</v>
      </c>
      <c r="E31" s="17">
        <v>43.793110951541649</v>
      </c>
      <c r="F31" s="17">
        <v>46.10331235737501</v>
      </c>
      <c r="G31" s="17">
        <v>48.03838904870549</v>
      </c>
      <c r="H31" s="17">
        <v>49.553771750511039</v>
      </c>
      <c r="I31" s="17">
        <v>49.328684429641967</v>
      </c>
      <c r="J31" s="17">
        <v>49.570451591024693</v>
      </c>
      <c r="K31" s="17">
        <v>52.127541074909487</v>
      </c>
    </row>
    <row r="32" spans="1:11" s="14" customFormat="1" ht="15" customHeight="1">
      <c r="A32" s="18"/>
      <c r="B32" s="18" t="s">
        <v>31</v>
      </c>
      <c r="C32" s="17">
        <v>63.421252288630839</v>
      </c>
      <c r="D32" s="17">
        <v>65.027572849982988</v>
      </c>
      <c r="E32" s="17">
        <v>66.642210809488873</v>
      </c>
      <c r="F32" s="17">
        <v>68.431262851205744</v>
      </c>
      <c r="G32" s="17">
        <v>69.167091001673114</v>
      </c>
      <c r="H32" s="17">
        <v>69.973130650357007</v>
      </c>
      <c r="I32" s="17">
        <v>71.910690707268117</v>
      </c>
      <c r="J32" s="17">
        <v>73.518165869457633</v>
      </c>
      <c r="K32" s="17">
        <v>74.350977044204143</v>
      </c>
    </row>
    <row r="33" spans="1:11" s="14" customFormat="1" ht="15" customHeight="1">
      <c r="A33" s="18"/>
      <c r="B33" s="18" t="s">
        <v>30</v>
      </c>
      <c r="C33" s="17">
        <v>77.668971106649138</v>
      </c>
      <c r="D33" s="17">
        <v>77.534866189219755</v>
      </c>
      <c r="E33" s="17">
        <v>79.789524762684621</v>
      </c>
      <c r="F33" s="17">
        <v>81.14303367315415</v>
      </c>
      <c r="G33" s="17">
        <v>80.070302820756638</v>
      </c>
      <c r="H33" s="17">
        <v>82.4931032617515</v>
      </c>
      <c r="I33" s="17">
        <v>83.189223861449662</v>
      </c>
      <c r="J33" s="17">
        <v>83.449432099931514</v>
      </c>
      <c r="K33" s="17">
        <v>83.737323207058083</v>
      </c>
    </row>
    <row r="34" spans="1:11" s="14" customFormat="1" ht="15" customHeight="1">
      <c r="A34" s="16" t="s">
        <v>10</v>
      </c>
      <c r="B34" s="16" t="s">
        <v>32</v>
      </c>
      <c r="C34" s="30">
        <v>35.934770814741341</v>
      </c>
      <c r="D34" s="30">
        <v>40.920340689914156</v>
      </c>
      <c r="E34" s="30">
        <v>42.061891975172784</v>
      </c>
      <c r="F34" s="30">
        <v>43.585594365730998</v>
      </c>
      <c r="G34" s="30">
        <v>43.536543057590002</v>
      </c>
      <c r="H34" s="30">
        <v>42.442125255579128</v>
      </c>
      <c r="I34" s="30">
        <v>42.96526768558526</v>
      </c>
      <c r="J34" s="30">
        <v>43.838982295185914</v>
      </c>
      <c r="K34" s="30">
        <v>44.871897598205166</v>
      </c>
    </row>
    <row r="35" spans="1:11" s="14" customFormat="1" ht="15" customHeight="1">
      <c r="A35" s="16"/>
      <c r="B35" s="16" t="s">
        <v>31</v>
      </c>
      <c r="C35" s="30">
        <v>62.279696436577524</v>
      </c>
      <c r="D35" s="30">
        <v>63.508632558327406</v>
      </c>
      <c r="E35" s="30">
        <v>65.913369115799924</v>
      </c>
      <c r="F35" s="30">
        <v>67.11640246910288</v>
      </c>
      <c r="G35" s="30">
        <v>67.852946454874527</v>
      </c>
      <c r="H35" s="30">
        <v>69.052430886558625</v>
      </c>
      <c r="I35" s="30">
        <v>69.551427906443536</v>
      </c>
      <c r="J35" s="30">
        <v>70.993831391363955</v>
      </c>
      <c r="K35" s="30">
        <v>70.966793588948903</v>
      </c>
    </row>
    <row r="36" spans="1:11" s="14" customFormat="1" ht="15" customHeight="1">
      <c r="A36" s="16"/>
      <c r="B36" s="16" t="s">
        <v>30</v>
      </c>
      <c r="C36" s="30">
        <v>77.710332954658909</v>
      </c>
      <c r="D36" s="30">
        <v>77.732752762326655</v>
      </c>
      <c r="E36" s="30">
        <v>79.352596927578631</v>
      </c>
      <c r="F36" s="30">
        <v>79.893879565646614</v>
      </c>
      <c r="G36" s="30">
        <v>79.67201360056437</v>
      </c>
      <c r="H36" s="30">
        <v>81.983317476823686</v>
      </c>
      <c r="I36" s="30">
        <v>82.650985448926733</v>
      </c>
      <c r="J36" s="30">
        <v>83.843721268577539</v>
      </c>
      <c r="K36" s="30">
        <v>83.671617555757223</v>
      </c>
    </row>
    <row r="37" spans="1:11" s="14" customFormat="1" ht="15" customHeight="1">
      <c r="A37" s="18" t="s">
        <v>11</v>
      </c>
      <c r="B37" s="18" t="s">
        <v>32</v>
      </c>
      <c r="C37" s="17">
        <v>36.742515716411283</v>
      </c>
      <c r="D37" s="17">
        <v>42.662730966802108</v>
      </c>
      <c r="E37" s="17">
        <v>46.647195800607811</v>
      </c>
      <c r="F37" s="17">
        <v>48.432588194201891</v>
      </c>
      <c r="G37" s="17">
        <v>49.571994954045778</v>
      </c>
      <c r="H37" s="17">
        <v>49.354927257754596</v>
      </c>
      <c r="I37" s="17">
        <v>49.986145746744249</v>
      </c>
      <c r="J37" s="17">
        <v>50.939565627950898</v>
      </c>
      <c r="K37" s="17">
        <v>51.127749181094998</v>
      </c>
    </row>
    <row r="38" spans="1:11" s="14" customFormat="1" ht="15" customHeight="1">
      <c r="A38" s="18"/>
      <c r="B38" s="18" t="s">
        <v>31</v>
      </c>
      <c r="C38" s="17">
        <v>66.233133888033919</v>
      </c>
      <c r="D38" s="17">
        <v>67.641281008725841</v>
      </c>
      <c r="E38" s="17">
        <v>69.137280455833576</v>
      </c>
      <c r="F38" s="17">
        <v>71.607475243838877</v>
      </c>
      <c r="G38" s="17">
        <v>71.421911421911403</v>
      </c>
      <c r="H38" s="17">
        <v>72.137226911618697</v>
      </c>
      <c r="I38" s="17">
        <v>73.021781086297196</v>
      </c>
      <c r="J38" s="17">
        <v>73.599424442428614</v>
      </c>
      <c r="K38" s="17">
        <v>74.33235821458905</v>
      </c>
    </row>
    <row r="39" spans="1:11" s="14" customFormat="1" ht="15" customHeight="1">
      <c r="A39" s="18"/>
      <c r="B39" s="18" t="s">
        <v>30</v>
      </c>
      <c r="C39" s="17">
        <v>78.620790894103294</v>
      </c>
      <c r="D39" s="17">
        <v>80.543810194972991</v>
      </c>
      <c r="E39" s="17">
        <v>82.821441083732324</v>
      </c>
      <c r="F39" s="17">
        <v>83.674863387978135</v>
      </c>
      <c r="G39" s="17">
        <v>82.270456132810395</v>
      </c>
      <c r="H39" s="17">
        <v>83.220996732026165</v>
      </c>
      <c r="I39" s="17">
        <v>84.442118901679379</v>
      </c>
      <c r="J39" s="17">
        <v>83.125111547385316</v>
      </c>
      <c r="K39" s="17">
        <v>83.796760187040761</v>
      </c>
    </row>
    <row r="40" spans="1:11" s="14" customFormat="1" ht="15" customHeight="1">
      <c r="A40" s="16" t="s">
        <v>12</v>
      </c>
      <c r="B40" s="16" t="s">
        <v>32</v>
      </c>
      <c r="C40" s="30">
        <v>36.535218928474293</v>
      </c>
      <c r="D40" s="30">
        <v>40.274774201755505</v>
      </c>
      <c r="E40" s="30">
        <v>42.192739466394521</v>
      </c>
      <c r="F40" s="30">
        <v>44.545592474586556</v>
      </c>
      <c r="G40" s="30">
        <v>48.409712722298217</v>
      </c>
      <c r="H40" s="30">
        <v>46.859083191850601</v>
      </c>
      <c r="I40" s="30">
        <v>49.219330855018598</v>
      </c>
      <c r="J40" s="30">
        <v>50.154181026664247</v>
      </c>
      <c r="K40" s="30">
        <v>46.151111111111113</v>
      </c>
    </row>
    <row r="41" spans="1:11" s="14" customFormat="1" ht="15" customHeight="1">
      <c r="A41" s="16"/>
      <c r="B41" s="16" t="s">
        <v>31</v>
      </c>
      <c r="C41" s="30">
        <v>64.761701605031632</v>
      </c>
      <c r="D41" s="30">
        <v>63.103864734299506</v>
      </c>
      <c r="E41" s="30">
        <v>66.276993953354449</v>
      </c>
      <c r="F41" s="30">
        <v>66.676219407347986</v>
      </c>
      <c r="G41" s="30">
        <v>67.754964658364202</v>
      </c>
      <c r="H41" s="30">
        <v>66.223301506705639</v>
      </c>
      <c r="I41" s="30">
        <v>65.187021180712037</v>
      </c>
      <c r="J41" s="30">
        <v>65.711790393013089</v>
      </c>
      <c r="K41" s="30">
        <v>67.863916548127065</v>
      </c>
    </row>
    <row r="42" spans="1:11" s="14" customFormat="1" ht="15" customHeight="1">
      <c r="A42" s="16"/>
      <c r="B42" s="16" t="s">
        <v>30</v>
      </c>
      <c r="C42" s="30">
        <v>81.082081056466293</v>
      </c>
      <c r="D42" s="30">
        <v>79.239217787302451</v>
      </c>
      <c r="E42" s="30">
        <v>77.584269662921358</v>
      </c>
      <c r="F42" s="30">
        <v>79.314253329555086</v>
      </c>
      <c r="G42" s="30">
        <v>79.877600979192167</v>
      </c>
      <c r="H42" s="30">
        <v>81.031652989449015</v>
      </c>
      <c r="I42" s="30">
        <v>85.143373221946277</v>
      </c>
      <c r="J42" s="30">
        <v>83.922224545264484</v>
      </c>
      <c r="K42" s="30">
        <v>82.984496124031011</v>
      </c>
    </row>
    <row r="43" spans="1:11" s="14" customFormat="1" ht="15" customHeight="1">
      <c r="A43" s="18" t="s">
        <v>13</v>
      </c>
      <c r="B43" s="18" t="s">
        <v>32</v>
      </c>
      <c r="C43" s="17">
        <v>31.323766986600788</v>
      </c>
      <c r="D43" s="17">
        <v>35.897866621871323</v>
      </c>
      <c r="E43" s="17">
        <v>35.398230088495573</v>
      </c>
      <c r="F43" s="17">
        <v>33.269817073170728</v>
      </c>
      <c r="G43" s="17">
        <v>40.624349635796044</v>
      </c>
      <c r="H43" s="17">
        <v>39.707750952986025</v>
      </c>
      <c r="I43" s="17">
        <v>33.861734918538076</v>
      </c>
      <c r="J43" s="17">
        <v>40.115740740740748</v>
      </c>
      <c r="K43" s="17">
        <v>40.204865556978234</v>
      </c>
    </row>
    <row r="44" spans="1:11" s="14" customFormat="1" ht="15" customHeight="1">
      <c r="A44" s="18"/>
      <c r="B44" s="18" t="s">
        <v>31</v>
      </c>
      <c r="C44" s="17">
        <v>57.627040293770527</v>
      </c>
      <c r="D44" s="17">
        <v>60.744473814157509</v>
      </c>
      <c r="E44" s="17">
        <v>62.622194128801787</v>
      </c>
      <c r="F44" s="17">
        <v>64.993471422636347</v>
      </c>
      <c r="G44" s="17">
        <v>66.492738761291491</v>
      </c>
      <c r="H44" s="17">
        <v>67.168816925865571</v>
      </c>
      <c r="I44" s="17">
        <v>68.60990613805717</v>
      </c>
      <c r="J44" s="17">
        <v>69.621207551722051</v>
      </c>
      <c r="K44" s="17">
        <v>71.275033680991811</v>
      </c>
    </row>
    <row r="45" spans="1:11" s="14" customFormat="1" ht="15" customHeight="1">
      <c r="A45" s="18"/>
      <c r="B45" s="18" t="s">
        <v>30</v>
      </c>
      <c r="C45" s="17">
        <v>77.819140080331323</v>
      </c>
      <c r="D45" s="17">
        <v>78.256392223840848</v>
      </c>
      <c r="E45" s="17">
        <v>79.1307207731424</v>
      </c>
      <c r="F45" s="17">
        <v>79.955557800111109</v>
      </c>
      <c r="G45" s="17">
        <v>82.097653709540253</v>
      </c>
      <c r="H45" s="17">
        <v>82.560909045799647</v>
      </c>
      <c r="I45" s="17">
        <v>83.407594936708847</v>
      </c>
      <c r="J45" s="17">
        <v>85.33487002176976</v>
      </c>
      <c r="K45" s="17">
        <v>85.476863484087133</v>
      </c>
    </row>
    <row r="46" spans="1:11" s="14" customFormat="1" ht="15" customHeight="1">
      <c r="A46" s="16" t="s">
        <v>14</v>
      </c>
      <c r="B46" s="16" t="s">
        <v>32</v>
      </c>
      <c r="C46" s="30">
        <v>23.873410102482058</v>
      </c>
      <c r="D46" s="30">
        <v>38.636945939021267</v>
      </c>
      <c r="E46" s="30">
        <v>42.564102564102569</v>
      </c>
      <c r="F46" s="30">
        <v>41.725824262501966</v>
      </c>
      <c r="G46" s="30">
        <v>38.726891557080236</v>
      </c>
      <c r="H46" s="30">
        <v>34.959349593495929</v>
      </c>
      <c r="I46" s="30">
        <v>39.723703344643724</v>
      </c>
      <c r="J46" s="30">
        <v>40.81796311146752</v>
      </c>
      <c r="K46" s="30">
        <v>40.86550282763708</v>
      </c>
    </row>
    <row r="47" spans="1:11" s="14" customFormat="1" ht="15" customHeight="1">
      <c r="A47" s="16"/>
      <c r="B47" s="16" t="s">
        <v>31</v>
      </c>
      <c r="C47" s="30">
        <v>56.646790681615641</v>
      </c>
      <c r="D47" s="30">
        <v>59.90199593641686</v>
      </c>
      <c r="E47" s="30">
        <v>62.59838873969813</v>
      </c>
      <c r="F47" s="30">
        <v>64.986872981575701</v>
      </c>
      <c r="G47" s="30">
        <v>65.864714909691884</v>
      </c>
      <c r="H47" s="30">
        <v>68.806061750542895</v>
      </c>
      <c r="I47" s="30">
        <v>69.918523325401978</v>
      </c>
      <c r="J47" s="30">
        <v>71.032023324739185</v>
      </c>
      <c r="K47" s="30">
        <v>71.373430400156352</v>
      </c>
    </row>
    <row r="48" spans="1:11" s="14" customFormat="1" ht="15" customHeight="1">
      <c r="A48" s="16"/>
      <c r="B48" s="16" t="s">
        <v>30</v>
      </c>
      <c r="C48" s="30">
        <v>76.175374957915636</v>
      </c>
      <c r="D48" s="30">
        <v>77.630115658362996</v>
      </c>
      <c r="E48" s="30">
        <v>79.552734606714921</v>
      </c>
      <c r="F48" s="30">
        <v>82.841350826044703</v>
      </c>
      <c r="G48" s="30">
        <v>82.862545798368998</v>
      </c>
      <c r="H48" s="30">
        <v>84.423088261305352</v>
      </c>
      <c r="I48" s="30">
        <v>85.074449783472744</v>
      </c>
      <c r="J48" s="30">
        <v>86.188442926273837</v>
      </c>
      <c r="K48" s="30">
        <v>85.511125982934587</v>
      </c>
    </row>
    <row r="49" spans="1:11" s="14" customFormat="1" ht="15" customHeight="1">
      <c r="A49" s="18" t="s">
        <v>15</v>
      </c>
      <c r="B49" s="18" t="s">
        <v>32</v>
      </c>
      <c r="C49" s="17">
        <v>45.63712799921506</v>
      </c>
      <c r="D49" s="17">
        <v>44.759493670886073</v>
      </c>
      <c r="E49" s="17">
        <v>49.001457725947532</v>
      </c>
      <c r="F49" s="17">
        <v>50.496865922641796</v>
      </c>
      <c r="G49" s="17">
        <v>51.696708132351688</v>
      </c>
      <c r="H49" s="17">
        <v>52.76250105761909</v>
      </c>
      <c r="I49" s="17">
        <v>52.089285714285708</v>
      </c>
      <c r="J49" s="17">
        <v>48.753514526710411</v>
      </c>
      <c r="K49" s="17">
        <v>51.646916114584315</v>
      </c>
    </row>
    <row r="50" spans="1:11" s="14" customFormat="1" ht="15" customHeight="1">
      <c r="A50" s="18"/>
      <c r="B50" s="18" t="s">
        <v>31</v>
      </c>
      <c r="C50" s="17">
        <v>65.446621807289389</v>
      </c>
      <c r="D50" s="17">
        <v>66.268796442572111</v>
      </c>
      <c r="E50" s="17">
        <v>68.235179216720383</v>
      </c>
      <c r="F50" s="17">
        <v>67.754326141062577</v>
      </c>
      <c r="G50" s="17">
        <v>69.646105992135659</v>
      </c>
      <c r="H50" s="17">
        <v>69.490521327014207</v>
      </c>
      <c r="I50" s="17">
        <v>72.819957502451771</v>
      </c>
      <c r="J50" s="17">
        <v>73.254983575115787</v>
      </c>
      <c r="K50" s="17">
        <v>75.17110027417904</v>
      </c>
    </row>
    <row r="51" spans="1:11" s="14" customFormat="1" ht="15" customHeight="1">
      <c r="A51" s="18"/>
      <c r="B51" s="18" t="s">
        <v>30</v>
      </c>
      <c r="C51" s="17">
        <v>76.508332590678179</v>
      </c>
      <c r="D51" s="17">
        <v>75.129789864029661</v>
      </c>
      <c r="E51" s="17">
        <v>79.244632232473919</v>
      </c>
      <c r="F51" s="17">
        <v>81.606625258799184</v>
      </c>
      <c r="G51" s="17">
        <v>81.633703404161466</v>
      </c>
      <c r="H51" s="17">
        <v>80.625881404875429</v>
      </c>
      <c r="I51" s="17">
        <v>80.93758443663873</v>
      </c>
      <c r="J51" s="17">
        <v>83.735123588648165</v>
      </c>
      <c r="K51" s="17">
        <v>83.132880134797489</v>
      </c>
    </row>
    <row r="52" spans="1:11" s="14" customFormat="1" ht="15" customHeight="1">
      <c r="A52" s="16" t="s">
        <v>16</v>
      </c>
      <c r="B52" s="16" t="s">
        <v>32</v>
      </c>
      <c r="C52" s="30">
        <v>43.603579537865635</v>
      </c>
      <c r="D52" s="30">
        <v>46.036017387704412</v>
      </c>
      <c r="E52" s="30">
        <v>47.499545371885802</v>
      </c>
      <c r="F52" s="30">
        <v>45.679530201342274</v>
      </c>
      <c r="G52" s="30">
        <v>42.803638309256279</v>
      </c>
      <c r="H52" s="30">
        <v>45.32488114104595</v>
      </c>
      <c r="I52" s="30">
        <v>50.90047393364928</v>
      </c>
      <c r="J52" s="30">
        <v>43.021169716541088</v>
      </c>
      <c r="K52" s="30">
        <v>45.152772538664657</v>
      </c>
    </row>
    <row r="53" spans="1:11" s="14" customFormat="1" ht="15" customHeight="1">
      <c r="A53" s="16"/>
      <c r="B53" s="16" t="s">
        <v>31</v>
      </c>
      <c r="C53" s="30">
        <v>59.443713838331846</v>
      </c>
      <c r="D53" s="30">
        <v>61.005128205128187</v>
      </c>
      <c r="E53" s="30">
        <v>63.7489824989825</v>
      </c>
      <c r="F53" s="30">
        <v>66.124792650248821</v>
      </c>
      <c r="G53" s="30">
        <v>67.549049352750799</v>
      </c>
      <c r="H53" s="30">
        <v>69.103869653767831</v>
      </c>
      <c r="I53" s="30">
        <v>71.186871899249454</v>
      </c>
      <c r="J53" s="30">
        <v>71.992500781168616</v>
      </c>
      <c r="K53" s="30">
        <v>71.4846860236743</v>
      </c>
    </row>
    <row r="54" spans="1:11" s="14" customFormat="1" ht="15" customHeight="1">
      <c r="A54" s="16"/>
      <c r="B54" s="16" t="s">
        <v>30</v>
      </c>
      <c r="C54" s="30">
        <v>79.354172932720729</v>
      </c>
      <c r="D54" s="30">
        <v>77.338167297183688</v>
      </c>
      <c r="E54" s="30">
        <v>79.02650207687357</v>
      </c>
      <c r="F54" s="30">
        <v>80.516337232755149</v>
      </c>
      <c r="G54" s="30">
        <v>80.989498755007048</v>
      </c>
      <c r="H54" s="30">
        <v>84.14101724514299</v>
      </c>
      <c r="I54" s="30">
        <v>85.874644180675659</v>
      </c>
      <c r="J54" s="30">
        <v>85.168007105146287</v>
      </c>
      <c r="K54" s="30">
        <v>85.617977528089895</v>
      </c>
    </row>
    <row r="55" spans="1:11" s="14" customFormat="1" ht="15" customHeight="1">
      <c r="A55" s="13" t="s">
        <v>17</v>
      </c>
      <c r="B55" s="13" t="s">
        <v>32</v>
      </c>
      <c r="C55" s="11">
        <v>41.446309637884319</v>
      </c>
      <c r="D55" s="11">
        <v>44.671118355328879</v>
      </c>
      <c r="E55" s="11">
        <v>46.415251835170558</v>
      </c>
      <c r="F55" s="11">
        <v>47.288149888547501</v>
      </c>
      <c r="G55" s="11">
        <v>47.742919378772406</v>
      </c>
      <c r="H55" s="11">
        <v>47.993100996669</v>
      </c>
      <c r="I55" s="11">
        <v>48.154509228131097</v>
      </c>
      <c r="J55" s="11">
        <v>49.242678385722435</v>
      </c>
      <c r="K55" s="11">
        <v>50.130398615076786</v>
      </c>
    </row>
    <row r="56" spans="1:11" s="14" customFormat="1" ht="15" customHeight="1">
      <c r="A56" s="13"/>
      <c r="B56" s="13" t="s">
        <v>31</v>
      </c>
      <c r="C56" s="11">
        <v>64.342282984836174</v>
      </c>
      <c r="D56" s="11">
        <v>65.204097393317667</v>
      </c>
      <c r="E56" s="11">
        <v>67.285443703124542</v>
      </c>
      <c r="F56" s="11">
        <v>68.867421201212082</v>
      </c>
      <c r="G56" s="11">
        <v>69.820633826282958</v>
      </c>
      <c r="H56" s="11">
        <v>70.724078682263482</v>
      </c>
      <c r="I56" s="11">
        <v>71.870417187230217</v>
      </c>
      <c r="J56" s="11">
        <v>73.068900051749537</v>
      </c>
      <c r="K56" s="11">
        <v>73.615820987422097</v>
      </c>
    </row>
    <row r="57" spans="1:11" s="14" customFormat="1" ht="15" customHeight="1">
      <c r="A57" s="13"/>
      <c r="B57" s="13" t="s">
        <v>30</v>
      </c>
      <c r="C57" s="11">
        <v>78.379975062298854</v>
      </c>
      <c r="D57" s="11">
        <v>78.0953445456976</v>
      </c>
      <c r="E57" s="11">
        <v>79.798634191364087</v>
      </c>
      <c r="F57" s="11">
        <v>80.613264255874867</v>
      </c>
      <c r="G57" s="11">
        <v>81.060826347428872</v>
      </c>
      <c r="H57" s="11">
        <v>82.155752711989976</v>
      </c>
      <c r="I57" s="11">
        <v>82.804076265614754</v>
      </c>
      <c r="J57" s="11">
        <v>84.039310299992039</v>
      </c>
      <c r="K57" s="11">
        <v>83.838923232667597</v>
      </c>
    </row>
    <row r="58" spans="1:11" s="14" customFormat="1" ht="3.95" customHeight="1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120"/>
    </row>
    <row r="59" spans="1:11" s="6" customFormat="1" ht="15" customHeight="1">
      <c r="A59" s="13" t="s">
        <v>18</v>
      </c>
      <c r="B59" s="13" t="s">
        <v>32</v>
      </c>
      <c r="C59" s="11">
        <v>45.380692519983405</v>
      </c>
      <c r="D59" s="11">
        <v>65.811503477108033</v>
      </c>
      <c r="E59" s="11">
        <v>66.617812074909779</v>
      </c>
      <c r="F59" s="11">
        <v>66.871566411091024</v>
      </c>
      <c r="G59" s="11">
        <v>67.200044296766194</v>
      </c>
      <c r="H59" s="11">
        <v>66.183815014860613</v>
      </c>
      <c r="I59" s="11">
        <v>65.875237407236398</v>
      </c>
      <c r="J59" s="11">
        <v>65.813304516127829</v>
      </c>
      <c r="K59" s="11">
        <v>66.072997702101148</v>
      </c>
    </row>
    <row r="60" spans="1:11" s="6" customFormat="1" ht="15" customHeight="1">
      <c r="A60" s="13"/>
      <c r="B60" s="12" t="s">
        <v>31</v>
      </c>
      <c r="C60" s="11">
        <v>65.33043948145405</v>
      </c>
      <c r="D60" s="11">
        <v>79.160227281751077</v>
      </c>
      <c r="E60" s="11">
        <v>79.684451717688205</v>
      </c>
      <c r="F60" s="11">
        <v>79.537550434757634</v>
      </c>
      <c r="G60" s="11">
        <v>79.546975935627302</v>
      </c>
      <c r="H60" s="11">
        <v>79.131174538289017</v>
      </c>
      <c r="I60" s="11">
        <v>78.534186779523367</v>
      </c>
      <c r="J60" s="11">
        <v>78.561701972513518</v>
      </c>
      <c r="K60" s="11">
        <v>78.669665723739598</v>
      </c>
    </row>
    <row r="61" spans="1:11" s="6" customFormat="1" ht="15" customHeight="1">
      <c r="A61" s="13"/>
      <c r="B61" s="12" t="s">
        <v>30</v>
      </c>
      <c r="C61" s="11">
        <v>78.577664216890966</v>
      </c>
      <c r="D61" s="11">
        <v>46.610284580313845</v>
      </c>
      <c r="E61" s="11">
        <v>47.288123243197518</v>
      </c>
      <c r="F61" s="11">
        <v>47.984162468740479</v>
      </c>
      <c r="G61" s="11">
        <v>47.882348509218659</v>
      </c>
      <c r="H61" s="11">
        <v>46.923012671501922</v>
      </c>
      <c r="I61" s="11">
        <v>46.382444744501974</v>
      </c>
      <c r="J61" s="11">
        <v>46.017628742333173</v>
      </c>
      <c r="K61" s="11">
        <v>46.184501603774926</v>
      </c>
    </row>
    <row r="62" spans="1:11" s="6" customFormat="1" ht="25.5" customHeight="1">
      <c r="A62" s="10"/>
      <c r="B62" s="10"/>
      <c r="C62" s="4"/>
      <c r="D62" s="4"/>
      <c r="E62" s="4"/>
      <c r="F62" s="4"/>
      <c r="G62" s="4"/>
      <c r="H62" s="4"/>
      <c r="I62" s="4"/>
      <c r="J62" s="4"/>
      <c r="K62" s="4"/>
    </row>
    <row r="63" spans="1:11" s="6" customFormat="1">
      <c r="A63" s="9" t="s">
        <v>28</v>
      </c>
      <c r="B63" s="8"/>
      <c r="C63" s="7"/>
      <c r="D63" s="7"/>
      <c r="E63" s="7"/>
      <c r="F63" s="7"/>
      <c r="G63" s="7"/>
      <c r="H63" s="7"/>
      <c r="I63" s="7"/>
      <c r="J63" s="7"/>
      <c r="K63" s="7"/>
    </row>
  </sheetData>
  <conditionalFormatting sqref="C59:K61">
    <cfRule type="expression" dxfId="76" priority="1" stopIfTrue="1">
      <formula>#REF!=1</formula>
    </cfRule>
  </conditionalFormatting>
  <conditionalFormatting sqref="C55:K55">
    <cfRule type="expression" dxfId="75" priority="2" stopIfTrue="1">
      <formula>#REF!=1</formula>
    </cfRule>
  </conditionalFormatting>
  <conditionalFormatting sqref="C56:K57">
    <cfRule type="expression" dxfId="74" priority="3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&amp;C&amp;8-21-</oddHeader>
    <oddFooter>&amp;C&amp;8Statistische Ämter des Bundes und der Länder, Internationale Bildungsindikatoren, 2014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RowHeight="12.75"/>
  <cols>
    <col min="1" max="1" width="24" style="5" customWidth="1"/>
    <col min="2" max="2" width="53.85546875" style="5" customWidth="1"/>
    <col min="3" max="9" width="6.7109375" style="4" customWidth="1"/>
    <col min="10" max="11" width="6.7109375" style="3" customWidth="1"/>
    <col min="12" max="16384" width="11.42578125" style="2"/>
  </cols>
  <sheetData>
    <row r="1" spans="1:11">
      <c r="A1" s="739" t="s">
        <v>461</v>
      </c>
    </row>
    <row r="2" spans="1:11">
      <c r="J2" s="28"/>
      <c r="K2" s="28"/>
    </row>
    <row r="3" spans="1:11" s="25" customFormat="1" ht="15" customHeight="1">
      <c r="A3" s="27" t="s">
        <v>44</v>
      </c>
      <c r="B3" s="27"/>
      <c r="C3" s="22"/>
      <c r="D3" s="22"/>
      <c r="E3" s="22"/>
      <c r="F3" s="22"/>
      <c r="G3" s="22"/>
      <c r="H3" s="22"/>
      <c r="I3" s="26"/>
      <c r="J3" s="26"/>
      <c r="K3" s="26"/>
    </row>
    <row r="4" spans="1:11" s="14" customFormat="1" ht="15" customHeight="1">
      <c r="A4" s="24" t="s">
        <v>43</v>
      </c>
      <c r="B4" s="24"/>
      <c r="C4" s="22"/>
      <c r="D4" s="22"/>
      <c r="E4" s="22"/>
      <c r="F4" s="22"/>
      <c r="G4" s="22"/>
      <c r="H4" s="22"/>
      <c r="I4" s="22"/>
      <c r="J4" s="22"/>
      <c r="K4" s="22"/>
    </row>
    <row r="5" spans="1:11" s="14" customFormat="1" ht="12.75" customHeight="1">
      <c r="A5" s="23"/>
      <c r="B5" s="23"/>
      <c r="C5" s="22"/>
      <c r="D5" s="22"/>
      <c r="E5" s="22"/>
      <c r="F5" s="22"/>
      <c r="G5" s="22"/>
      <c r="H5" s="22"/>
      <c r="I5" s="22"/>
      <c r="J5" s="22"/>
      <c r="K5" s="22"/>
    </row>
    <row r="6" spans="1:11" s="14" customFormat="1">
      <c r="A6" s="21" t="s">
        <v>0</v>
      </c>
      <c r="B6" s="20" t="s">
        <v>42</v>
      </c>
      <c r="C6" s="19" t="s">
        <v>41</v>
      </c>
      <c r="D6" s="19" t="s">
        <v>40</v>
      </c>
      <c r="E6" s="19" t="s">
        <v>39</v>
      </c>
      <c r="F6" s="19" t="s">
        <v>38</v>
      </c>
      <c r="G6" s="19" t="s">
        <v>37</v>
      </c>
      <c r="H6" s="19" t="s">
        <v>36</v>
      </c>
      <c r="I6" s="19" t="s">
        <v>35</v>
      </c>
      <c r="J6" s="19" t="s">
        <v>34</v>
      </c>
      <c r="K6" s="19" t="s">
        <v>33</v>
      </c>
    </row>
    <row r="7" spans="1:11" s="14" customFormat="1" ht="15" customHeight="1">
      <c r="A7" s="18" t="s">
        <v>1</v>
      </c>
      <c r="B7" s="18" t="s">
        <v>32</v>
      </c>
      <c r="C7" s="17">
        <v>13.498465190754864</v>
      </c>
      <c r="D7" s="17">
        <v>13.618062682560982</v>
      </c>
      <c r="E7" s="17">
        <v>13.633609903858821</v>
      </c>
      <c r="F7" s="17">
        <v>10.523070746465544</v>
      </c>
      <c r="G7" s="17">
        <v>9.3836422009599811</v>
      </c>
      <c r="H7" s="17">
        <v>11.07686471620276</v>
      </c>
      <c r="I7" s="17">
        <v>10.966452901936771</v>
      </c>
      <c r="J7" s="17">
        <v>8.4437882583235169</v>
      </c>
      <c r="K7" s="17">
        <v>7.1243067540170566</v>
      </c>
    </row>
    <row r="8" spans="1:11" s="14" customFormat="1" ht="15" customHeight="1">
      <c r="A8" s="18"/>
      <c r="B8" s="18" t="s">
        <v>31</v>
      </c>
      <c r="C8" s="17">
        <v>5.8131495877638901</v>
      </c>
      <c r="D8" s="17">
        <v>6.302912636378756</v>
      </c>
      <c r="E8" s="17">
        <v>5.5358453633471987</v>
      </c>
      <c r="F8" s="17">
        <v>4.3730083300721194</v>
      </c>
      <c r="G8" s="17">
        <v>3.7432204801658564</v>
      </c>
      <c r="H8" s="17">
        <v>4.5979459870673258</v>
      </c>
      <c r="I8" s="17">
        <v>4.4200506238246033</v>
      </c>
      <c r="J8" s="17">
        <v>3.2623431959715141</v>
      </c>
      <c r="K8" s="17">
        <v>3.0397914544256008</v>
      </c>
    </row>
    <row r="9" spans="1:11" s="14" customFormat="1" ht="15" customHeight="1">
      <c r="A9" s="18"/>
      <c r="B9" s="18" t="s">
        <v>30</v>
      </c>
      <c r="C9" s="17">
        <v>3.8090847715257761</v>
      </c>
      <c r="D9" s="17">
        <v>3.4083960927596753</v>
      </c>
      <c r="E9" s="17">
        <v>3.068879630806975</v>
      </c>
      <c r="F9" s="17">
        <v>2.6159316690494516</v>
      </c>
      <c r="G9" s="17">
        <v>1.9912920538232668</v>
      </c>
      <c r="H9" s="17">
        <v>2.5130175884999284</v>
      </c>
      <c r="I9" s="17">
        <v>2.2740636499976885</v>
      </c>
      <c r="J9" s="17">
        <v>1.6759494629014049</v>
      </c>
      <c r="K9" s="17">
        <v>1.8302950883918017</v>
      </c>
    </row>
    <row r="10" spans="1:11" s="14" customFormat="1" ht="15" customHeight="1">
      <c r="A10" s="16" t="s">
        <v>2</v>
      </c>
      <c r="B10" s="16" t="s">
        <v>32</v>
      </c>
      <c r="C10" s="15">
        <v>13.588651990824353</v>
      </c>
      <c r="D10" s="15">
        <v>13.177828072057457</v>
      </c>
      <c r="E10" s="15">
        <v>12.839110203982459</v>
      </c>
      <c r="F10" s="15">
        <v>11.704344576824134</v>
      </c>
      <c r="G10" s="15">
        <v>10.879371244208626</v>
      </c>
      <c r="H10" s="15">
        <v>11.48951397100006</v>
      </c>
      <c r="I10" s="15">
        <v>9.2502845991218088</v>
      </c>
      <c r="J10" s="15">
        <v>7.1135874054518071</v>
      </c>
      <c r="K10" s="15">
        <v>6.868505032321413</v>
      </c>
    </row>
    <row r="11" spans="1:11" s="14" customFormat="1" ht="15" customHeight="1">
      <c r="A11" s="16"/>
      <c r="B11" s="16" t="s">
        <v>31</v>
      </c>
      <c r="C11" s="15">
        <v>6.8307017804877175</v>
      </c>
      <c r="D11" s="15">
        <v>6.2719337993793705</v>
      </c>
      <c r="E11" s="15">
        <v>6.0234683771742885</v>
      </c>
      <c r="F11" s="15">
        <v>4.756629218866026</v>
      </c>
      <c r="G11" s="15">
        <v>3.7302486832455504</v>
      </c>
      <c r="H11" s="15">
        <v>4.6746797068994415</v>
      </c>
      <c r="I11" s="15">
        <v>4.2808487080429893</v>
      </c>
      <c r="J11" s="15">
        <v>3.0636003554270395</v>
      </c>
      <c r="K11" s="15">
        <v>2.9394072704093088</v>
      </c>
    </row>
    <row r="12" spans="1:11" s="14" customFormat="1" ht="15" customHeight="1">
      <c r="A12" s="16"/>
      <c r="B12" s="16" t="s">
        <v>30</v>
      </c>
      <c r="C12" s="15">
        <v>3.3880853996968003</v>
      </c>
      <c r="D12" s="15">
        <v>3.6964529331514324</v>
      </c>
      <c r="E12" s="15">
        <v>3.4180692748703057</v>
      </c>
      <c r="F12" s="15">
        <v>2.6436117096757239</v>
      </c>
      <c r="G12" s="15">
        <v>2.1578008031332114</v>
      </c>
      <c r="H12" s="15">
        <v>2.424037732271521</v>
      </c>
      <c r="I12" s="15">
        <v>2.2208880088212024</v>
      </c>
      <c r="J12" s="15">
        <v>1.7570261610311142</v>
      </c>
      <c r="K12" s="15">
        <v>1.5727623953638119</v>
      </c>
    </row>
    <row r="13" spans="1:11" s="14" customFormat="1" ht="15" customHeight="1">
      <c r="A13" s="18" t="s">
        <v>3</v>
      </c>
      <c r="B13" s="18" t="s">
        <v>32</v>
      </c>
      <c r="C13" s="17">
        <v>39.899327806642482</v>
      </c>
      <c r="D13" s="17">
        <v>39.44330367328314</v>
      </c>
      <c r="E13" s="17">
        <v>42.195570340541018</v>
      </c>
      <c r="F13" s="17">
        <v>40.771310658887145</v>
      </c>
      <c r="G13" s="17">
        <v>38.096357226792009</v>
      </c>
      <c r="H13" s="17">
        <v>34.221449946906077</v>
      </c>
      <c r="I13" s="17">
        <v>33.733405182971637</v>
      </c>
      <c r="J13" s="17">
        <v>30.417651694247439</v>
      </c>
      <c r="K13" s="17">
        <v>27.773482798608423</v>
      </c>
    </row>
    <row r="14" spans="1:11" s="14" customFormat="1" ht="15" customHeight="1">
      <c r="A14" s="18"/>
      <c r="B14" s="18" t="s">
        <v>31</v>
      </c>
      <c r="C14" s="17">
        <v>20.621051457250722</v>
      </c>
      <c r="D14" s="17">
        <v>19.857844507447194</v>
      </c>
      <c r="E14" s="17">
        <v>17.984481803066696</v>
      </c>
      <c r="F14" s="17">
        <v>15.831655517308565</v>
      </c>
      <c r="G14" s="17">
        <v>14.475551541736554</v>
      </c>
      <c r="H14" s="17">
        <v>13.672443878822865</v>
      </c>
      <c r="I14" s="17">
        <v>13.419511314085197</v>
      </c>
      <c r="J14" s="17">
        <v>12.685847929168967</v>
      </c>
      <c r="K14" s="17">
        <v>10.689123593787823</v>
      </c>
    </row>
    <row r="15" spans="1:11" s="14" customFormat="1" ht="15" customHeight="1">
      <c r="A15" s="18"/>
      <c r="B15" s="18" t="s">
        <v>30</v>
      </c>
      <c r="C15" s="17">
        <v>10.299563391541886</v>
      </c>
      <c r="D15" s="17">
        <v>10.471526840886758</v>
      </c>
      <c r="E15" s="17">
        <v>9.0990914494353401</v>
      </c>
      <c r="F15" s="17">
        <v>7.4148734230375117</v>
      </c>
      <c r="G15" s="17">
        <v>7.3943421949556916</v>
      </c>
      <c r="H15" s="17">
        <v>6.2272543469470278</v>
      </c>
      <c r="I15" s="17">
        <v>5.6846884291971742</v>
      </c>
      <c r="J15" s="17">
        <v>5.346763032446562</v>
      </c>
      <c r="K15" s="17">
        <v>4.4780807370735429</v>
      </c>
    </row>
    <row r="16" spans="1:11" s="14" customFormat="1" ht="15" customHeight="1">
      <c r="A16" s="16" t="s">
        <v>4</v>
      </c>
      <c r="B16" s="16" t="s">
        <v>32</v>
      </c>
      <c r="C16" s="15">
        <v>41.726674052191036</v>
      </c>
      <c r="D16" s="15">
        <v>33.947861155120272</v>
      </c>
      <c r="E16" s="15">
        <v>33.487817796610173</v>
      </c>
      <c r="F16" s="15">
        <v>31.8372665411901</v>
      </c>
      <c r="G16" s="15">
        <v>28.573675106148766</v>
      </c>
      <c r="H16" s="15">
        <v>24.888547271329749</v>
      </c>
      <c r="I16" s="15">
        <v>27.037436450469876</v>
      </c>
      <c r="J16" s="15">
        <v>22.666218938885162</v>
      </c>
      <c r="K16" s="15">
        <v>21.388101983002837</v>
      </c>
    </row>
    <row r="17" spans="1:11" s="14" customFormat="1" ht="15" customHeight="1">
      <c r="A17" s="16"/>
      <c r="B17" s="16" t="s">
        <v>31</v>
      </c>
      <c r="C17" s="15">
        <v>22.554046099002672</v>
      </c>
      <c r="D17" s="15">
        <v>21.356294732223656</v>
      </c>
      <c r="E17" s="15">
        <v>18.826776551080702</v>
      </c>
      <c r="F17" s="15">
        <v>15.702177121289292</v>
      </c>
      <c r="G17" s="15">
        <v>13.049911485718816</v>
      </c>
      <c r="H17" s="15">
        <v>12.853473840288073</v>
      </c>
      <c r="I17" s="15">
        <v>10.88145576943305</v>
      </c>
      <c r="J17" s="15">
        <v>10.259622104138922</v>
      </c>
      <c r="K17" s="15">
        <v>9.2581981090302925</v>
      </c>
    </row>
    <row r="18" spans="1:11" s="14" customFormat="1" ht="15" customHeight="1">
      <c r="A18" s="16"/>
      <c r="B18" s="16" t="s">
        <v>30</v>
      </c>
      <c r="C18" s="15">
        <v>8.4544327588275276</v>
      </c>
      <c r="D18" s="15">
        <v>8.0884057597691967</v>
      </c>
      <c r="E18" s="15">
        <v>7.3295857665229471</v>
      </c>
      <c r="F18" s="15">
        <v>5.4002059285752981</v>
      </c>
      <c r="G18" s="15">
        <v>4.4489409786093441</v>
      </c>
      <c r="H18" s="15">
        <v>4.2459662050565363</v>
      </c>
      <c r="I18" s="15">
        <v>3.9200535723484262</v>
      </c>
      <c r="J18" s="15">
        <v>2.9709293414397382</v>
      </c>
      <c r="K18" s="15">
        <v>3.0021163744676405</v>
      </c>
    </row>
    <row r="19" spans="1:11" s="14" customFormat="1" ht="15" customHeight="1">
      <c r="A19" s="18" t="s">
        <v>5</v>
      </c>
      <c r="B19" s="18" t="s">
        <v>32</v>
      </c>
      <c r="C19" s="17">
        <v>29.227177785968795</v>
      </c>
      <c r="D19" s="17">
        <v>28.850325379609544</v>
      </c>
      <c r="E19" s="17">
        <v>23.098923283983847</v>
      </c>
      <c r="F19" s="17">
        <v>25.755632899798492</v>
      </c>
      <c r="G19" s="17">
        <v>20.779698418536224</v>
      </c>
      <c r="H19" s="17">
        <v>20.406005497991121</v>
      </c>
      <c r="I19" s="17">
        <v>15.114795918367349</v>
      </c>
      <c r="J19" s="17">
        <v>17.446996466431095</v>
      </c>
      <c r="K19" s="17">
        <v>11.128250330542091</v>
      </c>
    </row>
    <row r="20" spans="1:11" s="14" customFormat="1" ht="15" customHeight="1">
      <c r="A20" s="18"/>
      <c r="B20" s="18" t="s">
        <v>31</v>
      </c>
      <c r="C20" s="17">
        <v>13.196493953178745</v>
      </c>
      <c r="D20" s="17">
        <v>14.965149651496509</v>
      </c>
      <c r="E20" s="17">
        <v>13.657454105305627</v>
      </c>
      <c r="F20" s="17">
        <v>10.910658210701312</v>
      </c>
      <c r="G20" s="17">
        <v>8.280167386979489</v>
      </c>
      <c r="H20" s="17">
        <v>7.7805352471661413</v>
      </c>
      <c r="I20" s="17">
        <v>7.7629765732659619</v>
      </c>
      <c r="J20" s="17">
        <v>5.8795733765357081</v>
      </c>
      <c r="K20" s="17">
        <v>6.0239352811392655</v>
      </c>
    </row>
    <row r="21" spans="1:11" s="14" customFormat="1" ht="15" customHeight="1">
      <c r="A21" s="18"/>
      <c r="B21" s="18" t="s">
        <v>30</v>
      </c>
      <c r="C21" s="17" t="s">
        <v>29</v>
      </c>
      <c r="D21" s="17">
        <v>8.5153811859117248</v>
      </c>
      <c r="E21" s="17">
        <v>8.2087447108603655</v>
      </c>
      <c r="F21" s="17" t="s">
        <v>29</v>
      </c>
      <c r="G21" s="17" t="s">
        <v>29</v>
      </c>
      <c r="H21" s="17" t="s">
        <v>29</v>
      </c>
      <c r="I21" s="17" t="s">
        <v>29</v>
      </c>
      <c r="J21" s="17" t="s">
        <v>29</v>
      </c>
      <c r="K21" s="17" t="s">
        <v>29</v>
      </c>
    </row>
    <row r="22" spans="1:11" s="14" customFormat="1" ht="15" customHeight="1">
      <c r="A22" s="16" t="s">
        <v>6</v>
      </c>
      <c r="B22" s="16" t="s">
        <v>32</v>
      </c>
      <c r="C22" s="15">
        <v>23.495731933116211</v>
      </c>
      <c r="D22" s="15">
        <v>19.399290370492615</v>
      </c>
      <c r="E22" s="15">
        <v>17.438461538461539</v>
      </c>
      <c r="F22" s="15">
        <v>19.817049128617619</v>
      </c>
      <c r="G22" s="15">
        <v>15.155615696887686</v>
      </c>
      <c r="H22" s="15">
        <v>15.711019661636946</v>
      </c>
      <c r="I22" s="15">
        <v>16.155072752641018</v>
      </c>
      <c r="J22" s="15">
        <v>12.732982171799026</v>
      </c>
      <c r="K22" s="15">
        <v>14.598966962284376</v>
      </c>
    </row>
    <row r="23" spans="1:11" s="14" customFormat="1" ht="15" customHeight="1">
      <c r="A23" s="16"/>
      <c r="B23" s="16" t="s">
        <v>31</v>
      </c>
      <c r="C23" s="15">
        <v>10.486376131220256</v>
      </c>
      <c r="D23" s="15">
        <v>9.7343111050190743</v>
      </c>
      <c r="E23" s="15">
        <v>9.53171930463275</v>
      </c>
      <c r="F23" s="15">
        <v>8.1916434540389975</v>
      </c>
      <c r="G23" s="15">
        <v>6.0227853161296059</v>
      </c>
      <c r="H23" s="15">
        <v>6.7751400373432897</v>
      </c>
      <c r="I23" s="15">
        <v>7.1524490919097419</v>
      </c>
      <c r="J23" s="15">
        <v>5.5122017231268883</v>
      </c>
      <c r="K23" s="15">
        <v>4.881355932203391</v>
      </c>
    </row>
    <row r="24" spans="1:11" s="14" customFormat="1" ht="15" customHeight="1">
      <c r="A24" s="16"/>
      <c r="B24" s="16" t="s">
        <v>30</v>
      </c>
      <c r="C24" s="15">
        <v>4.6137833688983099</v>
      </c>
      <c r="D24" s="15">
        <v>5.8744874309146011</v>
      </c>
      <c r="E24" s="15">
        <v>4.4966442953020138</v>
      </c>
      <c r="F24" s="15">
        <v>4.0209643605870014</v>
      </c>
      <c r="G24" s="15">
        <v>3.7607593918429725</v>
      </c>
      <c r="H24" s="15">
        <v>3.5510036257615978</v>
      </c>
      <c r="I24" s="15">
        <v>4.0198832937108273</v>
      </c>
      <c r="J24" s="15">
        <v>2.5476626636813897</v>
      </c>
      <c r="K24" s="15">
        <v>2.5241046831955924</v>
      </c>
    </row>
    <row r="25" spans="1:11" s="14" customFormat="1" ht="15" customHeight="1">
      <c r="A25" s="18" t="s">
        <v>7</v>
      </c>
      <c r="B25" s="18" t="s">
        <v>32</v>
      </c>
      <c r="C25" s="17">
        <v>15.555295185928319</v>
      </c>
      <c r="D25" s="17">
        <v>16.715385984087849</v>
      </c>
      <c r="E25" s="17">
        <v>16.249779146369164</v>
      </c>
      <c r="F25" s="17">
        <v>17.18367579258922</v>
      </c>
      <c r="G25" s="17">
        <v>15.736354273944384</v>
      </c>
      <c r="H25" s="17">
        <v>13.897393079135355</v>
      </c>
      <c r="I25" s="17">
        <v>13.079681896148449</v>
      </c>
      <c r="J25" s="17">
        <v>10.996506953140447</v>
      </c>
      <c r="K25" s="17">
        <v>11.940542306435804</v>
      </c>
    </row>
    <row r="26" spans="1:11" s="14" customFormat="1" ht="15" customHeight="1">
      <c r="A26" s="18"/>
      <c r="B26" s="18" t="s">
        <v>31</v>
      </c>
      <c r="C26" s="17">
        <v>7.6526866474637911</v>
      </c>
      <c r="D26" s="17">
        <v>8.1472763724195492</v>
      </c>
      <c r="E26" s="17">
        <v>7.3449877995788349</v>
      </c>
      <c r="F26" s="17">
        <v>6.3228458947722279</v>
      </c>
      <c r="G26" s="17">
        <v>5.5810717667596412</v>
      </c>
      <c r="H26" s="17">
        <v>5.6736948050272256</v>
      </c>
      <c r="I26" s="17">
        <v>5.2275526763427349</v>
      </c>
      <c r="J26" s="17">
        <v>4.2573582381393429</v>
      </c>
      <c r="K26" s="17">
        <v>4.1564713249962875</v>
      </c>
    </row>
    <row r="27" spans="1:11" s="14" customFormat="1" ht="15" customHeight="1">
      <c r="A27" s="18"/>
      <c r="B27" s="18" t="s">
        <v>30</v>
      </c>
      <c r="C27" s="17">
        <v>3.8364008401213394</v>
      </c>
      <c r="D27" s="17">
        <v>3.6284619538663305</v>
      </c>
      <c r="E27" s="17">
        <v>3.9839603420755534</v>
      </c>
      <c r="F27" s="17">
        <v>3.2846042407480578</v>
      </c>
      <c r="G27" s="17">
        <v>2.8885532916965291</v>
      </c>
      <c r="H27" s="17">
        <v>3.164462563388684</v>
      </c>
      <c r="I27" s="17">
        <v>2.5238369028795931</v>
      </c>
      <c r="J27" s="17">
        <v>2.1567851692759854</v>
      </c>
      <c r="K27" s="17">
        <v>2.4547480567483833</v>
      </c>
    </row>
    <row r="28" spans="1:11" s="14" customFormat="1" ht="15" customHeight="1">
      <c r="A28" s="16" t="s">
        <v>8</v>
      </c>
      <c r="B28" s="16" t="s">
        <v>32</v>
      </c>
      <c r="C28" s="15">
        <v>46.786203010544966</v>
      </c>
      <c r="D28" s="15">
        <v>43.535620052770447</v>
      </c>
      <c r="E28" s="15">
        <v>37.382501807664497</v>
      </c>
      <c r="F28" s="15">
        <v>31.494960806270999</v>
      </c>
      <c r="G28" s="15">
        <v>29.039548022598872</v>
      </c>
      <c r="H28" s="15">
        <v>27.225602884832096</v>
      </c>
      <c r="I28" s="15">
        <v>34.028985507246375</v>
      </c>
      <c r="J28" s="15">
        <v>21.243523316062173</v>
      </c>
      <c r="K28" s="15">
        <v>27.65899864682002</v>
      </c>
    </row>
    <row r="29" spans="1:11" s="14" customFormat="1" ht="15" customHeight="1">
      <c r="A29" s="16"/>
      <c r="B29" s="16" t="s">
        <v>31</v>
      </c>
      <c r="C29" s="15">
        <v>26.32919101163262</v>
      </c>
      <c r="D29" s="15">
        <v>23.824365382730569</v>
      </c>
      <c r="E29" s="15">
        <v>21.644228471281767</v>
      </c>
      <c r="F29" s="15">
        <v>19.462548881981348</v>
      </c>
      <c r="G29" s="15">
        <v>17.31514101640812</v>
      </c>
      <c r="H29" s="15">
        <v>16.120213318958051</v>
      </c>
      <c r="I29" s="15">
        <v>14.388752820473261</v>
      </c>
      <c r="J29" s="15">
        <v>11.875856861849035</v>
      </c>
      <c r="K29" s="15">
        <v>12.250487694338805</v>
      </c>
    </row>
    <row r="30" spans="1:11" s="14" customFormat="1" ht="15" customHeight="1">
      <c r="A30" s="16"/>
      <c r="B30" s="16" t="s">
        <v>30</v>
      </c>
      <c r="C30" s="15">
        <v>11.81029392114689</v>
      </c>
      <c r="D30" s="15">
        <v>10.773836941501616</v>
      </c>
      <c r="E30" s="15">
        <v>7.7002197391182374</v>
      </c>
      <c r="F30" s="15">
        <v>6.8207805120556797</v>
      </c>
      <c r="G30" s="15">
        <v>5.532015065913372</v>
      </c>
      <c r="H30" s="15">
        <v>5.7586752256023823</v>
      </c>
      <c r="I30" s="15">
        <v>4.4400414283784393</v>
      </c>
      <c r="J30" s="15">
        <v>4.5499065087703672</v>
      </c>
      <c r="K30" s="15">
        <v>4.2330006962172195</v>
      </c>
    </row>
    <row r="31" spans="1:11" s="14" customFormat="1" ht="15" customHeight="1">
      <c r="A31" s="18" t="s">
        <v>9</v>
      </c>
      <c r="B31" s="18" t="s">
        <v>32</v>
      </c>
      <c r="C31" s="17">
        <v>21.214574499069467</v>
      </c>
      <c r="D31" s="17">
        <v>20.194751947519478</v>
      </c>
      <c r="E31" s="17">
        <v>21.019768955418154</v>
      </c>
      <c r="F31" s="17">
        <v>17.89856968428397</v>
      </c>
      <c r="G31" s="17">
        <v>16.399825923635451</v>
      </c>
      <c r="H31" s="17">
        <v>14.768675242608891</v>
      </c>
      <c r="I31" s="17">
        <v>14.802623845014459</v>
      </c>
      <c r="J31" s="17">
        <v>13.713292701354959</v>
      </c>
      <c r="K31" s="17">
        <v>12.116967686447969</v>
      </c>
    </row>
    <row r="32" spans="1:11" s="14" customFormat="1" ht="15" customHeight="1">
      <c r="A32" s="18"/>
      <c r="B32" s="18" t="s">
        <v>31</v>
      </c>
      <c r="C32" s="17">
        <v>8.6872053775273859</v>
      </c>
      <c r="D32" s="17">
        <v>9.2924996184953468</v>
      </c>
      <c r="E32" s="17">
        <v>8.5331296471797486</v>
      </c>
      <c r="F32" s="17">
        <v>6.8324354192568046</v>
      </c>
      <c r="G32" s="17">
        <v>6.2720909279922372</v>
      </c>
      <c r="H32" s="17">
        <v>6.2008225197648876</v>
      </c>
      <c r="I32" s="17">
        <v>5.6688921285506018</v>
      </c>
      <c r="J32" s="17">
        <v>4.8303802590857048</v>
      </c>
      <c r="K32" s="17">
        <v>4.2955968747548301</v>
      </c>
    </row>
    <row r="33" spans="1:11" s="14" customFormat="1" ht="15" customHeight="1">
      <c r="A33" s="18"/>
      <c r="B33" s="18" t="s">
        <v>30</v>
      </c>
      <c r="C33" s="17">
        <v>5.4134455400686887</v>
      </c>
      <c r="D33" s="17">
        <v>4.7592052694093505</v>
      </c>
      <c r="E33" s="17">
        <v>4.1560160375767161</v>
      </c>
      <c r="F33" s="17">
        <v>3.0326972965143075</v>
      </c>
      <c r="G33" s="17">
        <v>2.9000371799638454</v>
      </c>
      <c r="H33" s="17">
        <v>3.0797537159074508</v>
      </c>
      <c r="I33" s="17">
        <v>2.9035595053369065</v>
      </c>
      <c r="J33" s="17">
        <v>2.1512635297823985</v>
      </c>
      <c r="K33" s="17">
        <v>2.3417087615398016</v>
      </c>
    </row>
    <row r="34" spans="1:11" s="14" customFormat="1" ht="15" customHeight="1">
      <c r="A34" s="16" t="s">
        <v>10</v>
      </c>
      <c r="B34" s="16" t="s">
        <v>32</v>
      </c>
      <c r="C34" s="15">
        <v>20.868847008658559</v>
      </c>
      <c r="D34" s="15">
        <v>20.914198161389173</v>
      </c>
      <c r="E34" s="15">
        <v>21.237725688945204</v>
      </c>
      <c r="F34" s="15">
        <v>18.374096103062765</v>
      </c>
      <c r="G34" s="15">
        <v>17.391304347826086</v>
      </c>
      <c r="H34" s="15">
        <v>18.559856624464338</v>
      </c>
      <c r="I34" s="15">
        <v>17.950883056165395</v>
      </c>
      <c r="J34" s="15">
        <v>16.169086837162261</v>
      </c>
      <c r="K34" s="15">
        <v>14.52687215165979</v>
      </c>
    </row>
    <row r="35" spans="1:11" s="14" customFormat="1" ht="15" customHeight="1">
      <c r="A35" s="16"/>
      <c r="B35" s="16" t="s">
        <v>31</v>
      </c>
      <c r="C35" s="15">
        <v>8.7138908114644575</v>
      </c>
      <c r="D35" s="15">
        <v>9.0018016714628359</v>
      </c>
      <c r="E35" s="15">
        <v>8.0876338003655039</v>
      </c>
      <c r="F35" s="15">
        <v>6.9770174724660139</v>
      </c>
      <c r="G35" s="15">
        <v>6.0255080058736112</v>
      </c>
      <c r="H35" s="15">
        <v>6.4284549230600785</v>
      </c>
      <c r="I35" s="15">
        <v>6.3026142862217167</v>
      </c>
      <c r="J35" s="15">
        <v>5.4403829859720769</v>
      </c>
      <c r="K35" s="15">
        <v>5.1159274757175162</v>
      </c>
    </row>
    <row r="36" spans="1:11" s="14" customFormat="1" ht="15" customHeight="1">
      <c r="A36" s="16"/>
      <c r="B36" s="16" t="s">
        <v>30</v>
      </c>
      <c r="C36" s="15">
        <v>4.5057105361632157</v>
      </c>
      <c r="D36" s="15">
        <v>4.6333033263316992</v>
      </c>
      <c r="E36" s="15">
        <v>4.2492538789567682</v>
      </c>
      <c r="F36" s="15">
        <v>3.3920584614870477</v>
      </c>
      <c r="G36" s="15">
        <v>2.9700649834878026</v>
      </c>
      <c r="H36" s="15">
        <v>3.1981287115735557</v>
      </c>
      <c r="I36" s="15">
        <v>2.9511877727029163</v>
      </c>
      <c r="J36" s="15">
        <v>2.0819872901378029</v>
      </c>
      <c r="K36" s="15">
        <v>2.0179696278785668</v>
      </c>
    </row>
    <row r="37" spans="1:11" s="14" customFormat="1" ht="15" customHeight="1">
      <c r="A37" s="18" t="s">
        <v>11</v>
      </c>
      <c r="B37" s="18" t="s">
        <v>32</v>
      </c>
      <c r="C37" s="17">
        <v>14.284599208426313</v>
      </c>
      <c r="D37" s="17">
        <v>18.46885976507912</v>
      </c>
      <c r="E37" s="17">
        <v>17.100941537114075</v>
      </c>
      <c r="F37" s="17">
        <v>13.107015311358317</v>
      </c>
      <c r="G37" s="17">
        <v>12.566494803175383</v>
      </c>
      <c r="H37" s="17">
        <v>12.83851554663992</v>
      </c>
      <c r="I37" s="17">
        <v>12.27436823104693</v>
      </c>
      <c r="J37" s="17">
        <v>10.082198818391987</v>
      </c>
      <c r="K37" s="17">
        <v>9.3150325654587576</v>
      </c>
    </row>
    <row r="38" spans="1:11" s="14" customFormat="1" ht="15" customHeight="1">
      <c r="A38" s="18"/>
      <c r="B38" s="18" t="s">
        <v>31</v>
      </c>
      <c r="C38" s="17">
        <v>6.7422582060519263</v>
      </c>
      <c r="D38" s="17">
        <v>7.5697288862882779</v>
      </c>
      <c r="E38" s="17">
        <v>6.7341791356128278</v>
      </c>
      <c r="F38" s="17">
        <v>5.0965430605313342</v>
      </c>
      <c r="G38" s="17">
        <v>4.8359125498706437</v>
      </c>
      <c r="H38" s="17">
        <v>5.3178747664446906</v>
      </c>
      <c r="I38" s="17">
        <v>4.730839810535822</v>
      </c>
      <c r="J38" s="17">
        <v>4.0838112984151929</v>
      </c>
      <c r="K38" s="17">
        <v>3.4762524019331913</v>
      </c>
    </row>
    <row r="39" spans="1:11" s="14" customFormat="1" ht="15" customHeight="1">
      <c r="A39" s="18"/>
      <c r="B39" s="18" t="s">
        <v>30</v>
      </c>
      <c r="C39" s="17">
        <v>3.6370752216842406</v>
      </c>
      <c r="D39" s="17">
        <v>3.3612032098409488</v>
      </c>
      <c r="E39" s="17">
        <v>2.8715072996229334</v>
      </c>
      <c r="F39" s="17">
        <v>1.923804121762148</v>
      </c>
      <c r="G39" s="17">
        <v>1.712791850716668</v>
      </c>
      <c r="H39" s="17">
        <v>1.7913381429943493</v>
      </c>
      <c r="I39" s="17">
        <v>2.2142033565358497</v>
      </c>
      <c r="J39" s="17">
        <v>1.8758519663892901</v>
      </c>
      <c r="K39" s="17">
        <v>1.6841816328131129</v>
      </c>
    </row>
    <row r="40" spans="1:11" s="14" customFormat="1" ht="15" customHeight="1">
      <c r="A40" s="16" t="s">
        <v>12</v>
      </c>
      <c r="B40" s="16" t="s">
        <v>32</v>
      </c>
      <c r="C40" s="15">
        <v>19.901966662669384</v>
      </c>
      <c r="D40" s="15">
        <v>19.813604454127329</v>
      </c>
      <c r="E40" s="15">
        <v>19.841594974737127</v>
      </c>
      <c r="F40" s="15">
        <v>12.83057250799186</v>
      </c>
      <c r="G40" s="15">
        <v>13.462804476629362</v>
      </c>
      <c r="H40" s="15">
        <v>16.950922380786633</v>
      </c>
      <c r="I40" s="15">
        <v>15.338345864661655</v>
      </c>
      <c r="J40" s="15">
        <v>15.053763440860216</v>
      </c>
      <c r="K40" s="15">
        <v>15.817834173474706</v>
      </c>
    </row>
    <row r="41" spans="1:11" s="14" customFormat="1" ht="15" customHeight="1">
      <c r="A41" s="16"/>
      <c r="B41" s="16" t="s">
        <v>31</v>
      </c>
      <c r="C41" s="15">
        <v>7.0395589475633082</v>
      </c>
      <c r="D41" s="15">
        <v>9.3819206764646683</v>
      </c>
      <c r="E41" s="15">
        <v>7.6292490982621048</v>
      </c>
      <c r="F41" s="15">
        <v>6.8972988588762076</v>
      </c>
      <c r="G41" s="15">
        <v>5.4060895349678173</v>
      </c>
      <c r="H41" s="15">
        <v>6.9383655019014139</v>
      </c>
      <c r="I41" s="15">
        <v>6.390693458226318</v>
      </c>
      <c r="J41" s="15">
        <v>4.6713805494378109</v>
      </c>
      <c r="K41" s="15">
        <v>4.7360425370300039</v>
      </c>
    </row>
    <row r="42" spans="1:11" s="14" customFormat="1" ht="15" customHeight="1">
      <c r="A42" s="16"/>
      <c r="B42" s="16" t="s">
        <v>30</v>
      </c>
      <c r="C42" s="15" t="s">
        <v>29</v>
      </c>
      <c r="D42" s="15" t="s">
        <v>29</v>
      </c>
      <c r="E42" s="15" t="s">
        <v>29</v>
      </c>
      <c r="F42" s="15" t="s">
        <v>29</v>
      </c>
      <c r="G42" s="15" t="s">
        <v>29</v>
      </c>
      <c r="H42" s="15" t="s">
        <v>29</v>
      </c>
      <c r="I42" s="15" t="s">
        <v>29</v>
      </c>
      <c r="J42" s="15" t="s">
        <v>29</v>
      </c>
      <c r="K42" s="15" t="s">
        <v>29</v>
      </c>
    </row>
    <row r="43" spans="1:11" s="14" customFormat="1" ht="15" customHeight="1">
      <c r="A43" s="18" t="s">
        <v>13</v>
      </c>
      <c r="B43" s="18" t="s">
        <v>32</v>
      </c>
      <c r="C43" s="17">
        <v>50.006770684440973</v>
      </c>
      <c r="D43" s="17">
        <v>40.66070199587061</v>
      </c>
      <c r="E43" s="17">
        <v>40.314754098360659</v>
      </c>
      <c r="F43" s="17">
        <v>43.657056145675263</v>
      </c>
      <c r="G43" s="17">
        <v>35.29318036966221</v>
      </c>
      <c r="H43" s="17">
        <v>33.503500583430565</v>
      </c>
      <c r="I43" s="17">
        <v>34.338387319090288</v>
      </c>
      <c r="J43" s="17">
        <v>33.802816901408448</v>
      </c>
      <c r="K43" s="17">
        <v>31.214802896218824</v>
      </c>
    </row>
    <row r="44" spans="1:11" s="14" customFormat="1" ht="15" customHeight="1">
      <c r="A44" s="18"/>
      <c r="B44" s="18" t="s">
        <v>31</v>
      </c>
      <c r="C44" s="17">
        <v>24.231856161984403</v>
      </c>
      <c r="D44" s="17">
        <v>22.50173360179793</v>
      </c>
      <c r="E44" s="17">
        <v>20.270752875711135</v>
      </c>
      <c r="F44" s="17">
        <v>17.185107949984687</v>
      </c>
      <c r="G44" s="17">
        <v>15.522989129980703</v>
      </c>
      <c r="H44" s="17">
        <v>14.96690632979438</v>
      </c>
      <c r="I44" s="17">
        <v>13.618056019787419</v>
      </c>
      <c r="J44" s="17">
        <v>11.434108527131784</v>
      </c>
      <c r="K44" s="17">
        <v>9.7944953514815065</v>
      </c>
    </row>
    <row r="45" spans="1:11" s="14" customFormat="1" ht="15" customHeight="1">
      <c r="A45" s="18"/>
      <c r="B45" s="18" t="s">
        <v>30</v>
      </c>
      <c r="C45" s="17">
        <v>9.0003326366791558</v>
      </c>
      <c r="D45" s="17">
        <v>9.2563408759775214</v>
      </c>
      <c r="E45" s="17">
        <v>7.0466994708012267</v>
      </c>
      <c r="F45" s="17">
        <v>6.3212548676164699</v>
      </c>
      <c r="G45" s="17">
        <v>5.0494880810396356</v>
      </c>
      <c r="H45" s="17">
        <v>5.0734974880605348</v>
      </c>
      <c r="I45" s="17">
        <v>4.6660978825719379</v>
      </c>
      <c r="J45" s="17">
        <v>3.5555901345989254</v>
      </c>
      <c r="K45" s="17">
        <v>3.1259857422244646</v>
      </c>
    </row>
    <row r="46" spans="1:11" s="14" customFormat="1" ht="15" customHeight="1">
      <c r="A46" s="16" t="s">
        <v>14</v>
      </c>
      <c r="B46" s="16" t="s">
        <v>32</v>
      </c>
      <c r="C46" s="15">
        <v>52.862122071816486</v>
      </c>
      <c r="D46" s="15">
        <v>34.729564863765752</v>
      </c>
      <c r="E46" s="15">
        <v>30.995186167599964</v>
      </c>
      <c r="F46" s="15">
        <v>32.453603277898289</v>
      </c>
      <c r="G46" s="15">
        <v>32.686697782963833</v>
      </c>
      <c r="H46" s="15">
        <v>38.137510879025243</v>
      </c>
      <c r="I46" s="15">
        <v>33.308383233532936</v>
      </c>
      <c r="J46" s="15">
        <v>32.624677130935822</v>
      </c>
      <c r="K46" s="15">
        <v>25.781249999999993</v>
      </c>
    </row>
    <row r="47" spans="1:11" s="14" customFormat="1" ht="15" customHeight="1">
      <c r="A47" s="16"/>
      <c r="B47" s="16" t="s">
        <v>31</v>
      </c>
      <c r="C47" s="15">
        <v>26.189479197497938</v>
      </c>
      <c r="D47" s="15">
        <v>22.57274762171237</v>
      </c>
      <c r="E47" s="15">
        <v>19.642298537912271</v>
      </c>
      <c r="F47" s="15">
        <v>16.605507044517065</v>
      </c>
      <c r="G47" s="15">
        <v>15.611075962146808</v>
      </c>
      <c r="H47" s="15">
        <v>14.811238516730372</v>
      </c>
      <c r="I47" s="15">
        <v>12.503221081469624</v>
      </c>
      <c r="J47" s="15">
        <v>11.211771958508672</v>
      </c>
      <c r="K47" s="15">
        <v>10.501608157120369</v>
      </c>
    </row>
    <row r="48" spans="1:11" s="14" customFormat="1" ht="15" customHeight="1">
      <c r="A48" s="16"/>
      <c r="B48" s="16" t="s">
        <v>30</v>
      </c>
      <c r="C48" s="15">
        <v>10.437148069880687</v>
      </c>
      <c r="D48" s="15">
        <v>9.536571017713575</v>
      </c>
      <c r="E48" s="15">
        <v>8.2705698451044469</v>
      </c>
      <c r="F48" s="15">
        <v>5.8963846440551624</v>
      </c>
      <c r="G48" s="15">
        <v>5.4369845174359712</v>
      </c>
      <c r="H48" s="15">
        <v>4.9568355505236346</v>
      </c>
      <c r="I48" s="15">
        <v>4.0198511166253112</v>
      </c>
      <c r="J48" s="15">
        <v>3.2585008128956372</v>
      </c>
      <c r="K48" s="15">
        <v>3.2262488428703668</v>
      </c>
    </row>
    <row r="49" spans="1:11" s="14" customFormat="1" ht="15" customHeight="1">
      <c r="A49" s="18" t="s">
        <v>15</v>
      </c>
      <c r="B49" s="18" t="s">
        <v>32</v>
      </c>
      <c r="C49" s="17">
        <v>21.032057970185942</v>
      </c>
      <c r="D49" s="17">
        <v>23.630765199161424</v>
      </c>
      <c r="E49" s="17">
        <v>20.084593693924631</v>
      </c>
      <c r="F49" s="17">
        <v>16.934102873089358</v>
      </c>
      <c r="G49" s="17">
        <v>14.869162931906896</v>
      </c>
      <c r="H49" s="17">
        <v>17.268233222726348</v>
      </c>
      <c r="I49" s="17">
        <v>16.079230993300321</v>
      </c>
      <c r="J49" s="17">
        <v>15.449415878566317</v>
      </c>
      <c r="K49" s="17">
        <v>12.213561964146532</v>
      </c>
    </row>
    <row r="50" spans="1:11" s="14" customFormat="1" ht="15" customHeight="1">
      <c r="A50" s="18"/>
      <c r="B50" s="18" t="s">
        <v>31</v>
      </c>
      <c r="C50" s="17">
        <v>8.8943860006886162</v>
      </c>
      <c r="D50" s="17">
        <v>8.9065041170971604</v>
      </c>
      <c r="E50" s="17">
        <v>8.0464255592341285</v>
      </c>
      <c r="F50" s="17">
        <v>7.0551762225123005</v>
      </c>
      <c r="G50" s="17">
        <v>6.1552444551043326</v>
      </c>
      <c r="H50" s="17">
        <v>6.5353220444225979</v>
      </c>
      <c r="I50" s="17">
        <v>6.0848116149481113</v>
      </c>
      <c r="J50" s="17">
        <v>5.3223081255440059</v>
      </c>
      <c r="K50" s="17">
        <v>4.5203210600076451</v>
      </c>
    </row>
    <row r="51" spans="1:11" s="14" customFormat="1" ht="15" customHeight="1">
      <c r="A51" s="18"/>
      <c r="B51" s="18" t="s">
        <v>30</v>
      </c>
      <c r="C51" s="17">
        <v>4.7663192086436919</v>
      </c>
      <c r="D51" s="17">
        <v>4.8046424452133794</v>
      </c>
      <c r="E51" s="17">
        <v>4.0635524967052268</v>
      </c>
      <c r="F51" s="17">
        <v>3.0943785456420834</v>
      </c>
      <c r="G51" s="17">
        <v>2.9056817048439108</v>
      </c>
      <c r="H51" s="17">
        <v>3.2734847733359786</v>
      </c>
      <c r="I51" s="17">
        <v>3.0145737672190052</v>
      </c>
      <c r="J51" s="17">
        <v>2.4595881478785673</v>
      </c>
      <c r="K51" s="17">
        <v>2.2820345421093244</v>
      </c>
    </row>
    <row r="52" spans="1:11" s="14" customFormat="1" ht="15" customHeight="1">
      <c r="A52" s="16" t="s">
        <v>16</v>
      </c>
      <c r="B52" s="16" t="s">
        <v>32</v>
      </c>
      <c r="C52" s="15">
        <v>31.567547872555764</v>
      </c>
      <c r="D52" s="15">
        <v>31.583710407239817</v>
      </c>
      <c r="E52" s="15">
        <v>25.67230749048931</v>
      </c>
      <c r="F52" s="15">
        <v>31.34547591069331</v>
      </c>
      <c r="G52" s="15">
        <v>26.894012788219339</v>
      </c>
      <c r="H52" s="15">
        <v>27.552712627339488</v>
      </c>
      <c r="I52" s="15">
        <v>18.570427470217236</v>
      </c>
      <c r="J52" s="15">
        <v>22.512285012285009</v>
      </c>
      <c r="K52" s="15">
        <v>21.669680530440022</v>
      </c>
    </row>
    <row r="53" spans="1:11" s="14" customFormat="1" ht="15" customHeight="1">
      <c r="A53" s="16"/>
      <c r="B53" s="16" t="s">
        <v>31</v>
      </c>
      <c r="C53" s="15">
        <v>20.414522516540583</v>
      </c>
      <c r="D53" s="15">
        <v>19.783628501138391</v>
      </c>
      <c r="E53" s="15">
        <v>17.865142048803492</v>
      </c>
      <c r="F53" s="15">
        <v>15.169588962345504</v>
      </c>
      <c r="G53" s="15">
        <v>11.948626471637532</v>
      </c>
      <c r="H53" s="15">
        <v>12.549757857071004</v>
      </c>
      <c r="I53" s="15">
        <v>10.106589008277505</v>
      </c>
      <c r="J53" s="15">
        <v>8.9997969425347346</v>
      </c>
      <c r="K53" s="15">
        <v>8.5236145075277694</v>
      </c>
    </row>
    <row r="54" spans="1:11" s="14" customFormat="1" ht="15" customHeight="1">
      <c r="A54" s="16"/>
      <c r="B54" s="16" t="s">
        <v>30</v>
      </c>
      <c r="C54" s="15">
        <v>8.1250902149546178</v>
      </c>
      <c r="D54" s="15">
        <v>8.6925308845083897</v>
      </c>
      <c r="E54" s="15">
        <v>7.878988262522733</v>
      </c>
      <c r="F54" s="15">
        <v>6.5554745009616013</v>
      </c>
      <c r="G54" s="15">
        <v>5.010195164579085</v>
      </c>
      <c r="H54" s="15">
        <v>4.0266512166859805</v>
      </c>
      <c r="I54" s="15">
        <v>3.6317119590652402</v>
      </c>
      <c r="J54" s="15">
        <v>3.402579848970118</v>
      </c>
      <c r="K54" s="15">
        <v>3.1040195309094085</v>
      </c>
    </row>
    <row r="55" spans="1:11" s="14" customFormat="1" ht="15" customHeight="1">
      <c r="A55" s="13" t="s">
        <v>17</v>
      </c>
      <c r="B55" s="13" t="s">
        <v>32</v>
      </c>
      <c r="C55" s="11">
        <v>20.394400998151802</v>
      </c>
      <c r="D55" s="11">
        <v>20.136006017605563</v>
      </c>
      <c r="E55" s="11">
        <v>19.86254472342716</v>
      </c>
      <c r="F55" s="11">
        <v>17.996201431900644</v>
      </c>
      <c r="G55" s="11">
        <v>16.505168555948003</v>
      </c>
      <c r="H55" s="11">
        <v>16.732826149800111</v>
      </c>
      <c r="I55" s="11">
        <v>15.8978696334208</v>
      </c>
      <c r="J55" s="11">
        <v>13.905157380603328</v>
      </c>
      <c r="K55" s="11">
        <v>12.818885739400107</v>
      </c>
    </row>
    <row r="56" spans="1:11" s="14" customFormat="1" ht="15" customHeight="1">
      <c r="A56" s="13"/>
      <c r="B56" s="13" t="s">
        <v>31</v>
      </c>
      <c r="C56" s="11">
        <v>11.205554847188489</v>
      </c>
      <c r="D56" s="11">
        <v>10.959333429055675</v>
      </c>
      <c r="E56" s="11">
        <v>9.8920309106445181</v>
      </c>
      <c r="F56" s="11">
        <v>8.2819169278615448</v>
      </c>
      <c r="G56" s="11">
        <v>7.1981525570750993</v>
      </c>
      <c r="H56" s="11">
        <v>7.514774813871175</v>
      </c>
      <c r="I56" s="11">
        <v>6.915413429265489</v>
      </c>
      <c r="J56" s="11">
        <v>5.8095353233291593</v>
      </c>
      <c r="K56" s="11">
        <v>5.3345398438496963</v>
      </c>
    </row>
    <row r="57" spans="1:11" s="14" customFormat="1" ht="15" customHeight="1">
      <c r="A57" s="13"/>
      <c r="B57" s="13" t="s">
        <v>30</v>
      </c>
      <c r="C57" s="11">
        <v>5.5637254121798749</v>
      </c>
      <c r="D57" s="11">
        <v>5.4981873994428474</v>
      </c>
      <c r="E57" s="11">
        <v>4.81604551598166</v>
      </c>
      <c r="F57" s="11">
        <v>3.8354670848149364</v>
      </c>
      <c r="G57" s="11">
        <v>3.3106575512146739</v>
      </c>
      <c r="H57" s="11">
        <v>3.4051765244425805</v>
      </c>
      <c r="I57" s="11">
        <v>3.0887324713819444</v>
      </c>
      <c r="J57" s="11">
        <v>2.4443981302289575</v>
      </c>
      <c r="K57" s="11">
        <v>2.3532209899489964</v>
      </c>
    </row>
    <row r="58" spans="1:11" s="14" customFormat="1" ht="3.95" customHeight="1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120"/>
    </row>
    <row r="59" spans="1:11" s="6" customFormat="1" ht="15" customHeight="1">
      <c r="A59" s="13" t="s">
        <v>18</v>
      </c>
      <c r="B59" s="13" t="s">
        <v>32</v>
      </c>
      <c r="C59" s="11">
        <v>10.618407167002491</v>
      </c>
      <c r="D59" s="11">
        <v>10.67830779219006</v>
      </c>
      <c r="E59" s="11">
        <v>10.098376197908658</v>
      </c>
      <c r="F59" s="11">
        <v>9.0938263864925926</v>
      </c>
      <c r="G59" s="11">
        <v>8.7697954756683263</v>
      </c>
      <c r="H59" s="11">
        <v>11.621240751013763</v>
      </c>
      <c r="I59" s="11">
        <v>12.530924221705444</v>
      </c>
      <c r="J59" s="11">
        <v>12.598876724876799</v>
      </c>
      <c r="K59" s="11">
        <v>13.633076564786117</v>
      </c>
    </row>
    <row r="60" spans="1:11" s="6" customFormat="1" ht="15" customHeight="1">
      <c r="A60" s="13"/>
      <c r="B60" s="12" t="s">
        <v>31</v>
      </c>
      <c r="C60" s="11">
        <v>6.4737918462108039</v>
      </c>
      <c r="D60" s="11">
        <v>6.1511396060937722</v>
      </c>
      <c r="E60" s="11">
        <v>5.5886842646847441</v>
      </c>
      <c r="F60" s="11">
        <v>4.938401561711796</v>
      </c>
      <c r="G60" s="11">
        <v>4.8968113915948512</v>
      </c>
      <c r="H60" s="11">
        <v>6.898889843606117</v>
      </c>
      <c r="I60" s="11">
        <v>7.5563731313170273</v>
      </c>
      <c r="J60" s="11">
        <v>7.3049084463429175</v>
      </c>
      <c r="K60" s="11">
        <v>7.7853762635605204</v>
      </c>
    </row>
    <row r="61" spans="1:11" s="6" customFormat="1" ht="15" customHeight="1">
      <c r="A61" s="13"/>
      <c r="B61" s="12" t="s">
        <v>30</v>
      </c>
      <c r="C61" s="11">
        <v>4.1082985897799063</v>
      </c>
      <c r="D61" s="11">
        <v>3.8911057476600694</v>
      </c>
      <c r="E61" s="11">
        <v>3.5236208939939089</v>
      </c>
      <c r="F61" s="11">
        <v>3.3925219829527848</v>
      </c>
      <c r="G61" s="11">
        <v>3.270853457860837</v>
      </c>
      <c r="H61" s="11">
        <v>4.3686144527219763</v>
      </c>
      <c r="I61" s="11">
        <v>4.6931792813352695</v>
      </c>
      <c r="J61" s="11">
        <v>4.7487600808582249</v>
      </c>
      <c r="K61" s="11">
        <v>5.0274933239450919</v>
      </c>
    </row>
    <row r="62" spans="1:11" s="6" customFormat="1" ht="25.5" customHeight="1">
      <c r="A62" s="10"/>
      <c r="B62" s="10"/>
      <c r="C62" s="4"/>
      <c r="D62" s="4"/>
      <c r="E62" s="7"/>
      <c r="F62" s="7"/>
      <c r="G62" s="7"/>
      <c r="H62" s="7"/>
      <c r="I62" s="7"/>
      <c r="J62" s="7"/>
      <c r="K62" s="7"/>
    </row>
    <row r="63" spans="1:11" s="6" customFormat="1">
      <c r="A63" s="9" t="s">
        <v>28</v>
      </c>
      <c r="B63" s="8"/>
      <c r="C63" s="7"/>
      <c r="D63" s="7"/>
      <c r="E63" s="7"/>
      <c r="F63" s="7"/>
      <c r="G63" s="7"/>
      <c r="H63" s="7"/>
      <c r="I63" s="7"/>
      <c r="J63" s="7"/>
      <c r="K63" s="7"/>
    </row>
  </sheetData>
  <conditionalFormatting sqref="C59:K61">
    <cfRule type="expression" dxfId="73" priority="1" stopIfTrue="1">
      <formula>#REF!=1</formula>
    </cfRule>
  </conditionalFormatting>
  <conditionalFormatting sqref="C55:K55">
    <cfRule type="expression" dxfId="72" priority="2" stopIfTrue="1">
      <formula>#REF!=1</formula>
    </cfRule>
  </conditionalFormatting>
  <conditionalFormatting sqref="C56:K57">
    <cfRule type="expression" dxfId="71" priority="3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&amp;C&amp;8-22-</oddHeader>
    <oddFooter>&amp;C&amp;8Statistische Ämter des Bundes und der Länder, Internationale Bildungsindikatoren, 2014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RowHeight="12.75"/>
  <cols>
    <col min="1" max="1" width="24" style="5" customWidth="1"/>
    <col min="2" max="2" width="52.85546875" style="5" customWidth="1"/>
    <col min="3" max="9" width="6.7109375" style="4" customWidth="1"/>
    <col min="10" max="11" width="6.7109375" style="3" customWidth="1"/>
    <col min="12" max="16384" width="11.42578125" style="2"/>
  </cols>
  <sheetData>
    <row r="1" spans="1:11">
      <c r="A1" s="739" t="s">
        <v>461</v>
      </c>
    </row>
    <row r="2" spans="1:11">
      <c r="J2" s="28"/>
      <c r="K2" s="28"/>
    </row>
    <row r="3" spans="1:11" s="25" customFormat="1" ht="15" customHeight="1">
      <c r="A3" s="27" t="s">
        <v>46</v>
      </c>
      <c r="B3" s="27"/>
      <c r="C3" s="22"/>
      <c r="D3" s="22"/>
      <c r="E3" s="22"/>
      <c r="F3" s="22"/>
      <c r="G3" s="22"/>
      <c r="H3" s="22"/>
      <c r="I3" s="26"/>
      <c r="J3" s="26"/>
      <c r="K3" s="26"/>
    </row>
    <row r="4" spans="1:11" s="14" customFormat="1" ht="15" customHeight="1">
      <c r="A4" s="24" t="s">
        <v>45</v>
      </c>
      <c r="B4" s="24"/>
      <c r="C4" s="22"/>
      <c r="D4" s="22"/>
      <c r="E4" s="22"/>
      <c r="F4" s="22"/>
      <c r="G4" s="22"/>
      <c r="H4" s="22"/>
      <c r="I4" s="22"/>
      <c r="J4" s="22"/>
      <c r="K4" s="22"/>
    </row>
    <row r="5" spans="1:11" s="14" customFormat="1" ht="12.75" customHeight="1">
      <c r="A5" s="23"/>
      <c r="B5" s="23"/>
      <c r="C5" s="22"/>
      <c r="D5" s="22"/>
      <c r="E5" s="22"/>
      <c r="F5" s="22"/>
      <c r="G5" s="22"/>
      <c r="H5" s="22"/>
      <c r="I5" s="22"/>
      <c r="J5" s="22"/>
      <c r="K5" s="22"/>
    </row>
    <row r="6" spans="1:11" s="14" customFormat="1">
      <c r="A6" s="21" t="s">
        <v>0</v>
      </c>
      <c r="B6" s="20" t="s">
        <v>42</v>
      </c>
      <c r="C6" s="19" t="s">
        <v>41</v>
      </c>
      <c r="D6" s="19" t="s">
        <v>40</v>
      </c>
      <c r="E6" s="19" t="s">
        <v>39</v>
      </c>
      <c r="F6" s="19" t="s">
        <v>38</v>
      </c>
      <c r="G6" s="19" t="s">
        <v>37</v>
      </c>
      <c r="H6" s="19" t="s">
        <v>36</v>
      </c>
      <c r="I6" s="19" t="s">
        <v>35</v>
      </c>
      <c r="J6" s="19" t="s">
        <v>34</v>
      </c>
      <c r="K6" s="19" t="s">
        <v>33</v>
      </c>
    </row>
    <row r="7" spans="1:11" s="14" customFormat="1" ht="15" customHeight="1">
      <c r="A7" s="18" t="s">
        <v>1</v>
      </c>
      <c r="B7" s="18" t="s">
        <v>32</v>
      </c>
      <c r="C7" s="17">
        <v>15.566967878270377</v>
      </c>
      <c r="D7" s="17">
        <v>15.326168602299642</v>
      </c>
      <c r="E7" s="17">
        <v>15.248805500524416</v>
      </c>
      <c r="F7" s="17">
        <v>10.951880513359448</v>
      </c>
      <c r="G7" s="17">
        <v>9.9718085875379501</v>
      </c>
      <c r="H7" s="17">
        <v>12.68787137364558</v>
      </c>
      <c r="I7" s="17">
        <v>13.499245852187029</v>
      </c>
      <c r="J7" s="17">
        <v>9.1719245713470912</v>
      </c>
      <c r="K7" s="17">
        <v>8.013701073964393</v>
      </c>
    </row>
    <row r="8" spans="1:11" s="14" customFormat="1" ht="15" customHeight="1">
      <c r="A8" s="18"/>
      <c r="B8" s="18" t="s">
        <v>31</v>
      </c>
      <c r="C8" s="17">
        <v>6.3458575586003141</v>
      </c>
      <c r="D8" s="17">
        <v>6.3829315845444867</v>
      </c>
      <c r="E8" s="17">
        <v>5.5013902032851325</v>
      </c>
      <c r="F8" s="17">
        <v>4.1611075245678224</v>
      </c>
      <c r="G8" s="17">
        <v>3.5177979535956192</v>
      </c>
      <c r="H8" s="17">
        <v>4.6925046850384886</v>
      </c>
      <c r="I8" s="17">
        <v>4.5296063856619346</v>
      </c>
      <c r="J8" s="17">
        <v>3.3121870753489859</v>
      </c>
      <c r="K8" s="17">
        <v>3.112046797258019</v>
      </c>
    </row>
    <row r="9" spans="1:11" s="14" customFormat="1" ht="15" customHeight="1">
      <c r="A9" s="18"/>
      <c r="B9" s="18" t="s">
        <v>30</v>
      </c>
      <c r="C9" s="17">
        <v>3.3585111462731847</v>
      </c>
      <c r="D9" s="17">
        <v>3.3118274768942269</v>
      </c>
      <c r="E9" s="17">
        <v>2.7625876426675138</v>
      </c>
      <c r="F9" s="17">
        <v>2.0946487911080554</v>
      </c>
      <c r="G9" s="17">
        <v>1.4812638086220222</v>
      </c>
      <c r="H9" s="17">
        <v>2.2705425060603526</v>
      </c>
      <c r="I9" s="17">
        <v>1.9108813495468719</v>
      </c>
      <c r="J9" s="17">
        <v>1.5156975606742382</v>
      </c>
      <c r="K9" s="17">
        <v>1.7034240544124046</v>
      </c>
    </row>
    <row r="10" spans="1:11" s="14" customFormat="1" ht="15" customHeight="1">
      <c r="A10" s="16" t="s">
        <v>2</v>
      </c>
      <c r="B10" s="16" t="s">
        <v>32</v>
      </c>
      <c r="C10" s="15">
        <v>16.662386424589176</v>
      </c>
      <c r="D10" s="15">
        <v>14.930916654286142</v>
      </c>
      <c r="E10" s="15">
        <v>13.907925501894702</v>
      </c>
      <c r="F10" s="15">
        <v>12.336797228883558</v>
      </c>
      <c r="G10" s="15">
        <v>12.72128159287692</v>
      </c>
      <c r="H10" s="15">
        <v>12.92340501155145</v>
      </c>
      <c r="I10" s="15">
        <v>10.385247125578614</v>
      </c>
      <c r="J10" s="15">
        <v>8.0893539648966559</v>
      </c>
      <c r="K10" s="15">
        <v>7.316523242268234</v>
      </c>
    </row>
    <row r="11" spans="1:11" s="14" customFormat="1" ht="15" customHeight="1">
      <c r="A11" s="16"/>
      <c r="B11" s="16" t="s">
        <v>31</v>
      </c>
      <c r="C11" s="15">
        <v>7.489642093565414</v>
      </c>
      <c r="D11" s="15">
        <v>5.958024993731156</v>
      </c>
      <c r="E11" s="15">
        <v>5.7871835668622715</v>
      </c>
      <c r="F11" s="15">
        <v>4.4810569437380892</v>
      </c>
      <c r="G11" s="15">
        <v>3.4502554681669442</v>
      </c>
      <c r="H11" s="15">
        <v>4.8749227829319963</v>
      </c>
      <c r="I11" s="15">
        <v>4.4581144594968203</v>
      </c>
      <c r="J11" s="15">
        <v>3.0738504625697294</v>
      </c>
      <c r="K11" s="15">
        <v>2.923823408811336</v>
      </c>
    </row>
    <row r="12" spans="1:11" s="14" customFormat="1" ht="15" customHeight="1">
      <c r="A12" s="16"/>
      <c r="B12" s="16" t="s">
        <v>30</v>
      </c>
      <c r="C12" s="15">
        <v>3.1857246094835743</v>
      </c>
      <c r="D12" s="15">
        <v>3.0581807906056704</v>
      </c>
      <c r="E12" s="15">
        <v>2.9409566916105345</v>
      </c>
      <c r="F12" s="15">
        <v>2.2968362765328663</v>
      </c>
      <c r="G12" s="15">
        <v>1.6299550830669047</v>
      </c>
      <c r="H12" s="15">
        <v>1.9572920021979274</v>
      </c>
      <c r="I12" s="15">
        <v>2.025803215649121</v>
      </c>
      <c r="J12" s="15">
        <v>1.4589130031534039</v>
      </c>
      <c r="K12" s="15">
        <v>1.3301752553179991</v>
      </c>
    </row>
    <row r="13" spans="1:11" s="14" customFormat="1" ht="15" customHeight="1">
      <c r="A13" s="18" t="s">
        <v>3</v>
      </c>
      <c r="B13" s="18" t="s">
        <v>32</v>
      </c>
      <c r="C13" s="17">
        <v>42.221252040545153</v>
      </c>
      <c r="D13" s="17">
        <v>41.077730911595076</v>
      </c>
      <c r="E13" s="17">
        <v>42.19164856384262</v>
      </c>
      <c r="F13" s="17">
        <v>42.838654012079388</v>
      </c>
      <c r="G13" s="17">
        <v>38.307236563690225</v>
      </c>
      <c r="H13" s="17">
        <v>34.331997909771822</v>
      </c>
      <c r="I13" s="17">
        <v>34.822897722352124</v>
      </c>
      <c r="J13" s="17">
        <v>30.269660972860486</v>
      </c>
      <c r="K13" s="17">
        <v>28.398418190805735</v>
      </c>
    </row>
    <row r="14" spans="1:11" s="14" customFormat="1" ht="15" customHeight="1">
      <c r="A14" s="18"/>
      <c r="B14" s="18" t="s">
        <v>31</v>
      </c>
      <c r="C14" s="17">
        <v>23.077793707085185</v>
      </c>
      <c r="D14" s="17">
        <v>22.415893776263772</v>
      </c>
      <c r="E14" s="17">
        <v>19.804868482337657</v>
      </c>
      <c r="F14" s="17">
        <v>18.133854421104058</v>
      </c>
      <c r="G14" s="17">
        <v>16.480007625220416</v>
      </c>
      <c r="H14" s="17">
        <v>16.221396625570886</v>
      </c>
      <c r="I14" s="17">
        <v>15.378625197630791</v>
      </c>
      <c r="J14" s="17">
        <v>14.382255292095412</v>
      </c>
      <c r="K14" s="17">
        <v>11.843632480616556</v>
      </c>
    </row>
    <row r="15" spans="1:11" s="14" customFormat="1" ht="15" customHeight="1">
      <c r="A15" s="18"/>
      <c r="B15" s="18" t="s">
        <v>30</v>
      </c>
      <c r="C15" s="17">
        <v>11.292728254923876</v>
      </c>
      <c r="D15" s="17">
        <v>11.632756223935296</v>
      </c>
      <c r="E15" s="17">
        <v>10.108303249097474</v>
      </c>
      <c r="F15" s="17">
        <v>7.2674325578418504</v>
      </c>
      <c r="G15" s="17">
        <v>8.0695836227138944</v>
      </c>
      <c r="H15" s="17">
        <v>6.8076477404403244</v>
      </c>
      <c r="I15" s="17">
        <v>5.7347557126625421</v>
      </c>
      <c r="J15" s="17">
        <v>5.2382864379034499</v>
      </c>
      <c r="K15" s="17">
        <v>4.3150953054894758</v>
      </c>
    </row>
    <row r="16" spans="1:11" s="14" customFormat="1" ht="15" customHeight="1">
      <c r="A16" s="16" t="s">
        <v>4</v>
      </c>
      <c r="B16" s="16" t="s">
        <v>32</v>
      </c>
      <c r="C16" s="15">
        <v>43.134560229445512</v>
      </c>
      <c r="D16" s="15">
        <v>33.528215556685311</v>
      </c>
      <c r="E16" s="15">
        <v>32.809636030374442</v>
      </c>
      <c r="F16" s="15">
        <v>30.40598905845091</v>
      </c>
      <c r="G16" s="15">
        <v>23.852922690131994</v>
      </c>
      <c r="H16" s="15">
        <v>26.847218133647331</v>
      </c>
      <c r="I16" s="15">
        <v>26.305970149253731</v>
      </c>
      <c r="J16" s="15">
        <v>24.521309450277943</v>
      </c>
      <c r="K16" s="15">
        <v>20</v>
      </c>
    </row>
    <row r="17" spans="1:11" s="14" customFormat="1" ht="15" customHeight="1">
      <c r="A17" s="16"/>
      <c r="B17" s="16" t="s">
        <v>31</v>
      </c>
      <c r="C17" s="15">
        <v>21.982456602481363</v>
      </c>
      <c r="D17" s="15">
        <v>20.649235821649615</v>
      </c>
      <c r="E17" s="15">
        <v>18.35698104208895</v>
      </c>
      <c r="F17" s="15">
        <v>15.191672891116303</v>
      </c>
      <c r="G17" s="15">
        <v>13.14560805089871</v>
      </c>
      <c r="H17" s="15">
        <v>13.214026602176546</v>
      </c>
      <c r="I17" s="15">
        <v>11.449037967875217</v>
      </c>
      <c r="J17" s="15">
        <v>10.550403176986222</v>
      </c>
      <c r="K17" s="15">
        <v>9.3010972125519196</v>
      </c>
    </row>
    <row r="18" spans="1:11" s="14" customFormat="1" ht="15" customHeight="1">
      <c r="A18" s="16"/>
      <c r="B18" s="16" t="s">
        <v>30</v>
      </c>
      <c r="C18" s="15">
        <v>9.517927328146305</v>
      </c>
      <c r="D18" s="15">
        <v>9.3386421221366138</v>
      </c>
      <c r="E18" s="15">
        <v>8.6321307087492336</v>
      </c>
      <c r="F18" s="15">
        <v>5.5140597539543066</v>
      </c>
      <c r="G18" s="15">
        <v>4.803998947645356</v>
      </c>
      <c r="H18" s="15">
        <v>4.630054561215645</v>
      </c>
      <c r="I18" s="15">
        <v>4.593639575971733</v>
      </c>
      <c r="J18" s="15">
        <v>3.3754173622704506</v>
      </c>
      <c r="K18" s="15">
        <v>3.1514631793332617</v>
      </c>
    </row>
    <row r="19" spans="1:11" s="14" customFormat="1" ht="15" customHeight="1">
      <c r="A19" s="18" t="s">
        <v>5</v>
      </c>
      <c r="B19" s="18" t="s">
        <v>32</v>
      </c>
      <c r="C19" s="17">
        <v>36.813705652232578</v>
      </c>
      <c r="D19" s="17">
        <v>32.849936948297604</v>
      </c>
      <c r="E19" s="17">
        <v>25.909237206308333</v>
      </c>
      <c r="F19" s="17">
        <v>30.14354066985646</v>
      </c>
      <c r="G19" s="17">
        <v>25.871313672922252</v>
      </c>
      <c r="H19" s="17">
        <v>26.966292134831459</v>
      </c>
      <c r="I19" s="17" t="s">
        <v>29</v>
      </c>
      <c r="J19" s="17">
        <v>22.630646589902572</v>
      </c>
      <c r="K19" s="17" t="s">
        <v>29</v>
      </c>
    </row>
    <row r="20" spans="1:11" s="14" customFormat="1" ht="15" customHeight="1">
      <c r="A20" s="18"/>
      <c r="B20" s="18" t="s">
        <v>31</v>
      </c>
      <c r="C20" s="17">
        <v>14.960896273644897</v>
      </c>
      <c r="D20" s="17">
        <v>16.866145578895949</v>
      </c>
      <c r="E20" s="17">
        <v>15.615763546798028</v>
      </c>
      <c r="F20" s="17">
        <v>12.790957923008056</v>
      </c>
      <c r="G20" s="17">
        <v>9.6081856750686292</v>
      </c>
      <c r="H20" s="17">
        <v>9.8938163647720199</v>
      </c>
      <c r="I20" s="17">
        <v>10.208903257896049</v>
      </c>
      <c r="J20" s="17">
        <v>6.2321893197868912</v>
      </c>
      <c r="K20" s="17">
        <v>6.7363112391930855</v>
      </c>
    </row>
    <row r="21" spans="1:11" s="14" customFormat="1" ht="15" customHeight="1">
      <c r="A21" s="18"/>
      <c r="B21" s="18" t="s">
        <v>30</v>
      </c>
      <c r="C21" s="17" t="s">
        <v>29</v>
      </c>
      <c r="D21" s="17" t="s">
        <v>29</v>
      </c>
      <c r="E21" s="17" t="s">
        <v>29</v>
      </c>
      <c r="F21" s="17" t="s">
        <v>29</v>
      </c>
      <c r="G21" s="17" t="s">
        <v>29</v>
      </c>
      <c r="H21" s="17" t="s">
        <v>29</v>
      </c>
      <c r="I21" s="17" t="s">
        <v>29</v>
      </c>
      <c r="J21" s="17" t="s">
        <v>29</v>
      </c>
      <c r="K21" s="17" t="s">
        <v>29</v>
      </c>
    </row>
    <row r="22" spans="1:11" s="14" customFormat="1" ht="15" customHeight="1">
      <c r="A22" s="16" t="s">
        <v>6</v>
      </c>
      <c r="B22" s="16" t="s">
        <v>32</v>
      </c>
      <c r="C22" s="15">
        <v>24.150150938443367</v>
      </c>
      <c r="D22" s="15">
        <v>21.26352734717754</v>
      </c>
      <c r="E22" s="15">
        <v>17.433081674673982</v>
      </c>
      <c r="F22" s="15">
        <v>19.19031839792537</v>
      </c>
      <c r="G22" s="15">
        <v>15.03339027799348</v>
      </c>
      <c r="H22" s="15">
        <v>16.999528227708758</v>
      </c>
      <c r="I22" s="15">
        <v>17.797228300510575</v>
      </c>
      <c r="J22" s="15">
        <v>13.598139202003937</v>
      </c>
      <c r="K22" s="15">
        <v>17.277394229067095</v>
      </c>
    </row>
    <row r="23" spans="1:11" s="14" customFormat="1" ht="15" customHeight="1">
      <c r="A23" s="16"/>
      <c r="B23" s="16" t="s">
        <v>31</v>
      </c>
      <c r="C23" s="15">
        <v>11.579685560220241</v>
      </c>
      <c r="D23" s="15">
        <v>10.573446565206423</v>
      </c>
      <c r="E23" s="15">
        <v>10.431532449881074</v>
      </c>
      <c r="F23" s="15">
        <v>9.2424553479778293</v>
      </c>
      <c r="G23" s="15">
        <v>6.5473719172963536</v>
      </c>
      <c r="H23" s="15">
        <v>8.3104945819454397</v>
      </c>
      <c r="I23" s="15">
        <v>7.9413357776759312</v>
      </c>
      <c r="J23" s="15">
        <v>5.8953382677574329</v>
      </c>
      <c r="K23" s="15">
        <v>5.5407346603734871</v>
      </c>
    </row>
    <row r="24" spans="1:11" s="14" customFormat="1" ht="15" customHeight="1">
      <c r="A24" s="16"/>
      <c r="B24" s="16" t="s">
        <v>30</v>
      </c>
      <c r="C24" s="15">
        <v>4.8016768013261393</v>
      </c>
      <c r="D24" s="15">
        <v>5.8837191298289087</v>
      </c>
      <c r="E24" s="15">
        <v>4.1088661037394445</v>
      </c>
      <c r="F24" s="15">
        <v>3.8933333333333326</v>
      </c>
      <c r="G24" s="15">
        <v>4.0071105844011559</v>
      </c>
      <c r="H24" s="15" t="s">
        <v>29</v>
      </c>
      <c r="I24" s="15">
        <v>3.7404477812039136</v>
      </c>
      <c r="J24" s="15" t="s">
        <v>29</v>
      </c>
      <c r="K24" s="15" t="s">
        <v>29</v>
      </c>
    </row>
    <row r="25" spans="1:11" s="14" customFormat="1" ht="15" customHeight="1">
      <c r="A25" s="18" t="s">
        <v>7</v>
      </c>
      <c r="B25" s="18" t="s">
        <v>32</v>
      </c>
      <c r="C25" s="17">
        <v>17.481167406936752</v>
      </c>
      <c r="D25" s="17">
        <v>19.062827225130889</v>
      </c>
      <c r="E25" s="17">
        <v>17.789085622306452</v>
      </c>
      <c r="F25" s="17">
        <v>19.619919056836181</v>
      </c>
      <c r="G25" s="17">
        <v>17.405025604382519</v>
      </c>
      <c r="H25" s="17">
        <v>16.279663179382496</v>
      </c>
      <c r="I25" s="17">
        <v>14.044765709213111</v>
      </c>
      <c r="J25" s="17">
        <v>11.694192860948323</v>
      </c>
      <c r="K25" s="17">
        <v>13.433029908972694</v>
      </c>
    </row>
    <row r="26" spans="1:11" s="14" customFormat="1" ht="15" customHeight="1">
      <c r="A26" s="18"/>
      <c r="B26" s="18" t="s">
        <v>31</v>
      </c>
      <c r="C26" s="17">
        <v>8.2129097686508139</v>
      </c>
      <c r="D26" s="17">
        <v>8.2354296245104841</v>
      </c>
      <c r="E26" s="17">
        <v>7.6908628742439991</v>
      </c>
      <c r="F26" s="17">
        <v>6.3653147810776769</v>
      </c>
      <c r="G26" s="17">
        <v>5.5227211418201447</v>
      </c>
      <c r="H26" s="17">
        <v>5.9607232459555322</v>
      </c>
      <c r="I26" s="17">
        <v>5.7381747495389517</v>
      </c>
      <c r="J26" s="17">
        <v>4.5499455957577215</v>
      </c>
      <c r="K26" s="17">
        <v>4.5822740641044835</v>
      </c>
    </row>
    <row r="27" spans="1:11" s="14" customFormat="1" ht="15" customHeight="1">
      <c r="A27" s="18"/>
      <c r="B27" s="18" t="s">
        <v>30</v>
      </c>
      <c r="C27" s="17">
        <v>3.2552424395365231</v>
      </c>
      <c r="D27" s="17">
        <v>3.5416963504243926</v>
      </c>
      <c r="E27" s="17">
        <v>3.3585047352830735</v>
      </c>
      <c r="F27" s="17">
        <v>2.8767529551328224</v>
      </c>
      <c r="G27" s="17">
        <v>2.5287016089815424</v>
      </c>
      <c r="H27" s="17">
        <v>2.9954719609892027</v>
      </c>
      <c r="I27" s="17">
        <v>2.3629944636122917</v>
      </c>
      <c r="J27" s="17">
        <v>1.9247960134659643</v>
      </c>
      <c r="K27" s="17">
        <v>2.0660237388724032</v>
      </c>
    </row>
    <row r="28" spans="1:11" s="14" customFormat="1" ht="15" customHeight="1">
      <c r="A28" s="16" t="s">
        <v>8</v>
      </c>
      <c r="B28" s="16" t="s">
        <v>32</v>
      </c>
      <c r="C28" s="15">
        <v>42.596503083030655</v>
      </c>
      <c r="D28" s="15">
        <v>40.763863385971362</v>
      </c>
      <c r="E28" s="15">
        <v>33.256587362496802</v>
      </c>
      <c r="F28" s="15">
        <v>29.284989858012167</v>
      </c>
      <c r="G28" s="15">
        <v>25.262308313155767</v>
      </c>
      <c r="H28" s="15">
        <v>27.294025771183133</v>
      </c>
      <c r="I28" s="15">
        <v>30.158730158730158</v>
      </c>
      <c r="J28" s="15" t="s">
        <v>29</v>
      </c>
      <c r="K28" s="15">
        <v>28.016453382084087</v>
      </c>
    </row>
    <row r="29" spans="1:11" s="14" customFormat="1" ht="15" customHeight="1">
      <c r="A29" s="16"/>
      <c r="B29" s="16" t="s">
        <v>31</v>
      </c>
      <c r="C29" s="15">
        <v>24.801777239220442</v>
      </c>
      <c r="D29" s="15">
        <v>24.019340531501076</v>
      </c>
      <c r="E29" s="15">
        <v>22.242737103884849</v>
      </c>
      <c r="F29" s="15">
        <v>18.818121153703565</v>
      </c>
      <c r="G29" s="15">
        <v>17.572315882874886</v>
      </c>
      <c r="H29" s="15">
        <v>16.603640219119985</v>
      </c>
      <c r="I29" s="15">
        <v>15.932825289302849</v>
      </c>
      <c r="J29" s="15">
        <v>11.876927490497025</v>
      </c>
      <c r="K29" s="15">
        <v>12.62457276488577</v>
      </c>
    </row>
    <row r="30" spans="1:11" s="14" customFormat="1" ht="15" customHeight="1">
      <c r="A30" s="16"/>
      <c r="B30" s="16" t="s">
        <v>30</v>
      </c>
      <c r="C30" s="15">
        <v>13.245329749953891</v>
      </c>
      <c r="D30" s="15">
        <v>11.298451388252543</v>
      </c>
      <c r="E30" s="15">
        <v>8.3318040007340812</v>
      </c>
      <c r="F30" s="15">
        <v>6.8232990699951053</v>
      </c>
      <c r="G30" s="15" t="s">
        <v>29</v>
      </c>
      <c r="H30" s="15">
        <v>6.0447018369378327</v>
      </c>
      <c r="I30" s="15">
        <v>5.2711788435679061</v>
      </c>
      <c r="J30" s="15" t="s">
        <v>29</v>
      </c>
      <c r="K30" s="15" t="s">
        <v>29</v>
      </c>
    </row>
    <row r="31" spans="1:11" s="14" customFormat="1" ht="15" customHeight="1">
      <c r="A31" s="18" t="s">
        <v>9</v>
      </c>
      <c r="B31" s="18" t="s">
        <v>32</v>
      </c>
      <c r="C31" s="17">
        <v>26.177592870682652</v>
      </c>
      <c r="D31" s="17">
        <v>23.727137913989125</v>
      </c>
      <c r="E31" s="17">
        <v>23.337022009098728</v>
      </c>
      <c r="F31" s="17">
        <v>19.268404206675811</v>
      </c>
      <c r="G31" s="17">
        <v>18.819013316904414</v>
      </c>
      <c r="H31" s="17">
        <v>17.33666019776361</v>
      </c>
      <c r="I31" s="17">
        <v>17.85816142218842</v>
      </c>
      <c r="J31" s="17">
        <v>14.82707686038812</v>
      </c>
      <c r="K31" s="17">
        <v>14.391922439342947</v>
      </c>
    </row>
    <row r="32" spans="1:11" s="14" customFormat="1" ht="15" customHeight="1">
      <c r="A32" s="18"/>
      <c r="B32" s="18" t="s">
        <v>31</v>
      </c>
      <c r="C32" s="17">
        <v>9.3384137335332582</v>
      </c>
      <c r="D32" s="17">
        <v>9.7407240657856402</v>
      </c>
      <c r="E32" s="17">
        <v>8.7714223098838495</v>
      </c>
      <c r="F32" s="17">
        <v>7.1570218135929338</v>
      </c>
      <c r="G32" s="17">
        <v>6.3726469591806616</v>
      </c>
      <c r="H32" s="17">
        <v>6.7775049029134777</v>
      </c>
      <c r="I32" s="17">
        <v>6.1631074786888114</v>
      </c>
      <c r="J32" s="17">
        <v>4.9805854892892993</v>
      </c>
      <c r="K32" s="17">
        <v>4.7409664780148022</v>
      </c>
    </row>
    <row r="33" spans="1:11" s="14" customFormat="1" ht="15" customHeight="1">
      <c r="A33" s="18"/>
      <c r="B33" s="18" t="s">
        <v>30</v>
      </c>
      <c r="C33" s="17">
        <v>5.8179080453802028</v>
      </c>
      <c r="D33" s="17">
        <v>4.6748389777685437</v>
      </c>
      <c r="E33" s="17">
        <v>4.0876000725967465</v>
      </c>
      <c r="F33" s="17">
        <v>2.6889340810583189</v>
      </c>
      <c r="G33" s="17">
        <v>2.5863995611450861</v>
      </c>
      <c r="H33" s="17">
        <v>2.8920893989028662</v>
      </c>
      <c r="I33" s="17">
        <v>2.7898866608544028</v>
      </c>
      <c r="J33" s="17">
        <v>1.8497395536291392</v>
      </c>
      <c r="K33" s="17">
        <v>2.204427348214451</v>
      </c>
    </row>
    <row r="34" spans="1:11" s="14" customFormat="1" ht="15" customHeight="1">
      <c r="A34" s="16" t="s">
        <v>10</v>
      </c>
      <c r="B34" s="16" t="s">
        <v>32</v>
      </c>
      <c r="C34" s="15">
        <v>24.681732918296898</v>
      </c>
      <c r="D34" s="15">
        <v>23.541984276447554</v>
      </c>
      <c r="E34" s="15">
        <v>22.585863427347483</v>
      </c>
      <c r="F34" s="15">
        <v>19.848426262470035</v>
      </c>
      <c r="G34" s="15">
        <v>18.56948140455637</v>
      </c>
      <c r="H34" s="15">
        <v>21.341943096892617</v>
      </c>
      <c r="I34" s="15">
        <v>20.700589849333749</v>
      </c>
      <c r="J34" s="15">
        <v>18.415705241238012</v>
      </c>
      <c r="K34" s="15">
        <v>16.405678569053794</v>
      </c>
    </row>
    <row r="35" spans="1:11" s="14" customFormat="1" ht="15" customHeight="1">
      <c r="A35" s="16"/>
      <c r="B35" s="16" t="s">
        <v>31</v>
      </c>
      <c r="C35" s="15">
        <v>9.5626145366802398</v>
      </c>
      <c r="D35" s="15">
        <v>9.6992649449236445</v>
      </c>
      <c r="E35" s="15">
        <v>8.7733262939874503</v>
      </c>
      <c r="F35" s="15">
        <v>7.2533206441926676</v>
      </c>
      <c r="G35" s="15">
        <v>6.2228002807712954</v>
      </c>
      <c r="H35" s="15">
        <v>7.0275419692190448</v>
      </c>
      <c r="I35" s="15">
        <v>7.0686210031124723</v>
      </c>
      <c r="J35" s="15">
        <v>6.1710566290582358</v>
      </c>
      <c r="K35" s="15">
        <v>5.6416675095242912</v>
      </c>
    </row>
    <row r="36" spans="1:11" s="14" customFormat="1" ht="15" customHeight="1">
      <c r="A36" s="16"/>
      <c r="B36" s="16" t="s">
        <v>30</v>
      </c>
      <c r="C36" s="15">
        <v>4.239652591085437</v>
      </c>
      <c r="D36" s="15">
        <v>4.5627508557329772</v>
      </c>
      <c r="E36" s="15">
        <v>4.184660244343557</v>
      </c>
      <c r="F36" s="15">
        <v>3.1478874494360003</v>
      </c>
      <c r="G36" s="15">
        <v>2.611102991118639</v>
      </c>
      <c r="H36" s="15">
        <v>3.11015793192986</v>
      </c>
      <c r="I36" s="15">
        <v>3.0713610230059176</v>
      </c>
      <c r="J36" s="15">
        <v>1.9656821929437882</v>
      </c>
      <c r="K36" s="15">
        <v>1.8281301321028305</v>
      </c>
    </row>
    <row r="37" spans="1:11" s="14" customFormat="1" ht="15" customHeight="1">
      <c r="A37" s="18" t="s">
        <v>11</v>
      </c>
      <c r="B37" s="18" t="s">
        <v>32</v>
      </c>
      <c r="C37" s="17">
        <v>16.171518303697049</v>
      </c>
      <c r="D37" s="17">
        <v>20.664290589216652</v>
      </c>
      <c r="E37" s="17">
        <v>19.626788611889658</v>
      </c>
      <c r="F37" s="17">
        <v>14.252893124574543</v>
      </c>
      <c r="G37" s="17">
        <v>13.791382465479954</v>
      </c>
      <c r="H37" s="17">
        <v>13.764453961456102</v>
      </c>
      <c r="I37" s="17">
        <v>13.694160950309522</v>
      </c>
      <c r="J37" s="17">
        <v>10.364194822290477</v>
      </c>
      <c r="K37" s="17">
        <v>9.5588912422875048</v>
      </c>
    </row>
    <row r="38" spans="1:11" s="14" customFormat="1" ht="15" customHeight="1">
      <c r="A38" s="18"/>
      <c r="B38" s="18" t="s">
        <v>31</v>
      </c>
      <c r="C38" s="17">
        <v>7.3360889538316796</v>
      </c>
      <c r="D38" s="17">
        <v>7.3786622036672602</v>
      </c>
      <c r="E38" s="17">
        <v>6.595820049592632</v>
      </c>
      <c r="F38" s="17">
        <v>5.1423744324381397</v>
      </c>
      <c r="G38" s="17">
        <v>4.70609415789</v>
      </c>
      <c r="H38" s="17">
        <v>5.8091809180918084</v>
      </c>
      <c r="I38" s="17">
        <v>5.1891135417817553</v>
      </c>
      <c r="J38" s="17">
        <v>4.1096397814612464</v>
      </c>
      <c r="K38" s="17">
        <v>3.6743130271098234</v>
      </c>
    </row>
    <row r="39" spans="1:11" s="14" customFormat="1" ht="15" customHeight="1">
      <c r="A39" s="18"/>
      <c r="B39" s="18" t="s">
        <v>30</v>
      </c>
      <c r="C39" s="17">
        <v>3.3399622153723776</v>
      </c>
      <c r="D39" s="17">
        <v>3.3933518005540169</v>
      </c>
      <c r="E39" s="17">
        <v>2.9491917721282719</v>
      </c>
      <c r="F39" s="17" t="s">
        <v>29</v>
      </c>
      <c r="G39" s="17" t="s">
        <v>29</v>
      </c>
      <c r="H39" s="17" t="s">
        <v>29</v>
      </c>
      <c r="I39" s="17">
        <v>1.814097546033151</v>
      </c>
      <c r="J39" s="17" t="s">
        <v>29</v>
      </c>
      <c r="K39" s="17">
        <v>1.6481899342686155</v>
      </c>
    </row>
    <row r="40" spans="1:11" s="14" customFormat="1" ht="15" customHeight="1">
      <c r="A40" s="16" t="s">
        <v>12</v>
      </c>
      <c r="B40" s="16" t="s">
        <v>32</v>
      </c>
      <c r="C40" s="15">
        <v>19.728651719344896</v>
      </c>
      <c r="D40" s="15">
        <v>19.990755719898313</v>
      </c>
      <c r="E40" s="15">
        <v>21.456848772763259</v>
      </c>
      <c r="F40" s="15" t="s">
        <v>29</v>
      </c>
      <c r="G40" s="15" t="s">
        <v>29</v>
      </c>
      <c r="H40" s="15">
        <v>19.13012729844413</v>
      </c>
      <c r="I40" s="15">
        <v>17.804960924226979</v>
      </c>
      <c r="J40" s="15" t="s">
        <v>29</v>
      </c>
      <c r="K40" s="15" t="s">
        <v>29</v>
      </c>
    </row>
    <row r="41" spans="1:11" s="14" customFormat="1" ht="15" customHeight="1">
      <c r="A41" s="16"/>
      <c r="B41" s="16" t="s">
        <v>31</v>
      </c>
      <c r="C41" s="15">
        <v>8.5676271075533847</v>
      </c>
      <c r="D41" s="15">
        <v>10.102892931702954</v>
      </c>
      <c r="E41" s="15">
        <v>8.2632032337154619</v>
      </c>
      <c r="F41" s="15">
        <v>7.0616829797017697</v>
      </c>
      <c r="G41" s="15">
        <v>5.7945801271328197</v>
      </c>
      <c r="H41" s="15">
        <v>6.3528305687999458</v>
      </c>
      <c r="I41" s="15">
        <v>7.269155206286837</v>
      </c>
      <c r="J41" s="15">
        <v>5.0393924338136138</v>
      </c>
      <c r="K41" s="15">
        <v>5.0490981266104882</v>
      </c>
    </row>
    <row r="42" spans="1:11" s="14" customFormat="1" ht="15" customHeight="1">
      <c r="A42" s="16"/>
      <c r="B42" s="16" t="s">
        <v>30</v>
      </c>
      <c r="C42" s="15" t="s">
        <v>29</v>
      </c>
      <c r="D42" s="15" t="s">
        <v>29</v>
      </c>
      <c r="E42" s="15" t="s">
        <v>29</v>
      </c>
      <c r="F42" s="15" t="s">
        <v>29</v>
      </c>
      <c r="G42" s="15" t="s">
        <v>29</v>
      </c>
      <c r="H42" s="15" t="s">
        <v>29</v>
      </c>
      <c r="I42" s="15" t="s">
        <v>29</v>
      </c>
      <c r="J42" s="15" t="s">
        <v>29</v>
      </c>
      <c r="K42" s="15" t="s">
        <v>29</v>
      </c>
    </row>
    <row r="43" spans="1:11" s="14" customFormat="1" ht="15" customHeight="1">
      <c r="A43" s="18" t="s">
        <v>13</v>
      </c>
      <c r="B43" s="18" t="s">
        <v>32</v>
      </c>
      <c r="C43" s="17">
        <v>54.28711817213987</v>
      </c>
      <c r="D43" s="17">
        <v>43.638248250842182</v>
      </c>
      <c r="E43" s="17">
        <v>37.628336755646821</v>
      </c>
      <c r="F43" s="17">
        <v>43.072027769742547</v>
      </c>
      <c r="G43" s="17">
        <v>37.706367924528301</v>
      </c>
      <c r="H43" s="17">
        <v>32.085967130214918</v>
      </c>
      <c r="I43" s="17">
        <v>34.776376146788991</v>
      </c>
      <c r="J43" s="17">
        <v>35.921450151057414</v>
      </c>
      <c r="K43" s="17">
        <v>30.084869768803046</v>
      </c>
    </row>
    <row r="44" spans="1:11" s="14" customFormat="1" ht="15" customHeight="1">
      <c r="A44" s="18"/>
      <c r="B44" s="18" t="s">
        <v>31</v>
      </c>
      <c r="C44" s="17">
        <v>23.387404268299324</v>
      </c>
      <c r="D44" s="17">
        <v>22.44907280533479</v>
      </c>
      <c r="E44" s="17">
        <v>19.640599602672925</v>
      </c>
      <c r="F44" s="17">
        <v>15.818685017577977</v>
      </c>
      <c r="G44" s="17">
        <v>14.531554489581772</v>
      </c>
      <c r="H44" s="17">
        <v>14.590619675365438</v>
      </c>
      <c r="I44" s="17">
        <v>13.682784493538977</v>
      </c>
      <c r="J44" s="17">
        <v>11.249833187526876</v>
      </c>
      <c r="K44" s="17">
        <v>9.5404573111769029</v>
      </c>
    </row>
    <row r="45" spans="1:11" s="14" customFormat="1" ht="15" customHeight="1">
      <c r="A45" s="18"/>
      <c r="B45" s="18" t="s">
        <v>30</v>
      </c>
      <c r="C45" s="17">
        <v>9.9921155362396892</v>
      </c>
      <c r="D45" s="17">
        <v>9.2050082051905413</v>
      </c>
      <c r="E45" s="17">
        <v>7.187751813053989</v>
      </c>
      <c r="F45" s="17">
        <v>6.0582873111983497</v>
      </c>
      <c r="G45" s="17">
        <v>5.8131075987037901</v>
      </c>
      <c r="H45" s="17">
        <v>5.2649421975116111</v>
      </c>
      <c r="I45" s="17">
        <v>5.0264814629759176</v>
      </c>
      <c r="J45" s="17">
        <v>3.6735791348771549</v>
      </c>
      <c r="K45" s="17">
        <v>3.1648766034813649</v>
      </c>
    </row>
    <row r="46" spans="1:11" s="14" customFormat="1" ht="15" customHeight="1">
      <c r="A46" s="16" t="s">
        <v>14</v>
      </c>
      <c r="B46" s="16" t="s">
        <v>32</v>
      </c>
      <c r="C46" s="15">
        <v>50.978333158318456</v>
      </c>
      <c r="D46" s="15">
        <v>32.66719430154334</v>
      </c>
      <c r="E46" s="15">
        <v>27.282976324689969</v>
      </c>
      <c r="F46" s="15">
        <v>31.767955801104968</v>
      </c>
      <c r="G46" s="15">
        <v>30.172879524581308</v>
      </c>
      <c r="H46" s="15">
        <v>37.357259380097879</v>
      </c>
      <c r="I46" s="15">
        <v>35.077650236326804</v>
      </c>
      <c r="J46" s="15">
        <v>34.747545582047685</v>
      </c>
      <c r="K46" s="15">
        <v>21.770947676545919</v>
      </c>
    </row>
    <row r="47" spans="1:11" s="14" customFormat="1" ht="15" customHeight="1">
      <c r="A47" s="16"/>
      <c r="B47" s="16" t="s">
        <v>31</v>
      </c>
      <c r="C47" s="15">
        <v>24.292033264729692</v>
      </c>
      <c r="D47" s="15">
        <v>22.101337448559672</v>
      </c>
      <c r="E47" s="15">
        <v>18.987661812297734</v>
      </c>
      <c r="F47" s="15">
        <v>15.153389411182584</v>
      </c>
      <c r="G47" s="15">
        <v>13.875550715311121</v>
      </c>
      <c r="H47" s="15">
        <v>14.581831738536103</v>
      </c>
      <c r="I47" s="15">
        <v>12.483632680287572</v>
      </c>
      <c r="J47" s="15">
        <v>10.831716779825413</v>
      </c>
      <c r="K47" s="15">
        <v>9.5979409780354317</v>
      </c>
    </row>
    <row r="48" spans="1:11" s="14" customFormat="1" ht="15" customHeight="1">
      <c r="A48" s="16"/>
      <c r="B48" s="16" t="s">
        <v>30</v>
      </c>
      <c r="C48" s="15">
        <v>11.516554171224289</v>
      </c>
      <c r="D48" s="15">
        <v>10.434214822069867</v>
      </c>
      <c r="E48" s="15">
        <v>8.4593259089903405</v>
      </c>
      <c r="F48" s="15">
        <v>6.8544827032667133</v>
      </c>
      <c r="G48" s="15">
        <v>5.8425918732033244</v>
      </c>
      <c r="H48" s="15">
        <v>5.39256354174523</v>
      </c>
      <c r="I48" s="15">
        <v>4.7416049659711312</v>
      </c>
      <c r="J48" s="15">
        <v>4.0520334928229671</v>
      </c>
      <c r="K48" s="15">
        <v>4.2554771630152244</v>
      </c>
    </row>
    <row r="49" spans="1:11" s="14" customFormat="1" ht="15" customHeight="1">
      <c r="A49" s="18" t="s">
        <v>15</v>
      </c>
      <c r="B49" s="18" t="s">
        <v>32</v>
      </c>
      <c r="C49" s="17">
        <v>27.370896107289035</v>
      </c>
      <c r="D49" s="17">
        <v>27.925672113863993</v>
      </c>
      <c r="E49" s="17">
        <v>23.530194200585257</v>
      </c>
      <c r="F49" s="17">
        <v>17.70225716459549</v>
      </c>
      <c r="G49" s="17">
        <v>16.908637630151045</v>
      </c>
      <c r="H49" s="17">
        <v>20.154831820608646</v>
      </c>
      <c r="I49" s="17">
        <v>19.587337478801579</v>
      </c>
      <c r="J49" s="17">
        <v>16.623217297960437</v>
      </c>
      <c r="K49" s="17">
        <v>14.054297285135744</v>
      </c>
    </row>
    <row r="50" spans="1:11" s="14" customFormat="1" ht="15" customHeight="1">
      <c r="A50" s="18"/>
      <c r="B50" s="18" t="s">
        <v>31</v>
      </c>
      <c r="C50" s="17">
        <v>10.240456637980996</v>
      </c>
      <c r="D50" s="17">
        <v>9.4328125380846757</v>
      </c>
      <c r="E50" s="17">
        <v>8.4814138891557</v>
      </c>
      <c r="F50" s="17">
        <v>6.7000685368562864</v>
      </c>
      <c r="G50" s="17">
        <v>6.0187768370490753</v>
      </c>
      <c r="H50" s="17">
        <v>6.7165999804820924</v>
      </c>
      <c r="I50" s="17">
        <v>6.9752009241280994</v>
      </c>
      <c r="J50" s="17">
        <v>6.0768300806789863</v>
      </c>
      <c r="K50" s="17">
        <v>5.2927900599412725</v>
      </c>
    </row>
    <row r="51" spans="1:11" s="14" customFormat="1" ht="15" customHeight="1">
      <c r="A51" s="18"/>
      <c r="B51" s="18" t="s">
        <v>30</v>
      </c>
      <c r="C51" s="17">
        <v>4.8420653380409746</v>
      </c>
      <c r="D51" s="17">
        <v>5.3731669949660761</v>
      </c>
      <c r="E51" s="17">
        <v>3.5102642622207103</v>
      </c>
      <c r="F51" s="17" t="s">
        <v>29</v>
      </c>
      <c r="G51" s="17" t="s">
        <v>29</v>
      </c>
      <c r="H51" s="17">
        <v>3.4100453552830507</v>
      </c>
      <c r="I51" s="17">
        <v>3.2895848588970877</v>
      </c>
      <c r="J51" s="17">
        <v>2.6961430908035671</v>
      </c>
      <c r="K51" s="17" t="s">
        <v>29</v>
      </c>
    </row>
    <row r="52" spans="1:11" s="14" customFormat="1" ht="15" customHeight="1">
      <c r="A52" s="16" t="s">
        <v>16</v>
      </c>
      <c r="B52" s="16" t="s">
        <v>32</v>
      </c>
      <c r="C52" s="15">
        <v>34.229828850855746</v>
      </c>
      <c r="D52" s="15">
        <v>33.198614318706703</v>
      </c>
      <c r="E52" s="15">
        <v>23.802395209580837</v>
      </c>
      <c r="F52" s="15">
        <v>30.935251798561147</v>
      </c>
      <c r="G52" s="15">
        <v>24.399582318134357</v>
      </c>
      <c r="H52" s="15">
        <v>29.383680555555554</v>
      </c>
      <c r="I52" s="15" t="s">
        <v>29</v>
      </c>
      <c r="J52" s="15" t="s">
        <v>29</v>
      </c>
      <c r="K52" s="15" t="s">
        <v>29</v>
      </c>
    </row>
    <row r="53" spans="1:11" s="14" customFormat="1" ht="15" customHeight="1">
      <c r="A53" s="16"/>
      <c r="B53" s="16" t="s">
        <v>31</v>
      </c>
      <c r="C53" s="15">
        <v>19.829923905806652</v>
      </c>
      <c r="D53" s="15">
        <v>19.442105853959703</v>
      </c>
      <c r="E53" s="15">
        <v>16.758912583428291</v>
      </c>
      <c r="F53" s="15">
        <v>13.382160606853253</v>
      </c>
      <c r="G53" s="15">
        <v>10.107653965725445</v>
      </c>
      <c r="H53" s="15">
        <v>12.171352633087526</v>
      </c>
      <c r="I53" s="15">
        <v>9.6213483438876288</v>
      </c>
      <c r="J53" s="15">
        <v>8.9302398006851433</v>
      </c>
      <c r="K53" s="15">
        <v>7.996022920536908</v>
      </c>
    </row>
    <row r="54" spans="1:11" s="14" customFormat="1" ht="15" customHeight="1">
      <c r="A54" s="16"/>
      <c r="B54" s="16" t="s">
        <v>30</v>
      </c>
      <c r="C54" s="15">
        <v>6.9693899660929608</v>
      </c>
      <c r="D54" s="15">
        <v>8.9631336405529982</v>
      </c>
      <c r="E54" s="15">
        <v>7.7160493827160508</v>
      </c>
      <c r="F54" s="15">
        <v>6.352134949920929</v>
      </c>
      <c r="G54" s="15">
        <v>4.4431161585973298</v>
      </c>
      <c r="H54" s="15">
        <v>3.7190635451505019</v>
      </c>
      <c r="I54" s="15" t="s">
        <v>29</v>
      </c>
      <c r="J54" s="15">
        <v>3.6886257093510983</v>
      </c>
      <c r="K54" s="15" t="s">
        <v>29</v>
      </c>
    </row>
    <row r="55" spans="1:11" s="14" customFormat="1" ht="15" customHeight="1">
      <c r="A55" s="13" t="s">
        <v>17</v>
      </c>
      <c r="B55" s="13" t="s">
        <v>32</v>
      </c>
      <c r="C55" s="11">
        <v>23.74168742416731</v>
      </c>
      <c r="D55" s="11">
        <v>22.665951751405952</v>
      </c>
      <c r="E55" s="11">
        <v>21.38761078898116</v>
      </c>
      <c r="F55" s="11">
        <v>19.480979449059902</v>
      </c>
      <c r="G55" s="11">
        <v>18.07236786844242</v>
      </c>
      <c r="H55" s="11">
        <v>19.111901033952574</v>
      </c>
      <c r="I55" s="11">
        <v>18.396839993710483</v>
      </c>
      <c r="J55" s="11">
        <v>15.653697170067357</v>
      </c>
      <c r="K55" s="11">
        <v>14.42461231007357</v>
      </c>
    </row>
    <row r="56" spans="1:11" s="14" customFormat="1" ht="15" customHeight="1">
      <c r="A56" s="13"/>
      <c r="B56" s="13" t="s">
        <v>31</v>
      </c>
      <c r="C56" s="11">
        <v>11.726973710249599</v>
      </c>
      <c r="D56" s="11">
        <v>11.258615333535689</v>
      </c>
      <c r="E56" s="11">
        <v>10.100965258863292</v>
      </c>
      <c r="F56" s="11">
        <v>8.2456125265484026</v>
      </c>
      <c r="G56" s="11">
        <v>7.1673799272430854</v>
      </c>
      <c r="H56" s="11">
        <v>7.9810968933598359</v>
      </c>
      <c r="I56" s="11">
        <v>7.4910995664464854</v>
      </c>
      <c r="J56" s="11">
        <v>6.165381630103294</v>
      </c>
      <c r="K56" s="11">
        <v>5.6314252346645377</v>
      </c>
    </row>
    <row r="57" spans="1:11" s="14" customFormat="1" ht="15" customHeight="1">
      <c r="A57" s="13"/>
      <c r="B57" s="13" t="s">
        <v>30</v>
      </c>
      <c r="C57" s="11">
        <v>5.3011671067698805</v>
      </c>
      <c r="D57" s="11">
        <v>5.2473447323500322</v>
      </c>
      <c r="E57" s="11">
        <v>4.5201076589406579</v>
      </c>
      <c r="F57" s="11">
        <v>3.4066368162493927</v>
      </c>
      <c r="G57" s="11">
        <v>2.9202106932183125</v>
      </c>
      <c r="H57" s="11">
        <v>3.192177949369277</v>
      </c>
      <c r="I57" s="11">
        <v>2.9637480077989116</v>
      </c>
      <c r="J57" s="11">
        <v>2.2728102146349052</v>
      </c>
      <c r="K57" s="11">
        <v>2.1491336305052027</v>
      </c>
    </row>
    <row r="58" spans="1:11" s="14" customFormat="1" ht="3.95" customHeight="1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120"/>
    </row>
    <row r="59" spans="1:11" s="6" customFormat="1" ht="15" customHeight="1">
      <c r="A59" s="13" t="s">
        <v>18</v>
      </c>
      <c r="B59" s="13" t="s">
        <v>32</v>
      </c>
      <c r="C59" s="11">
        <v>10.921312980979373</v>
      </c>
      <c r="D59" s="11">
        <v>10.87448740131047</v>
      </c>
      <c r="E59" s="11">
        <v>9.7666243535973702</v>
      </c>
      <c r="F59" s="11">
        <v>8.7665868245683818</v>
      </c>
      <c r="G59" s="11">
        <v>8.8121407652224057</v>
      </c>
      <c r="H59" s="11">
        <v>11.990191329584574</v>
      </c>
      <c r="I59" s="11">
        <v>13.059355297275252</v>
      </c>
      <c r="J59" s="11">
        <v>12.916162051092206</v>
      </c>
      <c r="K59" s="11">
        <v>13.905811416780873</v>
      </c>
    </row>
    <row r="60" spans="1:11" s="6" customFormat="1" ht="15" customHeight="1">
      <c r="A60" s="13"/>
      <c r="B60" s="12" t="s">
        <v>31</v>
      </c>
      <c r="C60" s="11">
        <v>5.7615728249444063</v>
      </c>
      <c r="D60" s="11">
        <v>5.4462289972087534</v>
      </c>
      <c r="E60" s="11">
        <v>4.8603865254210481</v>
      </c>
      <c r="F60" s="11">
        <v>4.2788651632241077</v>
      </c>
      <c r="G60" s="11">
        <v>4.3655207226503077</v>
      </c>
      <c r="H60" s="11">
        <v>6.8200886518625978</v>
      </c>
      <c r="I60" s="11">
        <v>7.2800991259291452</v>
      </c>
      <c r="J60" s="11">
        <v>6.9295813836374913</v>
      </c>
      <c r="K60" s="11">
        <v>7.3938181577344864</v>
      </c>
    </row>
    <row r="61" spans="1:11" s="6" customFormat="1" ht="15" customHeight="1">
      <c r="A61" s="13"/>
      <c r="B61" s="12" t="s">
        <v>30</v>
      </c>
      <c r="C61" s="11">
        <v>3.8107982123851172</v>
      </c>
      <c r="D61" s="11">
        <v>3.585173275970178</v>
      </c>
      <c r="E61" s="11">
        <v>3.1951708315770926</v>
      </c>
      <c r="F61" s="11">
        <v>3.0059097722024584</v>
      </c>
      <c r="G61" s="11">
        <v>2.9637242651455398</v>
      </c>
      <c r="H61" s="11">
        <v>4.3293121347244394</v>
      </c>
      <c r="I61" s="11">
        <v>4.6529575721632321</v>
      </c>
      <c r="J61" s="11">
        <v>4.4898689564507643</v>
      </c>
      <c r="K61" s="11">
        <v>4.7677329449972792</v>
      </c>
    </row>
    <row r="62" spans="1:11" s="6" customFormat="1" ht="25.5" customHeight="1">
      <c r="A62" s="10"/>
      <c r="B62" s="10"/>
      <c r="C62" s="4"/>
      <c r="D62" s="4"/>
      <c r="E62" s="7"/>
      <c r="F62" s="7"/>
      <c r="G62" s="7"/>
      <c r="H62" s="7"/>
      <c r="I62" s="7"/>
      <c r="J62" s="7"/>
      <c r="K62" s="7"/>
    </row>
    <row r="63" spans="1:11" s="6" customFormat="1">
      <c r="A63" s="9" t="s">
        <v>28</v>
      </c>
      <c r="B63" s="8"/>
      <c r="C63" s="7"/>
      <c r="D63" s="7"/>
      <c r="E63" s="7"/>
      <c r="F63" s="7"/>
      <c r="G63" s="7"/>
      <c r="H63" s="7"/>
      <c r="I63" s="7"/>
      <c r="J63" s="7"/>
      <c r="K63" s="7"/>
    </row>
  </sheetData>
  <conditionalFormatting sqref="C59:K61">
    <cfRule type="expression" dxfId="70" priority="1" stopIfTrue="1">
      <formula>#REF!=1</formula>
    </cfRule>
  </conditionalFormatting>
  <conditionalFormatting sqref="C55:K55">
    <cfRule type="expression" dxfId="69" priority="2" stopIfTrue="1">
      <formula>#REF!=1</formula>
    </cfRule>
  </conditionalFormatting>
  <conditionalFormatting sqref="C56:K57">
    <cfRule type="expression" dxfId="68" priority="3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&amp;C&amp;8-23-</oddHeader>
    <oddFooter>&amp;C&amp;8Statistische Ämter des Bundes und der Länder, Internationale Bildungsindikatoren, 2014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RowHeight="12.75"/>
  <cols>
    <col min="1" max="1" width="24" style="5" customWidth="1"/>
    <col min="2" max="2" width="52.85546875" style="5" customWidth="1"/>
    <col min="3" max="9" width="6.7109375" style="4" customWidth="1"/>
    <col min="10" max="11" width="6.7109375" style="3" customWidth="1"/>
    <col min="12" max="16384" width="11.42578125" style="2"/>
  </cols>
  <sheetData>
    <row r="1" spans="1:11">
      <c r="A1" s="739" t="s">
        <v>461</v>
      </c>
    </row>
    <row r="2" spans="1:11">
      <c r="J2" s="28"/>
      <c r="K2" s="28"/>
    </row>
    <row r="3" spans="1:11" s="25" customFormat="1" ht="15" customHeight="1">
      <c r="A3" s="27" t="s">
        <v>48</v>
      </c>
      <c r="B3" s="27"/>
      <c r="C3" s="22"/>
      <c r="D3" s="22"/>
      <c r="E3" s="22"/>
      <c r="F3" s="22"/>
      <c r="G3" s="22"/>
      <c r="H3" s="22"/>
      <c r="I3" s="26"/>
      <c r="J3" s="26"/>
      <c r="K3" s="26"/>
    </row>
    <row r="4" spans="1:11" s="14" customFormat="1" ht="15" customHeight="1">
      <c r="A4" s="24" t="s">
        <v>47</v>
      </c>
      <c r="B4" s="24"/>
      <c r="C4" s="22"/>
      <c r="D4" s="22"/>
      <c r="E4" s="22"/>
      <c r="F4" s="22"/>
      <c r="G4" s="22"/>
      <c r="H4" s="22"/>
      <c r="I4" s="22"/>
      <c r="J4" s="22"/>
      <c r="K4" s="22"/>
    </row>
    <row r="5" spans="1:11" s="14" customFormat="1" ht="12.75" customHeight="1">
      <c r="A5" s="23"/>
      <c r="B5" s="23"/>
      <c r="C5" s="22"/>
      <c r="D5" s="22"/>
      <c r="E5" s="22"/>
      <c r="F5" s="22"/>
      <c r="G5" s="22"/>
      <c r="H5" s="22"/>
      <c r="I5" s="22"/>
      <c r="J5" s="22"/>
      <c r="K5" s="22"/>
    </row>
    <row r="6" spans="1:11" s="14" customFormat="1">
      <c r="A6" s="21" t="s">
        <v>0</v>
      </c>
      <c r="B6" s="20" t="s">
        <v>42</v>
      </c>
      <c r="C6" s="19" t="s">
        <v>41</v>
      </c>
      <c r="D6" s="19" t="s">
        <v>40</v>
      </c>
      <c r="E6" s="19" t="s">
        <v>39</v>
      </c>
      <c r="F6" s="19" t="s">
        <v>38</v>
      </c>
      <c r="G6" s="19" t="s">
        <v>37</v>
      </c>
      <c r="H6" s="19" t="s">
        <v>36</v>
      </c>
      <c r="I6" s="19" t="s">
        <v>35</v>
      </c>
      <c r="J6" s="19" t="s">
        <v>34</v>
      </c>
      <c r="K6" s="19" t="s">
        <v>33</v>
      </c>
    </row>
    <row r="7" spans="1:11" s="14" customFormat="1" ht="15" customHeight="1">
      <c r="A7" s="18" t="s">
        <v>1</v>
      </c>
      <c r="B7" s="18" t="s">
        <v>32</v>
      </c>
      <c r="C7" s="17">
        <v>11.6992558296018</v>
      </c>
      <c r="D7" s="17">
        <v>12.18740184115785</v>
      </c>
      <c r="E7" s="17">
        <v>12.300814766745978</v>
      </c>
      <c r="F7" s="17">
        <v>10.167457874693515</v>
      </c>
      <c r="G7" s="17">
        <v>8.9191489361702114</v>
      </c>
      <c r="H7" s="17">
        <v>9.7477924626305743</v>
      </c>
      <c r="I7" s="17">
        <v>8.7177304101924769</v>
      </c>
      <c r="J7" s="17">
        <v>7.8016385302879838</v>
      </c>
      <c r="K7" s="17">
        <v>6.3453460092858727</v>
      </c>
    </row>
    <row r="8" spans="1:11" s="14" customFormat="1" ht="15" customHeight="1">
      <c r="A8" s="18"/>
      <c r="B8" s="18" t="s">
        <v>31</v>
      </c>
      <c r="C8" s="17">
        <v>5.2354244100428042</v>
      </c>
      <c r="D8" s="17">
        <v>6.2150837988826808</v>
      </c>
      <c r="E8" s="17">
        <v>5.5724093884719785</v>
      </c>
      <c r="F8" s="17">
        <v>4.6030071221313644</v>
      </c>
      <c r="G8" s="17">
        <v>3.9821829672212297</v>
      </c>
      <c r="H8" s="17">
        <v>4.5004807543190344</v>
      </c>
      <c r="I8" s="17">
        <v>4.3072840892815396</v>
      </c>
      <c r="J8" s="17">
        <v>3.2084294817916472</v>
      </c>
      <c r="K8" s="17">
        <v>2.961763798951587</v>
      </c>
    </row>
    <row r="9" spans="1:11" s="14" customFormat="1" ht="15" customHeight="1">
      <c r="A9" s="18"/>
      <c r="B9" s="18" t="s">
        <v>30</v>
      </c>
      <c r="C9" s="17">
        <v>4.7049926117258316</v>
      </c>
      <c r="D9" s="17">
        <v>3.6004671847625889</v>
      </c>
      <c r="E9" s="17">
        <v>3.6658983646142023</v>
      </c>
      <c r="F9" s="17">
        <v>3.5381295549855465</v>
      </c>
      <c r="G9" s="17">
        <v>2.9176610978520281</v>
      </c>
      <c r="H9" s="17">
        <v>2.9251712660479372</v>
      </c>
      <c r="I9" s="17">
        <v>2.8993298211661833</v>
      </c>
      <c r="J9" s="17">
        <v>1.9325008547286846</v>
      </c>
      <c r="K9" s="17">
        <v>2.0169917211869404</v>
      </c>
    </row>
    <row r="10" spans="1:11" s="14" customFormat="1" ht="15" customHeight="1">
      <c r="A10" s="16" t="s">
        <v>2</v>
      </c>
      <c r="B10" s="16" t="s">
        <v>32</v>
      </c>
      <c r="C10" s="15">
        <v>11.133068631244367</v>
      </c>
      <c r="D10" s="15">
        <v>11.800313179236683</v>
      </c>
      <c r="E10" s="15">
        <v>11.961245122383827</v>
      </c>
      <c r="F10" s="15">
        <v>11.209991404156346</v>
      </c>
      <c r="G10" s="15">
        <v>9.4540720852656417</v>
      </c>
      <c r="H10" s="15">
        <v>10.3649594643203</v>
      </c>
      <c r="I10" s="15">
        <v>8.3671998847096134</v>
      </c>
      <c r="J10" s="15">
        <v>6.3658571633855452</v>
      </c>
      <c r="K10" s="15">
        <v>6.5259617893485622</v>
      </c>
    </row>
    <row r="11" spans="1:11" s="14" customFormat="1" ht="15" customHeight="1">
      <c r="A11" s="16"/>
      <c r="B11" s="16" t="s">
        <v>31</v>
      </c>
      <c r="C11" s="15">
        <v>6.0528837652373815</v>
      </c>
      <c r="D11" s="15">
        <v>6.6338073691014854</v>
      </c>
      <c r="E11" s="15">
        <v>6.3001525300086225</v>
      </c>
      <c r="F11" s="15">
        <v>5.0746230151051952</v>
      </c>
      <c r="G11" s="15">
        <v>4.0439052570768332</v>
      </c>
      <c r="H11" s="15">
        <v>4.4516416234943446</v>
      </c>
      <c r="I11" s="15">
        <v>4.0853739203840309</v>
      </c>
      <c r="J11" s="15">
        <v>3.0491476966573492</v>
      </c>
      <c r="K11" s="15">
        <v>2.9553294946424407</v>
      </c>
    </row>
    <row r="12" spans="1:11" s="14" customFormat="1" ht="15" customHeight="1">
      <c r="A12" s="16"/>
      <c r="B12" s="16" t="s">
        <v>30</v>
      </c>
      <c r="C12" s="15">
        <v>3.7592375079528209</v>
      </c>
      <c r="D12" s="15">
        <v>4.8929543807415818</v>
      </c>
      <c r="E12" s="15">
        <v>4.257285673865888</v>
      </c>
      <c r="F12" s="15">
        <v>3.2415375788869771</v>
      </c>
      <c r="G12" s="15">
        <v>3.0638699033702563</v>
      </c>
      <c r="H12" s="15">
        <v>3.2079978486799443</v>
      </c>
      <c r="I12" s="15">
        <v>2.5383265959881012</v>
      </c>
      <c r="J12" s="15">
        <v>2.2032467442600718</v>
      </c>
      <c r="K12" s="15">
        <v>1.9290768842686636</v>
      </c>
    </row>
    <row r="13" spans="1:11" s="14" customFormat="1" ht="15" customHeight="1">
      <c r="A13" s="18" t="s">
        <v>3</v>
      </c>
      <c r="B13" s="18" t="s">
        <v>32</v>
      </c>
      <c r="C13" s="17">
        <v>37.053498708491382</v>
      </c>
      <c r="D13" s="17">
        <v>37.599533890075755</v>
      </c>
      <c r="E13" s="17">
        <v>42.18915026404224</v>
      </c>
      <c r="F13" s="17">
        <v>38.246760088504899</v>
      </c>
      <c r="G13" s="17">
        <v>37.826408711280266</v>
      </c>
      <c r="H13" s="17">
        <v>34.072951618140493</v>
      </c>
      <c r="I13" s="17">
        <v>32.322093154392697</v>
      </c>
      <c r="J13" s="17">
        <v>30.58501539514198</v>
      </c>
      <c r="K13" s="17">
        <v>26.883981773571676</v>
      </c>
    </row>
    <row r="14" spans="1:11" s="14" customFormat="1" ht="15" customHeight="1">
      <c r="A14" s="18"/>
      <c r="B14" s="18" t="s">
        <v>31</v>
      </c>
      <c r="C14" s="17">
        <v>17.647255811687916</v>
      </c>
      <c r="D14" s="17">
        <v>16.915323157985167</v>
      </c>
      <c r="E14" s="17">
        <v>15.868888063326953</v>
      </c>
      <c r="F14" s="17">
        <v>13.214038008045497</v>
      </c>
      <c r="G14" s="17">
        <v>12.104330210179793</v>
      </c>
      <c r="H14" s="17">
        <v>10.50524084324579</v>
      </c>
      <c r="I14" s="17">
        <v>11.049440696780804</v>
      </c>
      <c r="J14" s="17">
        <v>10.645279923052984</v>
      </c>
      <c r="K14" s="17">
        <v>9.2847259480981545</v>
      </c>
    </row>
    <row r="15" spans="1:11" s="14" customFormat="1" ht="15" customHeight="1">
      <c r="A15" s="18"/>
      <c r="B15" s="18" t="s">
        <v>30</v>
      </c>
      <c r="C15" s="17">
        <v>9.2171347450433849</v>
      </c>
      <c r="D15" s="17">
        <v>9.179935183880513</v>
      </c>
      <c r="E15" s="17">
        <v>7.9960197590532713</v>
      </c>
      <c r="F15" s="17">
        <v>7.5750610036425359</v>
      </c>
      <c r="G15" s="17">
        <v>6.6760414835647737</v>
      </c>
      <c r="H15" s="17">
        <v>5.6382909540222421</v>
      </c>
      <c r="I15" s="17">
        <v>5.6304263314759613</v>
      </c>
      <c r="J15" s="17">
        <v>5.4546568252120915</v>
      </c>
      <c r="K15" s="17">
        <v>4.6393437750765303</v>
      </c>
    </row>
    <row r="16" spans="1:11" s="14" customFormat="1" ht="15" customHeight="1">
      <c r="A16" s="16" t="s">
        <v>4</v>
      </c>
      <c r="B16" s="16" t="s">
        <v>32</v>
      </c>
      <c r="C16" s="15">
        <v>40.231598984771573</v>
      </c>
      <c r="D16" s="15">
        <v>34.597471723220224</v>
      </c>
      <c r="E16" s="15">
        <v>34.163319946452475</v>
      </c>
      <c r="F16" s="15">
        <v>33.197437390797909</v>
      </c>
      <c r="G16" s="15">
        <v>33.364809568775577</v>
      </c>
      <c r="H16" s="15">
        <v>22.779922779922774</v>
      </c>
      <c r="I16" s="15">
        <v>28.029197080291972</v>
      </c>
      <c r="J16" s="15">
        <v>20.463746779536255</v>
      </c>
      <c r="K16" s="15">
        <v>23.211731044349072</v>
      </c>
    </row>
    <row r="17" spans="1:11" s="14" customFormat="1" ht="15" customHeight="1">
      <c r="A17" s="16"/>
      <c r="B17" s="16" t="s">
        <v>31</v>
      </c>
      <c r="C17" s="15">
        <v>23.228046852432229</v>
      </c>
      <c r="D17" s="15">
        <v>22.201565264325758</v>
      </c>
      <c r="E17" s="15">
        <v>19.383034878111072</v>
      </c>
      <c r="F17" s="15">
        <v>16.304533789563731</v>
      </c>
      <c r="G17" s="15">
        <v>12.937683732572694</v>
      </c>
      <c r="H17" s="15">
        <v>12.419562419562418</v>
      </c>
      <c r="I17" s="15">
        <v>10.221615316776196</v>
      </c>
      <c r="J17" s="15">
        <v>9.9117093645969021</v>
      </c>
      <c r="K17" s="15">
        <v>9.2070810564663006</v>
      </c>
    </row>
    <row r="18" spans="1:11" s="14" customFormat="1" ht="15" customHeight="1">
      <c r="A18" s="16"/>
      <c r="B18" s="16" t="s">
        <v>30</v>
      </c>
      <c r="C18" s="15">
        <v>7.3982711139937702</v>
      </c>
      <c r="D18" s="15">
        <v>6.848049281314168</v>
      </c>
      <c r="E18" s="15">
        <v>6.067247554391404</v>
      </c>
      <c r="F18" s="15">
        <v>5.3000320889934747</v>
      </c>
      <c r="G18" s="15">
        <v>4.0944881889763778</v>
      </c>
      <c r="H18" s="15">
        <v>3.8788738100060769</v>
      </c>
      <c r="I18" s="15">
        <v>3.2673065141923625</v>
      </c>
      <c r="J18" s="15">
        <v>2.5878466312944237</v>
      </c>
      <c r="K18" s="15">
        <v>2.8501504104420539</v>
      </c>
    </row>
    <row r="19" spans="1:11" s="14" customFormat="1" ht="15" customHeight="1">
      <c r="A19" s="18" t="s">
        <v>5</v>
      </c>
      <c r="B19" s="18" t="s">
        <v>32</v>
      </c>
      <c r="C19" s="17" t="s">
        <v>29</v>
      </c>
      <c r="D19" s="17">
        <v>24.272533711852383</v>
      </c>
      <c r="E19" s="17">
        <v>20.028208744710859</v>
      </c>
      <c r="F19" s="17" t="s">
        <v>29</v>
      </c>
      <c r="G19" s="17" t="s">
        <v>29</v>
      </c>
      <c r="H19" s="17" t="s">
        <v>29</v>
      </c>
      <c r="I19" s="17" t="s">
        <v>29</v>
      </c>
      <c r="J19" s="17" t="s">
        <v>29</v>
      </c>
      <c r="K19" s="17" t="s">
        <v>29</v>
      </c>
    </row>
    <row r="20" spans="1:11" s="14" customFormat="1" ht="15" customHeight="1">
      <c r="A20" s="18"/>
      <c r="B20" s="18" t="s">
        <v>31</v>
      </c>
      <c r="C20" s="17">
        <v>11.068689835209659</v>
      </c>
      <c r="D20" s="17">
        <v>12.563983248022339</v>
      </c>
      <c r="E20" s="17">
        <v>11.341427302339357</v>
      </c>
      <c r="F20" s="17">
        <v>8.6081839332147254</v>
      </c>
      <c r="G20" s="17" t="s">
        <v>29</v>
      </c>
      <c r="H20" s="17" t="s">
        <v>29</v>
      </c>
      <c r="I20" s="17" t="s">
        <v>29</v>
      </c>
      <c r="J20" s="17" t="s">
        <v>29</v>
      </c>
      <c r="K20" s="17" t="s">
        <v>29</v>
      </c>
    </row>
    <row r="21" spans="1:11" s="14" customFormat="1" ht="15" customHeight="1">
      <c r="A21" s="18"/>
      <c r="B21" s="18" t="s">
        <v>30</v>
      </c>
      <c r="C21" s="17" t="s">
        <v>29</v>
      </c>
      <c r="D21" s="17" t="s">
        <v>29</v>
      </c>
      <c r="E21" s="17" t="s">
        <v>29</v>
      </c>
      <c r="F21" s="17" t="s">
        <v>29</v>
      </c>
      <c r="G21" s="17" t="s">
        <v>29</v>
      </c>
      <c r="H21" s="17" t="s">
        <v>29</v>
      </c>
      <c r="I21" s="17" t="s">
        <v>29</v>
      </c>
      <c r="J21" s="17" t="s">
        <v>29</v>
      </c>
      <c r="K21" s="17" t="s">
        <v>29</v>
      </c>
    </row>
    <row r="22" spans="1:11" s="14" customFormat="1" ht="15" customHeight="1">
      <c r="A22" s="16" t="s">
        <v>6</v>
      </c>
      <c r="B22" s="16" t="s">
        <v>32</v>
      </c>
      <c r="C22" s="15">
        <v>22.821800273176731</v>
      </c>
      <c r="D22" s="15">
        <v>16.991854517901121</v>
      </c>
      <c r="E22" s="15">
        <v>17.453655124169291</v>
      </c>
      <c r="F22" s="15">
        <v>20.546752568344072</v>
      </c>
      <c r="G22" s="15">
        <v>15.341521223874164</v>
      </c>
      <c r="H22" s="15">
        <v>13.98647174339952</v>
      </c>
      <c r="I22" s="15">
        <v>14.169595782073813</v>
      </c>
      <c r="J22" s="15" t="s">
        <v>29</v>
      </c>
      <c r="K22" s="15">
        <v>11.375947995666309</v>
      </c>
    </row>
    <row r="23" spans="1:11" s="14" customFormat="1" ht="15" customHeight="1">
      <c r="A23" s="16"/>
      <c r="B23" s="16" t="s">
        <v>31</v>
      </c>
      <c r="C23" s="15">
        <v>9.1690151311615029</v>
      </c>
      <c r="D23" s="15">
        <v>8.7324225591753013</v>
      </c>
      <c r="E23" s="15">
        <v>8.4893637878639367</v>
      </c>
      <c r="F23" s="15">
        <v>6.9350358204590874</v>
      </c>
      <c r="G23" s="15">
        <v>5.4192131398013768</v>
      </c>
      <c r="H23" s="15">
        <v>5.0545420349821324</v>
      </c>
      <c r="I23" s="15">
        <v>6.2648802576910523</v>
      </c>
      <c r="J23" s="15">
        <v>5.095121491806367</v>
      </c>
      <c r="K23" s="15">
        <v>4.1288268888680824</v>
      </c>
    </row>
    <row r="24" spans="1:11" s="14" customFormat="1" ht="15" customHeight="1">
      <c r="A24" s="16"/>
      <c r="B24" s="16" t="s">
        <v>30</v>
      </c>
      <c r="C24" s="15" t="s">
        <v>29</v>
      </c>
      <c r="D24" s="15">
        <v>5.8316696437953137</v>
      </c>
      <c r="E24" s="15">
        <v>4.9995274548719397</v>
      </c>
      <c r="F24" s="15" t="s">
        <v>29</v>
      </c>
      <c r="G24" s="15" t="s">
        <v>29</v>
      </c>
      <c r="H24" s="15" t="s">
        <v>29</v>
      </c>
      <c r="I24" s="15">
        <v>4.3518878941222274</v>
      </c>
      <c r="J24" s="15" t="s">
        <v>29</v>
      </c>
      <c r="K24" s="15" t="s">
        <v>29</v>
      </c>
    </row>
    <row r="25" spans="1:11" s="14" customFormat="1" ht="15" customHeight="1">
      <c r="A25" s="18" t="s">
        <v>7</v>
      </c>
      <c r="B25" s="18" t="s">
        <v>32</v>
      </c>
      <c r="C25" s="17">
        <v>13.78363474718374</v>
      </c>
      <c r="D25" s="17">
        <v>14.493254929090282</v>
      </c>
      <c r="E25" s="17">
        <v>14.794439805491431</v>
      </c>
      <c r="F25" s="17">
        <v>14.878911865531352</v>
      </c>
      <c r="G25" s="17">
        <v>14.112856311809191</v>
      </c>
      <c r="H25" s="17">
        <v>11.659865578492559</v>
      </c>
      <c r="I25" s="17">
        <v>12.149475363563846</v>
      </c>
      <c r="J25" s="17">
        <v>10.297572435395457</v>
      </c>
      <c r="K25" s="17">
        <v>10.445115546218489</v>
      </c>
    </row>
    <row r="26" spans="1:11" s="14" customFormat="1" ht="15" customHeight="1">
      <c r="A26" s="18"/>
      <c r="B26" s="18" t="s">
        <v>31</v>
      </c>
      <c r="C26" s="17">
        <v>7.0205190121135628</v>
      </c>
      <c r="D26" s="17">
        <v>8.0509284443594975</v>
      </c>
      <c r="E26" s="17">
        <v>6.9505600894995769</v>
      </c>
      <c r="F26" s="17">
        <v>6.2713468581539855</v>
      </c>
      <c r="G26" s="17">
        <v>5.6442966682499831</v>
      </c>
      <c r="H26" s="17">
        <v>5.3604211663066961</v>
      </c>
      <c r="I26" s="17">
        <v>4.6691171446920743</v>
      </c>
      <c r="J26" s="17">
        <v>3.9502608787774451</v>
      </c>
      <c r="K26" s="17">
        <v>3.7002304270939388</v>
      </c>
    </row>
    <row r="27" spans="1:11" s="14" customFormat="1" ht="15" customHeight="1">
      <c r="A27" s="18"/>
      <c r="B27" s="18" t="s">
        <v>30</v>
      </c>
      <c r="C27" s="17">
        <v>4.8481479422610114</v>
      </c>
      <c r="D27" s="17">
        <v>3.7835951134380452</v>
      </c>
      <c r="E27" s="17">
        <v>5.0104742607919235</v>
      </c>
      <c r="F27" s="17">
        <v>3.9412297193788741</v>
      </c>
      <c r="G27" s="17">
        <v>3.4440264625762094</v>
      </c>
      <c r="H27" s="17">
        <v>3.4338966987837622</v>
      </c>
      <c r="I27" s="17">
        <v>2.7563854776842796</v>
      </c>
      <c r="J27" s="17">
        <v>2.4993730669564491</v>
      </c>
      <c r="K27" s="17">
        <v>3.0104024377429859</v>
      </c>
    </row>
    <row r="28" spans="1:11" s="14" customFormat="1" ht="15" customHeight="1">
      <c r="A28" s="16" t="s">
        <v>8</v>
      </c>
      <c r="B28" s="16" t="s">
        <v>32</v>
      </c>
      <c r="C28" s="15">
        <v>50.603567584191907</v>
      </c>
      <c r="D28" s="15">
        <v>46.519721577726216</v>
      </c>
      <c r="E28" s="15">
        <v>42.823920265780728</v>
      </c>
      <c r="F28" s="15">
        <v>34.28125</v>
      </c>
      <c r="G28" s="15">
        <v>33.84694401643555</v>
      </c>
      <c r="H28" s="15">
        <v>27.151256012827357</v>
      </c>
      <c r="I28" s="15">
        <v>40.000000000000007</v>
      </c>
      <c r="J28" s="15" t="s">
        <v>29</v>
      </c>
      <c r="K28" s="15" t="s">
        <v>29</v>
      </c>
    </row>
    <row r="29" spans="1:11" s="14" customFormat="1" ht="15" customHeight="1">
      <c r="A29" s="16"/>
      <c r="B29" s="16" t="s">
        <v>31</v>
      </c>
      <c r="C29" s="15">
        <v>28.168904493972214</v>
      </c>
      <c r="D29" s="15">
        <v>23.596222562531906</v>
      </c>
      <c r="E29" s="15">
        <v>20.987289388117052</v>
      </c>
      <c r="F29" s="15">
        <v>20.224522779889046</v>
      </c>
      <c r="G29" s="15">
        <v>17.00073279020647</v>
      </c>
      <c r="H29" s="15">
        <v>15.543997632035184</v>
      </c>
      <c r="I29" s="15">
        <v>12.524461839530336</v>
      </c>
      <c r="J29" s="15">
        <v>11.873997504901091</v>
      </c>
      <c r="K29" s="15">
        <v>11.797508059597456</v>
      </c>
    </row>
    <row r="30" spans="1:11" s="14" customFormat="1" ht="15" customHeight="1">
      <c r="A30" s="16"/>
      <c r="B30" s="16" t="s">
        <v>30</v>
      </c>
      <c r="C30" s="15">
        <v>10.425677791791166</v>
      </c>
      <c r="D30" s="15">
        <v>10.239065974796144</v>
      </c>
      <c r="E30" s="15">
        <v>7.0461479786422574</v>
      </c>
      <c r="F30" s="15">
        <v>6.8168046859220359</v>
      </c>
      <c r="G30" s="15">
        <v>6.4994298745724057</v>
      </c>
      <c r="H30" s="15">
        <v>5.4566341183228024</v>
      </c>
      <c r="I30" s="15" t="s">
        <v>29</v>
      </c>
      <c r="J30" s="15">
        <v>4.5489723965947197</v>
      </c>
      <c r="K30" s="15" t="s">
        <v>29</v>
      </c>
    </row>
    <row r="31" spans="1:11" s="14" customFormat="1" ht="15" customHeight="1">
      <c r="A31" s="18" t="s">
        <v>9</v>
      </c>
      <c r="B31" s="18" t="s">
        <v>32</v>
      </c>
      <c r="C31" s="17">
        <v>16.224429694962907</v>
      </c>
      <c r="D31" s="17">
        <v>16.696588868940751</v>
      </c>
      <c r="E31" s="17">
        <v>18.745205700674227</v>
      </c>
      <c r="F31" s="17">
        <v>16.648608101350227</v>
      </c>
      <c r="G31" s="17">
        <v>14.128025534178562</v>
      </c>
      <c r="H31" s="17">
        <v>12.315835906484342</v>
      </c>
      <c r="I31" s="17">
        <v>11.81095036516723</v>
      </c>
      <c r="J31" s="17">
        <v>12.622665006226649</v>
      </c>
      <c r="K31" s="17">
        <v>9.957188897974893</v>
      </c>
    </row>
    <row r="32" spans="1:11" s="14" customFormat="1" ht="15" customHeight="1">
      <c r="A32" s="18"/>
      <c r="B32" s="18" t="s">
        <v>31</v>
      </c>
      <c r="C32" s="17">
        <v>7.893712394225755</v>
      </c>
      <c r="D32" s="17">
        <v>8.7696009292292398</v>
      </c>
      <c r="E32" s="17">
        <v>8.2547747306562194</v>
      </c>
      <c r="F32" s="17">
        <v>6.4539838302775081</v>
      </c>
      <c r="G32" s="17">
        <v>6.157535801348164</v>
      </c>
      <c r="H32" s="17">
        <v>5.5485422302374534</v>
      </c>
      <c r="I32" s="17">
        <v>5.1154595743843156</v>
      </c>
      <c r="J32" s="17">
        <v>4.6628295869954126</v>
      </c>
      <c r="K32" s="17">
        <v>3.7941869599371572</v>
      </c>
    </row>
    <row r="33" spans="1:11" s="14" customFormat="1" ht="15" customHeight="1">
      <c r="A33" s="18"/>
      <c r="B33" s="18" t="s">
        <v>30</v>
      </c>
      <c r="C33" s="17">
        <v>4.6558424314508748</v>
      </c>
      <c r="D33" s="17">
        <v>4.9042647455407016</v>
      </c>
      <c r="E33" s="17">
        <v>4.2856623130934626</v>
      </c>
      <c r="F33" s="17">
        <v>3.6463683052090983</v>
      </c>
      <c r="G33" s="17">
        <v>3.4533073929961091</v>
      </c>
      <c r="H33" s="17">
        <v>3.386126069052898</v>
      </c>
      <c r="I33" s="17">
        <v>3.0789465817714405</v>
      </c>
      <c r="J33" s="17">
        <v>2.5829037682278027</v>
      </c>
      <c r="K33" s="17">
        <v>2.5328851599925892</v>
      </c>
    </row>
    <row r="34" spans="1:11" s="14" customFormat="1" ht="15" customHeight="1">
      <c r="A34" s="16" t="s">
        <v>10</v>
      </c>
      <c r="B34" s="16" t="s">
        <v>32</v>
      </c>
      <c r="C34" s="15">
        <v>15.972565241327089</v>
      </c>
      <c r="D34" s="15">
        <v>17.90850568415285</v>
      </c>
      <c r="E34" s="15">
        <v>19.724439217004118</v>
      </c>
      <c r="F34" s="15">
        <v>16.695954732365657</v>
      </c>
      <c r="G34" s="15">
        <v>16.040365744870655</v>
      </c>
      <c r="H34" s="15">
        <v>15.275843392138658</v>
      </c>
      <c r="I34" s="15">
        <v>14.710836608646829</v>
      </c>
      <c r="J34" s="15">
        <v>13.552798671485785</v>
      </c>
      <c r="K34" s="15">
        <v>12.3182307466484</v>
      </c>
    </row>
    <row r="35" spans="1:11" s="14" customFormat="1" ht="15" customHeight="1">
      <c r="A35" s="16"/>
      <c r="B35" s="16" t="s">
        <v>31</v>
      </c>
      <c r="C35" s="15">
        <v>7.7219578284668948</v>
      </c>
      <c r="D35" s="15">
        <v>8.20017516543402</v>
      </c>
      <c r="E35" s="15">
        <v>7.296352526615685</v>
      </c>
      <c r="F35" s="15">
        <v>6.6651834547713058</v>
      </c>
      <c r="G35" s="15">
        <v>5.800943946146182</v>
      </c>
      <c r="H35" s="15">
        <v>5.7599326312602308</v>
      </c>
      <c r="I35" s="15">
        <v>5.4389254391143584</v>
      </c>
      <c r="J35" s="15">
        <v>4.6121078456837656</v>
      </c>
      <c r="K35" s="15">
        <v>4.5218874793896466</v>
      </c>
    </row>
    <row r="36" spans="1:11" s="14" customFormat="1" ht="15" customHeight="1">
      <c r="A36" s="16"/>
      <c r="B36" s="16" t="s">
        <v>30</v>
      </c>
      <c r="C36" s="15">
        <v>4.989269589803059</v>
      </c>
      <c r="D36" s="15">
        <v>4.7598488936859145</v>
      </c>
      <c r="E36" s="15">
        <v>4.3565884149701635</v>
      </c>
      <c r="F36" s="15">
        <v>3.7978069002407056</v>
      </c>
      <c r="G36" s="15">
        <v>3.5545786725279651</v>
      </c>
      <c r="H36" s="15">
        <v>3.3390723639588877</v>
      </c>
      <c r="I36" s="15">
        <v>2.7671705811581315</v>
      </c>
      <c r="J36" s="15">
        <v>2.2521143018681244</v>
      </c>
      <c r="K36" s="15">
        <v>2.2823104209892238</v>
      </c>
    </row>
    <row r="37" spans="1:11" s="14" customFormat="1" ht="15" customHeight="1">
      <c r="A37" s="18" t="s">
        <v>11</v>
      </c>
      <c r="B37" s="18" t="s">
        <v>32</v>
      </c>
      <c r="C37" s="17">
        <v>12.351219512195122</v>
      </c>
      <c r="D37" s="17">
        <v>16.298134777376657</v>
      </c>
      <c r="E37" s="17">
        <v>14.614940037566825</v>
      </c>
      <c r="F37" s="17">
        <v>12.04408499841421</v>
      </c>
      <c r="G37" s="17">
        <v>11.380476804123711</v>
      </c>
      <c r="H37" s="17">
        <v>11.949069539666993</v>
      </c>
      <c r="I37" s="17">
        <v>10.869565217391305</v>
      </c>
      <c r="J37" s="17">
        <v>9.7985118301145384</v>
      </c>
      <c r="K37" s="17">
        <v>9.0863704443335003</v>
      </c>
    </row>
    <row r="38" spans="1:11" s="14" customFormat="1" ht="15" customHeight="1">
      <c r="A38" s="18"/>
      <c r="B38" s="18" t="s">
        <v>31</v>
      </c>
      <c r="C38" s="17">
        <v>6.0701971251915898</v>
      </c>
      <c r="D38" s="17">
        <v>7.7871660196391854</v>
      </c>
      <c r="E38" s="17">
        <v>6.8899365293169232</v>
      </c>
      <c r="F38" s="17">
        <v>5.0451197598878412</v>
      </c>
      <c r="G38" s="17">
        <v>4.9722872521359829</v>
      </c>
      <c r="H38" s="17">
        <v>4.764733596902718</v>
      </c>
      <c r="I38" s="17">
        <v>4.2326235435918038</v>
      </c>
      <c r="J38" s="17">
        <v>4.0533376829914776</v>
      </c>
      <c r="K38" s="17">
        <v>3.2586891554427475</v>
      </c>
    </row>
    <row r="39" spans="1:11" s="14" customFormat="1" ht="15" customHeight="1">
      <c r="A39" s="18"/>
      <c r="B39" s="18" t="s">
        <v>30</v>
      </c>
      <c r="C39" s="17">
        <v>4.2521006092110518</v>
      </c>
      <c r="D39" s="17" t="s">
        <v>29</v>
      </c>
      <c r="E39" s="17" t="s">
        <v>29</v>
      </c>
      <c r="F39" s="17" t="s">
        <v>29</v>
      </c>
      <c r="G39" s="17" t="s">
        <v>29</v>
      </c>
      <c r="H39" s="17" t="s">
        <v>29</v>
      </c>
      <c r="I39" s="17">
        <v>2.8772854932080016</v>
      </c>
      <c r="J39" s="17" t="s">
        <v>29</v>
      </c>
      <c r="K39" s="17" t="s">
        <v>29</v>
      </c>
    </row>
    <row r="40" spans="1:11" s="14" customFormat="1" ht="15" customHeight="1">
      <c r="A40" s="16" t="s">
        <v>12</v>
      </c>
      <c r="B40" s="16" t="s">
        <v>32</v>
      </c>
      <c r="C40" s="15">
        <v>20.073774393146127</v>
      </c>
      <c r="D40" s="15">
        <v>19.583439166878332</v>
      </c>
      <c r="E40" s="15">
        <v>18.132956152758133</v>
      </c>
      <c r="F40" s="15" t="s">
        <v>29</v>
      </c>
      <c r="G40" s="15" t="s">
        <v>29</v>
      </c>
      <c r="H40" s="15" t="s">
        <v>29</v>
      </c>
      <c r="I40" s="15" t="s">
        <v>29</v>
      </c>
      <c r="J40" s="15" t="s">
        <v>29</v>
      </c>
      <c r="K40" s="15" t="s">
        <v>29</v>
      </c>
    </row>
    <row r="41" spans="1:11" s="14" customFormat="1" ht="15" customHeight="1">
      <c r="A41" s="16"/>
      <c r="B41" s="16" t="s">
        <v>31</v>
      </c>
      <c r="C41" s="15">
        <v>5.0477192383876872</v>
      </c>
      <c r="D41" s="15">
        <v>8.5339168490153181</v>
      </c>
      <c r="E41" s="15">
        <v>6.8549692457105866</v>
      </c>
      <c r="F41" s="15">
        <v>6.6971446904074448</v>
      </c>
      <c r="G41" s="15">
        <v>4.9350649350649345</v>
      </c>
      <c r="H41" s="15">
        <v>7.6004928384413999</v>
      </c>
      <c r="I41" s="15">
        <v>5.3569968103377779</v>
      </c>
      <c r="J41" s="15">
        <v>4.2423213982691337</v>
      </c>
      <c r="K41" s="15">
        <v>4.3681616971519261</v>
      </c>
    </row>
    <row r="42" spans="1:11" s="14" customFormat="1" ht="15" customHeight="1">
      <c r="A42" s="16"/>
      <c r="B42" s="16" t="s">
        <v>30</v>
      </c>
      <c r="C42" s="15" t="s">
        <v>29</v>
      </c>
      <c r="D42" s="15" t="s">
        <v>29</v>
      </c>
      <c r="E42" s="15" t="s">
        <v>29</v>
      </c>
      <c r="F42" s="15" t="s">
        <v>29</v>
      </c>
      <c r="G42" s="15" t="s">
        <v>29</v>
      </c>
      <c r="H42" s="15" t="s">
        <v>29</v>
      </c>
      <c r="I42" s="15" t="s">
        <v>29</v>
      </c>
      <c r="J42" s="15" t="s">
        <v>29</v>
      </c>
      <c r="K42" s="15" t="s">
        <v>29</v>
      </c>
    </row>
    <row r="43" spans="1:11" s="14" customFormat="1" ht="15" customHeight="1">
      <c r="A43" s="18" t="s">
        <v>13</v>
      </c>
      <c r="B43" s="18" t="s">
        <v>32</v>
      </c>
      <c r="C43" s="17">
        <v>44.752103516476147</v>
      </c>
      <c r="D43" s="17">
        <v>37.276196066921038</v>
      </c>
      <c r="E43" s="17">
        <v>43.117789106519993</v>
      </c>
      <c r="F43" s="17">
        <v>44.306220095693782</v>
      </c>
      <c r="G43" s="17">
        <v>32.456747404844293</v>
      </c>
      <c r="H43" s="17">
        <v>35.411643127798826</v>
      </c>
      <c r="I43" s="17">
        <v>33.649698015530625</v>
      </c>
      <c r="J43" s="17">
        <v>31.011146496815282</v>
      </c>
      <c r="K43" s="17">
        <v>32.52148997134671</v>
      </c>
    </row>
    <row r="44" spans="1:11" s="14" customFormat="1" ht="15" customHeight="1">
      <c r="A44" s="18"/>
      <c r="B44" s="18" t="s">
        <v>31</v>
      </c>
      <c r="C44" s="17">
        <v>25.248800268335138</v>
      </c>
      <c r="D44" s="17">
        <v>22.566371681415927</v>
      </c>
      <c r="E44" s="17">
        <v>21.05263157894737</v>
      </c>
      <c r="F44" s="17">
        <v>18.871314268780566</v>
      </c>
      <c r="G44" s="17">
        <v>16.774571056456331</v>
      </c>
      <c r="H44" s="17">
        <v>15.45010066148979</v>
      </c>
      <c r="I44" s="17">
        <v>13.537142857142856</v>
      </c>
      <c r="J44" s="17">
        <v>11.680312189149896</v>
      </c>
      <c r="K44" s="17">
        <v>10.117400019089436</v>
      </c>
    </row>
    <row r="45" spans="1:11" s="14" customFormat="1" ht="15" customHeight="1">
      <c r="A45" s="18"/>
      <c r="B45" s="18" t="s">
        <v>30</v>
      </c>
      <c r="C45" s="17">
        <v>8.0482346938148197</v>
      </c>
      <c r="D45" s="17">
        <v>9.3113284433577839</v>
      </c>
      <c r="E45" s="17">
        <v>6.9217950244018569</v>
      </c>
      <c r="F45" s="17">
        <v>6.5600377725971608</v>
      </c>
      <c r="G45" s="17">
        <v>4.3872170594575692</v>
      </c>
      <c r="H45" s="17">
        <v>4.9174238527915879</v>
      </c>
      <c r="I45" s="17">
        <v>4.3490883753338752</v>
      </c>
      <c r="J45" s="17">
        <v>3.4567686601761709</v>
      </c>
      <c r="K45" s="17">
        <v>3.0861449894655628</v>
      </c>
    </row>
    <row r="46" spans="1:11" s="14" customFormat="1" ht="15" customHeight="1">
      <c r="A46" s="16" t="s">
        <v>14</v>
      </c>
      <c r="B46" s="16" t="s">
        <v>32</v>
      </c>
      <c r="C46" s="15">
        <v>54.490005435110824</v>
      </c>
      <c r="D46" s="15">
        <v>36.890562879263442</v>
      </c>
      <c r="E46" s="15">
        <v>35.08952459353776</v>
      </c>
      <c r="F46" s="15">
        <v>33.122629582806574</v>
      </c>
      <c r="G46" s="15">
        <v>35.59429477020602</v>
      </c>
      <c r="H46" s="15">
        <v>39.029850746268657</v>
      </c>
      <c r="I46" s="15">
        <v>31.105506515342583</v>
      </c>
      <c r="J46" s="15">
        <v>29.889807162534431</v>
      </c>
      <c r="K46" s="15">
        <v>30.460251046025107</v>
      </c>
    </row>
    <row r="47" spans="1:11" s="14" customFormat="1" ht="15" customHeight="1">
      <c r="A47" s="16"/>
      <c r="B47" s="16" t="s">
        <v>31</v>
      </c>
      <c r="C47" s="15">
        <v>28.394621214355226</v>
      </c>
      <c r="D47" s="15">
        <v>23.135907738551669</v>
      </c>
      <c r="E47" s="15">
        <v>20.400353252870175</v>
      </c>
      <c r="F47" s="15">
        <v>18.328077551973841</v>
      </c>
      <c r="G47" s="15">
        <v>17.676395077758432</v>
      </c>
      <c r="H47" s="15">
        <v>15.081862145312593</v>
      </c>
      <c r="I47" s="15">
        <v>12.531946240115458</v>
      </c>
      <c r="J47" s="15">
        <v>11.678700901818614</v>
      </c>
      <c r="K47" s="15">
        <v>11.600605143721634</v>
      </c>
    </row>
    <row r="48" spans="1:11" s="14" customFormat="1" ht="15" customHeight="1">
      <c r="A48" s="16"/>
      <c r="B48" s="16" t="s">
        <v>30</v>
      </c>
      <c r="C48" s="15">
        <v>9.3921367256379966</v>
      </c>
      <c r="D48" s="15">
        <v>8.6441565240151803</v>
      </c>
      <c r="E48" s="15">
        <v>8.0997738641814578</v>
      </c>
      <c r="F48" s="15">
        <v>5.0737750556792873</v>
      </c>
      <c r="G48" s="15">
        <v>5.0964467005076131</v>
      </c>
      <c r="H48" s="15">
        <v>4.5654492135430562</v>
      </c>
      <c r="I48" s="15" t="s">
        <v>29</v>
      </c>
      <c r="J48" s="15" t="s">
        <v>29</v>
      </c>
      <c r="K48" s="15" t="s">
        <v>29</v>
      </c>
    </row>
    <row r="49" spans="1:11" s="14" customFormat="1" ht="15" customHeight="1">
      <c r="A49" s="18" t="s">
        <v>15</v>
      </c>
      <c r="B49" s="18" t="s">
        <v>32</v>
      </c>
      <c r="C49" s="17">
        <v>14.883373921367133</v>
      </c>
      <c r="D49" s="17">
        <v>19.374592833876221</v>
      </c>
      <c r="E49" s="17">
        <v>16.887130671281991</v>
      </c>
      <c r="F49" s="17">
        <v>16.167512690355331</v>
      </c>
      <c r="G49" s="17">
        <v>12.9151817533856</v>
      </c>
      <c r="H49" s="17">
        <v>14.305345609454445</v>
      </c>
      <c r="I49" s="17">
        <v>12.27067669172933</v>
      </c>
      <c r="J49" s="17">
        <v>14.172578782379144</v>
      </c>
      <c r="K49" s="17">
        <v>10.233538760947129</v>
      </c>
    </row>
    <row r="50" spans="1:11" s="14" customFormat="1" ht="15" customHeight="1">
      <c r="A50" s="18"/>
      <c r="B50" s="18" t="s">
        <v>31</v>
      </c>
      <c r="C50" s="17">
        <v>7.3106327412138929</v>
      </c>
      <c r="D50" s="17">
        <v>8.3261385711202252</v>
      </c>
      <c r="E50" s="17">
        <v>7.5675389622416835</v>
      </c>
      <c r="F50" s="17">
        <v>7.4524185560939049</v>
      </c>
      <c r="G50" s="17">
        <v>6.2958966125338893</v>
      </c>
      <c r="H50" s="17">
        <v>6.3357013051379489</v>
      </c>
      <c r="I50" s="17">
        <v>5.1192631242679161</v>
      </c>
      <c r="J50" s="17">
        <v>4.5056786445727059</v>
      </c>
      <c r="K50" s="17">
        <v>3.6639665254009959</v>
      </c>
    </row>
    <row r="51" spans="1:11" s="14" customFormat="1" ht="15" customHeight="1">
      <c r="A51" s="18"/>
      <c r="B51" s="18" t="s">
        <v>30</v>
      </c>
      <c r="C51" s="17" t="s">
        <v>29</v>
      </c>
      <c r="D51" s="17" t="s">
        <v>29</v>
      </c>
      <c r="E51" s="17" t="s">
        <v>29</v>
      </c>
      <c r="F51" s="17" t="s">
        <v>29</v>
      </c>
      <c r="G51" s="17" t="s">
        <v>29</v>
      </c>
      <c r="H51" s="17" t="s">
        <v>29</v>
      </c>
      <c r="I51" s="17" t="s">
        <v>29</v>
      </c>
      <c r="J51" s="17" t="s">
        <v>29</v>
      </c>
      <c r="K51" s="17" t="s">
        <v>29</v>
      </c>
    </row>
    <row r="52" spans="1:11" s="14" customFormat="1" ht="15" customHeight="1">
      <c r="A52" s="16" t="s">
        <v>16</v>
      </c>
      <c r="B52" s="16" t="s">
        <v>32</v>
      </c>
      <c r="C52" s="15">
        <v>28.464370234025765</v>
      </c>
      <c r="D52" s="15">
        <v>29.775813072308178</v>
      </c>
      <c r="E52" s="15">
        <v>27.725511898173767</v>
      </c>
      <c r="F52" s="15">
        <v>31.788286877544632</v>
      </c>
      <c r="G52" s="15">
        <v>30.008748906386707</v>
      </c>
      <c r="H52" s="15" t="s">
        <v>29</v>
      </c>
      <c r="I52" s="15" t="s">
        <v>29</v>
      </c>
      <c r="J52" s="15" t="s">
        <v>29</v>
      </c>
      <c r="K52" s="15" t="s">
        <v>29</v>
      </c>
    </row>
    <row r="53" spans="1:11" s="14" customFormat="1" ht="15" customHeight="1">
      <c r="A53" s="16"/>
      <c r="B53" s="16" t="s">
        <v>31</v>
      </c>
      <c r="C53" s="15">
        <v>21.138254539534916</v>
      </c>
      <c r="D53" s="15">
        <v>20.185178972793452</v>
      </c>
      <c r="E53" s="15">
        <v>19.181527943500274</v>
      </c>
      <c r="F53" s="15">
        <v>17.346645826023156</v>
      </c>
      <c r="G53" s="15">
        <v>14.244904509709519</v>
      </c>
      <c r="H53" s="15">
        <v>13.005576565604768</v>
      </c>
      <c r="I53" s="15">
        <v>10.704027573881406</v>
      </c>
      <c r="J53" s="15">
        <v>9.088517690385375</v>
      </c>
      <c r="K53" s="15">
        <v>9.1969523295799327</v>
      </c>
    </row>
    <row r="54" spans="1:11" s="14" customFormat="1" ht="15" customHeight="1">
      <c r="A54" s="16"/>
      <c r="B54" s="16" t="s">
        <v>30</v>
      </c>
      <c r="C54" s="15">
        <v>9.2948679952106019</v>
      </c>
      <c r="D54" s="15">
        <v>8.4069695084007474</v>
      </c>
      <c r="E54" s="15">
        <v>8.0337690631808272</v>
      </c>
      <c r="F54" s="15">
        <v>6.7663152275457081</v>
      </c>
      <c r="G54" s="15">
        <v>5.5667760666498376</v>
      </c>
      <c r="H54" s="15">
        <v>4.3251628917157934</v>
      </c>
      <c r="I54" s="15">
        <v>4.2402826855123674</v>
      </c>
      <c r="J54" s="15">
        <v>3.1369248035914703</v>
      </c>
      <c r="K54" s="15">
        <v>3.374131657294078</v>
      </c>
    </row>
    <row r="55" spans="1:11" s="14" customFormat="1" ht="15" customHeight="1">
      <c r="A55" s="13" t="s">
        <v>17</v>
      </c>
      <c r="B55" s="13" t="s">
        <v>32</v>
      </c>
      <c r="C55" s="11">
        <v>17.01340956055336</v>
      </c>
      <c r="D55" s="11">
        <v>17.63983584838595</v>
      </c>
      <c r="E55" s="11">
        <v>18.360649302216029</v>
      </c>
      <c r="F55" s="11">
        <v>16.551210903446663</v>
      </c>
      <c r="G55" s="11">
        <v>14.967731297206436</v>
      </c>
      <c r="H55" s="11">
        <v>14.354253599488743</v>
      </c>
      <c r="I55" s="11">
        <v>13.339866030947437</v>
      </c>
      <c r="J55" s="11">
        <v>12.137053128289029</v>
      </c>
      <c r="K55" s="11">
        <v>11.187453323375653</v>
      </c>
    </row>
    <row r="56" spans="1:11" s="14" customFormat="1" ht="15" customHeight="1">
      <c r="A56" s="13"/>
      <c r="B56" s="13" t="s">
        <v>31</v>
      </c>
      <c r="C56" s="11">
        <v>10.595799385910796</v>
      </c>
      <c r="D56" s="11">
        <v>10.61376947002074</v>
      </c>
      <c r="E56" s="11">
        <v>9.6507700723150354</v>
      </c>
      <c r="F56" s="11">
        <v>8.3230557667984044</v>
      </c>
      <c r="G56" s="11">
        <v>7.2335012867665176</v>
      </c>
      <c r="H56" s="11">
        <v>6.9867292343911549</v>
      </c>
      <c r="I56" s="11">
        <v>6.2699858009856726</v>
      </c>
      <c r="J56" s="11">
        <v>5.4072240371058458</v>
      </c>
      <c r="K56" s="11">
        <v>4.9975081813885431</v>
      </c>
    </row>
    <row r="57" spans="1:11" s="14" customFormat="1" ht="15" customHeight="1">
      <c r="A57" s="13"/>
      <c r="B57" s="13" t="s">
        <v>30</v>
      </c>
      <c r="C57" s="11">
        <v>5.9745854161297247</v>
      </c>
      <c r="D57" s="11">
        <v>5.8903226828791624</v>
      </c>
      <c r="E57" s="11">
        <v>5.2632410734040649</v>
      </c>
      <c r="F57" s="11">
        <v>4.467381249503525</v>
      </c>
      <c r="G57" s="11">
        <v>3.8791385343737694</v>
      </c>
      <c r="H57" s="11">
        <v>3.7055502838670256</v>
      </c>
      <c r="I57" s="11">
        <v>3.2628045254102496</v>
      </c>
      <c r="J57" s="11">
        <v>2.6699739820802626</v>
      </c>
      <c r="K57" s="11">
        <v>2.6172393519332293</v>
      </c>
    </row>
    <row r="58" spans="1:11" s="14" customFormat="1" ht="3.95" customHeight="1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120"/>
    </row>
    <row r="59" spans="1:11" s="6" customFormat="1" ht="15" customHeight="1">
      <c r="A59" s="13" t="s">
        <v>18</v>
      </c>
      <c r="B59" s="13" t="s">
        <v>32</v>
      </c>
      <c r="C59" s="11">
        <v>11.69900604398188</v>
      </c>
      <c r="D59" s="11">
        <v>11.377134433295987</v>
      </c>
      <c r="E59" s="11">
        <v>10.82830434842627</v>
      </c>
      <c r="F59" s="11">
        <v>9.6999925019179898</v>
      </c>
      <c r="G59" s="11">
        <v>9.4759941388378159</v>
      </c>
      <c r="H59" s="11">
        <v>11.210911833532693</v>
      </c>
      <c r="I59" s="11">
        <v>11.835287286145725</v>
      </c>
      <c r="J59" s="11">
        <v>12.241842059175083</v>
      </c>
      <c r="K59" s="11">
        <v>13.324962461511731</v>
      </c>
    </row>
    <row r="60" spans="1:11" s="6" customFormat="1" ht="15" customHeight="1">
      <c r="A60" s="13"/>
      <c r="B60" s="12" t="s">
        <v>31</v>
      </c>
      <c r="C60" s="11">
        <v>7.5541220329251022</v>
      </c>
      <c r="D60" s="11">
        <v>7.2381498597188383</v>
      </c>
      <c r="E60" s="11">
        <v>6.6941611077317438</v>
      </c>
      <c r="F60" s="11">
        <v>5.9622262008135962</v>
      </c>
      <c r="G60" s="11">
        <v>5.7192985689735503</v>
      </c>
      <c r="H60" s="11">
        <v>7.4243310804127098</v>
      </c>
      <c r="I60" s="11">
        <v>8.0911274402646569</v>
      </c>
      <c r="J60" s="11">
        <v>8.0494142210922934</v>
      </c>
      <c r="K60" s="11">
        <v>8.5754812951603583</v>
      </c>
    </row>
    <row r="61" spans="1:11" s="6" customFormat="1" ht="15" customHeight="1">
      <c r="A61" s="13"/>
      <c r="B61" s="12" t="s">
        <v>30</v>
      </c>
      <c r="C61" s="11">
        <v>4.5069230951009134</v>
      </c>
      <c r="D61" s="11">
        <v>4.2833598721286554</v>
      </c>
      <c r="E61" s="11">
        <v>3.9143606740061321</v>
      </c>
      <c r="F61" s="11">
        <v>3.8471839289019671</v>
      </c>
      <c r="G61" s="11">
        <v>3.6200172447927517</v>
      </c>
      <c r="H61" s="11">
        <v>4.5065848814724436</v>
      </c>
      <c r="I61" s="11">
        <v>4.9077252543031147</v>
      </c>
      <c r="J61" s="11">
        <v>5.0747239669147621</v>
      </c>
      <c r="K61" s="11">
        <v>5.4657454675258119</v>
      </c>
    </row>
    <row r="62" spans="1:11" s="6" customFormat="1" ht="25.5" customHeight="1">
      <c r="A62" s="10"/>
      <c r="B62" s="10"/>
      <c r="C62" s="4"/>
      <c r="D62" s="4"/>
      <c r="E62" s="7"/>
      <c r="F62" s="7"/>
      <c r="G62" s="7"/>
      <c r="H62" s="7"/>
      <c r="I62" s="7"/>
      <c r="J62" s="7"/>
      <c r="K62" s="7"/>
    </row>
    <row r="63" spans="1:11" s="6" customFormat="1">
      <c r="A63" s="9" t="s">
        <v>28</v>
      </c>
      <c r="B63" s="8"/>
      <c r="C63" s="7"/>
      <c r="D63" s="7"/>
      <c r="E63" s="7"/>
      <c r="F63" s="7"/>
      <c r="G63" s="7"/>
      <c r="H63" s="7"/>
      <c r="I63" s="7"/>
      <c r="J63" s="7"/>
      <c r="K63" s="7"/>
    </row>
  </sheetData>
  <conditionalFormatting sqref="C59:K61">
    <cfRule type="expression" dxfId="67" priority="1" stopIfTrue="1">
      <formula>#REF!=1</formula>
    </cfRule>
  </conditionalFormatting>
  <conditionalFormatting sqref="C55:K55">
    <cfRule type="expression" dxfId="66" priority="2" stopIfTrue="1">
      <formula>#REF!=1</formula>
    </cfRule>
  </conditionalFormatting>
  <conditionalFormatting sqref="C56:K57">
    <cfRule type="expression" dxfId="65" priority="3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&amp;C&amp;8-24-</oddHeader>
    <oddFooter>&amp;C&amp;8Statistische Ämter des Bundes und der Länder, Internationale Bildungsindikatoren, 2014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showGridLines="0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ColWidth="9.140625" defaultRowHeight="12.75"/>
  <cols>
    <col min="1" max="1" width="24" style="10" customWidth="1"/>
    <col min="2" max="19" width="6.28515625" style="34" customWidth="1"/>
    <col min="20" max="16384" width="9.140625" style="33"/>
  </cols>
  <sheetData>
    <row r="1" spans="1:19">
      <c r="A1" s="739" t="s">
        <v>461</v>
      </c>
    </row>
    <row r="2" spans="1:19">
      <c r="S2" s="1"/>
    </row>
    <row r="3" spans="1:19" s="25" customFormat="1" ht="15.75">
      <c r="A3" s="51" t="s">
        <v>27</v>
      </c>
      <c r="B3" s="51"/>
      <c r="C3" s="51"/>
      <c r="D3" s="51"/>
      <c r="E3" s="51"/>
      <c r="F3" s="51"/>
      <c r="G3" s="51"/>
      <c r="H3" s="51"/>
      <c r="I3" s="51"/>
      <c r="J3" s="50"/>
      <c r="K3" s="50"/>
      <c r="L3" s="50"/>
      <c r="M3" s="50"/>
      <c r="N3" s="50"/>
      <c r="O3" s="50"/>
      <c r="P3" s="50"/>
      <c r="Q3" s="50"/>
      <c r="R3" s="50"/>
      <c r="S3" s="26"/>
    </row>
    <row r="4" spans="1:19" ht="15" customHeight="1">
      <c r="A4" s="49" t="s">
        <v>487</v>
      </c>
      <c r="B4" s="630"/>
      <c r="C4" s="630"/>
      <c r="D4" s="630"/>
      <c r="E4" s="631"/>
      <c r="F4" s="631"/>
      <c r="G4" s="631"/>
      <c r="H4" s="630"/>
      <c r="I4" s="630"/>
      <c r="J4" s="606"/>
      <c r="K4" s="606"/>
      <c r="L4" s="606"/>
      <c r="M4" s="606"/>
      <c r="N4" s="606"/>
      <c r="O4" s="606"/>
      <c r="P4" s="606"/>
      <c r="Q4" s="606"/>
      <c r="R4" s="606"/>
      <c r="S4" s="606"/>
    </row>
    <row r="5" spans="1:19" ht="15" customHeight="1">
      <c r="A5" s="49" t="s">
        <v>486</v>
      </c>
      <c r="B5" s="630"/>
      <c r="C5" s="630"/>
      <c r="D5" s="630"/>
      <c r="E5" s="631"/>
      <c r="F5" s="631"/>
      <c r="G5" s="631"/>
      <c r="H5" s="630"/>
      <c r="I5" s="630"/>
      <c r="J5" s="606"/>
      <c r="K5" s="606"/>
      <c r="L5" s="606"/>
      <c r="M5" s="606"/>
      <c r="N5" s="606"/>
      <c r="O5" s="606"/>
      <c r="P5" s="606"/>
      <c r="Q5" s="606"/>
      <c r="R5" s="606"/>
      <c r="S5" s="606"/>
    </row>
    <row r="6" spans="1:19">
      <c r="S6" s="1"/>
    </row>
    <row r="7" spans="1:19" ht="12.75" customHeight="1">
      <c r="B7" s="629" t="s">
        <v>21</v>
      </c>
      <c r="C7" s="628"/>
      <c r="D7" s="628"/>
      <c r="E7" s="628"/>
      <c r="F7" s="628"/>
      <c r="G7" s="627"/>
      <c r="H7" s="45" t="s">
        <v>19</v>
      </c>
      <c r="I7" s="45"/>
      <c r="J7" s="45"/>
      <c r="K7" s="626"/>
      <c r="L7" s="626"/>
      <c r="M7" s="626"/>
      <c r="N7" s="45" t="s">
        <v>20</v>
      </c>
      <c r="O7" s="45"/>
      <c r="P7" s="45"/>
      <c r="Q7" s="626"/>
      <c r="R7" s="626"/>
      <c r="S7" s="626"/>
    </row>
    <row r="8" spans="1:19" ht="25.5">
      <c r="B8" s="625" t="s">
        <v>25</v>
      </c>
      <c r="C8" s="625"/>
      <c r="D8" s="65"/>
      <c r="E8" s="64" t="s">
        <v>26</v>
      </c>
      <c r="F8" s="64"/>
      <c r="G8" s="64"/>
      <c r="H8" s="625" t="s">
        <v>25</v>
      </c>
      <c r="I8" s="625"/>
      <c r="J8" s="65"/>
      <c r="K8" s="64" t="s">
        <v>26</v>
      </c>
      <c r="L8" s="64"/>
      <c r="M8" s="64"/>
      <c r="N8" s="625" t="s">
        <v>25</v>
      </c>
      <c r="O8" s="625"/>
      <c r="P8" s="65"/>
      <c r="Q8" s="64" t="s">
        <v>26</v>
      </c>
      <c r="R8" s="64"/>
      <c r="S8" s="64"/>
    </row>
    <row r="9" spans="1:19" ht="15" customHeight="1">
      <c r="A9" s="44" t="s">
        <v>0</v>
      </c>
      <c r="B9" s="43" t="s">
        <v>22</v>
      </c>
      <c r="C9" s="43" t="s">
        <v>23</v>
      </c>
      <c r="D9" s="43" t="s">
        <v>24</v>
      </c>
      <c r="E9" s="43" t="s">
        <v>22</v>
      </c>
      <c r="F9" s="43" t="s">
        <v>23</v>
      </c>
      <c r="G9" s="43" t="s">
        <v>24</v>
      </c>
      <c r="H9" s="43" t="s">
        <v>22</v>
      </c>
      <c r="I9" s="43" t="s">
        <v>23</v>
      </c>
      <c r="J9" s="43" t="s">
        <v>24</v>
      </c>
      <c r="K9" s="43" t="s">
        <v>22</v>
      </c>
      <c r="L9" s="43" t="s">
        <v>23</v>
      </c>
      <c r="M9" s="43" t="s">
        <v>24</v>
      </c>
      <c r="N9" s="43" t="s">
        <v>22</v>
      </c>
      <c r="O9" s="43" t="s">
        <v>23</v>
      </c>
      <c r="P9" s="43" t="s">
        <v>24</v>
      </c>
      <c r="Q9" s="43" t="s">
        <v>22</v>
      </c>
      <c r="R9" s="43" t="s">
        <v>23</v>
      </c>
      <c r="S9" s="43" t="s">
        <v>24</v>
      </c>
    </row>
    <row r="10" spans="1:19" ht="15" customHeight="1">
      <c r="A10" s="42" t="s">
        <v>1</v>
      </c>
      <c r="B10" s="17">
        <v>88.25504982307443</v>
      </c>
      <c r="C10" s="17">
        <v>78.776299314255311</v>
      </c>
      <c r="D10" s="17">
        <v>83.360855336979853</v>
      </c>
      <c r="E10" s="17">
        <v>64.54651162790698</v>
      </c>
      <c r="F10" s="17">
        <v>59.428800213532639</v>
      </c>
      <c r="G10" s="17">
        <v>62.165185507426514</v>
      </c>
      <c r="H10" s="17">
        <v>2.9226046752534529</v>
      </c>
      <c r="I10" s="17">
        <v>2.9166966491568922</v>
      </c>
      <c r="J10" s="17">
        <v>2.920123732734174</v>
      </c>
      <c r="K10" s="17" t="s">
        <v>29</v>
      </c>
      <c r="L10" s="17" t="s">
        <v>29</v>
      </c>
      <c r="M10" s="17">
        <v>5.924950625411455</v>
      </c>
      <c r="N10" s="17">
        <v>9.0886428319172392</v>
      </c>
      <c r="O10" s="17">
        <v>18.858951984896745</v>
      </c>
      <c r="P10" s="17">
        <v>14.132353483012839</v>
      </c>
      <c r="Q10" s="17">
        <v>30.360465116279073</v>
      </c>
      <c r="R10" s="17">
        <v>37.955425063392504</v>
      </c>
      <c r="S10" s="17">
        <v>33.913367721086324</v>
      </c>
    </row>
    <row r="11" spans="1:19" ht="15" customHeight="1">
      <c r="A11" s="41" t="s">
        <v>2</v>
      </c>
      <c r="B11" s="15">
        <v>87.241898499140746</v>
      </c>
      <c r="C11" s="15">
        <v>76.895993713195566</v>
      </c>
      <c r="D11" s="15">
        <v>81.993549740416384</v>
      </c>
      <c r="E11" s="15">
        <v>70.654307524536549</v>
      </c>
      <c r="F11" s="15">
        <v>59.569045412418909</v>
      </c>
      <c r="G11" s="15">
        <v>65.27723161620132</v>
      </c>
      <c r="H11" s="15">
        <v>2.8468338231111958</v>
      </c>
      <c r="I11" s="15">
        <v>2.899951036396279</v>
      </c>
      <c r="J11" s="15">
        <v>2.8730544762188743</v>
      </c>
      <c r="K11" s="15" t="s">
        <v>29</v>
      </c>
      <c r="L11" s="15" t="s">
        <v>29</v>
      </c>
      <c r="M11" s="15">
        <v>4.691601049868769</v>
      </c>
      <c r="N11" s="15">
        <v>10.201692922392649</v>
      </c>
      <c r="O11" s="15">
        <v>20.80642743032039</v>
      </c>
      <c r="P11" s="15">
        <v>15.580785568199698</v>
      </c>
      <c r="Q11" s="15">
        <v>25.757906215921487</v>
      </c>
      <c r="R11" s="15">
        <v>37.592678405931416</v>
      </c>
      <c r="S11" s="15">
        <v>31.50384809842144</v>
      </c>
    </row>
    <row r="12" spans="1:19" ht="15" customHeight="1">
      <c r="A12" s="42" t="s">
        <v>3</v>
      </c>
      <c r="B12" s="17">
        <v>75.117774959231753</v>
      </c>
      <c r="C12" s="17">
        <v>71.472763304171295</v>
      </c>
      <c r="D12" s="17">
        <v>73.356640086055691</v>
      </c>
      <c r="E12" s="17">
        <v>70.776927604473229</v>
      </c>
      <c r="F12" s="17">
        <v>55.979811279350443</v>
      </c>
      <c r="G12" s="17">
        <v>64.840584815923933</v>
      </c>
      <c r="H12" s="17">
        <v>12.479218894313233</v>
      </c>
      <c r="I12" s="17">
        <v>9.2153732809430249</v>
      </c>
      <c r="J12" s="17">
        <v>10.970625798212009</v>
      </c>
      <c r="K12" s="17" t="s">
        <v>29</v>
      </c>
      <c r="L12" s="17" t="s">
        <v>29</v>
      </c>
      <c r="M12" s="17">
        <v>8.2159331754145359</v>
      </c>
      <c r="N12" s="17">
        <v>14.169233556803768</v>
      </c>
      <c r="O12" s="17">
        <v>21.267340132437525</v>
      </c>
      <c r="P12" s="17">
        <v>17.605172696022262</v>
      </c>
      <c r="Q12" s="17">
        <v>23.749264273101829</v>
      </c>
      <c r="R12" s="17">
        <v>37.788018433179715</v>
      </c>
      <c r="S12" s="17">
        <v>29.364100757442319</v>
      </c>
    </row>
    <row r="13" spans="1:19" ht="15" customHeight="1">
      <c r="A13" s="41" t="s">
        <v>4</v>
      </c>
      <c r="B13" s="15">
        <v>79.631259256079488</v>
      </c>
      <c r="C13" s="15">
        <v>74.14959594061267</v>
      </c>
      <c r="D13" s="15">
        <v>77.009779731730291</v>
      </c>
      <c r="E13" s="15">
        <v>48.563218390804593</v>
      </c>
      <c r="F13" s="15" t="s">
        <v>29</v>
      </c>
      <c r="G13" s="15">
        <v>47.135537959944124</v>
      </c>
      <c r="H13" s="15">
        <v>9.3970548731348753</v>
      </c>
      <c r="I13" s="15">
        <v>8.995502248875562</v>
      </c>
      <c r="J13" s="15">
        <v>9.2129097087250305</v>
      </c>
      <c r="K13" s="15" t="s">
        <v>29</v>
      </c>
      <c r="L13" s="15" t="s">
        <v>29</v>
      </c>
      <c r="M13" s="15" t="s">
        <v>29</v>
      </c>
      <c r="N13" s="15">
        <v>12.111781245304886</v>
      </c>
      <c r="O13" s="15">
        <v>18.523303890246197</v>
      </c>
      <c r="P13" s="15">
        <v>15.17204252837468</v>
      </c>
      <c r="Q13" s="15">
        <v>49.568965517241367</v>
      </c>
      <c r="R13" s="15" t="s">
        <v>29</v>
      </c>
      <c r="S13" s="15">
        <v>46.297158826269232</v>
      </c>
    </row>
    <row r="14" spans="1:19" ht="15" customHeight="1">
      <c r="A14" s="42" t="s">
        <v>5</v>
      </c>
      <c r="B14" s="17">
        <v>82.281498297389334</v>
      </c>
      <c r="C14" s="17">
        <v>72.378265669078871</v>
      </c>
      <c r="D14" s="17">
        <v>77.526235113783756</v>
      </c>
      <c r="E14" s="17">
        <v>47.005444646098013</v>
      </c>
      <c r="F14" s="17" t="s">
        <v>29</v>
      </c>
      <c r="G14" s="17">
        <v>48.140276301806587</v>
      </c>
      <c r="H14" s="17">
        <v>6.5127676038173865</v>
      </c>
      <c r="I14" s="17" t="s">
        <v>29</v>
      </c>
      <c r="J14" s="17">
        <v>5.9505077957373773</v>
      </c>
      <c r="K14" s="17" t="s">
        <v>29</v>
      </c>
      <c r="L14" s="17" t="s">
        <v>29</v>
      </c>
      <c r="M14" s="17" t="s">
        <v>29</v>
      </c>
      <c r="N14" s="17">
        <v>11.975028376844495</v>
      </c>
      <c r="O14" s="17">
        <v>23.574144486692017</v>
      </c>
      <c r="P14" s="17">
        <v>17.568682938332746</v>
      </c>
      <c r="Q14" s="17">
        <v>47.731397459165152</v>
      </c>
      <c r="R14" s="17" t="s">
        <v>29</v>
      </c>
      <c r="S14" s="17">
        <v>48.246546227417639</v>
      </c>
    </row>
    <row r="15" spans="1:19" ht="15" customHeight="1">
      <c r="A15" s="41" t="s">
        <v>6</v>
      </c>
      <c r="B15" s="15">
        <v>83.370878558263371</v>
      </c>
      <c r="C15" s="15">
        <v>76.721763085399445</v>
      </c>
      <c r="D15" s="15">
        <v>80.024033076030051</v>
      </c>
      <c r="E15" s="15">
        <v>73.786407766990294</v>
      </c>
      <c r="F15" s="15">
        <v>62.227602905569015</v>
      </c>
      <c r="G15" s="15">
        <v>69.066403681788287</v>
      </c>
      <c r="H15" s="15">
        <v>5.4618921554967264</v>
      </c>
      <c r="I15" s="15">
        <v>3.9606470916375072</v>
      </c>
      <c r="J15" s="15">
        <v>4.744472459270753</v>
      </c>
      <c r="K15" s="15" t="s">
        <v>29</v>
      </c>
      <c r="L15" s="15" t="s">
        <v>29</v>
      </c>
      <c r="M15" s="15" t="s">
        <v>29</v>
      </c>
      <c r="N15" s="15">
        <v>11.812410403440508</v>
      </c>
      <c r="O15" s="15">
        <v>20.126397666504616</v>
      </c>
      <c r="P15" s="15">
        <v>15.992179066783441</v>
      </c>
      <c r="Q15" s="15">
        <v>21.386962552011099</v>
      </c>
      <c r="R15" s="15">
        <v>33.736884584342199</v>
      </c>
      <c r="S15" s="15">
        <v>26.397107166337939</v>
      </c>
    </row>
    <row r="16" spans="1:19" ht="15" customHeight="1">
      <c r="A16" s="42" t="s">
        <v>7</v>
      </c>
      <c r="B16" s="17">
        <v>84.028446029995067</v>
      </c>
      <c r="C16" s="17">
        <v>74.894919093146342</v>
      </c>
      <c r="D16" s="17">
        <v>79.290265006890635</v>
      </c>
      <c r="E16" s="17">
        <v>72.315314002622742</v>
      </c>
      <c r="F16" s="17">
        <v>55.321804243180594</v>
      </c>
      <c r="G16" s="17">
        <v>64.694090289471561</v>
      </c>
      <c r="H16" s="17">
        <v>4.4732313192897282</v>
      </c>
      <c r="I16" s="17">
        <v>3.6614233888476462</v>
      </c>
      <c r="J16" s="17">
        <v>4.0778118658312437</v>
      </c>
      <c r="K16" s="17" t="s">
        <v>29</v>
      </c>
      <c r="L16" s="17" t="s">
        <v>29</v>
      </c>
      <c r="M16" s="17" t="s">
        <v>29</v>
      </c>
      <c r="N16" s="17">
        <v>12.036754523904523</v>
      </c>
      <c r="O16" s="17">
        <v>22.25646274800183</v>
      </c>
      <c r="P16" s="17">
        <v>17.338973860786663</v>
      </c>
      <c r="Q16" s="17">
        <v>22.978289377823106</v>
      </c>
      <c r="R16" s="17">
        <v>42.057407737564624</v>
      </c>
      <c r="S16" s="17">
        <v>31.537166225643492</v>
      </c>
    </row>
    <row r="17" spans="1:19" ht="15" customHeight="1">
      <c r="A17" s="41" t="s">
        <v>8</v>
      </c>
      <c r="B17" s="15">
        <v>75.04148792936094</v>
      </c>
      <c r="C17" s="15">
        <v>70.353622778817964</v>
      </c>
      <c r="D17" s="15">
        <v>72.841207131237326</v>
      </c>
      <c r="E17" s="15" t="s">
        <v>29</v>
      </c>
      <c r="F17" s="15" t="s">
        <v>29</v>
      </c>
      <c r="G17" s="15">
        <v>47.973470891672811</v>
      </c>
      <c r="H17" s="15">
        <v>12.688986848336913</v>
      </c>
      <c r="I17" s="15">
        <v>11.689060352090817</v>
      </c>
      <c r="J17" s="15">
        <v>12.238000000000001</v>
      </c>
      <c r="K17" s="15" t="s">
        <v>29</v>
      </c>
      <c r="L17" s="15" t="s">
        <v>29</v>
      </c>
      <c r="M17" s="15" t="s">
        <v>29</v>
      </c>
      <c r="N17" s="15">
        <v>14.062059679994993</v>
      </c>
      <c r="O17" s="15">
        <v>20.341258345992159</v>
      </c>
      <c r="P17" s="15">
        <v>17.003087546894193</v>
      </c>
      <c r="Q17" s="15" t="s">
        <v>29</v>
      </c>
      <c r="R17" s="15" t="s">
        <v>29</v>
      </c>
      <c r="S17" s="15">
        <v>44.657332350773778</v>
      </c>
    </row>
    <row r="18" spans="1:19" ht="15" customHeight="1">
      <c r="A18" s="42" t="s">
        <v>9</v>
      </c>
      <c r="B18" s="17">
        <v>84.934950208801808</v>
      </c>
      <c r="C18" s="17">
        <v>75.083836614807069</v>
      </c>
      <c r="D18" s="17">
        <v>79.953543776057188</v>
      </c>
      <c r="E18" s="17">
        <v>64.518413597733698</v>
      </c>
      <c r="F18" s="17">
        <v>53.352835283528343</v>
      </c>
      <c r="G18" s="17">
        <v>59.611573523583047</v>
      </c>
      <c r="H18" s="17">
        <v>4.4935297145488864</v>
      </c>
      <c r="I18" s="17">
        <v>3.652158139253646</v>
      </c>
      <c r="J18" s="17">
        <v>4.0950462228699616</v>
      </c>
      <c r="K18" s="17" t="s">
        <v>29</v>
      </c>
      <c r="L18" s="17" t="s">
        <v>29</v>
      </c>
      <c r="M18" s="17">
        <v>10.55605114481118</v>
      </c>
      <c r="N18" s="17">
        <v>11.068904593639575</v>
      </c>
      <c r="O18" s="17">
        <v>22.07239399674863</v>
      </c>
      <c r="P18" s="17">
        <v>16.632916418503079</v>
      </c>
      <c r="Q18" s="17">
        <v>27.124645892351268</v>
      </c>
      <c r="R18" s="17">
        <v>41.201620162016198</v>
      </c>
      <c r="S18" s="17">
        <v>33.363059849385657</v>
      </c>
    </row>
    <row r="19" spans="1:19" ht="15" customHeight="1">
      <c r="A19" s="41" t="s">
        <v>10</v>
      </c>
      <c r="B19" s="15">
        <v>83.586129189845067</v>
      </c>
      <c r="C19" s="15">
        <v>72.00331082422295</v>
      </c>
      <c r="D19" s="15">
        <v>77.648219864025009</v>
      </c>
      <c r="E19" s="15">
        <v>66.256421837068814</v>
      </c>
      <c r="F19" s="15">
        <v>52.904320584780052</v>
      </c>
      <c r="G19" s="15">
        <v>60.063568942031175</v>
      </c>
      <c r="H19" s="15">
        <v>5.5188414574408391</v>
      </c>
      <c r="I19" s="15">
        <v>4.4026752194127443</v>
      </c>
      <c r="J19" s="15">
        <v>4.9915073661558553</v>
      </c>
      <c r="K19" s="15">
        <v>7.8083267871170481</v>
      </c>
      <c r="L19" s="15">
        <v>7.264615032604965</v>
      </c>
      <c r="M19" s="15">
        <v>7.5826734979040511</v>
      </c>
      <c r="N19" s="15">
        <v>11.53221866775927</v>
      </c>
      <c r="O19" s="15">
        <v>24.680621566049822</v>
      </c>
      <c r="P19" s="15">
        <v>18.271953858353289</v>
      </c>
      <c r="Q19" s="15">
        <v>28.13188053971659</v>
      </c>
      <c r="R19" s="15">
        <v>42.938258712961755</v>
      </c>
      <c r="S19" s="15">
        <v>35.008324504313606</v>
      </c>
    </row>
    <row r="20" spans="1:19" ht="15" customHeight="1">
      <c r="A20" s="42" t="s">
        <v>11</v>
      </c>
      <c r="B20" s="17">
        <v>85.150784283539465</v>
      </c>
      <c r="C20" s="17">
        <v>74.831564071383966</v>
      </c>
      <c r="D20" s="17">
        <v>79.887692243221736</v>
      </c>
      <c r="E20" s="17">
        <v>68.287167891464122</v>
      </c>
      <c r="F20" s="17">
        <v>63.196480938416435</v>
      </c>
      <c r="G20" s="17">
        <v>66.12388250319286</v>
      </c>
      <c r="H20" s="17">
        <v>3.5551680712971039</v>
      </c>
      <c r="I20" s="17">
        <v>3.1827362602317422</v>
      </c>
      <c r="J20" s="17">
        <v>3.374659138139021</v>
      </c>
      <c r="K20" s="17" t="s">
        <v>29</v>
      </c>
      <c r="L20" s="17" t="s">
        <v>29</v>
      </c>
      <c r="M20" s="17" t="s">
        <v>29</v>
      </c>
      <c r="N20" s="17">
        <v>11.712081558645938</v>
      </c>
      <c r="O20" s="17">
        <v>22.711736286850499</v>
      </c>
      <c r="P20" s="17">
        <v>17.323052424255124</v>
      </c>
      <c r="Q20" s="17">
        <v>27.19050310910119</v>
      </c>
      <c r="R20" s="17">
        <v>33.284457478005876</v>
      </c>
      <c r="S20" s="17">
        <v>29.837164750957857</v>
      </c>
    </row>
    <row r="21" spans="1:19" ht="15" customHeight="1">
      <c r="A21" s="41" t="s">
        <v>12</v>
      </c>
      <c r="B21" s="15">
        <v>80.98098718028119</v>
      </c>
      <c r="C21" s="15">
        <v>68.474070389255061</v>
      </c>
      <c r="D21" s="15">
        <v>74.72697939935469</v>
      </c>
      <c r="E21" s="15">
        <v>70.902160101651845</v>
      </c>
      <c r="F21" s="15" t="s">
        <v>29</v>
      </c>
      <c r="G21" s="15">
        <v>63.181242078580468</v>
      </c>
      <c r="H21" s="15">
        <v>5.129507364144235</v>
      </c>
      <c r="I21" s="15" t="s">
        <v>29</v>
      </c>
      <c r="J21" s="15">
        <v>4.6136786661914373</v>
      </c>
      <c r="K21" s="15" t="s">
        <v>29</v>
      </c>
      <c r="L21" s="15" t="s">
        <v>29</v>
      </c>
      <c r="M21" s="15" t="s">
        <v>29</v>
      </c>
      <c r="N21" s="15">
        <v>14.652876695361366</v>
      </c>
      <c r="O21" s="15">
        <v>28.696679517472955</v>
      </c>
      <c r="P21" s="15">
        <v>21.664805162571358</v>
      </c>
      <c r="Q21" s="15" t="s">
        <v>29</v>
      </c>
      <c r="R21" s="15" t="s">
        <v>29</v>
      </c>
      <c r="S21" s="15" t="s">
        <v>29</v>
      </c>
    </row>
    <row r="22" spans="1:19" ht="15" customHeight="1">
      <c r="A22" s="42" t="s">
        <v>13</v>
      </c>
      <c r="B22" s="17">
        <v>79.234136540841163</v>
      </c>
      <c r="C22" s="17">
        <v>71.806330895201569</v>
      </c>
      <c r="D22" s="17">
        <v>75.796866172253274</v>
      </c>
      <c r="E22" s="17">
        <v>53.53793691389599</v>
      </c>
      <c r="F22" s="17">
        <v>46.628407460545198</v>
      </c>
      <c r="G22" s="17">
        <v>50.989304812834213</v>
      </c>
      <c r="H22" s="17">
        <v>9.4723400373968172</v>
      </c>
      <c r="I22" s="17">
        <v>10.110728251190523</v>
      </c>
      <c r="J22" s="17">
        <v>9.7546022717596781</v>
      </c>
      <c r="K22" s="17" t="s">
        <v>29</v>
      </c>
      <c r="L22" s="17" t="s">
        <v>29</v>
      </c>
      <c r="M22" s="17" t="s">
        <v>29</v>
      </c>
      <c r="N22" s="17">
        <v>12.477879638623151</v>
      </c>
      <c r="O22" s="17">
        <v>20.11845299766496</v>
      </c>
      <c r="P22" s="17">
        <v>16.010984845775912</v>
      </c>
      <c r="Q22" s="17">
        <v>38.704177323103153</v>
      </c>
      <c r="R22" s="17">
        <v>48.063127690100437</v>
      </c>
      <c r="S22" s="17">
        <v>42.192513368983953</v>
      </c>
    </row>
    <row r="23" spans="1:19" ht="15" customHeight="1">
      <c r="A23" s="41" t="s">
        <v>14</v>
      </c>
      <c r="B23" s="15">
        <v>78.884392046454352</v>
      </c>
      <c r="C23" s="15">
        <v>71.78997020854024</v>
      </c>
      <c r="D23" s="15">
        <v>75.547547407459263</v>
      </c>
      <c r="E23" s="15" t="s">
        <v>29</v>
      </c>
      <c r="F23" s="15" t="s">
        <v>29</v>
      </c>
      <c r="G23" s="15">
        <v>43.723252496433666</v>
      </c>
      <c r="H23" s="15">
        <v>9.5599546084982965</v>
      </c>
      <c r="I23" s="15">
        <v>11.620159540328249</v>
      </c>
      <c r="J23" s="15">
        <v>10.489152963935332</v>
      </c>
      <c r="K23" s="15" t="s">
        <v>29</v>
      </c>
      <c r="L23" s="15" t="s">
        <v>29</v>
      </c>
      <c r="M23" s="15" t="s">
        <v>29</v>
      </c>
      <c r="N23" s="15">
        <v>12.783740981875773</v>
      </c>
      <c r="O23" s="15">
        <v>18.781032770605762</v>
      </c>
      <c r="P23" s="15">
        <v>15.60072773073963</v>
      </c>
      <c r="Q23" s="15" t="s">
        <v>29</v>
      </c>
      <c r="R23" s="15" t="s">
        <v>29</v>
      </c>
      <c r="S23" s="15">
        <v>50.570613409415124</v>
      </c>
    </row>
    <row r="24" spans="1:19" ht="15" customHeight="1">
      <c r="A24" s="42" t="s">
        <v>15</v>
      </c>
      <c r="B24" s="17">
        <v>84.233024484132315</v>
      </c>
      <c r="C24" s="17">
        <v>75.653474359530122</v>
      </c>
      <c r="D24" s="17">
        <v>79.874255387088596</v>
      </c>
      <c r="E24" s="17">
        <v>68.864650470996537</v>
      </c>
      <c r="F24" s="17">
        <v>61.608775137111508</v>
      </c>
      <c r="G24" s="17">
        <v>65.601092896174848</v>
      </c>
      <c r="H24" s="17">
        <v>5.2680594009564565</v>
      </c>
      <c r="I24" s="17">
        <v>3.6944045911047336</v>
      </c>
      <c r="J24" s="17">
        <v>4.5173943374619929</v>
      </c>
      <c r="K24" s="17" t="s">
        <v>29</v>
      </c>
      <c r="L24" s="17" t="s">
        <v>29</v>
      </c>
      <c r="M24" s="17" t="s">
        <v>29</v>
      </c>
      <c r="N24" s="17">
        <v>11.085000671411306</v>
      </c>
      <c r="O24" s="17">
        <v>21.440027742858376</v>
      </c>
      <c r="P24" s="17">
        <v>16.343496404937294</v>
      </c>
      <c r="Q24" s="17">
        <v>26.722855726326227</v>
      </c>
      <c r="R24" s="17">
        <v>36.806825106642279</v>
      </c>
      <c r="S24" s="17">
        <v>31.229508196721305</v>
      </c>
    </row>
    <row r="25" spans="1:19" ht="15" customHeight="1">
      <c r="A25" s="41" t="s">
        <v>16</v>
      </c>
      <c r="B25" s="15">
        <v>80.358341628278424</v>
      </c>
      <c r="C25" s="15">
        <v>71.899088997897678</v>
      </c>
      <c r="D25" s="15">
        <v>76.448905382182247</v>
      </c>
      <c r="E25" s="15" t="s">
        <v>29</v>
      </c>
      <c r="F25" s="15" t="s">
        <v>29</v>
      </c>
      <c r="G25" s="15">
        <v>49.8587570621469</v>
      </c>
      <c r="H25" s="15">
        <v>8.0618676836696874</v>
      </c>
      <c r="I25" s="15">
        <v>9.234433480775774</v>
      </c>
      <c r="J25" s="15">
        <v>8.5778108711839156</v>
      </c>
      <c r="K25" s="15" t="s">
        <v>29</v>
      </c>
      <c r="L25" s="15" t="s">
        <v>29</v>
      </c>
      <c r="M25" s="15" t="s">
        <v>29</v>
      </c>
      <c r="N25" s="15">
        <v>12.595198962938955</v>
      </c>
      <c r="O25" s="15">
        <v>20.780550913697372</v>
      </c>
      <c r="P25" s="15">
        <v>16.378172399193041</v>
      </c>
      <c r="Q25" s="15" t="s">
        <v>29</v>
      </c>
      <c r="R25" s="15" t="s">
        <v>29</v>
      </c>
      <c r="S25" s="15">
        <v>48.375706214689266</v>
      </c>
    </row>
    <row r="26" spans="1:19" ht="15" customHeight="1">
      <c r="A26" s="767" t="s">
        <v>17</v>
      </c>
      <c r="B26" s="11">
        <v>83.680077864680996</v>
      </c>
      <c r="C26" s="11">
        <v>74.453512376762959</v>
      </c>
      <c r="D26" s="11">
        <v>79.049975311669996</v>
      </c>
      <c r="E26" s="11">
        <v>66.500445732114997</v>
      </c>
      <c r="F26" s="11">
        <v>55.827173560490962</v>
      </c>
      <c r="G26" s="11">
        <v>61.703906543633181</v>
      </c>
      <c r="H26" s="11">
        <v>5.5568248490708463</v>
      </c>
      <c r="I26" s="11">
        <v>4.9355192333748015</v>
      </c>
      <c r="J26" s="11">
        <v>5.2641578759076806</v>
      </c>
      <c r="K26" s="11">
        <v>7.2178171641791025</v>
      </c>
      <c r="L26" s="11">
        <v>6.7201004021791828</v>
      </c>
      <c r="M26" s="11">
        <v>7.0172802404207371</v>
      </c>
      <c r="N26" s="11">
        <v>11.396454792572735</v>
      </c>
      <c r="O26" s="11">
        <v>21.681442251419682</v>
      </c>
      <c r="P26" s="11">
        <v>16.557438287243073</v>
      </c>
      <c r="Q26" s="11">
        <v>28.329061733897927</v>
      </c>
      <c r="R26" s="11">
        <v>40.150907321736454</v>
      </c>
      <c r="S26" s="11">
        <v>33.639382991616237</v>
      </c>
    </row>
    <row r="27" spans="1:19">
      <c r="A27" s="767" t="s">
        <v>18</v>
      </c>
      <c r="B27" s="11">
        <v>81.494886897598064</v>
      </c>
      <c r="C27" s="11">
        <v>67.555419864577772</v>
      </c>
      <c r="D27" s="11">
        <v>75.379687218225968</v>
      </c>
      <c r="E27" s="11">
        <v>76.946852922389226</v>
      </c>
      <c r="F27" s="11">
        <v>63.19983406806513</v>
      </c>
      <c r="G27" s="11">
        <v>69.759380737698294</v>
      </c>
      <c r="H27" s="11">
        <v>7.6663068044207678</v>
      </c>
      <c r="I27" s="11">
        <v>9.3860139918260526</v>
      </c>
      <c r="J27" s="11">
        <v>8.0905778154713843</v>
      </c>
      <c r="K27" s="11">
        <v>8.7294515738241927</v>
      </c>
      <c r="L27" s="11">
        <v>9.975924488775382</v>
      </c>
      <c r="M27" s="11">
        <v>9.2708960552244033</v>
      </c>
      <c r="N27" s="11">
        <v>11.895701973669562</v>
      </c>
      <c r="O27" s="11">
        <v>25.789873468766928</v>
      </c>
      <c r="P27" s="11">
        <v>18.004564072334617</v>
      </c>
      <c r="Q27" s="11">
        <v>15.902834487443014</v>
      </c>
      <c r="R27" s="11">
        <v>30.494078903146441</v>
      </c>
      <c r="S27" s="11">
        <v>23.547371371564083</v>
      </c>
    </row>
    <row r="28" spans="1:19">
      <c r="A28" s="624"/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</row>
    <row r="29" spans="1:19">
      <c r="A29" s="39"/>
      <c r="E29" s="36"/>
      <c r="F29" s="36"/>
      <c r="G29" s="36"/>
      <c r="K29" s="36"/>
      <c r="L29" s="36"/>
      <c r="M29" s="36"/>
      <c r="N29" s="7"/>
      <c r="O29" s="7"/>
      <c r="P29" s="7"/>
      <c r="Q29" s="7"/>
      <c r="R29" s="7"/>
      <c r="S29" s="7"/>
    </row>
    <row r="30" spans="1:19">
      <c r="A30" s="9" t="s">
        <v>28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</row>
  </sheetData>
  <conditionalFormatting sqref="B28:S28">
    <cfRule type="expression" dxfId="64" priority="3" stopIfTrue="1">
      <formula>#REF!=1</formula>
    </cfRule>
  </conditionalFormatting>
  <conditionalFormatting sqref="B27:S27">
    <cfRule type="expression" dxfId="63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verticalDpi="1200" r:id="rId1"/>
  <headerFooter alignWithMargins="0">
    <oddHeader>&amp;C&amp;8-25-</oddHeader>
    <oddFooter>&amp;C&amp;8Statistische Ämter des Bundes und der Länder, Internationale Bildungsindikatoren, 2014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showGridLines="0" zoomScaleNormal="100" zoomScaleSheetLayoutView="75"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RowHeight="12.75"/>
  <cols>
    <col min="1" max="1" width="24" style="7" customWidth="1"/>
    <col min="2" max="8" width="11.7109375" style="7" customWidth="1"/>
    <col min="9" max="16384" width="11.42578125" style="6"/>
  </cols>
  <sheetData>
    <row r="1" spans="1:8">
      <c r="A1" s="739" t="s">
        <v>461</v>
      </c>
    </row>
    <row r="2" spans="1:8">
      <c r="H2" s="203"/>
    </row>
    <row r="3" spans="1:8" ht="15" customHeight="1">
      <c r="A3" s="202" t="s">
        <v>153</v>
      </c>
    </row>
    <row r="4" spans="1:8" ht="15" customHeight="1">
      <c r="A4" s="124" t="s">
        <v>152</v>
      </c>
    </row>
    <row r="6" spans="1:8" s="201" customFormat="1" ht="38.25" customHeight="1">
      <c r="A6" s="159"/>
      <c r="B6" s="605" t="s">
        <v>151</v>
      </c>
      <c r="C6" s="845" t="s">
        <v>150</v>
      </c>
      <c r="D6" s="846"/>
      <c r="E6" s="847"/>
      <c r="F6" s="143" t="s">
        <v>149</v>
      </c>
      <c r="G6" s="143"/>
      <c r="H6" s="605" t="s">
        <v>148</v>
      </c>
    </row>
    <row r="7" spans="1:8" s="199" customFormat="1">
      <c r="A7" s="32"/>
      <c r="B7" s="141" t="s">
        <v>147</v>
      </c>
      <c r="C7" s="141" t="s">
        <v>127</v>
      </c>
      <c r="D7" s="141" t="s">
        <v>146</v>
      </c>
      <c r="E7" s="141" t="s">
        <v>159</v>
      </c>
      <c r="F7" s="141" t="s">
        <v>106</v>
      </c>
      <c r="G7" s="141" t="s">
        <v>145</v>
      </c>
      <c r="H7" s="141" t="s">
        <v>144</v>
      </c>
    </row>
    <row r="8" spans="1:8" s="199" customFormat="1">
      <c r="A8" s="200"/>
      <c r="B8" s="141"/>
      <c r="C8" s="141"/>
      <c r="D8" s="141"/>
      <c r="E8" s="141"/>
      <c r="F8" s="141"/>
      <c r="G8" s="141" t="s">
        <v>143</v>
      </c>
      <c r="H8" s="141"/>
    </row>
    <row r="9" spans="1:8" s="184" customFormat="1" ht="12.75" customHeight="1">
      <c r="A9" s="21" t="s">
        <v>0</v>
      </c>
      <c r="B9" s="198" t="s">
        <v>142</v>
      </c>
      <c r="C9" s="196"/>
      <c r="D9" s="197"/>
      <c r="E9" s="196"/>
      <c r="F9" s="196"/>
      <c r="G9" s="196"/>
      <c r="H9" s="195"/>
    </row>
    <row r="10" spans="1:8" ht="15" customHeight="1">
      <c r="A10" s="607" t="s">
        <v>1</v>
      </c>
      <c r="B10" s="194">
        <v>6300</v>
      </c>
      <c r="C10" s="194">
        <v>6800</v>
      </c>
      <c r="D10" s="194">
        <v>9400</v>
      </c>
      <c r="E10" s="194">
        <v>7800</v>
      </c>
      <c r="F10" s="194">
        <v>16300</v>
      </c>
      <c r="G10" s="194">
        <v>9000</v>
      </c>
      <c r="H10" s="194">
        <v>8700</v>
      </c>
    </row>
    <row r="11" spans="1:8" ht="15" customHeight="1">
      <c r="A11" s="193" t="s">
        <v>2</v>
      </c>
      <c r="B11" s="192">
        <v>6200</v>
      </c>
      <c r="C11" s="192">
        <v>7900</v>
      </c>
      <c r="D11" s="192">
        <v>10400</v>
      </c>
      <c r="E11" s="192">
        <v>8800</v>
      </c>
      <c r="F11" s="192">
        <v>15800</v>
      </c>
      <c r="G11" s="192">
        <v>8900</v>
      </c>
      <c r="H11" s="192">
        <v>9200</v>
      </c>
    </row>
    <row r="12" spans="1:8" ht="15" customHeight="1">
      <c r="A12" s="607" t="s">
        <v>3</v>
      </c>
      <c r="B12" s="194">
        <v>6600</v>
      </c>
      <c r="C12" s="194">
        <v>8600</v>
      </c>
      <c r="D12" s="194">
        <v>9100</v>
      </c>
      <c r="E12" s="194">
        <v>8800</v>
      </c>
      <c r="F12" s="194">
        <v>13300</v>
      </c>
      <c r="G12" s="194">
        <v>6800</v>
      </c>
      <c r="H12" s="194">
        <v>9400</v>
      </c>
    </row>
    <row r="13" spans="1:8" ht="15" customHeight="1">
      <c r="A13" s="193" t="s">
        <v>4</v>
      </c>
      <c r="B13" s="192">
        <v>5900</v>
      </c>
      <c r="C13" s="192">
        <v>8000</v>
      </c>
      <c r="D13" s="192">
        <v>9800</v>
      </c>
      <c r="E13" s="192">
        <v>8600</v>
      </c>
      <c r="F13" s="192">
        <v>10600</v>
      </c>
      <c r="G13" s="192">
        <v>6500</v>
      </c>
      <c r="H13" s="192">
        <v>8200</v>
      </c>
    </row>
    <row r="14" spans="1:8" ht="15" customHeight="1">
      <c r="A14" s="607" t="s">
        <v>5</v>
      </c>
      <c r="B14" s="194">
        <v>6600</v>
      </c>
      <c r="C14" s="194">
        <v>7400</v>
      </c>
      <c r="D14" s="194">
        <v>8700</v>
      </c>
      <c r="E14" s="194">
        <v>7900</v>
      </c>
      <c r="F14" s="194">
        <v>15300</v>
      </c>
      <c r="G14" s="194">
        <v>8600</v>
      </c>
      <c r="H14" s="194">
        <v>9500</v>
      </c>
    </row>
    <row r="15" spans="1:8" ht="15" customHeight="1">
      <c r="A15" s="193" t="s">
        <v>6</v>
      </c>
      <c r="B15" s="192">
        <v>7800</v>
      </c>
      <c r="C15" s="192">
        <v>8200</v>
      </c>
      <c r="D15" s="192">
        <v>9200</v>
      </c>
      <c r="E15" s="192">
        <v>8600</v>
      </c>
      <c r="F15" s="192">
        <v>14600</v>
      </c>
      <c r="G15" s="192">
        <v>8100</v>
      </c>
      <c r="H15" s="192">
        <v>9800</v>
      </c>
    </row>
    <row r="16" spans="1:8" ht="15" customHeight="1">
      <c r="A16" s="607" t="s">
        <v>7</v>
      </c>
      <c r="B16" s="194">
        <v>6400</v>
      </c>
      <c r="C16" s="194">
        <v>7600</v>
      </c>
      <c r="D16" s="194">
        <v>9200</v>
      </c>
      <c r="E16" s="194">
        <v>8200</v>
      </c>
      <c r="F16" s="194">
        <v>14100</v>
      </c>
      <c r="G16" s="194">
        <v>9000</v>
      </c>
      <c r="H16" s="194">
        <v>8900</v>
      </c>
    </row>
    <row r="17" spans="1:8" ht="15" customHeight="1">
      <c r="A17" s="193" t="s">
        <v>8</v>
      </c>
      <c r="B17" s="192">
        <v>6100</v>
      </c>
      <c r="C17" s="192">
        <v>8200</v>
      </c>
      <c r="D17" s="192">
        <v>9000</v>
      </c>
      <c r="E17" s="192">
        <v>8500</v>
      </c>
      <c r="F17" s="192">
        <v>14600</v>
      </c>
      <c r="G17" s="192">
        <v>8300</v>
      </c>
      <c r="H17" s="192">
        <v>8800</v>
      </c>
    </row>
    <row r="18" spans="1:8" ht="15" customHeight="1">
      <c r="A18" s="607" t="s">
        <v>9</v>
      </c>
      <c r="B18" s="194">
        <v>5500</v>
      </c>
      <c r="C18" s="194">
        <v>6900</v>
      </c>
      <c r="D18" s="194">
        <v>9500</v>
      </c>
      <c r="E18" s="194">
        <v>7800</v>
      </c>
      <c r="F18" s="194">
        <v>17900</v>
      </c>
      <c r="G18" s="194">
        <v>10300</v>
      </c>
      <c r="H18" s="194">
        <v>8400</v>
      </c>
    </row>
    <row r="19" spans="1:8" ht="15" customHeight="1">
      <c r="A19" s="193" t="s">
        <v>10</v>
      </c>
      <c r="B19" s="192">
        <v>4900</v>
      </c>
      <c r="C19" s="192">
        <v>6200</v>
      </c>
      <c r="D19" s="192">
        <v>8500</v>
      </c>
      <c r="E19" s="192">
        <v>7100</v>
      </c>
      <c r="F19" s="192">
        <v>12700</v>
      </c>
      <c r="G19" s="192">
        <v>7200</v>
      </c>
      <c r="H19" s="192">
        <v>7500</v>
      </c>
    </row>
    <row r="20" spans="1:8" ht="15" customHeight="1">
      <c r="A20" s="607" t="s">
        <v>11</v>
      </c>
      <c r="B20" s="194">
        <v>5900</v>
      </c>
      <c r="C20" s="194">
        <v>6800</v>
      </c>
      <c r="D20" s="194">
        <v>9900</v>
      </c>
      <c r="E20" s="194">
        <v>7900</v>
      </c>
      <c r="F20" s="194">
        <v>11500</v>
      </c>
      <c r="G20" s="194">
        <v>6800</v>
      </c>
      <c r="H20" s="194">
        <v>8000</v>
      </c>
    </row>
    <row r="21" spans="1:8" ht="15" customHeight="1">
      <c r="A21" s="193" t="s">
        <v>12</v>
      </c>
      <c r="B21" s="192">
        <v>5400</v>
      </c>
      <c r="C21" s="192">
        <v>6500</v>
      </c>
      <c r="D21" s="192">
        <v>8400</v>
      </c>
      <c r="E21" s="192">
        <v>7400</v>
      </c>
      <c r="F21" s="192">
        <v>14200</v>
      </c>
      <c r="G21" s="192">
        <v>7600</v>
      </c>
      <c r="H21" s="192">
        <v>7900</v>
      </c>
    </row>
    <row r="22" spans="1:8" ht="15" customHeight="1">
      <c r="A22" s="607" t="s">
        <v>13</v>
      </c>
      <c r="B22" s="194">
        <v>6100</v>
      </c>
      <c r="C22" s="194">
        <v>8700</v>
      </c>
      <c r="D22" s="194">
        <v>10000</v>
      </c>
      <c r="E22" s="194">
        <v>9100</v>
      </c>
      <c r="F22" s="194">
        <v>14900</v>
      </c>
      <c r="G22" s="194">
        <v>7800</v>
      </c>
      <c r="H22" s="194">
        <v>9200</v>
      </c>
    </row>
    <row r="23" spans="1:8" ht="15" customHeight="1">
      <c r="A23" s="193" t="s">
        <v>14</v>
      </c>
      <c r="B23" s="192">
        <v>7500</v>
      </c>
      <c r="C23" s="192">
        <v>9400</v>
      </c>
      <c r="D23" s="192">
        <v>10200</v>
      </c>
      <c r="E23" s="192">
        <v>9700</v>
      </c>
      <c r="F23" s="192">
        <v>12900</v>
      </c>
      <c r="G23" s="192">
        <v>8100</v>
      </c>
      <c r="H23" s="192">
        <v>9500</v>
      </c>
    </row>
    <row r="24" spans="1:8" ht="15" customHeight="1">
      <c r="A24" s="607" t="s">
        <v>15</v>
      </c>
      <c r="B24" s="194">
        <v>5400</v>
      </c>
      <c r="C24" s="194">
        <v>6200</v>
      </c>
      <c r="D24" s="194">
        <v>8700</v>
      </c>
      <c r="E24" s="194">
        <v>7100</v>
      </c>
      <c r="F24" s="194">
        <v>12700</v>
      </c>
      <c r="G24" s="194">
        <v>7100</v>
      </c>
      <c r="H24" s="194">
        <v>7300</v>
      </c>
    </row>
    <row r="25" spans="1:8" ht="15" customHeight="1">
      <c r="A25" s="193" t="s">
        <v>16</v>
      </c>
      <c r="B25" s="192">
        <v>7000</v>
      </c>
      <c r="C25" s="192">
        <v>9800</v>
      </c>
      <c r="D25" s="192">
        <v>11300</v>
      </c>
      <c r="E25" s="192">
        <v>10400</v>
      </c>
      <c r="F25" s="192">
        <v>14300</v>
      </c>
      <c r="G25" s="192">
        <v>8300</v>
      </c>
      <c r="H25" s="192">
        <v>10000</v>
      </c>
    </row>
    <row r="26" spans="1:8" ht="15" customHeight="1">
      <c r="A26" s="608" t="s">
        <v>17</v>
      </c>
      <c r="B26" s="182">
        <v>5900</v>
      </c>
      <c r="C26" s="182">
        <v>7200</v>
      </c>
      <c r="D26" s="182">
        <v>9400</v>
      </c>
      <c r="E26" s="182">
        <v>8000</v>
      </c>
      <c r="F26" s="182">
        <v>14300</v>
      </c>
      <c r="G26" s="182">
        <v>8100</v>
      </c>
      <c r="H26" s="182">
        <v>8500</v>
      </c>
    </row>
    <row r="27" spans="1:8" ht="3.95" customHeight="1">
      <c r="A27" s="518"/>
      <c r="B27" s="633"/>
      <c r="C27" s="633"/>
      <c r="D27" s="633"/>
      <c r="E27" s="633"/>
      <c r="F27" s="633"/>
      <c r="G27" s="633"/>
      <c r="H27" s="633"/>
    </row>
    <row r="28" spans="1:8" ht="15" customHeight="1">
      <c r="A28" s="183" t="s">
        <v>140</v>
      </c>
      <c r="B28" s="182"/>
      <c r="C28" s="182"/>
      <c r="D28" s="182"/>
      <c r="E28" s="182"/>
      <c r="F28" s="182"/>
      <c r="G28" s="182"/>
      <c r="H28" s="182"/>
    </row>
    <row r="29" spans="1:8" ht="26.1" customHeight="1">
      <c r="A29" s="632" t="s">
        <v>500</v>
      </c>
      <c r="B29" s="101">
        <v>5900</v>
      </c>
      <c r="C29" s="101">
        <v>7200</v>
      </c>
      <c r="D29" s="101">
        <v>9400</v>
      </c>
      <c r="E29" s="101">
        <v>8000</v>
      </c>
      <c r="F29" s="101">
        <v>14300</v>
      </c>
      <c r="G29" s="101">
        <v>8100</v>
      </c>
      <c r="H29" s="101">
        <v>8500</v>
      </c>
    </row>
    <row r="30" spans="1:8" ht="15" customHeight="1">
      <c r="A30" s="180" t="s">
        <v>141</v>
      </c>
      <c r="B30" s="101">
        <v>6500</v>
      </c>
      <c r="C30" s="101">
        <v>7300</v>
      </c>
      <c r="D30" s="101">
        <v>7400</v>
      </c>
      <c r="E30" s="101">
        <v>7200</v>
      </c>
      <c r="F30" s="101" t="s">
        <v>139</v>
      </c>
      <c r="G30" s="101" t="s">
        <v>139</v>
      </c>
      <c r="H30" s="101">
        <v>7400</v>
      </c>
    </row>
    <row r="31" spans="1:8" s="184" customFormat="1" ht="15" customHeight="1">
      <c r="A31" s="189"/>
      <c r="B31" s="188" t="s">
        <v>501</v>
      </c>
      <c r="C31" s="186"/>
      <c r="D31" s="187"/>
      <c r="E31" s="186"/>
      <c r="F31" s="186"/>
      <c r="G31" s="186"/>
      <c r="H31" s="185"/>
    </row>
    <row r="32" spans="1:8" ht="15" customHeight="1">
      <c r="A32" s="608" t="s">
        <v>17</v>
      </c>
      <c r="B32" s="182">
        <v>7600</v>
      </c>
      <c r="C32" s="182">
        <v>9200</v>
      </c>
      <c r="D32" s="182">
        <v>12000</v>
      </c>
      <c r="E32" s="182">
        <v>10300</v>
      </c>
      <c r="F32" s="182">
        <v>18400</v>
      </c>
      <c r="G32" s="182">
        <v>10500</v>
      </c>
      <c r="H32" s="182">
        <v>10900</v>
      </c>
    </row>
    <row r="33" spans="1:8" s="232" customFormat="1" ht="3.95" customHeight="1">
      <c r="A33" s="518"/>
      <c r="B33" s="633"/>
      <c r="C33" s="633"/>
      <c r="D33" s="633"/>
      <c r="E33" s="633"/>
      <c r="F33" s="633"/>
      <c r="G33" s="633"/>
      <c r="H33" s="633"/>
    </row>
    <row r="34" spans="1:8" ht="15" customHeight="1">
      <c r="A34" s="183" t="s">
        <v>140</v>
      </c>
      <c r="B34" s="182"/>
      <c r="C34" s="182"/>
      <c r="D34" s="182"/>
      <c r="E34" s="182"/>
      <c r="F34" s="182"/>
      <c r="G34" s="182"/>
      <c r="H34" s="182"/>
    </row>
    <row r="35" spans="1:8" ht="28.5" customHeight="1">
      <c r="A35" s="632" t="s">
        <v>500</v>
      </c>
      <c r="B35" s="101">
        <v>7600</v>
      </c>
      <c r="C35" s="101">
        <v>9200</v>
      </c>
      <c r="D35" s="101">
        <v>12000</v>
      </c>
      <c r="E35" s="101">
        <v>10300</v>
      </c>
      <c r="F35" s="101">
        <v>18300</v>
      </c>
      <c r="G35" s="101">
        <v>10400</v>
      </c>
      <c r="H35" s="101">
        <v>10900</v>
      </c>
    </row>
    <row r="36" spans="1:8" ht="15" customHeight="1">
      <c r="A36" s="180" t="s">
        <v>18</v>
      </c>
      <c r="B36" s="101">
        <v>8300</v>
      </c>
      <c r="C36" s="101">
        <v>9400</v>
      </c>
      <c r="D36" s="101">
        <v>9500</v>
      </c>
      <c r="E36" s="101">
        <v>9300</v>
      </c>
      <c r="F36" s="101" t="s">
        <v>139</v>
      </c>
      <c r="G36" s="101" t="s">
        <v>139</v>
      </c>
      <c r="H36" s="101">
        <v>9500</v>
      </c>
    </row>
    <row r="38" spans="1:8">
      <c r="A38" s="179" t="s">
        <v>138</v>
      </c>
      <c r="B38" s="178"/>
      <c r="C38" s="177"/>
      <c r="D38" s="177"/>
      <c r="E38" s="176"/>
      <c r="F38" s="175"/>
      <c r="G38" s="175"/>
      <c r="H38" s="174"/>
    </row>
    <row r="39" spans="1:8" ht="33.75" customHeight="1">
      <c r="A39" s="9" t="s">
        <v>28</v>
      </c>
    </row>
    <row r="40" spans="1:8">
      <c r="A40" s="6"/>
      <c r="B40" s="33"/>
      <c r="C40" s="33"/>
      <c r="D40" s="33"/>
      <c r="E40" s="33"/>
      <c r="F40" s="173"/>
      <c r="G40" s="173"/>
      <c r="H40" s="33"/>
    </row>
  </sheetData>
  <mergeCells count="1">
    <mergeCell ref="C6:E6"/>
  </mergeCells>
  <conditionalFormatting sqref="H36 B36:E36">
    <cfRule type="expression" dxfId="62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&amp;C&amp;8-26-</oddHeader>
    <oddFooter>&amp;C&amp;8Statistische Ämter des Bundes und der Länder, Internationale Bildungsindikatoren, 2014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zoomScaleNormal="100" zoomScaleSheetLayoutView="75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baseColWidth="10" defaultRowHeight="12.75"/>
  <cols>
    <col min="1" max="1" width="24" style="7" customWidth="1"/>
    <col min="2" max="8" width="11.7109375" style="7" customWidth="1"/>
    <col min="9" max="16384" width="11.42578125" style="6"/>
  </cols>
  <sheetData>
    <row r="1" spans="1:8">
      <c r="A1" s="739" t="s">
        <v>461</v>
      </c>
    </row>
    <row r="2" spans="1:8">
      <c r="H2" s="203"/>
    </row>
    <row r="3" spans="1:8" ht="15" customHeight="1">
      <c r="A3" s="202" t="s">
        <v>154</v>
      </c>
    </row>
    <row r="4" spans="1:8" ht="15" customHeight="1">
      <c r="A4" s="124" t="s">
        <v>593</v>
      </c>
    </row>
    <row r="5" spans="1:8" ht="15" customHeight="1">
      <c r="A5" s="124" t="s">
        <v>594</v>
      </c>
    </row>
    <row r="7" spans="1:8" s="201" customFormat="1" ht="38.25" customHeight="1">
      <c r="A7" s="159"/>
      <c r="B7" s="605" t="s">
        <v>151</v>
      </c>
      <c r="C7" s="845" t="s">
        <v>150</v>
      </c>
      <c r="D7" s="846"/>
      <c r="E7" s="847"/>
      <c r="F7" s="143" t="s">
        <v>149</v>
      </c>
      <c r="G7" s="143"/>
      <c r="H7" s="605" t="s">
        <v>148</v>
      </c>
    </row>
    <row r="8" spans="1:8" s="199" customFormat="1">
      <c r="A8" s="32"/>
      <c r="B8" s="141" t="s">
        <v>147</v>
      </c>
      <c r="C8" s="141" t="s">
        <v>127</v>
      </c>
      <c r="D8" s="141" t="s">
        <v>146</v>
      </c>
      <c r="E8" s="141" t="s">
        <v>159</v>
      </c>
      <c r="F8" s="141" t="s">
        <v>106</v>
      </c>
      <c r="G8" s="141" t="s">
        <v>145</v>
      </c>
      <c r="H8" s="141" t="s">
        <v>144</v>
      </c>
    </row>
    <row r="9" spans="1:8" s="199" customFormat="1">
      <c r="A9" s="21" t="s">
        <v>0</v>
      </c>
      <c r="B9" s="141"/>
      <c r="C9" s="141"/>
      <c r="D9" s="141"/>
      <c r="E9" s="141"/>
      <c r="F9" s="141"/>
      <c r="G9" s="141" t="s">
        <v>143</v>
      </c>
      <c r="H9" s="141"/>
    </row>
    <row r="10" spans="1:8" s="199" customFormat="1" ht="15.75" hidden="1" customHeight="1">
      <c r="A10" s="211"/>
      <c r="B10" s="210"/>
      <c r="C10" s="209"/>
      <c r="D10" s="210"/>
      <c r="E10" s="209"/>
      <c r="F10" s="209"/>
      <c r="G10" s="209"/>
      <c r="H10" s="209"/>
    </row>
    <row r="11" spans="1:8" ht="15" customHeight="1">
      <c r="A11" s="607" t="s">
        <v>1</v>
      </c>
      <c r="B11" s="194">
        <v>17.823155111596186</v>
      </c>
      <c r="C11" s="194">
        <v>19.14049505615807</v>
      </c>
      <c r="D11" s="194">
        <v>26.364347131097077</v>
      </c>
      <c r="E11" s="194">
        <v>21.919537778988005</v>
      </c>
      <c r="F11" s="194">
        <v>45.909294297697798</v>
      </c>
      <c r="G11" s="194">
        <v>25.265994001646906</v>
      </c>
      <c r="H11" s="194">
        <v>24.604613286678614</v>
      </c>
    </row>
    <row r="12" spans="1:8" ht="15" customHeight="1">
      <c r="A12" s="193" t="s">
        <v>2</v>
      </c>
      <c r="B12" s="192">
        <v>17.115244246286252</v>
      </c>
      <c r="C12" s="192">
        <v>21.666366781195137</v>
      </c>
      <c r="D12" s="192">
        <v>28.637384946247842</v>
      </c>
      <c r="E12" s="192">
        <v>24.124021974510022</v>
      </c>
      <c r="F12" s="192">
        <v>43.419032252186931</v>
      </c>
      <c r="G12" s="192">
        <v>24.495249693431823</v>
      </c>
      <c r="H12" s="192">
        <v>25.25631977893654</v>
      </c>
    </row>
    <row r="13" spans="1:8" ht="15" customHeight="1">
      <c r="A13" s="607" t="s">
        <v>3</v>
      </c>
      <c r="B13" s="194">
        <v>22.86876195474915</v>
      </c>
      <c r="C13" s="194">
        <v>29.599448786751413</v>
      </c>
      <c r="D13" s="194">
        <v>31.191596089710139</v>
      </c>
      <c r="E13" s="194">
        <v>30.200127798836245</v>
      </c>
      <c r="F13" s="194">
        <v>45.623788950596492</v>
      </c>
      <c r="G13" s="194">
        <v>23.511608595763683</v>
      </c>
      <c r="H13" s="194">
        <v>32.202993023360548</v>
      </c>
    </row>
    <row r="14" spans="1:8" ht="15" customHeight="1">
      <c r="A14" s="193" t="s">
        <v>4</v>
      </c>
      <c r="B14" s="192">
        <v>26.021761118459192</v>
      </c>
      <c r="C14" s="192">
        <v>35.461308355281403</v>
      </c>
      <c r="D14" s="192">
        <v>43.190038456432667</v>
      </c>
      <c r="E14" s="192">
        <v>38.13274174458418</v>
      </c>
      <c r="F14" s="192">
        <v>46.861379767088415</v>
      </c>
      <c r="G14" s="192">
        <v>28.562146028691085</v>
      </c>
      <c r="H14" s="192">
        <v>36.101410878057877</v>
      </c>
    </row>
    <row r="15" spans="1:8" ht="15" customHeight="1">
      <c r="A15" s="607" t="s">
        <v>5</v>
      </c>
      <c r="B15" s="194">
        <v>16.113069401502081</v>
      </c>
      <c r="C15" s="194">
        <v>18.089756526223979</v>
      </c>
      <c r="D15" s="194">
        <v>21.289878842518544</v>
      </c>
      <c r="E15" s="194">
        <v>19.46696203922038</v>
      </c>
      <c r="F15" s="194">
        <v>37.579876768501144</v>
      </c>
      <c r="G15" s="194">
        <v>21.046127323007926</v>
      </c>
      <c r="H15" s="194">
        <v>23.211395242926148</v>
      </c>
    </row>
    <row r="16" spans="1:8" ht="15" customHeight="1">
      <c r="A16" s="193" t="s">
        <v>6</v>
      </c>
      <c r="B16" s="192">
        <v>14.960814005933747</v>
      </c>
      <c r="C16" s="192">
        <v>15.751549020539251</v>
      </c>
      <c r="D16" s="192">
        <v>17.675561350132753</v>
      </c>
      <c r="E16" s="192">
        <v>16.522910220731276</v>
      </c>
      <c r="F16" s="192">
        <v>28.013641859764469</v>
      </c>
      <c r="G16" s="192">
        <v>15.626076774283199</v>
      </c>
      <c r="H16" s="192">
        <v>18.817761286577397</v>
      </c>
    </row>
    <row r="17" spans="1:8" ht="15" customHeight="1">
      <c r="A17" s="607" t="s">
        <v>7</v>
      </c>
      <c r="B17" s="194">
        <v>17.145258868934125</v>
      </c>
      <c r="C17" s="194">
        <v>20.526087280539279</v>
      </c>
      <c r="D17" s="194">
        <v>24.640403101742454</v>
      </c>
      <c r="E17" s="194">
        <v>22.142396376502194</v>
      </c>
      <c r="F17" s="194">
        <v>37.86553580751692</v>
      </c>
      <c r="G17" s="194">
        <v>24.122288970769141</v>
      </c>
      <c r="H17" s="194">
        <v>23.824702382974923</v>
      </c>
    </row>
    <row r="18" spans="1:8" ht="15" customHeight="1">
      <c r="A18" s="193" t="s">
        <v>8</v>
      </c>
      <c r="B18" s="192">
        <v>28.145431682776358</v>
      </c>
      <c r="C18" s="192">
        <v>37.719118385182739</v>
      </c>
      <c r="D18" s="192">
        <v>41.758272336623179</v>
      </c>
      <c r="E18" s="192">
        <v>39.145693438947546</v>
      </c>
      <c r="F18" s="192">
        <v>67.56995853939047</v>
      </c>
      <c r="G18" s="192">
        <v>38.532319825490717</v>
      </c>
      <c r="H18" s="192">
        <v>40.610436619784657</v>
      </c>
    </row>
    <row r="19" spans="1:8" ht="15" customHeight="1">
      <c r="A19" s="607" t="s">
        <v>9</v>
      </c>
      <c r="B19" s="194">
        <v>19.589827954480494</v>
      </c>
      <c r="C19" s="194">
        <v>24.34875200892116</v>
      </c>
      <c r="D19" s="194">
        <v>33.689732115080808</v>
      </c>
      <c r="E19" s="194">
        <v>27.579090719873456</v>
      </c>
      <c r="F19" s="194">
        <v>63.202404115626031</v>
      </c>
      <c r="G19" s="194">
        <v>36.41872730215097</v>
      </c>
      <c r="H19" s="194">
        <v>29.578036234775933</v>
      </c>
    </row>
    <row r="20" spans="1:8" ht="15" customHeight="1">
      <c r="A20" s="193" t="s">
        <v>10</v>
      </c>
      <c r="B20" s="192">
        <v>15.359013125964706</v>
      </c>
      <c r="C20" s="192">
        <v>19.386917841149614</v>
      </c>
      <c r="D20" s="192">
        <v>26.630589042666745</v>
      </c>
      <c r="E20" s="192">
        <v>22.175551717197155</v>
      </c>
      <c r="F20" s="192">
        <v>39.618038330770773</v>
      </c>
      <c r="G20" s="192">
        <v>22.559307637934879</v>
      </c>
      <c r="H20" s="192">
        <v>23.429315842201845</v>
      </c>
    </row>
    <row r="21" spans="1:8" ht="15" customHeight="1">
      <c r="A21" s="607" t="s">
        <v>11</v>
      </c>
      <c r="B21" s="194">
        <v>20.435984470430746</v>
      </c>
      <c r="C21" s="194">
        <v>23.787105486695655</v>
      </c>
      <c r="D21" s="194">
        <v>34.618494852234846</v>
      </c>
      <c r="E21" s="194">
        <v>27.46092083110856</v>
      </c>
      <c r="F21" s="194">
        <v>39.879823294491537</v>
      </c>
      <c r="G21" s="194">
        <v>23.769864041477703</v>
      </c>
      <c r="H21" s="194">
        <v>27.830871622479123</v>
      </c>
    </row>
    <row r="22" spans="1:8" ht="15" customHeight="1">
      <c r="A22" s="193" t="s">
        <v>12</v>
      </c>
      <c r="B22" s="192">
        <v>17.50923645298592</v>
      </c>
      <c r="C22" s="192">
        <v>21.078273468849826</v>
      </c>
      <c r="D22" s="192">
        <v>26.965796686082971</v>
      </c>
      <c r="E22" s="192">
        <v>23.693101454969792</v>
      </c>
      <c r="F22" s="192">
        <v>45.650382825720186</v>
      </c>
      <c r="G22" s="192">
        <v>24.555844827439227</v>
      </c>
      <c r="H22" s="192">
        <v>25.580025733021881</v>
      </c>
    </row>
    <row r="23" spans="1:8" ht="15" customHeight="1">
      <c r="A23" s="607" t="s">
        <v>13</v>
      </c>
      <c r="B23" s="194">
        <v>26.597660209175608</v>
      </c>
      <c r="C23" s="194">
        <v>37.742725277964148</v>
      </c>
      <c r="D23" s="194">
        <v>43.263237504527702</v>
      </c>
      <c r="E23" s="194">
        <v>39.685473372287873</v>
      </c>
      <c r="F23" s="194">
        <v>64.549224309267203</v>
      </c>
      <c r="G23" s="194">
        <v>33.989746629057059</v>
      </c>
      <c r="H23" s="194">
        <v>39.912355159578532</v>
      </c>
    </row>
    <row r="24" spans="1:8" ht="15" customHeight="1">
      <c r="A24" s="193" t="s">
        <v>14</v>
      </c>
      <c r="B24" s="192">
        <v>33.680591890251513</v>
      </c>
      <c r="C24" s="192">
        <v>42.32593613080212</v>
      </c>
      <c r="D24" s="192">
        <v>45.871309873571256</v>
      </c>
      <c r="E24" s="192">
        <v>43.579131917360385</v>
      </c>
      <c r="F24" s="192">
        <v>58.149864858454571</v>
      </c>
      <c r="G24" s="192">
        <v>36.40203952732567</v>
      </c>
      <c r="H24" s="192">
        <v>42.729921260152629</v>
      </c>
    </row>
    <row r="25" spans="1:8" ht="15" customHeight="1">
      <c r="A25" s="607" t="s">
        <v>15</v>
      </c>
      <c r="B25" s="194">
        <v>20.157757494086848</v>
      </c>
      <c r="C25" s="194">
        <v>23.458137739796832</v>
      </c>
      <c r="D25" s="194">
        <v>32.782410276458087</v>
      </c>
      <c r="E25" s="194">
        <v>26.751012159394719</v>
      </c>
      <c r="F25" s="194">
        <v>47.908086836312201</v>
      </c>
      <c r="G25" s="194">
        <v>26.8630335330263</v>
      </c>
      <c r="H25" s="194">
        <v>27.372917733815125</v>
      </c>
    </row>
    <row r="26" spans="1:8" ht="15" customHeight="1">
      <c r="A26" s="193" t="s">
        <v>16</v>
      </c>
      <c r="B26" s="192">
        <v>32.237771463742185</v>
      </c>
      <c r="C26" s="192">
        <v>45.071486090357119</v>
      </c>
      <c r="D26" s="192">
        <v>51.897304669109282</v>
      </c>
      <c r="E26" s="192">
        <v>47.526184770178723</v>
      </c>
      <c r="F26" s="192">
        <v>65.630555098092231</v>
      </c>
      <c r="G26" s="192">
        <v>38.088093312994587</v>
      </c>
      <c r="H26" s="192">
        <v>45.764818816819819</v>
      </c>
    </row>
    <row r="27" spans="1:8" ht="15" customHeight="1">
      <c r="A27" s="608" t="s">
        <v>17</v>
      </c>
      <c r="B27" s="182">
        <v>18.613585661820867</v>
      </c>
      <c r="C27" s="182">
        <v>22.711474174163499</v>
      </c>
      <c r="D27" s="182">
        <v>29.524893200191176</v>
      </c>
      <c r="E27" s="182">
        <v>25.23540847420016</v>
      </c>
      <c r="F27" s="182">
        <v>45.162125093722729</v>
      </c>
      <c r="G27" s="182">
        <v>25.692694197422863</v>
      </c>
      <c r="H27" s="182">
        <v>26.790068872501077</v>
      </c>
    </row>
    <row r="28" spans="1:8" s="232" customFormat="1" ht="3.95" customHeight="1">
      <c r="A28" s="518"/>
      <c r="B28" s="633"/>
      <c r="C28" s="633"/>
      <c r="D28" s="633"/>
      <c r="E28" s="633"/>
      <c r="F28" s="633"/>
      <c r="G28" s="633"/>
      <c r="H28" s="633"/>
    </row>
    <row r="29" spans="1:8" ht="15" customHeight="1">
      <c r="A29" s="183" t="s">
        <v>140</v>
      </c>
      <c r="B29" s="182"/>
      <c r="C29" s="182"/>
      <c r="D29" s="182"/>
      <c r="E29" s="182"/>
      <c r="F29" s="182"/>
      <c r="G29" s="182"/>
      <c r="H29" s="182"/>
    </row>
    <row r="30" spans="1:8" ht="25.5" customHeight="1">
      <c r="A30" s="632" t="s">
        <v>500</v>
      </c>
      <c r="B30" s="101">
        <v>18.613585661820867</v>
      </c>
      <c r="C30" s="101">
        <v>22.711474174163499</v>
      </c>
      <c r="D30" s="101">
        <v>29.524893200191176</v>
      </c>
      <c r="E30" s="101">
        <v>25.23540847420016</v>
      </c>
      <c r="F30" s="101">
        <v>45.061339773925276</v>
      </c>
      <c r="G30" s="101">
        <v>25.635357515506943</v>
      </c>
      <c r="H30" s="101">
        <v>26.780556540631977</v>
      </c>
    </row>
    <row r="31" spans="1:8" ht="15" customHeight="1">
      <c r="A31" s="180" t="s">
        <v>18</v>
      </c>
      <c r="B31" s="101">
        <v>22.829580761315245</v>
      </c>
      <c r="C31" s="101">
        <v>26.119259438979761</v>
      </c>
      <c r="D31" s="101">
        <v>26.591752994749459</v>
      </c>
      <c r="E31" s="101">
        <v>25.882852381548727</v>
      </c>
      <c r="F31" s="101">
        <v>43.411882345848326</v>
      </c>
      <c r="G31" s="101">
        <v>28.346246750352741</v>
      </c>
      <c r="H31" s="101">
        <v>27.499608456559283</v>
      </c>
    </row>
    <row r="32" spans="1:8" ht="15" customHeight="1">
      <c r="A32" s="208"/>
      <c r="B32" s="207"/>
      <c r="C32" s="207"/>
      <c r="D32" s="207"/>
      <c r="E32" s="207"/>
      <c r="F32" s="207"/>
      <c r="G32" s="207"/>
      <c r="H32" s="207"/>
    </row>
    <row r="34" spans="1:8">
      <c r="A34" s="9" t="s">
        <v>28</v>
      </c>
      <c r="B34" s="161"/>
      <c r="C34" s="206"/>
      <c r="D34" s="161"/>
      <c r="E34" s="161"/>
      <c r="F34" s="161"/>
      <c r="G34" s="206"/>
      <c r="H34" s="161"/>
    </row>
    <row r="35" spans="1:8">
      <c r="A35" s="6"/>
      <c r="B35" s="205"/>
      <c r="C35" s="204"/>
      <c r="D35" s="204"/>
      <c r="E35" s="204"/>
      <c r="F35" s="204"/>
      <c r="G35" s="204"/>
      <c r="H35" s="204"/>
    </row>
  </sheetData>
  <mergeCells count="1">
    <mergeCell ref="C7:E7"/>
  </mergeCells>
  <conditionalFormatting sqref="B31:H31">
    <cfRule type="expression" dxfId="61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&amp;C&amp;8-27-</oddHeader>
    <oddFooter>&amp;C&amp;8Statistische Ämter des Bundes und der Länder, Internationale Bildungsindikatoren, 2014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zoomScaleNormal="100" zoomScaleSheetLayoutView="75"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RowHeight="12.75"/>
  <cols>
    <col min="1" max="1" width="24" style="7" customWidth="1"/>
    <col min="2" max="8" width="11.7109375" style="7" customWidth="1"/>
    <col min="9" max="16384" width="11.42578125" style="6"/>
  </cols>
  <sheetData>
    <row r="1" spans="1:8">
      <c r="A1" s="739" t="s">
        <v>461</v>
      </c>
    </row>
    <row r="2" spans="1:8">
      <c r="H2" s="203"/>
    </row>
    <row r="3" spans="1:8" ht="15.75">
      <c r="A3" s="768" t="s">
        <v>165</v>
      </c>
      <c r="B3" s="769"/>
      <c r="C3" s="769"/>
      <c r="D3" s="769"/>
      <c r="E3" s="769"/>
      <c r="F3" s="769"/>
      <c r="G3" s="769"/>
      <c r="H3" s="769"/>
    </row>
    <row r="4" spans="1:8" s="201" customFormat="1" ht="25.5" customHeight="1">
      <c r="A4" s="741" t="s">
        <v>164</v>
      </c>
      <c r="B4" s="769"/>
      <c r="C4" s="769"/>
      <c r="D4" s="769"/>
      <c r="E4" s="769"/>
      <c r="F4" s="769"/>
      <c r="G4" s="769"/>
      <c r="H4" s="769"/>
    </row>
    <row r="5" spans="1:8" s="201" customFormat="1" ht="15.75">
      <c r="A5" s="741" t="s">
        <v>504</v>
      </c>
      <c r="B5" s="769"/>
      <c r="C5" s="769"/>
      <c r="D5" s="769"/>
      <c r="E5" s="769"/>
      <c r="F5" s="769"/>
      <c r="G5" s="769"/>
      <c r="H5" s="769"/>
    </row>
    <row r="6" spans="1:8" s="199" customFormat="1">
      <c r="A6" s="740"/>
      <c r="B6" s="740"/>
      <c r="C6" s="740"/>
      <c r="D6" s="740"/>
      <c r="E6" s="740"/>
      <c r="F6" s="740"/>
      <c r="G6" s="740"/>
      <c r="H6" s="740"/>
    </row>
    <row r="7" spans="1:8" s="184" customFormat="1" ht="25.5">
      <c r="A7" s="770"/>
      <c r="B7" s="771" t="s">
        <v>163</v>
      </c>
      <c r="C7" s="848" t="s">
        <v>131</v>
      </c>
      <c r="D7" s="849"/>
      <c r="E7" s="850"/>
      <c r="F7" s="772" t="s">
        <v>162</v>
      </c>
      <c r="G7" s="772"/>
      <c r="H7" s="772"/>
    </row>
    <row r="8" spans="1:8" ht="25.5" customHeight="1">
      <c r="A8" s="773"/>
      <c r="B8" s="774" t="s">
        <v>127</v>
      </c>
      <c r="C8" s="774" t="s">
        <v>146</v>
      </c>
      <c r="D8" s="774" t="s">
        <v>158</v>
      </c>
      <c r="E8" s="774" t="s">
        <v>160</v>
      </c>
      <c r="F8" s="774" t="s">
        <v>57</v>
      </c>
      <c r="G8" s="774" t="s">
        <v>158</v>
      </c>
      <c r="H8" s="774" t="s">
        <v>503</v>
      </c>
    </row>
    <row r="9" spans="1:8" ht="15" customHeight="1">
      <c r="A9" s="775" t="s">
        <v>0</v>
      </c>
      <c r="B9" s="776" t="s">
        <v>142</v>
      </c>
      <c r="C9" s="777"/>
      <c r="D9" s="778"/>
      <c r="E9" s="777"/>
      <c r="F9" s="777"/>
      <c r="G9" s="777"/>
      <c r="H9" s="779"/>
    </row>
    <row r="10" spans="1:8" ht="15" customHeight="1">
      <c r="A10" s="780" t="s">
        <v>1</v>
      </c>
      <c r="B10" s="781">
        <v>6800</v>
      </c>
      <c r="C10" s="781">
        <v>9400</v>
      </c>
      <c r="D10" s="781">
        <v>7900</v>
      </c>
      <c r="E10" s="781">
        <v>10800</v>
      </c>
      <c r="F10" s="781">
        <v>7800</v>
      </c>
      <c r="G10" s="781">
        <v>7100</v>
      </c>
      <c r="H10" s="781">
        <v>10800</v>
      </c>
    </row>
    <row r="11" spans="1:8" ht="15" customHeight="1">
      <c r="A11" s="782" t="s">
        <v>2</v>
      </c>
      <c r="B11" s="783">
        <v>7900</v>
      </c>
      <c r="C11" s="783">
        <v>10400</v>
      </c>
      <c r="D11" s="783">
        <v>8800</v>
      </c>
      <c r="E11" s="783">
        <v>11500</v>
      </c>
      <c r="F11" s="783">
        <v>8800</v>
      </c>
      <c r="G11" s="783">
        <v>8000</v>
      </c>
      <c r="H11" s="783">
        <v>11500</v>
      </c>
    </row>
    <row r="12" spans="1:8" ht="15" customHeight="1">
      <c r="A12" s="780" t="s">
        <v>3</v>
      </c>
      <c r="B12" s="781">
        <v>8600</v>
      </c>
      <c r="C12" s="781">
        <v>9100</v>
      </c>
      <c r="D12" s="781">
        <v>8200</v>
      </c>
      <c r="E12" s="781">
        <v>10200</v>
      </c>
      <c r="F12" s="781">
        <v>8800</v>
      </c>
      <c r="G12" s="781">
        <v>8500</v>
      </c>
      <c r="H12" s="781">
        <v>10200</v>
      </c>
    </row>
    <row r="13" spans="1:8" ht="15" customHeight="1">
      <c r="A13" s="782" t="s">
        <v>4</v>
      </c>
      <c r="B13" s="783">
        <v>8000</v>
      </c>
      <c r="C13" s="783">
        <v>9800</v>
      </c>
      <c r="D13" s="783">
        <v>8300</v>
      </c>
      <c r="E13" s="783">
        <v>11500</v>
      </c>
      <c r="F13" s="783">
        <v>8600</v>
      </c>
      <c r="G13" s="783">
        <v>8100</v>
      </c>
      <c r="H13" s="783">
        <v>11500</v>
      </c>
    </row>
    <row r="14" spans="1:8" ht="15" customHeight="1">
      <c r="A14" s="780" t="s">
        <v>5</v>
      </c>
      <c r="B14" s="781">
        <v>7400</v>
      </c>
      <c r="C14" s="781">
        <v>8700</v>
      </c>
      <c r="D14" s="781">
        <v>7100</v>
      </c>
      <c r="E14" s="781">
        <v>10100</v>
      </c>
      <c r="F14" s="781">
        <v>7900</v>
      </c>
      <c r="G14" s="781">
        <v>7300</v>
      </c>
      <c r="H14" s="781">
        <v>10100</v>
      </c>
    </row>
    <row r="15" spans="1:8" ht="15" customHeight="1">
      <c r="A15" s="782" t="s">
        <v>6</v>
      </c>
      <c r="B15" s="783">
        <v>8200</v>
      </c>
      <c r="C15" s="783">
        <v>9200</v>
      </c>
      <c r="D15" s="783">
        <v>8000</v>
      </c>
      <c r="E15" s="783">
        <v>10500</v>
      </c>
      <c r="F15" s="783">
        <v>8600</v>
      </c>
      <c r="G15" s="783">
        <v>8200</v>
      </c>
      <c r="H15" s="783">
        <v>10500</v>
      </c>
    </row>
    <row r="16" spans="1:8" ht="15" customHeight="1">
      <c r="A16" s="780" t="s">
        <v>7</v>
      </c>
      <c r="B16" s="781">
        <v>7600</v>
      </c>
      <c r="C16" s="781">
        <v>9200</v>
      </c>
      <c r="D16" s="781">
        <v>7200</v>
      </c>
      <c r="E16" s="781">
        <v>11200</v>
      </c>
      <c r="F16" s="781">
        <v>8200</v>
      </c>
      <c r="G16" s="781">
        <v>7500</v>
      </c>
      <c r="H16" s="781">
        <v>11200</v>
      </c>
    </row>
    <row r="17" spans="1:8" ht="15" customHeight="1">
      <c r="A17" s="782" t="s">
        <v>8</v>
      </c>
      <c r="B17" s="783">
        <v>8200</v>
      </c>
      <c r="C17" s="783">
        <v>9000</v>
      </c>
      <c r="D17" s="783">
        <v>7800</v>
      </c>
      <c r="E17" s="783">
        <v>9800</v>
      </c>
      <c r="F17" s="783">
        <v>8500</v>
      </c>
      <c r="G17" s="783">
        <v>8100</v>
      </c>
      <c r="H17" s="783">
        <v>9800</v>
      </c>
    </row>
    <row r="18" spans="1:8" ht="15" customHeight="1">
      <c r="A18" s="780" t="s">
        <v>9</v>
      </c>
      <c r="B18" s="781">
        <v>6900</v>
      </c>
      <c r="C18" s="781">
        <v>9500</v>
      </c>
      <c r="D18" s="781">
        <v>7400</v>
      </c>
      <c r="E18" s="781">
        <v>11900</v>
      </c>
      <c r="F18" s="781">
        <v>7800</v>
      </c>
      <c r="G18" s="781">
        <v>7000</v>
      </c>
      <c r="H18" s="781">
        <v>11900</v>
      </c>
    </row>
    <row r="19" spans="1:8" ht="15" customHeight="1">
      <c r="A19" s="782" t="s">
        <v>10</v>
      </c>
      <c r="B19" s="783">
        <v>6200</v>
      </c>
      <c r="C19" s="783">
        <v>8500</v>
      </c>
      <c r="D19" s="783">
        <v>7100</v>
      </c>
      <c r="E19" s="783">
        <v>10400</v>
      </c>
      <c r="F19" s="783">
        <v>7100</v>
      </c>
      <c r="G19" s="783">
        <v>6400</v>
      </c>
      <c r="H19" s="783">
        <v>10400</v>
      </c>
    </row>
    <row r="20" spans="1:8" ht="15" customHeight="1">
      <c r="A20" s="780" t="s">
        <v>11</v>
      </c>
      <c r="B20" s="781">
        <v>6800</v>
      </c>
      <c r="C20" s="781">
        <v>9900</v>
      </c>
      <c r="D20" s="781">
        <v>8700</v>
      </c>
      <c r="E20" s="781">
        <v>10900</v>
      </c>
      <c r="F20" s="781">
        <v>7900</v>
      </c>
      <c r="G20" s="781">
        <v>7200</v>
      </c>
      <c r="H20" s="781">
        <v>10900</v>
      </c>
    </row>
    <row r="21" spans="1:8" ht="15" customHeight="1">
      <c r="A21" s="782" t="s">
        <v>12</v>
      </c>
      <c r="B21" s="783">
        <v>6500</v>
      </c>
      <c r="C21" s="783">
        <v>8400</v>
      </c>
      <c r="D21" s="783">
        <v>6500</v>
      </c>
      <c r="E21" s="783">
        <v>9900</v>
      </c>
      <c r="F21" s="783">
        <v>7400</v>
      </c>
      <c r="G21" s="783">
        <v>6500</v>
      </c>
      <c r="H21" s="783">
        <v>9900</v>
      </c>
    </row>
    <row r="22" spans="1:8" ht="15" customHeight="1">
      <c r="A22" s="780" t="s">
        <v>13</v>
      </c>
      <c r="B22" s="781">
        <v>8700</v>
      </c>
      <c r="C22" s="781">
        <v>10000</v>
      </c>
      <c r="D22" s="781">
        <v>9800</v>
      </c>
      <c r="E22" s="781">
        <v>10100</v>
      </c>
      <c r="F22" s="781">
        <v>9100</v>
      </c>
      <c r="G22" s="781">
        <v>8900</v>
      </c>
      <c r="H22" s="781">
        <v>10100</v>
      </c>
    </row>
    <row r="23" spans="1:8" ht="15" customHeight="1">
      <c r="A23" s="782" t="s">
        <v>14</v>
      </c>
      <c r="B23" s="783">
        <v>9400</v>
      </c>
      <c r="C23" s="783">
        <v>10200</v>
      </c>
      <c r="D23" s="783">
        <v>9600</v>
      </c>
      <c r="E23" s="783">
        <v>10500</v>
      </c>
      <c r="F23" s="783">
        <v>9700</v>
      </c>
      <c r="G23" s="783">
        <v>9400</v>
      </c>
      <c r="H23" s="783">
        <v>10500</v>
      </c>
    </row>
    <row r="24" spans="1:8" ht="15" customHeight="1">
      <c r="A24" s="780" t="s">
        <v>15</v>
      </c>
      <c r="B24" s="781">
        <v>6200</v>
      </c>
      <c r="C24" s="781">
        <v>8700</v>
      </c>
      <c r="D24" s="781">
        <v>6800</v>
      </c>
      <c r="E24" s="781">
        <v>10000</v>
      </c>
      <c r="F24" s="781">
        <v>7100</v>
      </c>
      <c r="G24" s="781">
        <v>6300</v>
      </c>
      <c r="H24" s="781">
        <v>10000</v>
      </c>
    </row>
    <row r="25" spans="1:8" ht="15" customHeight="1">
      <c r="A25" s="782" t="s">
        <v>16</v>
      </c>
      <c r="B25" s="783">
        <v>9800</v>
      </c>
      <c r="C25" s="783">
        <v>11300</v>
      </c>
      <c r="D25" s="783">
        <v>10800</v>
      </c>
      <c r="E25" s="783">
        <v>11600</v>
      </c>
      <c r="F25" s="783">
        <v>10400</v>
      </c>
      <c r="G25" s="783">
        <v>10000</v>
      </c>
      <c r="H25" s="783">
        <v>11600</v>
      </c>
    </row>
    <row r="26" spans="1:8" s="184" customFormat="1" ht="15" customHeight="1">
      <c r="A26" s="784" t="s">
        <v>17</v>
      </c>
      <c r="B26" s="785">
        <v>7200</v>
      </c>
      <c r="C26" s="785">
        <v>9400</v>
      </c>
      <c r="D26" s="785">
        <v>7800</v>
      </c>
      <c r="E26" s="785">
        <v>10900</v>
      </c>
      <c r="F26" s="785">
        <v>8000</v>
      </c>
      <c r="G26" s="785">
        <v>7300</v>
      </c>
      <c r="H26" s="785">
        <v>10900</v>
      </c>
    </row>
    <row r="27" spans="1:8" ht="15" customHeight="1">
      <c r="A27" s="784" t="s">
        <v>141</v>
      </c>
      <c r="B27" s="785">
        <v>7300</v>
      </c>
      <c r="C27" s="785">
        <v>7400</v>
      </c>
      <c r="D27" s="785">
        <v>6700</v>
      </c>
      <c r="E27" s="785">
        <v>7200</v>
      </c>
      <c r="F27" s="785">
        <v>7200</v>
      </c>
      <c r="G27" s="785">
        <v>6700</v>
      </c>
      <c r="H27" s="785">
        <v>7500</v>
      </c>
    </row>
    <row r="28" spans="1:8" ht="15" customHeight="1">
      <c r="A28" s="786"/>
      <c r="B28" s="787" t="s">
        <v>502</v>
      </c>
      <c r="C28" s="788"/>
      <c r="D28" s="789"/>
      <c r="E28" s="788"/>
      <c r="F28" s="788"/>
      <c r="G28" s="788"/>
      <c r="H28" s="790"/>
    </row>
    <row r="29" spans="1:8">
      <c r="A29" s="784" t="s">
        <v>17</v>
      </c>
      <c r="B29" s="785">
        <v>9200</v>
      </c>
      <c r="C29" s="785">
        <v>12000</v>
      </c>
      <c r="D29" s="785">
        <v>10000</v>
      </c>
      <c r="E29" s="785">
        <v>14000</v>
      </c>
      <c r="F29" s="785">
        <v>10300</v>
      </c>
      <c r="G29" s="785">
        <v>9400</v>
      </c>
      <c r="H29" s="785">
        <v>14000</v>
      </c>
    </row>
    <row r="30" spans="1:8">
      <c r="A30" s="784" t="s">
        <v>18</v>
      </c>
      <c r="B30" s="785">
        <v>9400</v>
      </c>
      <c r="C30" s="785">
        <v>9500</v>
      </c>
      <c r="D30" s="785">
        <v>8600</v>
      </c>
      <c r="E30" s="785">
        <v>9300</v>
      </c>
      <c r="F30" s="785">
        <v>9300</v>
      </c>
      <c r="G30" s="785">
        <v>8600</v>
      </c>
      <c r="H30" s="785">
        <v>9600</v>
      </c>
    </row>
    <row r="31" spans="1:8">
      <c r="A31" s="6"/>
      <c r="B31" s="6"/>
      <c r="C31" s="6"/>
      <c r="D31" s="6"/>
      <c r="E31" s="6"/>
      <c r="F31" s="6"/>
      <c r="G31" s="6"/>
      <c r="H31" s="791"/>
    </row>
    <row r="32" spans="1:8">
      <c r="A32" s="740" t="s">
        <v>157</v>
      </c>
      <c r="B32" s="740"/>
      <c r="C32" s="740"/>
      <c r="D32" s="740"/>
      <c r="E32" s="740"/>
      <c r="F32" s="740"/>
      <c r="G32" s="740"/>
      <c r="H32" s="791"/>
    </row>
    <row r="33" spans="1:8">
      <c r="A33" s="740" t="s">
        <v>156</v>
      </c>
      <c r="B33" s="740"/>
      <c r="C33" s="740"/>
      <c r="D33" s="740"/>
      <c r="E33" s="740"/>
      <c r="F33" s="740"/>
      <c r="G33" s="740"/>
      <c r="H33" s="791"/>
    </row>
    <row r="34" spans="1:8">
      <c r="A34" s="179" t="s">
        <v>155</v>
      </c>
      <c r="B34" s="740"/>
      <c r="C34" s="740"/>
      <c r="D34" s="740"/>
      <c r="E34" s="740"/>
      <c r="F34" s="740"/>
      <c r="G34" s="740"/>
      <c r="H34" s="791"/>
    </row>
    <row r="35" spans="1:8" s="33" customFormat="1">
      <c r="A35" s="740"/>
      <c r="B35" s="740"/>
      <c r="C35" s="740"/>
      <c r="D35" s="740"/>
      <c r="E35" s="740"/>
      <c r="F35" s="740"/>
      <c r="G35" s="740"/>
      <c r="H35" s="791"/>
    </row>
    <row r="36" spans="1:8">
      <c r="A36" s="740"/>
      <c r="B36" s="740"/>
      <c r="C36" s="740"/>
      <c r="D36" s="740"/>
      <c r="E36" s="740"/>
      <c r="F36" s="740"/>
      <c r="G36" s="740"/>
      <c r="H36" s="740"/>
    </row>
    <row r="37" spans="1:8">
      <c r="A37" s="792" t="s">
        <v>28</v>
      </c>
      <c r="B37" s="793"/>
      <c r="C37" s="793"/>
      <c r="D37" s="793"/>
      <c r="E37" s="793"/>
      <c r="F37" s="794"/>
      <c r="G37" s="794"/>
      <c r="H37" s="793"/>
    </row>
  </sheetData>
  <mergeCells count="1">
    <mergeCell ref="C7:E7"/>
  </mergeCells>
  <conditionalFormatting sqref="B30:H30">
    <cfRule type="expression" dxfId="60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&amp;C&amp;8-28-</oddHeader>
    <oddFooter>&amp;C&amp;8Statistische Ämter des Bundes und der Länder, Internationale Bildungsindikatoren, 2014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showGridLines="0" zoomScaleNormal="100" zoomScaleSheetLayoutView="75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RowHeight="12.75"/>
  <cols>
    <col min="1" max="1" width="24" style="7" customWidth="1"/>
    <col min="2" max="4" width="25.7109375" style="7" customWidth="1"/>
    <col min="5" max="16384" width="11.42578125" style="6"/>
  </cols>
  <sheetData>
    <row r="1" spans="1:4">
      <c r="A1" s="739" t="s">
        <v>461</v>
      </c>
    </row>
    <row r="2" spans="1:4">
      <c r="D2" s="203"/>
    </row>
    <row r="3" spans="1:4" ht="15" customHeight="1">
      <c r="A3" s="202" t="s">
        <v>249</v>
      </c>
    </row>
    <row r="4" spans="1:4" ht="15" customHeight="1">
      <c r="A4" s="124" t="s">
        <v>248</v>
      </c>
    </row>
    <row r="6" spans="1:4" s="201" customFormat="1" ht="38.25" customHeight="1">
      <c r="A6" s="159"/>
      <c r="B6" s="605" t="s">
        <v>247</v>
      </c>
      <c r="C6" s="143" t="s">
        <v>246</v>
      </c>
      <c r="D6" s="605" t="s">
        <v>245</v>
      </c>
    </row>
    <row r="7" spans="1:4" s="199" customFormat="1">
      <c r="A7" s="21" t="s">
        <v>0</v>
      </c>
      <c r="B7" s="43" t="s">
        <v>506</v>
      </c>
      <c r="C7" s="43" t="s">
        <v>244</v>
      </c>
      <c r="D7" s="43" t="s">
        <v>505</v>
      </c>
    </row>
    <row r="8" spans="1:4" ht="15" customHeight="1">
      <c r="A8" s="607" t="s">
        <v>1</v>
      </c>
      <c r="B8" s="91">
        <v>2.8683683604404089</v>
      </c>
      <c r="C8" s="91">
        <v>1.3729531319727721</v>
      </c>
      <c r="D8" s="91">
        <v>4.2413214924131815</v>
      </c>
    </row>
    <row r="9" spans="1:4" ht="15" customHeight="1">
      <c r="A9" s="193" t="s">
        <v>2</v>
      </c>
      <c r="B9" s="399">
        <v>2.847803756799574</v>
      </c>
      <c r="C9" s="399">
        <v>1.1907518950147793</v>
      </c>
      <c r="D9" s="399">
        <v>4.0385556518143542</v>
      </c>
    </row>
    <row r="10" spans="1:4" ht="15" customHeight="1">
      <c r="A10" s="607" t="s">
        <v>3</v>
      </c>
      <c r="B10" s="91">
        <v>3.2344639898808856</v>
      </c>
      <c r="C10" s="91">
        <v>2.0992713095519826</v>
      </c>
      <c r="D10" s="91">
        <v>5.3337352994328668</v>
      </c>
    </row>
    <row r="11" spans="1:4" ht="15" customHeight="1">
      <c r="A11" s="193" t="s">
        <v>4</v>
      </c>
      <c r="B11" s="399">
        <v>3.6401644450555248</v>
      </c>
      <c r="C11" s="399">
        <v>1.3312940394139641</v>
      </c>
      <c r="D11" s="399">
        <v>4.9714584844694887</v>
      </c>
    </row>
    <row r="12" spans="1:4" ht="15" customHeight="1">
      <c r="A12" s="607" t="s">
        <v>5</v>
      </c>
      <c r="B12" s="91">
        <v>2.5438653824263948</v>
      </c>
      <c r="C12" s="91">
        <v>1.7696920119575368</v>
      </c>
      <c r="D12" s="91">
        <v>4.313557394383932</v>
      </c>
    </row>
    <row r="13" spans="1:4" ht="15" customHeight="1">
      <c r="A13" s="193" t="s">
        <v>6</v>
      </c>
      <c r="B13" s="399">
        <v>1.9426756686062923</v>
      </c>
      <c r="C13" s="399">
        <v>1.3003112463199802</v>
      </c>
      <c r="D13" s="399">
        <v>3.2429869149262722</v>
      </c>
    </row>
    <row r="14" spans="1:4" ht="15" customHeight="1">
      <c r="A14" s="607" t="s">
        <v>7</v>
      </c>
      <c r="B14" s="91">
        <v>2.7918780569880499</v>
      </c>
      <c r="C14" s="91">
        <v>1.354756594642605</v>
      </c>
      <c r="D14" s="91">
        <v>4.1466346516306549</v>
      </c>
    </row>
    <row r="15" spans="1:4" ht="15" customHeight="1">
      <c r="A15" s="193" t="s">
        <v>8</v>
      </c>
      <c r="B15" s="399">
        <v>3.5391577874324649</v>
      </c>
      <c r="C15" s="399">
        <v>2.0610217758445932</v>
      </c>
      <c r="D15" s="399">
        <v>5.6001795632770586</v>
      </c>
    </row>
    <row r="16" spans="1:4" ht="15" customHeight="1">
      <c r="A16" s="607" t="s">
        <v>9</v>
      </c>
      <c r="B16" s="91">
        <v>3.4820844348753011</v>
      </c>
      <c r="C16" s="91">
        <v>1.3753669226446243</v>
      </c>
      <c r="D16" s="91">
        <v>4.857451357519925</v>
      </c>
    </row>
    <row r="17" spans="1:4" ht="15" customHeight="1">
      <c r="A17" s="193" t="s">
        <v>10</v>
      </c>
      <c r="B17" s="399">
        <v>3.0111549415452359</v>
      </c>
      <c r="C17" s="399">
        <v>1.3623074339565473</v>
      </c>
      <c r="D17" s="399">
        <v>4.3734623755017816</v>
      </c>
    </row>
    <row r="18" spans="1:4" ht="15" customHeight="1">
      <c r="A18" s="607" t="s">
        <v>11</v>
      </c>
      <c r="B18" s="91">
        <v>3.2814869167325225</v>
      </c>
      <c r="C18" s="91">
        <v>1.3253440144476734</v>
      </c>
      <c r="D18" s="91">
        <v>4.6068309311801965</v>
      </c>
    </row>
    <row r="19" spans="1:4" ht="15" customHeight="1">
      <c r="A19" s="193" t="s">
        <v>12</v>
      </c>
      <c r="B19" s="399">
        <v>2.837567676821946</v>
      </c>
      <c r="C19" s="399">
        <v>1.2412092153934873</v>
      </c>
      <c r="D19" s="399">
        <v>4.0787768922154317</v>
      </c>
    </row>
    <row r="20" spans="1:4" ht="15" customHeight="1">
      <c r="A20" s="607" t="s">
        <v>13</v>
      </c>
      <c r="B20" s="91">
        <v>3.379143903721741</v>
      </c>
      <c r="C20" s="91">
        <v>2.0798421196785966</v>
      </c>
      <c r="D20" s="91">
        <v>5.4589860234003371</v>
      </c>
    </row>
    <row r="21" spans="1:4" ht="15" customHeight="1">
      <c r="A21" s="193" t="s">
        <v>14</v>
      </c>
      <c r="B21" s="399">
        <v>3.8765535773495055</v>
      </c>
      <c r="C21" s="399">
        <v>1.7210791587501519</v>
      </c>
      <c r="D21" s="399">
        <v>5.5976327360996585</v>
      </c>
    </row>
    <row r="22" spans="1:4" ht="15" customHeight="1">
      <c r="A22" s="607" t="s">
        <v>15</v>
      </c>
      <c r="B22" s="91">
        <v>3.4455171448920145</v>
      </c>
      <c r="C22" s="91">
        <v>1.1036763813223571</v>
      </c>
      <c r="D22" s="91">
        <v>4.5491935262143715</v>
      </c>
    </row>
    <row r="23" spans="1:4" ht="15" customHeight="1">
      <c r="A23" s="193" t="s">
        <v>16</v>
      </c>
      <c r="B23" s="399">
        <v>4.152190561332338</v>
      </c>
      <c r="C23" s="399">
        <v>2.0729105756090842</v>
      </c>
      <c r="D23" s="399">
        <v>6.2251011369414204</v>
      </c>
    </row>
    <row r="24" spans="1:4" ht="15" customHeight="1">
      <c r="A24" s="608" t="s">
        <v>17</v>
      </c>
      <c r="B24" s="85">
        <v>3.0438153333726223</v>
      </c>
      <c r="C24" s="85">
        <v>1.4099893111143227</v>
      </c>
      <c r="D24" s="85">
        <v>4.4538046444869455</v>
      </c>
    </row>
    <row r="25" spans="1:4" ht="15" customHeight="1">
      <c r="A25" s="180" t="s">
        <v>18</v>
      </c>
      <c r="B25" s="11">
        <v>3.6389230181142187</v>
      </c>
      <c r="C25" s="11">
        <v>1.3835103868746639</v>
      </c>
      <c r="D25" s="11" t="s">
        <v>139</v>
      </c>
    </row>
    <row r="26" spans="1:4">
      <c r="B26" s="398"/>
      <c r="C26" s="398"/>
      <c r="D26" s="398"/>
    </row>
    <row r="27" spans="1:4" s="33" customFormat="1">
      <c r="A27" s="7"/>
      <c r="B27" s="7"/>
      <c r="C27" s="7"/>
      <c r="D27" s="7"/>
    </row>
    <row r="28" spans="1:4">
      <c r="A28" s="9" t="s">
        <v>28</v>
      </c>
      <c r="B28" s="397"/>
      <c r="C28" s="397"/>
      <c r="D28" s="397"/>
    </row>
  </sheetData>
  <conditionalFormatting sqref="B25:D25">
    <cfRule type="expression" dxfId="59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&amp;C&amp;8-29-</oddHeader>
    <oddFooter>&amp;C&amp;8Statistische Ämter des Bundes und der Länder, Internationale Bildungsindikatoren, 2014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zoomScaleNormal="100" zoomScaleSheetLayoutView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ColWidth="8.7109375" defaultRowHeight="12.75"/>
  <cols>
    <col min="1" max="1" width="24" style="394" customWidth="1"/>
    <col min="2" max="9" width="14.42578125" style="394" customWidth="1"/>
    <col min="10" max="16384" width="8.7109375" style="363"/>
  </cols>
  <sheetData>
    <row r="1" spans="1:9">
      <c r="A1" s="739" t="s">
        <v>461</v>
      </c>
    </row>
    <row r="2" spans="1:9">
      <c r="I2" s="387"/>
    </row>
    <row r="3" spans="1:9" ht="15" customHeight="1">
      <c r="A3" s="396" t="s">
        <v>243</v>
      </c>
    </row>
    <row r="4" spans="1:9" ht="15" customHeight="1">
      <c r="A4" s="795" t="s">
        <v>242</v>
      </c>
      <c r="B4" s="795"/>
      <c r="C4" s="795"/>
      <c r="D4" s="795"/>
      <c r="E4" s="795"/>
      <c r="F4" s="795"/>
      <c r="G4" s="796"/>
      <c r="H4" s="796"/>
      <c r="I4" s="796"/>
    </row>
    <row r="5" spans="1:9" ht="12" customHeight="1">
      <c r="A5" s="796" t="s">
        <v>234</v>
      </c>
      <c r="B5" s="796"/>
      <c r="C5" s="796"/>
      <c r="D5" s="796"/>
      <c r="E5" s="796"/>
      <c r="F5" s="796"/>
      <c r="G5" s="796"/>
      <c r="H5" s="796"/>
      <c r="I5" s="796"/>
    </row>
    <row r="6" spans="1:9">
      <c r="A6" s="796"/>
      <c r="B6" s="796"/>
      <c r="C6" s="796"/>
      <c r="D6" s="796"/>
      <c r="E6" s="796"/>
      <c r="F6" s="796"/>
      <c r="G6" s="796"/>
      <c r="H6" s="796"/>
      <c r="I6" s="796"/>
    </row>
    <row r="7" spans="1:9" s="821" customFormat="1" ht="15" customHeight="1">
      <c r="A7" s="796"/>
      <c r="B7" s="851" t="s">
        <v>605</v>
      </c>
      <c r="C7" s="851" t="s">
        <v>604</v>
      </c>
      <c r="D7" s="772" t="s">
        <v>241</v>
      </c>
      <c r="E7" s="822"/>
      <c r="F7" s="822"/>
      <c r="G7" s="822"/>
      <c r="H7" s="822"/>
      <c r="I7" s="822"/>
    </row>
    <row r="8" spans="1:9" s="821" customFormat="1" ht="54.95" customHeight="1">
      <c r="A8" s="797"/>
      <c r="B8" s="851"/>
      <c r="C8" s="851"/>
      <c r="D8" s="823" t="s">
        <v>597</v>
      </c>
      <c r="E8" s="823" t="s">
        <v>598</v>
      </c>
      <c r="F8" s="823" t="s">
        <v>599</v>
      </c>
      <c r="G8" s="823" t="s">
        <v>600</v>
      </c>
      <c r="H8" s="823" t="s">
        <v>601</v>
      </c>
      <c r="I8" s="823" t="s">
        <v>602</v>
      </c>
    </row>
    <row r="9" spans="1:9" s="821" customFormat="1" ht="15" customHeight="1">
      <c r="A9" s="797" t="s">
        <v>0</v>
      </c>
      <c r="B9" s="851"/>
      <c r="C9" s="851"/>
      <c r="D9" s="824" t="s">
        <v>603</v>
      </c>
      <c r="E9" s="824"/>
      <c r="F9" s="824"/>
      <c r="G9" s="824"/>
      <c r="H9" s="824"/>
      <c r="I9" s="824"/>
    </row>
    <row r="10" spans="1:9" ht="15" customHeight="1">
      <c r="A10" s="780" t="s">
        <v>1</v>
      </c>
      <c r="B10" s="781">
        <v>16</v>
      </c>
      <c r="C10" s="798" t="s">
        <v>517</v>
      </c>
      <c r="D10" s="799">
        <v>95.241692244676486</v>
      </c>
      <c r="E10" s="799">
        <v>100.21964389119621</v>
      </c>
      <c r="F10" s="799">
        <v>91.348110775539325</v>
      </c>
      <c r="G10" s="799">
        <v>32.405003811192145</v>
      </c>
      <c r="H10" s="799">
        <v>1.9625222373998263</v>
      </c>
      <c r="I10" s="799">
        <v>6.7654560933464419E-2</v>
      </c>
    </row>
    <row r="11" spans="1:9" ht="15" customHeight="1">
      <c r="A11" s="800" t="s">
        <v>2</v>
      </c>
      <c r="B11" s="801">
        <v>14</v>
      </c>
      <c r="C11" s="802" t="s">
        <v>511</v>
      </c>
      <c r="D11" s="803">
        <v>91.291270606603291</v>
      </c>
      <c r="E11" s="803">
        <v>98.754522465625044</v>
      </c>
      <c r="F11" s="803">
        <v>86.944835019582968</v>
      </c>
      <c r="G11" s="803">
        <v>26.262516262615993</v>
      </c>
      <c r="H11" s="803">
        <v>1.5738956552183974</v>
      </c>
      <c r="I11" s="803">
        <v>4.7111471720919597E-2</v>
      </c>
    </row>
    <row r="12" spans="1:9" ht="15" customHeight="1">
      <c r="A12" s="780" t="s">
        <v>3</v>
      </c>
      <c r="B12" s="781">
        <v>14</v>
      </c>
      <c r="C12" s="798" t="s">
        <v>512</v>
      </c>
      <c r="D12" s="799">
        <v>92.099351570092566</v>
      </c>
      <c r="E12" s="799">
        <v>98.826839093580389</v>
      </c>
      <c r="F12" s="799">
        <v>87.71788803048571</v>
      </c>
      <c r="G12" s="799">
        <v>34.23349616663274</v>
      </c>
      <c r="H12" s="799">
        <v>5.3621648938258035</v>
      </c>
      <c r="I12" s="799">
        <v>0.31843531537192676</v>
      </c>
    </row>
    <row r="13" spans="1:9" ht="15" customHeight="1">
      <c r="A13" s="800" t="s">
        <v>4</v>
      </c>
      <c r="B13" s="801">
        <v>14</v>
      </c>
      <c r="C13" s="802" t="s">
        <v>512</v>
      </c>
      <c r="D13" s="803">
        <v>95.54727736386819</v>
      </c>
      <c r="E13" s="803">
        <v>98.405578436569755</v>
      </c>
      <c r="F13" s="803">
        <v>87.537410977144177</v>
      </c>
      <c r="G13" s="803">
        <v>26.877165785154112</v>
      </c>
      <c r="H13" s="803">
        <v>3.5345092507229143</v>
      </c>
      <c r="I13" s="803">
        <v>7.5958235027597534E-2</v>
      </c>
    </row>
    <row r="14" spans="1:9" ht="15" customHeight="1">
      <c r="A14" s="780" t="s">
        <v>516</v>
      </c>
      <c r="B14" s="781">
        <v>14</v>
      </c>
      <c r="C14" s="798" t="s">
        <v>511</v>
      </c>
      <c r="D14" s="799">
        <v>89.076795120598845</v>
      </c>
      <c r="E14" s="799">
        <v>100.86801123308655</v>
      </c>
      <c r="F14" s="799">
        <v>101.25672681228237</v>
      </c>
      <c r="G14" s="799">
        <v>46.071609451038249</v>
      </c>
      <c r="H14" s="799">
        <v>4.4257151196730886</v>
      </c>
      <c r="I14" s="799">
        <v>0.24249893956734347</v>
      </c>
    </row>
    <row r="15" spans="1:9" ht="15" customHeight="1">
      <c r="A15" s="800" t="s">
        <v>515</v>
      </c>
      <c r="B15" s="801">
        <v>14</v>
      </c>
      <c r="C15" s="802" t="s">
        <v>511</v>
      </c>
      <c r="D15" s="803">
        <v>89.274025123905105</v>
      </c>
      <c r="E15" s="803">
        <v>101.02663033213717</v>
      </c>
      <c r="F15" s="803">
        <v>90.505424377791954</v>
      </c>
      <c r="G15" s="803">
        <v>38.468109896996047</v>
      </c>
      <c r="H15" s="803">
        <v>5.6734211759319857</v>
      </c>
      <c r="I15" s="803">
        <v>0.50968143602299898</v>
      </c>
    </row>
    <row r="16" spans="1:9" ht="15" customHeight="1">
      <c r="A16" s="780" t="s">
        <v>7</v>
      </c>
      <c r="B16" s="781">
        <v>15</v>
      </c>
      <c r="C16" s="798" t="s">
        <v>509</v>
      </c>
      <c r="D16" s="799">
        <v>93.821293675511413</v>
      </c>
      <c r="E16" s="799">
        <v>98.748587000046058</v>
      </c>
      <c r="F16" s="799">
        <v>90.160975663161437</v>
      </c>
      <c r="G16" s="799">
        <v>35.662614407211009</v>
      </c>
      <c r="H16" s="799">
        <v>4.1407252730492132</v>
      </c>
      <c r="I16" s="799">
        <v>0.20527500826264186</v>
      </c>
    </row>
    <row r="17" spans="1:9" ht="15" customHeight="1">
      <c r="A17" s="800" t="s">
        <v>8</v>
      </c>
      <c r="B17" s="801">
        <v>15</v>
      </c>
      <c r="C17" s="802" t="s">
        <v>509</v>
      </c>
      <c r="D17" s="803">
        <v>94.143142068119062</v>
      </c>
      <c r="E17" s="803">
        <v>99.617022308046572</v>
      </c>
      <c r="F17" s="803">
        <v>88.032075361529024</v>
      </c>
      <c r="G17" s="803">
        <v>27.706288928277896</v>
      </c>
      <c r="H17" s="803">
        <v>2.5318843435907543</v>
      </c>
      <c r="I17" s="803">
        <v>0.10485609880125038</v>
      </c>
    </row>
    <row r="18" spans="1:9" ht="15" customHeight="1">
      <c r="A18" s="780" t="s">
        <v>9</v>
      </c>
      <c r="B18" s="781">
        <v>14</v>
      </c>
      <c r="C18" s="798" t="s">
        <v>511</v>
      </c>
      <c r="D18" s="799">
        <v>91.759561031786049</v>
      </c>
      <c r="E18" s="799">
        <v>99.148971916719447</v>
      </c>
      <c r="F18" s="799">
        <v>85.220327498588361</v>
      </c>
      <c r="G18" s="799">
        <v>29.423767702174992</v>
      </c>
      <c r="H18" s="799">
        <v>1.8697029147982061</v>
      </c>
      <c r="I18" s="799">
        <v>8.56343565736917E-2</v>
      </c>
    </row>
    <row r="19" spans="1:9" ht="15" customHeight="1">
      <c r="A19" s="800" t="s">
        <v>514</v>
      </c>
      <c r="B19" s="801">
        <v>15</v>
      </c>
      <c r="C19" s="802" t="s">
        <v>513</v>
      </c>
      <c r="D19" s="803">
        <v>93.131118547787949</v>
      </c>
      <c r="E19" s="803">
        <v>99.618793754856966</v>
      </c>
      <c r="F19" s="803">
        <v>93.755607037431417</v>
      </c>
      <c r="G19" s="803">
        <v>35.793213008779567</v>
      </c>
      <c r="H19" s="803">
        <v>4.9742097370203409</v>
      </c>
      <c r="I19" s="803">
        <v>0.29978469526744489</v>
      </c>
    </row>
    <row r="20" spans="1:9" ht="15" customHeight="1">
      <c r="A20" s="780" t="s">
        <v>11</v>
      </c>
      <c r="B20" s="781">
        <v>14</v>
      </c>
      <c r="C20" s="798" t="s">
        <v>512</v>
      </c>
      <c r="D20" s="799">
        <v>97.718602397965356</v>
      </c>
      <c r="E20" s="799">
        <v>99.747704379690077</v>
      </c>
      <c r="F20" s="799">
        <v>87.509997394964515</v>
      </c>
      <c r="G20" s="799">
        <v>32.55566141281016</v>
      </c>
      <c r="H20" s="799">
        <v>3.2814456536644907</v>
      </c>
      <c r="I20" s="799">
        <v>0.18291095230802823</v>
      </c>
    </row>
    <row r="21" spans="1:9" ht="15" customHeight="1">
      <c r="A21" s="800" t="s">
        <v>12</v>
      </c>
      <c r="B21" s="801">
        <v>15</v>
      </c>
      <c r="C21" s="802" t="s">
        <v>509</v>
      </c>
      <c r="D21" s="803">
        <v>94.67989800840742</v>
      </c>
      <c r="E21" s="803">
        <v>100.53011990522461</v>
      </c>
      <c r="F21" s="803">
        <v>87.660560918142437</v>
      </c>
      <c r="G21" s="803">
        <v>32.234433789993119</v>
      </c>
      <c r="H21" s="803">
        <v>2.9338873431482742</v>
      </c>
      <c r="I21" s="803">
        <v>0.12044256547540681</v>
      </c>
    </row>
    <row r="22" spans="1:9" ht="15" customHeight="1">
      <c r="A22" s="780" t="s">
        <v>13</v>
      </c>
      <c r="B22" s="781">
        <v>15</v>
      </c>
      <c r="C22" s="798" t="s">
        <v>509</v>
      </c>
      <c r="D22" s="799">
        <v>95.172816952868104</v>
      </c>
      <c r="E22" s="799">
        <v>99.31567059789792</v>
      </c>
      <c r="F22" s="799">
        <v>90.334617528046323</v>
      </c>
      <c r="G22" s="799">
        <v>29.945447752873822</v>
      </c>
      <c r="H22" s="799">
        <v>2.83861526039564</v>
      </c>
      <c r="I22" s="799">
        <v>8.6769499930773195E-2</v>
      </c>
    </row>
    <row r="23" spans="1:9" ht="15" customHeight="1">
      <c r="A23" s="800" t="s">
        <v>14</v>
      </c>
      <c r="B23" s="801">
        <v>14</v>
      </c>
      <c r="C23" s="802" t="s">
        <v>512</v>
      </c>
      <c r="D23" s="803">
        <v>94.893142219551976</v>
      </c>
      <c r="E23" s="803">
        <v>99.373698944799372</v>
      </c>
      <c r="F23" s="803">
        <v>84.354042506118716</v>
      </c>
      <c r="G23" s="803">
        <v>28.474322165576822</v>
      </c>
      <c r="H23" s="803">
        <v>2.4793115681955062</v>
      </c>
      <c r="I23" s="803">
        <v>7.5837545774590398E-2</v>
      </c>
    </row>
    <row r="24" spans="1:9" ht="15" customHeight="1">
      <c r="A24" s="780" t="s">
        <v>15</v>
      </c>
      <c r="B24" s="781">
        <v>14</v>
      </c>
      <c r="C24" s="798" t="s">
        <v>511</v>
      </c>
      <c r="D24" s="799">
        <v>90.078089113458887</v>
      </c>
      <c r="E24" s="799">
        <v>98.875114615807817</v>
      </c>
      <c r="F24" s="799">
        <v>87.173138004796783</v>
      </c>
      <c r="G24" s="799">
        <v>28.882569642649585</v>
      </c>
      <c r="H24" s="799">
        <v>2.7673137527591001</v>
      </c>
      <c r="I24" s="799">
        <v>0.10626611259184664</v>
      </c>
    </row>
    <row r="25" spans="1:9" ht="15" customHeight="1">
      <c r="A25" s="800" t="s">
        <v>16</v>
      </c>
      <c r="B25" s="801">
        <v>15</v>
      </c>
      <c r="C25" s="802" t="s">
        <v>509</v>
      </c>
      <c r="D25" s="803">
        <v>96.71643515176018</v>
      </c>
      <c r="E25" s="803">
        <v>99.854080007750113</v>
      </c>
      <c r="F25" s="803">
        <v>90.595347079936644</v>
      </c>
      <c r="G25" s="803">
        <v>28.698741628821384</v>
      </c>
      <c r="H25" s="803">
        <v>2.0269727218659082</v>
      </c>
      <c r="I25" s="803">
        <v>6.0525202564185997E-2</v>
      </c>
    </row>
    <row r="26" spans="1:9" ht="15" customHeight="1">
      <c r="A26" s="784" t="s">
        <v>17</v>
      </c>
      <c r="B26" s="785">
        <v>15</v>
      </c>
      <c r="C26" s="804" t="s">
        <v>509</v>
      </c>
      <c r="D26" s="805">
        <v>93.334602575696607</v>
      </c>
      <c r="E26" s="805">
        <v>99.402840452949519</v>
      </c>
      <c r="F26" s="805">
        <v>89.686490019062532</v>
      </c>
      <c r="G26" s="805">
        <v>31.833253564256587</v>
      </c>
      <c r="H26" s="805">
        <v>3.2157510898432835</v>
      </c>
      <c r="I26" s="805">
        <v>0.15690358195422363</v>
      </c>
    </row>
    <row r="27" spans="1:9" ht="3.95" customHeight="1">
      <c r="A27" s="806"/>
      <c r="B27" s="807"/>
      <c r="C27" s="808"/>
      <c r="D27" s="809"/>
      <c r="E27" s="809"/>
      <c r="F27" s="809"/>
      <c r="G27" s="809"/>
      <c r="H27" s="809"/>
      <c r="I27" s="809"/>
    </row>
    <row r="28" spans="1:9" ht="15" customHeight="1">
      <c r="A28" s="810" t="s">
        <v>140</v>
      </c>
      <c r="B28" s="811"/>
      <c r="C28" s="812"/>
      <c r="D28" s="813"/>
      <c r="E28" s="805"/>
      <c r="F28" s="805"/>
      <c r="G28" s="805"/>
      <c r="H28" s="805"/>
      <c r="I28" s="805"/>
    </row>
    <row r="29" spans="1:9" ht="15" customHeight="1">
      <c r="A29" s="632" t="s">
        <v>510</v>
      </c>
      <c r="B29" s="764">
        <v>15</v>
      </c>
      <c r="C29" s="814" t="s">
        <v>509</v>
      </c>
      <c r="D29" s="815">
        <v>93.334602575696607</v>
      </c>
      <c r="E29" s="815">
        <v>99.402840452949519</v>
      </c>
      <c r="F29" s="815">
        <v>89.686490019062532</v>
      </c>
      <c r="G29" s="815">
        <v>33.077409398493224</v>
      </c>
      <c r="H29" s="815">
        <v>3.9558762018257552</v>
      </c>
      <c r="I29" s="815">
        <v>0.18378041785903526</v>
      </c>
    </row>
    <row r="30" spans="1:9">
      <c r="A30" s="816" t="s">
        <v>18</v>
      </c>
      <c r="B30" s="764">
        <v>13.264705882352942</v>
      </c>
      <c r="C30" s="817" t="s">
        <v>197</v>
      </c>
      <c r="D30" s="815">
        <v>76.19866894830281</v>
      </c>
      <c r="E30" s="815">
        <v>98.386671863135959</v>
      </c>
      <c r="F30" s="815">
        <v>83.49989311297989</v>
      </c>
      <c r="G30" s="815">
        <v>28.348910577257616</v>
      </c>
      <c r="H30" s="815">
        <v>6.231006747598439</v>
      </c>
      <c r="I30" s="815">
        <v>1.4362264699081659</v>
      </c>
    </row>
    <row r="31" spans="1:9">
      <c r="A31" s="818"/>
      <c r="B31" s="796"/>
      <c r="C31" s="796"/>
      <c r="D31" s="819"/>
      <c r="E31" s="819"/>
      <c r="F31" s="819"/>
      <c r="G31" s="819"/>
      <c r="H31" s="819"/>
      <c r="I31" s="819"/>
    </row>
    <row r="32" spans="1:9">
      <c r="A32" s="796" t="s">
        <v>508</v>
      </c>
      <c r="B32" s="796"/>
      <c r="C32" s="796"/>
      <c r="D32" s="819"/>
      <c r="E32" s="819"/>
      <c r="F32" s="819"/>
      <c r="G32" s="819"/>
      <c r="H32" s="819"/>
      <c r="I32" s="819"/>
    </row>
    <row r="33" spans="1:9" ht="12.75" customHeight="1">
      <c r="A33" s="796" t="s">
        <v>507</v>
      </c>
      <c r="B33" s="796"/>
      <c r="C33" s="796"/>
      <c r="D33" s="819"/>
      <c r="E33" s="819"/>
      <c r="F33" s="819"/>
      <c r="G33" s="819"/>
      <c r="H33" s="819"/>
      <c r="I33" s="819"/>
    </row>
    <row r="34" spans="1:9">
      <c r="A34" s="796"/>
      <c r="B34" s="796"/>
      <c r="C34" s="796"/>
      <c r="D34" s="819"/>
      <c r="E34" s="819"/>
      <c r="F34" s="819"/>
      <c r="G34" s="819"/>
      <c r="H34" s="819"/>
      <c r="I34" s="819"/>
    </row>
    <row r="35" spans="1:9">
      <c r="A35" s="796"/>
      <c r="B35" s="796"/>
      <c r="C35" s="796"/>
      <c r="D35" s="819"/>
      <c r="E35" s="819"/>
      <c r="F35" s="819"/>
      <c r="G35" s="819"/>
      <c r="H35" s="819"/>
      <c r="I35" s="819"/>
    </row>
    <row r="36" spans="1:9">
      <c r="A36" s="792" t="s">
        <v>28</v>
      </c>
      <c r="B36" s="820"/>
      <c r="C36" s="820"/>
      <c r="D36" s="820"/>
      <c r="E36" s="820"/>
      <c r="F36" s="820"/>
      <c r="G36" s="820"/>
      <c r="H36" s="820"/>
      <c r="I36" s="820"/>
    </row>
  </sheetData>
  <mergeCells count="2">
    <mergeCell ref="B7:B9"/>
    <mergeCell ref="C7:C9"/>
  </mergeCells>
  <conditionalFormatting sqref="B30:I30">
    <cfRule type="expression" dxfId="58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19685039370078741" footer="0.19685039370078741"/>
  <pageSetup paperSize="9" scale="70" orientation="portrait" r:id="rId1"/>
  <headerFooter alignWithMargins="0">
    <oddHeader>&amp;C&amp;8-30-</oddHeader>
    <oddFooter>&amp;C&amp;8Statistische Ämter des Bundes und der Länder, Internationale Bildungsindikatoren,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97"/>
  <sheetViews>
    <sheetView showGridLines="0" zoomScaleNormal="100" zoomScaleSheetLayoutView="115" workbookViewId="0">
      <selection sqref="A1:B1"/>
    </sheetView>
  </sheetViews>
  <sheetFormatPr baseColWidth="10" defaultRowHeight="12.75"/>
  <cols>
    <col min="1" max="1" width="15.7109375" style="7" customWidth="1"/>
    <col min="2" max="2" width="60.7109375" style="7" customWidth="1"/>
    <col min="3" max="3" width="15" style="7" bestFit="1" customWidth="1"/>
    <col min="4" max="4" width="17.140625" style="7" customWidth="1"/>
    <col min="5" max="5" width="5.28515625" style="7" customWidth="1"/>
    <col min="6" max="16384" width="11.42578125" style="7"/>
  </cols>
  <sheetData>
    <row r="1" spans="1:5">
      <c r="A1" s="836" t="s">
        <v>460</v>
      </c>
      <c r="B1" s="836"/>
    </row>
    <row r="2" spans="1:5" ht="18">
      <c r="A2" s="556" t="s">
        <v>462</v>
      </c>
      <c r="B2" s="556"/>
      <c r="C2" s="555"/>
      <c r="D2" s="555"/>
      <c r="E2" s="555"/>
    </row>
    <row r="3" spans="1:5" ht="6" customHeight="1"/>
    <row r="4" spans="1:5" ht="18">
      <c r="A4" s="554" t="s">
        <v>459</v>
      </c>
    </row>
    <row r="5" spans="1:5" ht="6" customHeight="1"/>
    <row r="6" spans="1:5" s="552" customFormat="1" ht="19.5" customHeight="1">
      <c r="A6" s="553" t="s">
        <v>458</v>
      </c>
    </row>
    <row r="7" spans="1:5" s="542" customFormat="1" ht="19.5" customHeight="1">
      <c r="A7" s="543" t="s">
        <v>457</v>
      </c>
      <c r="D7" s="551"/>
      <c r="E7" s="542" t="s">
        <v>456</v>
      </c>
    </row>
    <row r="8" spans="1:5" s="537" customFormat="1" ht="12">
      <c r="A8" s="538" t="s">
        <v>455</v>
      </c>
      <c r="B8" s="831" t="str">
        <f>CONCATENATE("Bildungsstand der Erwachsenenbevölkerung in % (",RIGHT($A$2,4)-2,")")</f>
        <v>Bildungsstand der Erwachsenenbevölkerung in % (2012)</v>
      </c>
      <c r="C8" s="831"/>
      <c r="D8" s="831"/>
      <c r="E8" s="537">
        <v>5</v>
      </c>
    </row>
    <row r="9" spans="1:5" s="537" customFormat="1" ht="12">
      <c r="A9" s="538" t="s">
        <v>454</v>
      </c>
      <c r="B9" s="831" t="str">
        <f>CONCATENATE("Bildungsstand der Erwachsenenbevölkerung nach Geschlecht in % (",RIGHT($A$2,4)-2,")")</f>
        <v>Bildungsstand der Erwachsenenbevölkerung nach Geschlecht in % (2012)</v>
      </c>
      <c r="C9" s="831"/>
      <c r="D9" s="831"/>
      <c r="E9" s="537">
        <f>E8+1</f>
        <v>6</v>
      </c>
    </row>
    <row r="10" spans="1:5" s="537" customFormat="1" ht="12.75" customHeight="1">
      <c r="A10" s="538" t="s">
        <v>453</v>
      </c>
      <c r="B10" s="832" t="s">
        <v>451</v>
      </c>
      <c r="C10" s="832" t="s">
        <v>450</v>
      </c>
      <c r="D10" s="832"/>
    </row>
    <row r="11" spans="1:5" s="537" customFormat="1" ht="12">
      <c r="A11" s="538"/>
      <c r="B11" s="830" t="str">
        <f>CONCATENATE("    nach Altersgruppen in % (",RIGHT($A$2,4)-2,")")</f>
        <v xml:space="preserve">    nach Altersgruppen in % (2012)</v>
      </c>
      <c r="C11" s="830"/>
      <c r="D11" s="830"/>
      <c r="E11" s="537">
        <f>E9+1</f>
        <v>7</v>
      </c>
    </row>
    <row r="12" spans="1:5" s="537" customFormat="1" ht="12">
      <c r="A12" s="538" t="s">
        <v>452</v>
      </c>
      <c r="B12" s="832" t="s">
        <v>451</v>
      </c>
      <c r="C12" s="832" t="s">
        <v>450</v>
      </c>
      <c r="D12" s="832"/>
    </row>
    <row r="13" spans="1:5" s="537" customFormat="1" ht="12">
      <c r="A13" s="538"/>
      <c r="B13" s="830" t="str">
        <f>CONCATENATE("    nach Altersgruppen und Geschlecht in % (",RIGHT($A$2,4)-2,")")</f>
        <v xml:space="preserve">    nach Altersgruppen und Geschlecht in % (2012)</v>
      </c>
      <c r="C13" s="830"/>
      <c r="D13" s="830"/>
      <c r="E13" s="537">
        <f>E11+1</f>
        <v>8</v>
      </c>
    </row>
    <row r="14" spans="1:5" s="537" customFormat="1" ht="12.75" customHeight="1">
      <c r="A14" s="538" t="s">
        <v>449</v>
      </c>
      <c r="B14" s="830" t="str">
        <f>CONCATENATE("Bevölkerung mit einem Abschluss im Tertiärbereich nach Altersgruppen in % (",RIGHT($A$2,4)-2,")")</f>
        <v>Bevölkerung mit einem Abschluss im Tertiärbereich nach Altersgruppen in % (2012)</v>
      </c>
      <c r="C14" s="830"/>
      <c r="D14" s="830"/>
      <c r="E14" s="537">
        <f>E13+1</f>
        <v>9</v>
      </c>
    </row>
    <row r="15" spans="1:5" s="537" customFormat="1" ht="12.75" customHeight="1">
      <c r="A15" s="538" t="s">
        <v>448</v>
      </c>
      <c r="B15" s="830" t="str">
        <f>CONCATENATE("Bevölkerung mit einem Abschluss im Tertiärbereich nach Altersgruppen und Geschlecht in % (",RIGHT($A$2,4)-2,")")</f>
        <v>Bevölkerung mit einem Abschluss im Tertiärbereich nach Altersgruppen und Geschlecht in % (2012)</v>
      </c>
      <c r="C15" s="830"/>
      <c r="D15" s="830"/>
      <c r="E15" s="537">
        <f>E14+1</f>
        <v>10</v>
      </c>
    </row>
    <row r="16" spans="1:5" s="537" customFormat="1" ht="12">
      <c r="A16" s="538" t="s">
        <v>447</v>
      </c>
      <c r="B16" s="832" t="s">
        <v>104</v>
      </c>
      <c r="C16" s="832"/>
      <c r="D16" s="832"/>
    </row>
    <row r="17" spans="1:5" s="537" customFormat="1" ht="12.75" customHeight="1">
      <c r="A17" s="538"/>
      <c r="B17" s="830" t="str">
        <f>CONCATENATE("    des Tertiärbereichs nach Geschlecht in % (",RIGHT($A$2,4)-2,")")</f>
        <v xml:space="preserve">    des Tertiärbereichs nach Geschlecht in % (2012)</v>
      </c>
      <c r="C17" s="830"/>
      <c r="D17" s="830"/>
      <c r="E17" s="537">
        <f>E15+1</f>
        <v>11</v>
      </c>
    </row>
    <row r="18" spans="1:5" s="537" customFormat="1" ht="12.75" customHeight="1">
      <c r="A18" s="538" t="s">
        <v>446</v>
      </c>
      <c r="B18" s="830" t="str">
        <f>CONCATENATE("Entwicklung des Bildungsstandes der 25- bis 64-Jährigen in % (",RIGHT($A$2,4)-8," bis ",RIGHT($A$2,4)-2,")")</f>
        <v>Entwicklung des Bildungsstandes der 25- bis 64-Jährigen in % (2006 bis 2012)</v>
      </c>
      <c r="C18" s="830"/>
      <c r="D18" s="830"/>
      <c r="E18" s="537">
        <f>E17+1</f>
        <v>12</v>
      </c>
    </row>
    <row r="19" spans="1:5" ht="12.75" customHeight="1">
      <c r="A19" s="113"/>
    </row>
    <row r="20" spans="1:5" s="537" customFormat="1" ht="19.5" customHeight="1">
      <c r="A20" s="540" t="s">
        <v>445</v>
      </c>
      <c r="B20" s="538"/>
    </row>
    <row r="21" spans="1:5" s="537" customFormat="1" ht="12">
      <c r="A21" s="538" t="s">
        <v>444</v>
      </c>
      <c r="B21" s="830" t="str">
        <f>CONCATENATE("Abschlussquoten im Tertiärbereich A und in weiterführenden Forschungsprogrammen nach Geschlecht in % (",RIGHT($A$2,4)-2,")")</f>
        <v>Abschlussquoten im Tertiärbereich A und in weiterführenden Forschungsprogrammen nach Geschlecht in % (2012)</v>
      </c>
      <c r="C21" s="830"/>
      <c r="D21" s="830"/>
      <c r="E21" s="537">
        <f>E18+1</f>
        <v>13</v>
      </c>
    </row>
    <row r="22" spans="1:5" s="537" customFormat="1" ht="12">
      <c r="A22" s="538" t="s">
        <v>443</v>
      </c>
      <c r="B22" s="830" t="str">
        <f>CONCATENATE("Absolventinnenanteil im Tertiärbereich A nach Fächergruppen in % (",RIGHT($A$2,4)-2,")")</f>
        <v>Absolventinnenanteil im Tertiärbereich A nach Fächergruppen in % (2012)</v>
      </c>
      <c r="C22" s="830"/>
      <c r="D22" s="830"/>
      <c r="E22" s="537">
        <f>E21+1</f>
        <v>14</v>
      </c>
    </row>
    <row r="23" spans="1:5" ht="12.75" customHeight="1">
      <c r="A23" s="113"/>
    </row>
    <row r="24" spans="1:5" s="540" customFormat="1" ht="19.5" customHeight="1">
      <c r="A24" s="540" t="s">
        <v>442</v>
      </c>
      <c r="C24" s="550"/>
    </row>
    <row r="25" spans="1:5" s="537" customFormat="1" ht="12">
      <c r="A25" s="538" t="s">
        <v>441</v>
      </c>
      <c r="B25" s="830" t="str">
        <f>CONCATENATE("Beschäftigungsquoten der 25- bis 64-Jährigen nach Bildungsstand in % (",RIGHT($A$2,4)-2,")")</f>
        <v>Beschäftigungsquoten der 25- bis 64-Jährigen nach Bildungsstand in % (2012)</v>
      </c>
      <c r="C25" s="830"/>
      <c r="D25" s="830"/>
      <c r="E25" s="537">
        <f>E22+1</f>
        <v>15</v>
      </c>
    </row>
    <row r="26" spans="1:5" s="537" customFormat="1" ht="12">
      <c r="A26" s="538" t="s">
        <v>440</v>
      </c>
      <c r="B26" s="830" t="str">
        <f>CONCATENATE("Beschäftigungsquoten der 25- bis 64-Jährigen nach Bildungsstand und Geschlecht in % (",RIGHT($A$2,4)-2,")")</f>
        <v>Beschäftigungsquoten der 25- bis 64-Jährigen nach Bildungsstand und Geschlecht in % (2012)</v>
      </c>
      <c r="C26" s="830"/>
      <c r="D26" s="830"/>
      <c r="E26" s="537">
        <f t="shared" ref="E26:E34" si="0">E25+1</f>
        <v>16</v>
      </c>
    </row>
    <row r="27" spans="1:5" s="537" customFormat="1" ht="12">
      <c r="A27" s="538" t="s">
        <v>439</v>
      </c>
      <c r="B27" s="830" t="str">
        <f>CONCATENATE("Erwerbslosenquoten der 25- bis 64-Jährigen nach Bildungsstand in % (",RIGHT($A$2,4)-2,")")</f>
        <v>Erwerbslosenquoten der 25- bis 64-Jährigen nach Bildungsstand in % (2012)</v>
      </c>
      <c r="C27" s="830"/>
      <c r="D27" s="830"/>
      <c r="E27" s="537">
        <f t="shared" si="0"/>
        <v>17</v>
      </c>
    </row>
    <row r="28" spans="1:5" s="537" customFormat="1" ht="12">
      <c r="A28" s="538" t="s">
        <v>438</v>
      </c>
      <c r="B28" s="830" t="str">
        <f>CONCATENATE("Erwerbslosenquoten der 25- bis 64-Jährigen nach Bildungsstand und Geschlecht in % (",RIGHT($A$2,4)-2,")")</f>
        <v>Erwerbslosenquoten der 25- bis 64-Jährigen nach Bildungsstand und Geschlecht in % (2012)</v>
      </c>
      <c r="C28" s="830"/>
      <c r="D28" s="830"/>
      <c r="E28" s="537">
        <f t="shared" si="0"/>
        <v>18</v>
      </c>
    </row>
    <row r="29" spans="1:5" s="537" customFormat="1" ht="12">
      <c r="A29" s="538" t="s">
        <v>437</v>
      </c>
      <c r="B29" s="830" t="str">
        <f>CONCATENATE("Entwicklung der Beschäftigungsquoten nach Bildungsstand in % (",RIGHT($A$2,4)-8," bis ",RIGHT($A$2,4)-2,")")</f>
        <v>Entwicklung der Beschäftigungsquoten nach Bildungsstand in % (2006 bis 2012)</v>
      </c>
      <c r="C29" s="830"/>
      <c r="D29" s="830"/>
      <c r="E29" s="537">
        <f t="shared" si="0"/>
        <v>19</v>
      </c>
    </row>
    <row r="30" spans="1:5" s="537" customFormat="1" ht="12">
      <c r="A30" s="538" t="s">
        <v>436</v>
      </c>
      <c r="B30" s="830" t="str">
        <f>CONCATENATE("Entwicklung der Beschäftigungsquoten für Männer nach Bildungsstand in % (",RIGHT($A$2,4)-8," bis ",RIGHT($A$2,4)-2,")")</f>
        <v>Entwicklung der Beschäftigungsquoten für Männer nach Bildungsstand in % (2006 bis 2012)</v>
      </c>
      <c r="C30" s="830"/>
      <c r="D30" s="830"/>
      <c r="E30" s="537">
        <f t="shared" si="0"/>
        <v>20</v>
      </c>
    </row>
    <row r="31" spans="1:5" s="537" customFormat="1" ht="12">
      <c r="A31" s="538" t="s">
        <v>435</v>
      </c>
      <c r="B31" s="830" t="str">
        <f>CONCATENATE("Entwicklung der Beschäftigungsquoten für Frauen nach Bildungsstand in % (",RIGHT($A$2,4)-8," bis ",RIGHT($A$2,4)-2,")")</f>
        <v>Entwicklung der Beschäftigungsquoten für Frauen nach Bildungsstand in % (2006 bis 2012)</v>
      </c>
      <c r="C31" s="830"/>
      <c r="D31" s="830"/>
      <c r="E31" s="537">
        <f t="shared" si="0"/>
        <v>21</v>
      </c>
    </row>
    <row r="32" spans="1:5" s="537" customFormat="1" ht="12">
      <c r="A32" s="538" t="s">
        <v>434</v>
      </c>
      <c r="B32" s="830" t="str">
        <f>CONCATENATE("Entwicklung der Erwerbslosenquoten nach Bildungsstand in % (",RIGHT($A$2,4)-8," bis ",RIGHT($A$2,4)-2,")")</f>
        <v>Entwicklung der Erwerbslosenquoten nach Bildungsstand in % (2006 bis 2012)</v>
      </c>
      <c r="C32" s="830"/>
      <c r="D32" s="830"/>
      <c r="E32" s="537">
        <f t="shared" si="0"/>
        <v>22</v>
      </c>
    </row>
    <row r="33" spans="1:5" s="537" customFormat="1" ht="12">
      <c r="A33" s="538" t="s">
        <v>433</v>
      </c>
      <c r="B33" s="830" t="str">
        <f>CONCATENATE("Entwicklung der Erwerbslosenquoten für Männer nach Bildungsstand in % (",RIGHT($A$2,4)-8," bis ",RIGHT($A$2,4)-2,")")</f>
        <v>Entwicklung der Erwerbslosenquoten für Männer nach Bildungsstand in % (2006 bis 2012)</v>
      </c>
      <c r="C33" s="830"/>
      <c r="D33" s="830"/>
      <c r="E33" s="537">
        <f t="shared" si="0"/>
        <v>23</v>
      </c>
    </row>
    <row r="34" spans="1:5" s="537" customFormat="1" ht="12">
      <c r="A34" s="538" t="s">
        <v>432</v>
      </c>
      <c r="B34" s="830" t="str">
        <f>CONCATENATE("Entwicklung der Erwerbslosenquoten für Frauen nach Bildungsstand in % (",RIGHT($A$2,4)-8," bis ",RIGHT($A$2,4)-2,")")</f>
        <v>Entwicklung der Erwerbslosenquoten für Frauen nach Bildungsstand in % (2006 bis 2012)</v>
      </c>
      <c r="C34" s="830"/>
      <c r="D34" s="830"/>
      <c r="E34" s="537">
        <f t="shared" si="0"/>
        <v>24</v>
      </c>
    </row>
    <row r="35" spans="1:5" s="548" customFormat="1">
      <c r="A35" s="549" t="s">
        <v>473</v>
      </c>
      <c r="B35" s="833" t="s">
        <v>487</v>
      </c>
      <c r="C35" s="833"/>
      <c r="D35" s="833"/>
    </row>
    <row r="36" spans="1:5" s="548" customFormat="1" ht="12.75" customHeight="1">
      <c r="A36" s="549"/>
      <c r="B36" s="830" t="str">
        <f>CONCATENATE("    nach Ausrichtung des abgeschlossenen Bildungsgangs und Geschlecht in % (",RIGHT($A$2,4)-2,")")</f>
        <v xml:space="preserve">    nach Ausrichtung des abgeschlossenen Bildungsgangs und Geschlecht in % (2012)</v>
      </c>
      <c r="C36" s="830"/>
      <c r="D36" s="830"/>
      <c r="E36" s="548">
        <f>E34+1</f>
        <v>25</v>
      </c>
    </row>
    <row r="37" spans="1:5" ht="19.5" customHeight="1">
      <c r="A37" s="147"/>
      <c r="B37" s="113"/>
      <c r="C37" s="147"/>
    </row>
    <row r="38" spans="1:5" s="544" customFormat="1" ht="19.5" customHeight="1">
      <c r="A38" s="545" t="s">
        <v>431</v>
      </c>
    </row>
    <row r="39" spans="1:5" s="542" customFormat="1" ht="19.5" customHeight="1">
      <c r="A39" s="543" t="s">
        <v>430</v>
      </c>
    </row>
    <row r="40" spans="1:5" s="537" customFormat="1" ht="12">
      <c r="A40" s="538" t="s">
        <v>429</v>
      </c>
      <c r="B40" s="830" t="str">
        <f>CONCATENATE("Jährliche Ausgaben für Bildungseinrichtungen pro Schüler/Studierenden (",RIGHT($A$2,4)-3,")")</f>
        <v>Jährliche Ausgaben für Bildungseinrichtungen pro Schüler/Studierenden (2011)</v>
      </c>
      <c r="C40" s="830"/>
      <c r="D40" s="830"/>
      <c r="E40" s="537">
        <f>E36+1</f>
        <v>26</v>
      </c>
    </row>
    <row r="41" spans="1:5" s="537" customFormat="1" ht="12">
      <c r="A41" s="538" t="s">
        <v>428</v>
      </c>
      <c r="B41" s="832" t="s">
        <v>427</v>
      </c>
      <c r="C41" s="832"/>
      <c r="D41" s="832"/>
    </row>
    <row r="42" spans="1:5" s="537" customFormat="1" ht="12">
      <c r="A42" s="538"/>
      <c r="B42" s="830" t="str">
        <f>CONCATENATE("    im Verhältnis zum BIP pro Kopf in % (",RIGHT($A$2,4)-3,")")</f>
        <v xml:space="preserve">    im Verhältnis zum BIP pro Kopf in % (2011)</v>
      </c>
      <c r="C42" s="830"/>
      <c r="D42" s="830"/>
      <c r="E42" s="537">
        <f>E40+1</f>
        <v>27</v>
      </c>
    </row>
    <row r="43" spans="1:5" s="537" customFormat="1" ht="12">
      <c r="A43" s="538" t="s">
        <v>426</v>
      </c>
      <c r="B43" s="832" t="s">
        <v>164</v>
      </c>
      <c r="C43" s="832"/>
      <c r="D43" s="832"/>
    </row>
    <row r="44" spans="1:5" s="537" customFormat="1" ht="12">
      <c r="A44" s="538"/>
      <c r="B44" s="830" t="str">
        <f>CONCATENATE("    nach Ausrichtung des Bildungsgangs (",RIGHT($A$2,4)-3,")")</f>
        <v xml:space="preserve">    nach Ausrichtung des Bildungsgangs (2011)</v>
      </c>
      <c r="C44" s="830"/>
      <c r="D44" s="830"/>
      <c r="E44" s="537">
        <f>E42+1</f>
        <v>28</v>
      </c>
    </row>
    <row r="45" spans="1:5">
      <c r="A45" s="113"/>
      <c r="B45" s="547"/>
      <c r="C45" s="547"/>
      <c r="D45" s="547"/>
    </row>
    <row r="46" spans="1:5" s="538" customFormat="1" ht="19.5" customHeight="1">
      <c r="A46" s="540" t="s">
        <v>425</v>
      </c>
    </row>
    <row r="47" spans="1:5" s="537" customFormat="1" ht="12">
      <c r="A47" s="538" t="s">
        <v>424</v>
      </c>
      <c r="B47" s="830" t="str">
        <f>CONCATENATE("Öffentliche Gesamtausgaben für Bildung in % des BIP (",RIGHT($A$2,4)-3,")")</f>
        <v>Öffentliche Gesamtausgaben für Bildung in % des BIP (2011)</v>
      </c>
      <c r="C47" s="830"/>
      <c r="D47" s="830"/>
      <c r="E47" s="537">
        <f>E44+1</f>
        <v>29</v>
      </c>
    </row>
    <row r="48" spans="1:5" ht="19.5" customHeight="1">
      <c r="A48" s="113"/>
      <c r="B48" s="113"/>
      <c r="C48" s="113"/>
      <c r="D48" s="113"/>
    </row>
    <row r="49" spans="1:5" s="544" customFormat="1" ht="19.5" customHeight="1">
      <c r="A49" s="545" t="s">
        <v>423</v>
      </c>
    </row>
    <row r="50" spans="1:5" s="542" customFormat="1" ht="19.5" customHeight="1">
      <c r="A50" s="543" t="s">
        <v>422</v>
      </c>
    </row>
    <row r="51" spans="1:5" s="537" customFormat="1" ht="12">
      <c r="A51" s="538" t="s">
        <v>421</v>
      </c>
      <c r="B51" s="830" t="str">
        <f>CONCATENATE("Bildungsbeteiligung nach Alter in % (",RIGHT($A$2,4)-2,")")</f>
        <v>Bildungsbeteiligung nach Alter in % (2012)</v>
      </c>
      <c r="C51" s="830"/>
      <c r="D51" s="830"/>
      <c r="E51" s="537">
        <f>E47+1</f>
        <v>30</v>
      </c>
    </row>
    <row r="52" spans="1:5" s="537" customFormat="1" ht="12">
      <c r="A52" s="538" t="s">
        <v>420</v>
      </c>
      <c r="B52" s="830" t="str">
        <f>CONCATENATE("Übergangscharakteristika bei 15- bis 20-Jährigen nach Bildungsbereichen in % (",RIGHT($A$2,4)-2,")")</f>
        <v>Übergangscharakteristika bei 15- bis 20-Jährigen nach Bildungsbereichen in % (2012)</v>
      </c>
      <c r="C52" s="830"/>
      <c r="D52" s="830"/>
      <c r="E52" s="537">
        <f>E51+1</f>
        <v>31</v>
      </c>
    </row>
    <row r="53" spans="1:5" s="537" customFormat="1" ht="12">
      <c r="A53" s="538" t="s">
        <v>419</v>
      </c>
      <c r="B53" s="830" t="str">
        <f>CONCATENATE("Entwicklung der Bildungsbeteiligung in % (",RIGHT($A$2,4)-8," bis ",RIGHT($A$2,4)-2,")")</f>
        <v>Entwicklung der Bildungsbeteiligung in % (2006 bis 2012)</v>
      </c>
      <c r="C53" s="830"/>
      <c r="D53" s="830"/>
      <c r="E53" s="537">
        <f>E52+1</f>
        <v>32</v>
      </c>
    </row>
    <row r="54" spans="1:5" s="537" customFormat="1" ht="12">
      <c r="A54" s="538" t="s">
        <v>418</v>
      </c>
      <c r="B54" s="830" t="str">
        <f>CONCATENATE("Verteilung der Schüler im Primar- und Sekundarbereich nach Art der Bildungseinrichtung in % (",RIGHT($A$2,4)-2,")")</f>
        <v>Verteilung der Schüler im Primar- und Sekundarbereich nach Art der Bildungseinrichtung in % (2012)</v>
      </c>
      <c r="C54" s="830"/>
      <c r="D54" s="830"/>
      <c r="E54" s="537">
        <f>E53+1</f>
        <v>33</v>
      </c>
    </row>
    <row r="55" spans="1:5" s="537" customFormat="1" ht="12">
      <c r="A55" s="538" t="s">
        <v>417</v>
      </c>
      <c r="B55" s="832" t="s">
        <v>416</v>
      </c>
      <c r="C55" s="832"/>
      <c r="D55" s="832"/>
    </row>
    <row r="56" spans="1:5" s="537" customFormat="1" ht="12">
      <c r="A56" s="538"/>
      <c r="B56" s="830" t="str">
        <f>CONCATENATE("    bzw. Vollzeit- oder Teilzeitstudium in % (",RIGHT($A$2,4)-2,")")</f>
        <v xml:space="preserve">    bzw. Vollzeit- oder Teilzeitstudium in % (2012)</v>
      </c>
      <c r="C56" s="830"/>
      <c r="D56" s="830"/>
      <c r="E56" s="537">
        <f>E54+1</f>
        <v>34</v>
      </c>
    </row>
    <row r="57" spans="1:5" s="537" customFormat="1" ht="12">
      <c r="A57" s="538" t="s">
        <v>474</v>
      </c>
      <c r="B57" s="830" t="str">
        <f>CONCATENATE("Bildungserwartung in Jahren nach Geschlecht (",RIGHT($A$2,4)-2,")")</f>
        <v>Bildungserwartung in Jahren nach Geschlecht (2012)</v>
      </c>
      <c r="C57" s="830"/>
      <c r="D57" s="830"/>
      <c r="E57" s="537">
        <f>E56+1</f>
        <v>35</v>
      </c>
    </row>
    <row r="58" spans="1:5">
      <c r="A58" s="113"/>
      <c r="B58" s="113"/>
      <c r="C58" s="113"/>
      <c r="D58" s="113"/>
    </row>
    <row r="59" spans="1:5" s="538" customFormat="1" ht="19.5" customHeight="1">
      <c r="A59" s="540" t="s">
        <v>415</v>
      </c>
    </row>
    <row r="60" spans="1:5" s="537" customFormat="1" ht="12">
      <c r="A60" s="538" t="s">
        <v>414</v>
      </c>
      <c r="B60" s="830" t="str">
        <f>CONCATENATE("Bildungsbeteiligung im Elementar- und Primarbereich nach Alter in % (",RIGHT($A$2,4)-2,")")</f>
        <v>Bildungsbeteiligung im Elementar- und Primarbereich nach Alter in % (2012)</v>
      </c>
      <c r="C60" s="830"/>
      <c r="D60" s="830"/>
      <c r="E60" s="537">
        <f>E57+1</f>
        <v>36</v>
      </c>
    </row>
    <row r="61" spans="1:5" s="537" customFormat="1" ht="12">
      <c r="A61" s="538" t="s">
        <v>413</v>
      </c>
      <c r="B61" s="830" t="str">
        <f>CONCATENATE("Merkmale von Bildungsprogrammen im Elementarbereich (",RIGHT($A$2,4)-2,")")</f>
        <v>Merkmale von Bildungsprogrammen im Elementarbereich (2012)</v>
      </c>
      <c r="C61" s="830"/>
      <c r="D61" s="830"/>
      <c r="E61" s="537">
        <f>E60+1</f>
        <v>37</v>
      </c>
    </row>
    <row r="62" spans="1:5">
      <c r="A62" s="113"/>
      <c r="B62" s="113"/>
      <c r="C62" s="113"/>
      <c r="D62" s="113"/>
    </row>
    <row r="63" spans="1:5" s="538" customFormat="1" ht="19.5" customHeight="1">
      <c r="A63" s="540" t="s">
        <v>412</v>
      </c>
    </row>
    <row r="64" spans="1:5" s="537" customFormat="1" ht="12">
      <c r="A64" s="538" t="s">
        <v>411</v>
      </c>
      <c r="B64" s="830" t="str">
        <f>CONCATENATE("Studienanfängerquote im Tertiärbereich A nach Geschlecht in % (",RIGHT($A$2,4)-2,")")</f>
        <v>Studienanfängerquote im Tertiärbereich A nach Geschlecht in % (2012)</v>
      </c>
      <c r="C64" s="830"/>
      <c r="D64" s="830"/>
      <c r="E64" s="537">
        <f>E61+1</f>
        <v>38</v>
      </c>
    </row>
    <row r="65" spans="1:5" s="537" customFormat="1" ht="12">
      <c r="A65" s="538" t="s">
        <v>410</v>
      </c>
      <c r="B65" s="830" t="str">
        <f ca="1">CONCATENATE("Entwicklung der Studienanfängerquote im Tertiärbereich A in % (2000 bis ",RIGHT($A$2,4)-2,")")</f>
        <v>Entwicklung der Studienanfängerquote im Tertiärbereich A in % (2000 bis 2012)</v>
      </c>
      <c r="C65" s="830"/>
      <c r="D65" s="830"/>
      <c r="E65" s="537">
        <f>E64+1</f>
        <v>39</v>
      </c>
    </row>
    <row r="66" spans="1:5" s="597" customFormat="1" ht="12">
      <c r="A66" s="538" t="s">
        <v>475</v>
      </c>
      <c r="B66" s="830" t="str">
        <f ca="1">CONCATENATE("Entwicklung der Studienanfängerquote der Männer im Tertiärbereich A in % (2000 bis ",RIGHT($A$2,4)-2,")")</f>
        <v>Entwicklung der Studienanfängerquote der Männer im Tertiärbereich A in % (2000 bis 2012)</v>
      </c>
      <c r="C66" s="830"/>
      <c r="D66" s="830"/>
      <c r="E66" s="597">
        <f>E65+1</f>
        <v>40</v>
      </c>
    </row>
    <row r="67" spans="1:5" s="597" customFormat="1" ht="12">
      <c r="A67" s="538" t="s">
        <v>476</v>
      </c>
      <c r="B67" s="830" t="str">
        <f ca="1">CONCATENATE("Entwicklung der Studienanfängerquote der Frauen im Tertiärbereich A in % (2000 bis ",RIGHT($A$2,4)-2,")")</f>
        <v>Entwicklung der Studienanfängerquote der Frauen im Tertiärbereich A in % (2000 bis 2012)</v>
      </c>
      <c r="C67" s="830"/>
      <c r="D67" s="830"/>
      <c r="E67" s="597">
        <f>E66+1</f>
        <v>41</v>
      </c>
    </row>
    <row r="68" spans="1:5" s="537" customFormat="1" ht="12">
      <c r="A68" s="538" t="s">
        <v>409</v>
      </c>
      <c r="B68" s="830" t="str">
        <f>CONCATENATE("Verteilung der Anfänger im Tertiärbereich nach Fächergruppen in % (",RIGHT($A$2,4)-2,")")</f>
        <v>Verteilung der Anfänger im Tertiärbereich nach Fächergruppen in % (2012)</v>
      </c>
      <c r="C68" s="830"/>
      <c r="D68" s="830"/>
      <c r="E68" s="537">
        <f>E67+1</f>
        <v>42</v>
      </c>
    </row>
    <row r="69" spans="1:5" s="537" customFormat="1" ht="12">
      <c r="A69" s="538" t="s">
        <v>408</v>
      </c>
      <c r="B69" s="830" t="str">
        <f>CONCATENATE("Verteilung der Anfänger im Tertiärbereich nach Fächergruppen und Geschlecht in % (",RIGHT($A$2,4)-2,")")</f>
        <v>Verteilung der Anfänger im Tertiärbereich nach Fächergruppen und Geschlecht in % (2012)</v>
      </c>
      <c r="C69" s="830"/>
      <c r="D69" s="830"/>
      <c r="E69" s="537">
        <f>E68+1</f>
        <v>43</v>
      </c>
    </row>
    <row r="70" spans="1:5">
      <c r="A70" s="113"/>
      <c r="B70" s="113"/>
      <c r="C70" s="113"/>
      <c r="D70" s="113"/>
    </row>
    <row r="71" spans="1:5" s="538" customFormat="1" ht="19.5" customHeight="1">
      <c r="A71" s="540" t="s">
        <v>491</v>
      </c>
    </row>
    <row r="72" spans="1:5" s="537" customFormat="1" ht="12">
      <c r="A72" s="538" t="s">
        <v>407</v>
      </c>
      <c r="B72" s="830" t="str">
        <f>CONCATENATE("Gesamtzahl und Verteilung internationaler Studierender im Tertiärbereich A nach Geschlecht (",RIGHT($A$2,4)-2,")")</f>
        <v>Gesamtzahl und Verteilung internationaler Studierender im Tertiärbereich A nach Geschlecht (2012)</v>
      </c>
      <c r="C72" s="830"/>
      <c r="D72" s="830"/>
      <c r="E72" s="537">
        <f>E69+1</f>
        <v>44</v>
      </c>
    </row>
    <row r="73" spans="1:5" s="537" customFormat="1" ht="12">
      <c r="A73" s="538" t="s">
        <v>406</v>
      </c>
      <c r="B73" s="830" t="str">
        <f>CONCATENATE("Gesamtzahl und Verteilung internationaler Studierender im Tertiärbereich A nach Fächergruppen (",RIGHT($A$2,4)-2,")")</f>
        <v>Gesamtzahl und Verteilung internationaler Studierender im Tertiärbereich A nach Fächergruppen (2012)</v>
      </c>
      <c r="C73" s="830"/>
      <c r="D73" s="830"/>
      <c r="E73" s="537">
        <f>E72+1</f>
        <v>45</v>
      </c>
    </row>
    <row r="74" spans="1:5" s="537" customFormat="1" ht="12">
      <c r="A74" s="538" t="s">
        <v>405</v>
      </c>
      <c r="B74" s="830" t="str">
        <f>CONCATENATE("Anteil internationaler Studierender im Tertiärbereich A nach ausgewählten Herkunftsstaaten in % (",RIGHT($A$2,4)-2,")")</f>
        <v>Anteil internationaler Studierender im Tertiärbereich A nach ausgewählten Herkunftsstaaten in % (2012)</v>
      </c>
      <c r="C74" s="830"/>
      <c r="D74" s="830"/>
      <c r="E74" s="537">
        <f>E73+1</f>
        <v>46</v>
      </c>
    </row>
    <row r="75" spans="1:5">
      <c r="A75" s="113"/>
      <c r="B75" s="113"/>
      <c r="C75" s="113"/>
      <c r="D75" s="113"/>
    </row>
    <row r="76" spans="1:5" s="538" customFormat="1" ht="19.5" customHeight="1">
      <c r="A76" s="540" t="s">
        <v>404</v>
      </c>
    </row>
    <row r="77" spans="1:5" s="537" customFormat="1" ht="12">
      <c r="A77" s="538" t="s">
        <v>403</v>
      </c>
      <c r="B77" s="830" t="str">
        <f>CONCATENATE("Zu erwartende Jahre in Ausbildung und nicht in Ausbildung für 15- bis 29-Jährige (",RIGHT($A$2,4)-2,")")</f>
        <v>Zu erwartende Jahre in Ausbildung und nicht in Ausbildung für 15- bis 29-Jährige (2012)</v>
      </c>
      <c r="C77" s="830"/>
      <c r="D77" s="830"/>
      <c r="E77" s="537">
        <f>E74+1</f>
        <v>47</v>
      </c>
    </row>
    <row r="78" spans="1:5" s="537" customFormat="1" ht="12">
      <c r="A78" s="538" t="s">
        <v>402</v>
      </c>
      <c r="B78" s="830" t="str">
        <f>CONCATENATE("Zu erwartende Jahre in Ausbildung und nicht in Ausbildung für 15- bis 29-Jährige nach Geschlecht (",RIGHT($A$2,4)-2,")")</f>
        <v>Zu erwartende Jahre in Ausbildung und nicht in Ausbildung für 15- bis 29-Jährige nach Geschlecht (2012)</v>
      </c>
      <c r="C78" s="830"/>
      <c r="D78" s="830"/>
      <c r="E78" s="537">
        <f t="shared" ref="E78:E83" si="1">E77+1</f>
        <v>48</v>
      </c>
    </row>
    <row r="79" spans="1:5" s="597" customFormat="1" ht="12">
      <c r="A79" s="538" t="s">
        <v>477</v>
      </c>
      <c r="B79" s="830" t="str">
        <f t="shared" ref="B79" si="2">CONCATENATE("Anteil junger Menschen, die sich in Ausbildung bzw. nicht in Ausbildung befinden, nach Altersgruppen in % (",RIGHT($A$2,4)-2,")")</f>
        <v>Anteil junger Menschen, die sich in Ausbildung bzw. nicht in Ausbildung befinden, nach Altersgruppen in % (2012)</v>
      </c>
      <c r="C79" s="830"/>
      <c r="D79" s="830"/>
      <c r="E79" s="597">
        <f t="shared" si="1"/>
        <v>49</v>
      </c>
    </row>
    <row r="80" spans="1:5" s="597" customFormat="1" ht="12">
      <c r="A80" s="538" t="s">
        <v>478</v>
      </c>
      <c r="B80" s="830" t="str">
        <f>CONCATENATE("Anteil junger Männer, die sich in Ausbildung bzw. nicht in Ausbildung befinden, nach Altersgruppen in % (",RIGHT($A$2,4)-2,")")</f>
        <v>Anteil junger Männer, die sich in Ausbildung bzw. nicht in Ausbildung befinden, nach Altersgruppen in % (2012)</v>
      </c>
      <c r="C80" s="830"/>
      <c r="D80" s="830"/>
      <c r="E80" s="597">
        <f t="shared" si="1"/>
        <v>50</v>
      </c>
    </row>
    <row r="81" spans="1:5" s="537" customFormat="1" ht="12">
      <c r="A81" s="538" t="s">
        <v>479</v>
      </c>
      <c r="B81" s="830" t="str">
        <f>CONCATENATE("Anteil junger Frauen, die sich in Ausbildung bzw. nicht in Ausbildung befinden, nach Altersgruppen in % (",RIGHT($A$2,4)-2,")")</f>
        <v>Anteil junger Frauen, die sich in Ausbildung bzw. nicht in Ausbildung befinden, nach Altersgruppen in % (2012)</v>
      </c>
      <c r="C81" s="830"/>
      <c r="D81" s="830"/>
      <c r="E81" s="537">
        <f t="shared" si="1"/>
        <v>51</v>
      </c>
    </row>
    <row r="82" spans="1:5" s="537" customFormat="1" ht="12">
      <c r="A82" s="538" t="s">
        <v>401</v>
      </c>
      <c r="B82" s="830" t="str">
        <f ca="1">CONCATENATE("Anteil der frühen Schulabgänger nach Geschlecht sowie nach Erwerbsbeteiligung (",RIGHT($A$2,4)-2,")")</f>
        <v>Anteil der frühen Schulabgänger nach Geschlecht sowie nach Erwerbsbeteiligung (2012)</v>
      </c>
      <c r="C82" s="830"/>
      <c r="D82" s="830"/>
      <c r="E82" s="537">
        <f t="shared" si="1"/>
        <v>52</v>
      </c>
    </row>
    <row r="83" spans="1:5" s="597" customFormat="1" ht="12">
      <c r="A83" s="538" t="s">
        <v>480</v>
      </c>
      <c r="B83" s="830" t="str">
        <f>CONCATENATE("Anteil junger Menschen, die sich in Ausbildung bzw. nicht in Ausbildung befinden, nach Bildungsstand (",RIGHT($A$2,4)-2,")")</f>
        <v>Anteil junger Menschen, die sich in Ausbildung bzw. nicht in Ausbildung befinden, nach Bildungsstand (2012)</v>
      </c>
      <c r="C83" s="830"/>
      <c r="D83" s="830"/>
      <c r="E83" s="597">
        <f t="shared" si="1"/>
        <v>53</v>
      </c>
    </row>
    <row r="84" spans="1:5">
      <c r="A84" s="113"/>
      <c r="B84" s="546"/>
      <c r="C84" s="113"/>
      <c r="D84" s="113"/>
    </row>
    <row r="85" spans="1:5" s="538" customFormat="1" ht="19.5" customHeight="1">
      <c r="A85" s="540" t="s">
        <v>400</v>
      </c>
    </row>
    <row r="86" spans="1:5" s="537" customFormat="1" ht="12">
      <c r="A86" s="538" t="s">
        <v>399</v>
      </c>
      <c r="B86" s="834" t="s">
        <v>398</v>
      </c>
      <c r="C86" s="834"/>
      <c r="D86" s="834"/>
    </row>
    <row r="87" spans="1:5" s="537" customFormat="1" ht="12">
      <c r="A87" s="538"/>
      <c r="B87" s="830" t="str">
        <f>CONCATENATE("    nach Geschlecht in % (",RIGHT($A$2,4)-2,")")</f>
        <v xml:space="preserve">    nach Geschlecht in % (2012)</v>
      </c>
      <c r="C87" s="830"/>
      <c r="D87" s="830"/>
      <c r="E87" s="537">
        <f>E83+1</f>
        <v>54</v>
      </c>
    </row>
    <row r="88" spans="1:5" ht="19.5" customHeight="1">
      <c r="A88" s="147"/>
      <c r="B88" s="835"/>
      <c r="C88" s="835"/>
      <c r="D88" s="835"/>
    </row>
    <row r="89" spans="1:5" s="544" customFormat="1" ht="19.5" customHeight="1">
      <c r="A89" s="545" t="s">
        <v>397</v>
      </c>
    </row>
    <row r="90" spans="1:5" s="542" customFormat="1" ht="19.5" customHeight="1">
      <c r="A90" s="543" t="s">
        <v>396</v>
      </c>
    </row>
    <row r="91" spans="1:5" s="537" customFormat="1" ht="12">
      <c r="A91" s="538" t="s">
        <v>395</v>
      </c>
      <c r="B91" s="830" t="str">
        <f>CONCATENATE("Durchschnittliche Klassengröße nach Art der Bildungseinrichtung und Bildungsbereich (",RIGHT($A$2,4)-2,")")</f>
        <v>Durchschnittliche Klassengröße nach Art der Bildungseinrichtung und Bildungsbereich (2012)</v>
      </c>
      <c r="C91" s="830"/>
      <c r="D91" s="830"/>
      <c r="E91" s="537">
        <f>E87+1</f>
        <v>55</v>
      </c>
    </row>
    <row r="92" spans="1:5" s="537" customFormat="1" ht="12">
      <c r="A92" s="538" t="s">
        <v>394</v>
      </c>
      <c r="B92" s="830" t="str">
        <f>CONCATENATE("Zahlenmäßiges Schüler-Lehrkräfte-Verhältnis im Primarbereich und im Sekundarbereich I (",RIGHT($A$2,4)-2,")")</f>
        <v>Zahlenmäßiges Schüler-Lehrkräfte-Verhältnis im Primarbereich und im Sekundarbereich I (2012)</v>
      </c>
      <c r="C92" s="830"/>
      <c r="D92" s="830"/>
      <c r="E92" s="537">
        <f>E91+1</f>
        <v>56</v>
      </c>
    </row>
    <row r="93" spans="1:5" s="537" customFormat="1" ht="12">
      <c r="A93" s="538" t="s">
        <v>393</v>
      </c>
      <c r="B93" s="830" t="str">
        <f>CONCATENATE("Zahlenmäßiges Studierende-Lehrkräfte-Verhältnis im Tertiärbereich (ISCED 5A/6, ",RIGHT($A$2,4)-2,")")</f>
        <v>Zahlenmäßiges Studierende-Lehrkräfte-Verhältnis im Tertiärbereich (ISCED 5A/6, 2012)</v>
      </c>
      <c r="C93" s="830"/>
      <c r="D93" s="830"/>
      <c r="E93" s="537">
        <f>E92+1</f>
        <v>57</v>
      </c>
    </row>
    <row r="94" spans="1:5">
      <c r="A94" s="113"/>
      <c r="B94" s="541"/>
    </row>
    <row r="95" spans="1:5" s="538" customFormat="1" ht="19.5" customHeight="1">
      <c r="A95" s="540" t="s">
        <v>392</v>
      </c>
      <c r="B95" s="539"/>
    </row>
    <row r="96" spans="1:5" s="537" customFormat="1" ht="12">
      <c r="A96" s="538" t="s">
        <v>391</v>
      </c>
      <c r="B96" s="830" t="str">
        <f>CONCATENATE("Altersverteilung der Lehrkräfte im Primarbereich und im Sekundarbereich I in % (",RIGHT($A$2,4)-2,")")</f>
        <v>Altersverteilung der Lehrkräfte im Primarbereich und im Sekundarbereich I in % (2012)</v>
      </c>
      <c r="C96" s="830"/>
      <c r="D96" s="830"/>
      <c r="E96" s="537">
        <f>E93+1</f>
        <v>58</v>
      </c>
    </row>
    <row r="97" spans="1:5" s="537" customFormat="1" ht="12">
      <c r="A97" s="538" t="s">
        <v>390</v>
      </c>
      <c r="B97" s="830" t="str">
        <f>CONCATENATE("Geschlechterverteilung der Lehrkräfte in % (",RIGHT($A$2,4)-2,")")</f>
        <v>Geschlechterverteilung der Lehrkräfte in % (2012)</v>
      </c>
      <c r="C97" s="830"/>
      <c r="D97" s="830"/>
      <c r="E97" s="537">
        <f>E96+1</f>
        <v>59</v>
      </c>
    </row>
  </sheetData>
  <mergeCells count="65">
    <mergeCell ref="B66:D66"/>
    <mergeCell ref="B67:D67"/>
    <mergeCell ref="B79:D79"/>
    <mergeCell ref="B80:D80"/>
    <mergeCell ref="B83:D83"/>
    <mergeCell ref="A1:B1"/>
    <mergeCell ref="B65:D65"/>
    <mergeCell ref="B69:D69"/>
    <mergeCell ref="B78:D78"/>
    <mergeCell ref="B81:D81"/>
    <mergeCell ref="B74:D74"/>
    <mergeCell ref="B72:D72"/>
    <mergeCell ref="B73:D73"/>
    <mergeCell ref="B61:D61"/>
    <mergeCell ref="B64:D64"/>
    <mergeCell ref="B43:D43"/>
    <mergeCell ref="B44:D44"/>
    <mergeCell ref="B42:D42"/>
    <mergeCell ref="B77:D77"/>
    <mergeCell ref="B51:D51"/>
    <mergeCell ref="B52:D52"/>
    <mergeCell ref="B97:D97"/>
    <mergeCell ref="B88:D88"/>
    <mergeCell ref="B92:D92"/>
    <mergeCell ref="B93:D93"/>
    <mergeCell ref="B91:D91"/>
    <mergeCell ref="B96:D96"/>
    <mergeCell ref="B86:D86"/>
    <mergeCell ref="B87:D87"/>
    <mergeCell ref="B82:D82"/>
    <mergeCell ref="B27:D27"/>
    <mergeCell ref="B36:D36"/>
    <mergeCell ref="B29:D29"/>
    <mergeCell ref="B30:D30"/>
    <mergeCell ref="B31:D31"/>
    <mergeCell ref="B32:D32"/>
    <mergeCell ref="B34:D34"/>
    <mergeCell ref="B33:D33"/>
    <mergeCell ref="B54:D54"/>
    <mergeCell ref="B55:D55"/>
    <mergeCell ref="B56:D56"/>
    <mergeCell ref="B57:D57"/>
    <mergeCell ref="B47:D47"/>
    <mergeCell ref="B14:D14"/>
    <mergeCell ref="B15:D15"/>
    <mergeCell ref="B22:D22"/>
    <mergeCell ref="B68:D68"/>
    <mergeCell ref="B16:D16"/>
    <mergeCell ref="B17:D17"/>
    <mergeCell ref="B35:D35"/>
    <mergeCell ref="B18:D18"/>
    <mergeCell ref="B40:D40"/>
    <mergeCell ref="B41:D41"/>
    <mergeCell ref="B21:D21"/>
    <mergeCell ref="B26:D26"/>
    <mergeCell ref="B25:D25"/>
    <mergeCell ref="B28:D28"/>
    <mergeCell ref="B53:D53"/>
    <mergeCell ref="B60:D60"/>
    <mergeCell ref="B13:D13"/>
    <mergeCell ref="B8:D8"/>
    <mergeCell ref="B9:D9"/>
    <mergeCell ref="B10:D10"/>
    <mergeCell ref="B11:D11"/>
    <mergeCell ref="B12:D12"/>
  </mergeCells>
  <hyperlinks>
    <hyperlink ref="B10" location="'Tab_A1-2a'!A1" display="Bevölkerung mit mindestens einem Abschluss des Sekundarbereichs II nach Altersgruppen (2007)"/>
    <hyperlink ref="C10" location="'Tab_A1-2b'!A1" display="nach Geschlecht"/>
    <hyperlink ref="B14" location="'Tab_A1-3a'!A1" display="Bevölkerung mit einem Abschluss im Tertiärbereich nach Altersgruppen (2007)"/>
    <hyperlink ref="B12" location="'Tab_A1-2a'!A1" display="Bevölkerung mit mindestens einem Abschluss des Sekundarbereichs II nach Altersgruppen (2007)"/>
    <hyperlink ref="C12" location="'Tab_A1-2b'!A1" display="nach Geschlecht"/>
    <hyperlink ref="B15" location="'Tab_A1-3a'!A1" display="Bevölkerung mit einem Abschluss im Tertiärbereich nach Altersgruppen (2007)"/>
    <hyperlink ref="B18" location="'Tab_A1-3a'!A1" display="Bevölkerung mit einem Abschluss im Tertiärbereich nach Altersgruppen (2007)"/>
    <hyperlink ref="B21" location="'Tab_A1-3a'!A1" display="Bevölkerung mit einem Abschluss im Tertiärbereich nach Altersgruppen (2007)"/>
    <hyperlink ref="B26" location="'Tab_A1-3a'!A1" display="Bevölkerung mit einem Abschluss im Tertiärbereich nach Altersgruppen (2007)"/>
    <hyperlink ref="B25" location="'Tab_A1-3a'!A1" display="Bevölkerung mit einem Abschluss im Tertiärbereich nach Altersgruppen (2007)"/>
    <hyperlink ref="B28" location="'Tab_A1-3a'!A1" display="Bevölkerung mit einem Abschluss im Tertiärbereich nach Altersgruppen (2007)"/>
    <hyperlink ref="B27" location="'Tab_A1-3a'!A1" display="Bevölkerung mit einem Abschluss im Tertiärbereich nach Altersgruppen (2007)"/>
    <hyperlink ref="B29" location="'Tab_A1-3a'!A1" display="Bevölkerung mit einem Abschluss im Tertiärbereich nach Altersgruppen (2007)"/>
    <hyperlink ref="B30" location="'Tab_A1-3a'!A1" display="Bevölkerung mit einem Abschluss im Tertiärbereich nach Altersgruppen (2007)"/>
    <hyperlink ref="B31" location="'Tab_A1-3a'!A1" display="Bevölkerung mit einem Abschluss im Tertiärbereich nach Altersgruppen (2007)"/>
    <hyperlink ref="B32" location="'Tab_A1-3a'!A1" display="Bevölkerung mit einem Abschluss im Tertiärbereich nach Altersgruppen (2007)"/>
    <hyperlink ref="B33" location="'Tab_A1-3a'!A1" display="Bevölkerung mit einem Abschluss im Tertiärbereich nach Altersgruppen (2007)"/>
    <hyperlink ref="B34" location="'Tab_A1-3a'!A1" display="Bevölkerung mit einem Abschluss im Tertiärbereich nach Altersgruppen (2007)"/>
    <hyperlink ref="B40" location="'Tab_A1-3a'!A1" display="Bevölkerung mit einem Abschluss im Tertiärbereich nach Altersgruppen (2007)"/>
    <hyperlink ref="B41" location="'Tab_A1-3a'!A1" display="Bevölkerung mit einem Abschluss im Tertiärbereich nach Altersgruppen (2007)"/>
    <hyperlink ref="B42" location="'Tab_A1-3a'!A1" display="Bevölkerung mit einem Abschluss im Tertiärbereich nach Altersgruppen (2007)"/>
    <hyperlink ref="B43" location="'Tab_A1-3a'!A1" display="Bevölkerung mit einem Abschluss im Tertiärbereich nach Altersgruppen (2007)"/>
    <hyperlink ref="B47" location="'Tab_A1-3a'!A1" display="Bevölkerung mit einem Abschluss im Tertiärbereich nach Altersgruppen (2007)"/>
    <hyperlink ref="B51" location="'Tab_A1-3a'!A1" display="Bevölkerung mit einem Abschluss im Tertiärbereich nach Altersgruppen (2007)"/>
    <hyperlink ref="B53" location="'Tab_A1-3a'!A1" display="Bevölkerung mit einem Abschluss im Tertiärbereich nach Altersgruppen (2007)"/>
    <hyperlink ref="B54" location="'Tab_A1-3a'!A1" display="Bevölkerung mit einem Abschluss im Tertiärbereich nach Altersgruppen (2007)"/>
    <hyperlink ref="B55" location="'Tab_A1-3a'!A1" display="Bevölkerung mit einem Abschluss im Tertiärbereich nach Altersgruppen (2007)"/>
    <hyperlink ref="B56" location="'Tab_A1-3a'!A1" display="Bevölkerung mit einem Abschluss im Tertiärbereich nach Altersgruppen (2007)"/>
    <hyperlink ref="B57" location="'Tab_A1-3a'!A1" display="Bevölkerung mit einem Abschluss im Tertiärbereich nach Altersgruppen (2007)"/>
    <hyperlink ref="B60" location="'Tab_A1-3a'!A1" display="Bevölkerung mit einem Abschluss im Tertiärbereich nach Altersgruppen (2007)"/>
    <hyperlink ref="B61" location="'Tab_A1-3a'!A1" display="Bevölkerung mit einem Abschluss im Tertiärbereich nach Altersgruppen (2007)"/>
    <hyperlink ref="B91" location="'Tab_A1-3a'!A1" display="Bevölkerung mit einem Abschluss im Tertiärbereich nach Altersgruppen (2007)"/>
    <hyperlink ref="B92" location="'Tab_A1-3a'!A1" display="Bevölkerung mit einem Abschluss im Tertiärbereich nach Altersgruppen (2007)"/>
    <hyperlink ref="B93" location="'Tab_A1-3a'!A1" display="Bevölkerung mit einem Abschluss im Tertiärbereich nach Altersgruppen (2007)"/>
    <hyperlink ref="B96" location="'Tab_A1-3a'!A1" display="Bevölkerung mit einem Abschluss im Tertiärbereich nach Altersgruppen (2007)"/>
    <hyperlink ref="B97" location="'Tab_A1-3a'!A1" display="Bevölkerung mit einem Abschluss im Tertiärbereich nach Altersgruppen (2007)"/>
    <hyperlink ref="B8:D8" location="'Tab_A1-1a'!A1" display="'Tab_A1-1a'!A1"/>
    <hyperlink ref="B9:D9" location="'Tab_A1-1b'!A1" display="'Tab_A1-1b'!A1"/>
    <hyperlink ref="B11:D11" location="'Tab_A1-2a'!A1" display="'Tab_A1-2a'!A1"/>
    <hyperlink ref="B12:D12" location="'Tab_A1-2b'!A1" display="Bevölkerung mit mindestens einem Abschluss des Sekundarbereichs II"/>
    <hyperlink ref="B13:D13" location="'Tab_A1-2b'!A1" display="'Tab_A1-2b'!A1"/>
    <hyperlink ref="B15:D15" location="'Tab_A1-3b'!A1" display="'Tab_A1-3b'!A1"/>
    <hyperlink ref="B21:D21" location="'Tab_A3-1'!A1" display="'Tab_A3-1'!A1"/>
    <hyperlink ref="B26:D26" location="'Tab_A5-1b'!A1" display="'Tab_A5-1b'!A1"/>
    <hyperlink ref="B25:D25" location="'Tab_A5-1a'!A1" display="'Tab_A5-1a'!A1"/>
    <hyperlink ref="B28:D28" location="'Tab_A5-2b'!A1" display="'Tab_A5-2b'!A1"/>
    <hyperlink ref="B27:D27" location="'Tab_A5-2a'!A1" display="'Tab_A5-2a'!A1"/>
    <hyperlink ref="B29:D29" location="'Tab_A5-3a'!A1" display="'Tab_A5-3a'!A1"/>
    <hyperlink ref="B30:D30" location="'Tab_A5-3b'!A1" display="'Tab_A5-3b'!A1"/>
    <hyperlink ref="B31:D31" location="'Tab_A5-3c'!A1" display="'Tab_A5-3c'!A1"/>
    <hyperlink ref="B32:D32" location="'Tab_A5-4a'!A1" display="'Tab_A5-4a'!A1"/>
    <hyperlink ref="B33:D33" location="'Tab_A5-4b'!A1" display="'Tab_A5-4b'!A1"/>
    <hyperlink ref="B34:D34" location="'Tab_A5-4c'!A1" display="'Tab_A5-4c'!A1"/>
    <hyperlink ref="B40:D40" location="'Tab_B1-1a'!A1" display="'Tab_B1-1a'!A1"/>
    <hyperlink ref="B41:D41" location="'Tab_B1-4'!A1" display="Jährliche Ausgaben für Bildungseinrichtungen pro Schüler/Studierenden"/>
    <hyperlink ref="B42:D42" location="'Tab_B1-4'!A1" display="'Tab_B1-4'!A1"/>
    <hyperlink ref="B43:D43" location="'Tab_B1-6'!A1" display="Jährliche Ausgaben für Bildungseinrichtungen pro Schüler im Sekundarbereich"/>
    <hyperlink ref="B47:D47" location="'Tab_B4-1'!A1" display="'Tab_B4-1'!A1"/>
    <hyperlink ref="B51:D51" location="'Tab_C1-1a'!A1" display="'Tab_C1-1a'!A1"/>
    <hyperlink ref="B53:D53" location="'Tab_C1-2'!A1" display="'Tab_C1-2'!A1"/>
    <hyperlink ref="B54:D54" location="'Tab_C1-4'!A1" display="'Tab_C1-4'!A1"/>
    <hyperlink ref="B55:D55" location="'Tab_C1-5'!A1" display="Verteilung der Studierenden im Tertiärbereich nach Art der Bildungseinrichtung"/>
    <hyperlink ref="B56:D56" location="'Tab_C1-5'!A1" display="'Tab_C1-5'!A1"/>
    <hyperlink ref="B57:D57" location="'Tab_C1-6'!A1" display="'Tab_C1-6'!A1"/>
    <hyperlink ref="B60:D60" location="'Tab_C2-1'!A1" display="'Tab_C2-1'!A1"/>
    <hyperlink ref="B61:D61" location="'Tab_C2-2'!A1" display="'Tab_C2-2'!A1"/>
    <hyperlink ref="B91:D91" location="'Tab_D2-1'!A1" display="'Tab_D2-1'!A1"/>
    <hyperlink ref="B92:D92" location="'Tab_D2-2a'!A1" display="'Tab_D2-2a'!A1"/>
    <hyperlink ref="B93:D93" location="'Tab_D2-2b'!A1" display="'Tab_D2-2b'!A1"/>
    <hyperlink ref="B96:D96" location="'Tab_D5-1'!A1" display="=VERKETTEN(&quot;Altersverteilung der Lehrkräfte im Primarbereich und im Sekundarbereich I in % (&quot;;RECHTS($A$1;4)-2;&quot;)&quot;)"/>
    <hyperlink ref="B97:D97" location="'Tab_D5-3'!A1" display="'Tab_D5-3'!A1"/>
    <hyperlink ref="B16" location="'Tab_A1-3a'!A1" display="Bevölkerung mit einem Abschluss im Tertiärbereich nach Altersgruppen (2007)"/>
    <hyperlink ref="B16:D16" location="'Tab_A1-3_EU'!A1" display="Bevölkerung im Alter von 30 bis 34 Jahren mit einem Abschluss"/>
    <hyperlink ref="B17:D17" location="'Tab_A1-3_EU'!A1" display="=VERKETTEN(&quot;    des Tertiärbereichs nach Geschlecht in % (&quot;;RECHTS($A$1;4)-2;&quot;)&quot;)"/>
    <hyperlink ref="B18:D18" location="'Tab_A1-4'!A1" display="'Tab_A1-4'!A1"/>
    <hyperlink ref="B22" location="'Tab_A1-3a'!A1" display="Bevölkerung mit einem Abschluss im Tertiärbereich nach Altersgruppen (2007)"/>
    <hyperlink ref="B22:D22" location="'Tab_A3-3'!A1" display="'Tab_A3-3'!A1"/>
    <hyperlink ref="B35" location="'Tab_A1-3a'!A1" display="Bevölkerung mit einem Abschluss im Tertiärbereich nach Altersgruppen (2007)"/>
    <hyperlink ref="B35:D35" location="'Tab_A5-5b'!A3" display="Arbeitsmarktergebnisse von 25- bis 64-Jährigen mit einem Abschluss im Bereich ISCED 3/4"/>
    <hyperlink ref="B36:D36" location="'Tab_A5-5b'!A1" display="'Tab_A5-5b'!A1"/>
    <hyperlink ref="B44" location="'Tab_A1-3a'!A1" display="Bevölkerung mit einem Abschluss im Tertiärbereich nach Altersgruppen (2007)"/>
    <hyperlink ref="B44:D44" location="'Tab_B1-6'!A1" display="=VERKETTEN(&quot;    nach Ausrichtung des Bildungsgangs (&quot;;RECHTS($A$1;4)-3;&quot;)&quot;)"/>
    <hyperlink ref="B52" location="'Tab_A1-3a'!A1" display="Bevölkerung mit einem Abschluss im Tertiärbereich nach Altersgruppen (2007)"/>
    <hyperlink ref="B52:D52" location="'Tab_C1-1b'!A1" display="'Tab_C1-1b'!A1"/>
    <hyperlink ref="B65" location="'Tab_A1-3a'!A1" display="Bevölkerung mit einem Abschluss im Tertiärbereich nach Altersgruppen (2007)"/>
    <hyperlink ref="B65:D65" location="'Tab_C3-2a'!A1" display="'Tab_C3-2a'!A1"/>
    <hyperlink ref="B64:D64" location="'Tab_C3-1a'!A1" display="'Tab_C3-1a'!A1"/>
    <hyperlink ref="B72" location="'Tab_A1-3a'!A1" display="Bevölkerung mit einem Abschluss im Tertiärbereich nach Altersgruppen (2007)"/>
    <hyperlink ref="B73" location="'Tab_A1-3a'!A1" display="Bevölkerung mit einem Abschluss im Tertiärbereich nach Altersgruppen (2007)"/>
    <hyperlink ref="B72:D72" location="'Tab_C4-1'!A1" display="=VERKETTEN(&quot;Gesamtzahl und Verteilung internationaler Studierender im Tertiärbereich A (&quot;;RECHTS($A$1;4)-2;&quot;)&quot;)"/>
    <hyperlink ref="B73:D73" location="'Tab_C4-2'!A1" display="=VERKETTEN(&quot;Gesamtzahl und Verteilung internationaler Studierender im Tertiärbereich A nach Fächergruppen (&quot;;RECHTS($A$1;4)-2;&quot;)&quot;)"/>
    <hyperlink ref="B74" location="'Tab_A1-3a'!A1" display="Bevölkerung mit einem Abschluss im Tertiärbereich nach Altersgruppen (2007)"/>
    <hyperlink ref="B74:D74" location="'Tab_C4-3'!A1" display="=VERKETTEN(&quot;Anteil internationaler Studierender im Tertiärbereich A nach ausgewählten Herkunftsstaaten in % (&quot;;RECHTS($A$1;4)-2;&quot;)&quot;)"/>
    <hyperlink ref="B77" location="'Tab_A1-3a'!A1" display="Bevölkerung mit einem Abschluss im Tertiärbereich nach Altersgruppen (2007)"/>
    <hyperlink ref="B78" location="'Tab_A1-3a'!A1" display="Bevölkerung mit einem Abschluss im Tertiärbereich nach Altersgruppen (2007)"/>
    <hyperlink ref="B77:D77" location="'Tab_C5-1a'!A1" display="=VERKETTEN(&quot;Zu erwartende Jahre in Ausbildung und nicht in Ausbildung für 15- bis 29-Jährige (&quot;;RECHTS($A$1;4)-2;&quot;)&quot;)"/>
    <hyperlink ref="B78:D78" location="'Tab_C5-1b'!A1" display="=VERKETTEN(&quot;Zu erwartende Jahre in Ausbildung und nicht in Ausbildung für 15- bis 29-Jährige nach Geschlecht (&quot;;RECHTS($A$1;4)-2;&quot;)&quot;)"/>
    <hyperlink ref="B81" location="'Tab_A1-3a'!A1" display="Bevölkerung mit einem Abschluss im Tertiärbereich nach Altersgruppen (2007)"/>
    <hyperlink ref="B81:D81" location="'Tab_C5-2c'!A1" display="'Tab_C5-2c'!A1"/>
    <hyperlink ref="B82" location="'Tab_A1-3a'!A1" display="Bevölkerung mit einem Abschluss im Tertiärbereich nach Altersgruppen (2007)"/>
    <hyperlink ref="B82:D82" location="'Tab_C5-2EU'!A1" display="=VERKETTEN(&quot;Anteil der frühen Schulabgänger nach Geschlecht sowie nach Erwerbsstatus (&quot;;RECHTS($A$1;4)-2;&quot;)&quot;)"/>
    <hyperlink ref="B86" location="'Tab_A1-3a'!A1" display="Bevölkerung mit einem Abschluss im Tertiärbereich nach Altersgruppen (2007)"/>
    <hyperlink ref="B86:D86" location="'Tab_C6-EU'!A1" display="=VERKETTEN(&quot;Anteil der an Aus- oder Weiterbildungsmaßnahmen teilnehmenden im Alter von 25 bis 64 Jahren nach Geschlecht in % (&quot;;RECHTS($A$1;4)-2;&quot;)&quot;)"/>
    <hyperlink ref="B87" location="'Tab_A1-3a'!A1" display="Bevölkerung mit einem Abschluss im Tertiärbereich nach Altersgruppen (2007)"/>
    <hyperlink ref="B87:D87" location="'Tab_C6-EU'!A1" display="'Tab_C6-EU'!A1"/>
    <hyperlink ref="B68:D68" location="'Tab_C3-3a'!A1" display="'Tab_C3-3a'!A1"/>
    <hyperlink ref="B69:D69" location="'Tab_C3-3b'!A1" display="'Tab_C3-3b'!A1"/>
    <hyperlink ref="A1:B1" location="Titel!A1" display="Zum Titelblatt"/>
    <hyperlink ref="B10:D10" location="'Tab_A1-2a'!A1" display="Bevölkerung mit mindestens einem Abschluss des Sekundarbereichs II"/>
    <hyperlink ref="B66" location="'Tab_A1-3a'!A1" display="Bevölkerung mit einem Abschluss im Tertiärbereich nach Altersgruppen (2007)"/>
    <hyperlink ref="B67" location="'Tab_A1-3a'!A1" display="Bevölkerung mit einem Abschluss im Tertiärbereich nach Altersgruppen (2007)"/>
    <hyperlink ref="B66:D66" location="'Tab_C3-2b'!A1" display="'Tab_C3-2b'!A1"/>
    <hyperlink ref="B67:D67" location="'Tab_C3-2c'!A1" display="'Tab_C3-2c'!A1"/>
    <hyperlink ref="B79" location="'Tab_A1-3a'!A1" display="Bevölkerung mit einem Abschluss im Tertiärbereich nach Altersgruppen (2007)"/>
    <hyperlink ref="B80" location="'Tab_A1-3a'!A1" display="Bevölkerung mit einem Abschluss im Tertiärbereich nach Altersgruppen (2007)"/>
    <hyperlink ref="B79:D79" location="'Tab_C5-2a'!A1" display="'Tab_C5-2a'!A1"/>
    <hyperlink ref="B80:D80" location="'Tab_C5-2b'!A1" display="'Tab_C5-2b'!A1"/>
    <hyperlink ref="B83" location="'Tab_A1-3a'!A1" display="Bevölkerung mit einem Abschluss im Tertiärbereich nach Altersgruppen (2007)"/>
    <hyperlink ref="B83:D83" location="'Tab_C5-4a'!A1" display="'Tab_C5-4a'!A1"/>
  </hyperlinks>
  <pageMargins left="0.59055118110236227" right="0.39370078740157483" top="0.59055118110236227" bottom="0.59055118110236227" header="0" footer="0"/>
  <pageSetup paperSize="9" scale="80" fitToHeight="2" orientation="portrait" horizontalDpi="1200" verticalDpi="1200" r:id="rId1"/>
  <headerFooter differentOddEven="1" alignWithMargins="0">
    <oddHeader>&amp;C&amp;8-3-</oddHeader>
    <oddFooter>&amp;C&amp;8Statistische Ämter des Bundes und der Länder, Internationale Bildungsindikatoren, 2014</oddFooter>
    <evenHeader>&amp;C&amp;8-4-</evenHeader>
    <evenFooter>&amp;C&amp;8Statistische Ämter des Bundes und der Länder, Internationale Bildungsindikatoren, 2014</evenFooter>
  </headerFooter>
  <rowBreaks count="1" manualBreakCount="1">
    <brk id="48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ColWidth="8" defaultRowHeight="12.75"/>
  <cols>
    <col min="1" max="1" width="24" style="306" customWidth="1"/>
    <col min="2" max="17" width="7.140625" style="306" customWidth="1"/>
    <col min="18" max="16384" width="8" style="305"/>
  </cols>
  <sheetData>
    <row r="1" spans="1:17">
      <c r="A1" s="739" t="s">
        <v>461</v>
      </c>
    </row>
    <row r="2" spans="1:17">
      <c r="Q2" s="329"/>
    </row>
    <row r="3" spans="1:17" s="312" customFormat="1" ht="15" customHeight="1">
      <c r="A3" s="328" t="s">
        <v>240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27"/>
    </row>
    <row r="4" spans="1:17" s="312" customFormat="1" ht="15" customHeight="1">
      <c r="A4" s="326" t="s">
        <v>239</v>
      </c>
      <c r="B4" s="326"/>
      <c r="C4" s="326"/>
      <c r="D4" s="393"/>
      <c r="E4" s="393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</row>
    <row r="5" spans="1:17" s="312" customFormat="1">
      <c r="A5" s="325" t="s">
        <v>238</v>
      </c>
      <c r="B5" s="306"/>
      <c r="C5" s="306"/>
      <c r="D5" s="390"/>
      <c r="E5" s="390"/>
      <c r="F5" s="306"/>
      <c r="G5" s="306"/>
      <c r="H5" s="306"/>
      <c r="I5" s="306"/>
      <c r="J5" s="306"/>
      <c r="K5" s="306"/>
      <c r="L5" s="306"/>
      <c r="M5" s="306"/>
      <c r="N5" s="306"/>
      <c r="O5" s="306"/>
      <c r="P5" s="308"/>
      <c r="Q5" s="306"/>
    </row>
    <row r="6" spans="1:17" s="312" customFormat="1">
      <c r="A6" s="325"/>
      <c r="B6" s="306"/>
      <c r="C6" s="306"/>
      <c r="D6" s="390"/>
      <c r="E6" s="390"/>
      <c r="F6" s="306"/>
      <c r="G6" s="306"/>
      <c r="H6" s="306"/>
      <c r="I6" s="306"/>
      <c r="J6" s="306"/>
      <c r="K6" s="306"/>
      <c r="L6" s="306"/>
      <c r="M6" s="306"/>
      <c r="N6" s="306"/>
      <c r="O6" s="306"/>
      <c r="P6" s="306"/>
      <c r="Q6" s="306"/>
    </row>
    <row r="7" spans="1:17" s="312" customFormat="1">
      <c r="A7" s="325"/>
      <c r="B7" s="323" t="s">
        <v>237</v>
      </c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323"/>
      <c r="O7" s="323"/>
      <c r="P7" s="323"/>
      <c r="Q7" s="323"/>
    </row>
    <row r="8" spans="1:17" s="312" customFormat="1">
      <c r="A8" s="322"/>
      <c r="B8" s="324">
        <v>15</v>
      </c>
      <c r="C8" s="324">
        <v>16</v>
      </c>
      <c r="D8" s="324"/>
      <c r="E8" s="324"/>
      <c r="F8" s="324">
        <v>17</v>
      </c>
      <c r="G8" s="324"/>
      <c r="H8" s="324"/>
      <c r="I8" s="324">
        <v>18</v>
      </c>
      <c r="J8" s="324"/>
      <c r="K8" s="324"/>
      <c r="L8" s="324">
        <v>19</v>
      </c>
      <c r="M8" s="324"/>
      <c r="N8" s="324"/>
      <c r="O8" s="324">
        <v>20</v>
      </c>
      <c r="P8" s="324"/>
      <c r="Q8" s="324"/>
    </row>
    <row r="9" spans="1:17" s="312" customFormat="1" ht="95.1" customHeight="1">
      <c r="A9" s="322" t="s">
        <v>0</v>
      </c>
      <c r="B9" s="391" t="s">
        <v>150</v>
      </c>
      <c r="C9" s="391" t="s">
        <v>150</v>
      </c>
      <c r="D9" s="392" t="s">
        <v>130</v>
      </c>
      <c r="E9" s="392" t="s">
        <v>30</v>
      </c>
      <c r="F9" s="391" t="s">
        <v>150</v>
      </c>
      <c r="G9" s="391" t="s">
        <v>130</v>
      </c>
      <c r="H9" s="391" t="s">
        <v>30</v>
      </c>
      <c r="I9" s="391" t="s">
        <v>150</v>
      </c>
      <c r="J9" s="391" t="s">
        <v>130</v>
      </c>
      <c r="K9" s="391" t="s">
        <v>30</v>
      </c>
      <c r="L9" s="391" t="s">
        <v>150</v>
      </c>
      <c r="M9" s="391" t="s">
        <v>130</v>
      </c>
      <c r="N9" s="391" t="s">
        <v>30</v>
      </c>
      <c r="O9" s="391" t="s">
        <v>150</v>
      </c>
      <c r="P9" s="391" t="s">
        <v>130</v>
      </c>
      <c r="Q9" s="391" t="s">
        <v>30</v>
      </c>
    </row>
    <row r="10" spans="1:17" s="312" customFormat="1" ht="15" customHeight="1">
      <c r="A10" s="320" t="s">
        <v>1</v>
      </c>
      <c r="B10" s="319">
        <v>100.64506180771504</v>
      </c>
      <c r="C10" s="319">
        <v>90.819905329507264</v>
      </c>
      <c r="D10" s="319">
        <v>0.44719136029562051</v>
      </c>
      <c r="E10" s="319">
        <v>0.195390740604485</v>
      </c>
      <c r="F10" s="319">
        <v>84.364727512953792</v>
      </c>
      <c r="G10" s="319">
        <v>1.1739985195679685</v>
      </c>
      <c r="H10" s="319">
        <v>0.8381155532915735</v>
      </c>
      <c r="I10" s="319">
        <v>82.912958889135624</v>
      </c>
      <c r="J10" s="319">
        <v>1.9446674812565461</v>
      </c>
      <c r="K10" s="319">
        <v>5.629542425951815</v>
      </c>
      <c r="L10" s="319">
        <v>46.321188362015093</v>
      </c>
      <c r="M10" s="319">
        <v>10.850808207479679</v>
      </c>
      <c r="N10" s="319">
        <v>16.036839299373394</v>
      </c>
      <c r="O10" s="319">
        <v>23.847640861170362</v>
      </c>
      <c r="P10" s="319">
        <v>9.0652092174820851</v>
      </c>
      <c r="Q10" s="319">
        <v>28.12746964918751</v>
      </c>
    </row>
    <row r="11" spans="1:17" s="312" customFormat="1" ht="15" customHeight="1">
      <c r="A11" s="318" t="s">
        <v>2</v>
      </c>
      <c r="B11" s="317">
        <v>96.679345529191579</v>
      </c>
      <c r="C11" s="317">
        <v>87.352200942185391</v>
      </c>
      <c r="D11" s="317">
        <v>5.7362884779475556E-3</v>
      </c>
      <c r="E11" s="317">
        <v>1.8492359980783433</v>
      </c>
      <c r="F11" s="317">
        <v>83.524405436806219</v>
      </c>
      <c r="G11" s="317">
        <v>3.3595095116113048E-2</v>
      </c>
      <c r="H11" s="317">
        <v>2.7456991279273226</v>
      </c>
      <c r="I11" s="317">
        <v>72.883533654975565</v>
      </c>
      <c r="J11" s="317">
        <v>0.78905333942438405</v>
      </c>
      <c r="K11" s="317">
        <v>9.6204728135777948</v>
      </c>
      <c r="L11" s="317">
        <v>32.072590294682527</v>
      </c>
      <c r="M11" s="317">
        <v>11.229573637098831</v>
      </c>
      <c r="N11" s="317">
        <v>19.106327769449504</v>
      </c>
      <c r="O11" s="317">
        <v>17.230763396697018</v>
      </c>
      <c r="P11" s="317">
        <v>8.4736941806672288</v>
      </c>
      <c r="Q11" s="317">
        <v>25.36111937306832</v>
      </c>
    </row>
    <row r="12" spans="1:17" s="312" customFormat="1" ht="15" customHeight="1">
      <c r="A12" s="320" t="s">
        <v>3</v>
      </c>
      <c r="B12" s="319">
        <v>99.373857581767979</v>
      </c>
      <c r="C12" s="319">
        <v>91.057845720010391</v>
      </c>
      <c r="D12" s="319">
        <v>0.60109086861340955</v>
      </c>
      <c r="E12" s="319">
        <v>0.17810099810767691</v>
      </c>
      <c r="F12" s="319">
        <v>73.758723828514462</v>
      </c>
      <c r="G12" s="319">
        <v>1.4822200066467264</v>
      </c>
      <c r="H12" s="319">
        <v>1.1332668660684613</v>
      </c>
      <c r="I12" s="319">
        <v>75.732722773365296</v>
      </c>
      <c r="J12" s="319">
        <v>3.0658375768999981</v>
      </c>
      <c r="K12" s="319">
        <v>4.7233868873140139</v>
      </c>
      <c r="L12" s="319">
        <v>38.704538894109049</v>
      </c>
      <c r="M12" s="319">
        <v>10.589121709811138</v>
      </c>
      <c r="N12" s="319">
        <v>13.8471952439814</v>
      </c>
      <c r="O12" s="319">
        <v>16.655011996561615</v>
      </c>
      <c r="P12" s="319">
        <v>8.2870224876506846</v>
      </c>
      <c r="Q12" s="319">
        <v>20.481851523966103</v>
      </c>
    </row>
    <row r="13" spans="1:17" s="312" customFormat="1" ht="15" customHeight="1">
      <c r="A13" s="318" t="s">
        <v>4</v>
      </c>
      <c r="B13" s="317">
        <v>110.02608308416566</v>
      </c>
      <c r="C13" s="317">
        <v>99.046816236545197</v>
      </c>
      <c r="D13" s="317">
        <v>0</v>
      </c>
      <c r="E13" s="317">
        <v>0.96615225003242111</v>
      </c>
      <c r="F13" s="317">
        <v>82.264606663746747</v>
      </c>
      <c r="G13" s="317">
        <v>0</v>
      </c>
      <c r="H13" s="317">
        <v>4.1762807968552051</v>
      </c>
      <c r="I13" s="317">
        <v>76.253748275850811</v>
      </c>
      <c r="J13" s="317">
        <v>0.36477418267769901</v>
      </c>
      <c r="K13" s="317">
        <v>6.4640868009709056</v>
      </c>
      <c r="L13" s="317">
        <v>36.610229176319123</v>
      </c>
      <c r="M13" s="317">
        <v>10.513146326789949</v>
      </c>
      <c r="N13" s="317">
        <v>13.619741310577114</v>
      </c>
      <c r="O13" s="317">
        <v>13.978291046665428</v>
      </c>
      <c r="P13" s="317">
        <v>7.6133930305543842</v>
      </c>
      <c r="Q13" s="317">
        <v>15.553155471782789</v>
      </c>
    </row>
    <row r="14" spans="1:17" s="312" customFormat="1" ht="15" customHeight="1">
      <c r="A14" s="320" t="s">
        <v>519</v>
      </c>
      <c r="B14" s="319">
        <v>121.13617376775272</v>
      </c>
      <c r="C14" s="319">
        <v>101.0443864229765</v>
      </c>
      <c r="D14" s="319">
        <v>0</v>
      </c>
      <c r="E14" s="319">
        <v>0.30717247734602982</v>
      </c>
      <c r="F14" s="319">
        <v>89.821630804077017</v>
      </c>
      <c r="G14" s="319">
        <v>0</v>
      </c>
      <c r="H14" s="319">
        <v>1.8261608154020386</v>
      </c>
      <c r="I14" s="319">
        <v>79.95850711364362</v>
      </c>
      <c r="J14" s="319">
        <v>0.72034406129110151</v>
      </c>
      <c r="K14" s="319">
        <v>8.5086776224850258</v>
      </c>
      <c r="L14" s="319">
        <v>37.488079374012344</v>
      </c>
      <c r="M14" s="319">
        <v>16.023332715277853</v>
      </c>
      <c r="N14" s="319">
        <v>19.237521946325558</v>
      </c>
      <c r="O14" s="319">
        <v>27.099944596816993</v>
      </c>
      <c r="P14" s="319">
        <v>15.568192117626229</v>
      </c>
      <c r="Q14" s="319">
        <v>30.286659316427784</v>
      </c>
    </row>
    <row r="15" spans="1:17" s="312" customFormat="1" ht="15" customHeight="1">
      <c r="A15" s="318" t="s">
        <v>6</v>
      </c>
      <c r="B15" s="317">
        <v>96.575077399380802</v>
      </c>
      <c r="C15" s="317">
        <v>89.099047979320346</v>
      </c>
      <c r="D15" s="317">
        <v>2.5219090851774793E-2</v>
      </c>
      <c r="E15" s="317">
        <v>0.54221045331315798</v>
      </c>
      <c r="F15" s="317">
        <v>85.886955506247801</v>
      </c>
      <c r="G15" s="317">
        <v>5.2551675814550974E-2</v>
      </c>
      <c r="H15" s="317">
        <v>1.9327338549573747</v>
      </c>
      <c r="I15" s="317">
        <v>75.772705855492376</v>
      </c>
      <c r="J15" s="317">
        <v>1.1581307878466367</v>
      </c>
      <c r="K15" s="317">
        <v>7.5342033919677203</v>
      </c>
      <c r="L15" s="317">
        <v>36.791147002168323</v>
      </c>
      <c r="M15" s="317">
        <v>14.059012402720095</v>
      </c>
      <c r="N15" s="317">
        <v>18.660998937300743</v>
      </c>
      <c r="O15" s="317">
        <v>21.766557900385557</v>
      </c>
      <c r="P15" s="317">
        <v>13.24219100600115</v>
      </c>
      <c r="Q15" s="317">
        <v>25.72615923009624</v>
      </c>
    </row>
    <row r="16" spans="1:17" s="312" customFormat="1" ht="15" customHeight="1">
      <c r="A16" s="320" t="s">
        <v>7</v>
      </c>
      <c r="B16" s="319">
        <v>98.027504776856901</v>
      </c>
      <c r="C16" s="319">
        <v>92.128427901633231</v>
      </c>
      <c r="D16" s="319">
        <v>1.5674963947582921E-3</v>
      </c>
      <c r="E16" s="319">
        <v>0.63938704111733324</v>
      </c>
      <c r="F16" s="319">
        <v>84.233144864398042</v>
      </c>
      <c r="G16" s="319">
        <v>0.15160852507588743</v>
      </c>
      <c r="H16" s="319">
        <v>1.7919624975966608</v>
      </c>
      <c r="I16" s="319">
        <v>82.337638494212968</v>
      </c>
      <c r="J16" s="319">
        <v>0.46765331127951326</v>
      </c>
      <c r="K16" s="319">
        <v>4.5545846261705991</v>
      </c>
      <c r="L16" s="319">
        <v>48.803418529704423</v>
      </c>
      <c r="M16" s="319">
        <v>9.8361820481264584</v>
      </c>
      <c r="N16" s="319">
        <v>14.683381732299363</v>
      </c>
      <c r="O16" s="319">
        <v>25.839076849874164</v>
      </c>
      <c r="P16" s="319">
        <v>9.3455399936311476</v>
      </c>
      <c r="Q16" s="319">
        <v>25.075606551611557</v>
      </c>
    </row>
    <row r="17" spans="1:17" s="312" customFormat="1" ht="15" customHeight="1">
      <c r="A17" s="318" t="s">
        <v>8</v>
      </c>
      <c r="B17" s="317">
        <v>116.44420715429791</v>
      </c>
      <c r="C17" s="317">
        <v>95.722548870020901</v>
      </c>
      <c r="D17" s="317">
        <v>0.13622198874996386</v>
      </c>
      <c r="E17" s="317">
        <v>1.5466015466015466</v>
      </c>
      <c r="F17" s="317">
        <v>72.396360973607187</v>
      </c>
      <c r="G17" s="317">
        <v>0.29328178712348724</v>
      </c>
      <c r="H17" s="317">
        <v>4.1572932601457753</v>
      </c>
      <c r="I17" s="317">
        <v>69.616879522199781</v>
      </c>
      <c r="J17" s="317">
        <v>0.70261579729554535</v>
      </c>
      <c r="K17" s="317">
        <v>11.09076109076109</v>
      </c>
      <c r="L17" s="317">
        <v>27.713805200509039</v>
      </c>
      <c r="M17" s="317">
        <v>12.343183401770503</v>
      </c>
      <c r="N17" s="317">
        <v>18.04889022195561</v>
      </c>
      <c r="O17" s="317">
        <v>13.422907600067679</v>
      </c>
      <c r="P17" s="317">
        <v>7.5418768279731303</v>
      </c>
      <c r="Q17" s="317">
        <v>17.386807090131175</v>
      </c>
    </row>
    <row r="18" spans="1:17" s="312" customFormat="1" ht="15" customHeight="1">
      <c r="A18" s="320" t="s">
        <v>9</v>
      </c>
      <c r="B18" s="319">
        <v>97.655220965617474</v>
      </c>
      <c r="C18" s="319">
        <v>94.981256839507324</v>
      </c>
      <c r="D18" s="319">
        <v>0</v>
      </c>
      <c r="E18" s="319">
        <v>1.1548580874991268</v>
      </c>
      <c r="F18" s="319">
        <v>87.807736426987475</v>
      </c>
      <c r="G18" s="319">
        <v>0.17701626069369958</v>
      </c>
      <c r="H18" s="319">
        <v>3.3016822259249965</v>
      </c>
      <c r="I18" s="319">
        <v>65.917673188786182</v>
      </c>
      <c r="J18" s="319">
        <v>0.20683234700307973</v>
      </c>
      <c r="K18" s="319">
        <v>7.5136461072683476</v>
      </c>
      <c r="L18" s="319">
        <v>41.473780208221896</v>
      </c>
      <c r="M18" s="319">
        <v>11.123837263651028</v>
      </c>
      <c r="N18" s="319">
        <v>13.960953011250826</v>
      </c>
      <c r="O18" s="319">
        <v>27.390555021866003</v>
      </c>
      <c r="P18" s="319">
        <v>11.238344366016026</v>
      </c>
      <c r="Q18" s="319">
        <v>20.529411122870954</v>
      </c>
    </row>
    <row r="19" spans="1:17" s="312" customFormat="1" ht="15" customHeight="1">
      <c r="A19" s="318" t="s">
        <v>10</v>
      </c>
      <c r="B19" s="317">
        <v>98.77905540509289</v>
      </c>
      <c r="C19" s="317">
        <v>90.048768835564232</v>
      </c>
      <c r="D19" s="317">
        <v>1.3022291407792721</v>
      </c>
      <c r="E19" s="317">
        <v>0.513611907398137</v>
      </c>
      <c r="F19" s="317">
        <v>84.052930152740359</v>
      </c>
      <c r="G19" s="317">
        <v>3.170457474574937</v>
      </c>
      <c r="H19" s="317">
        <v>1.8566138953734361</v>
      </c>
      <c r="I19" s="317">
        <v>84.032905401324399</v>
      </c>
      <c r="J19" s="317">
        <v>4.2824806559505779</v>
      </c>
      <c r="K19" s="317">
        <v>4.0518892491916709</v>
      </c>
      <c r="L19" s="317">
        <v>48.214612347832734</v>
      </c>
      <c r="M19" s="317">
        <v>16.07025857941149</v>
      </c>
      <c r="N19" s="317">
        <v>13.683328617815121</v>
      </c>
      <c r="O19" s="317">
        <v>24.01452933649615</v>
      </c>
      <c r="P19" s="317">
        <v>15.213884924832218</v>
      </c>
      <c r="Q19" s="317">
        <v>24.999461536749152</v>
      </c>
    </row>
    <row r="20" spans="1:17" s="312" customFormat="1" ht="15" customHeight="1">
      <c r="A20" s="320" t="s">
        <v>11</v>
      </c>
      <c r="B20" s="319">
        <v>98.143155937717879</v>
      </c>
      <c r="C20" s="319">
        <v>84.861585971104006</v>
      </c>
      <c r="D20" s="319">
        <v>1.9058122863130034</v>
      </c>
      <c r="E20" s="319">
        <v>0.61541855078857399</v>
      </c>
      <c r="F20" s="319">
        <v>73.918971562134786</v>
      </c>
      <c r="G20" s="319">
        <v>5.3412976669696572</v>
      </c>
      <c r="H20" s="319">
        <v>2.7896809938103275</v>
      </c>
      <c r="I20" s="319">
        <v>72.527068022961529</v>
      </c>
      <c r="J20" s="319">
        <v>5.8406390466315052</v>
      </c>
      <c r="K20" s="319">
        <v>5.2365721848461453</v>
      </c>
      <c r="L20" s="319">
        <v>41.005494093471619</v>
      </c>
      <c r="M20" s="319">
        <v>13.865155607379473</v>
      </c>
      <c r="N20" s="319">
        <v>14.201146035223729</v>
      </c>
      <c r="O20" s="319">
        <v>20.85731811742977</v>
      </c>
      <c r="P20" s="319">
        <v>11.574168282800835</v>
      </c>
      <c r="Q20" s="319">
        <v>25.290835340869318</v>
      </c>
    </row>
    <row r="21" spans="1:17" s="312" customFormat="1" ht="15" customHeight="1">
      <c r="A21" s="318" t="s">
        <v>12</v>
      </c>
      <c r="B21" s="317">
        <v>96.710082006753495</v>
      </c>
      <c r="C21" s="317">
        <v>86.17908532673448</v>
      </c>
      <c r="D21" s="317">
        <v>0</v>
      </c>
      <c r="E21" s="317">
        <v>0.51324351571808269</v>
      </c>
      <c r="F21" s="317">
        <v>82.721401397858969</v>
      </c>
      <c r="G21" s="317">
        <v>0</v>
      </c>
      <c r="H21" s="317">
        <v>2.1144828806511544</v>
      </c>
      <c r="I21" s="317">
        <v>72.458263974576212</v>
      </c>
      <c r="J21" s="317">
        <v>0.13819831119045137</v>
      </c>
      <c r="K21" s="317">
        <v>9.4766749152231693</v>
      </c>
      <c r="L21" s="317">
        <v>42.575893620920482</v>
      </c>
      <c r="M21" s="317">
        <v>5.98130321865355</v>
      </c>
      <c r="N21" s="317">
        <v>19.331844726897973</v>
      </c>
      <c r="O21" s="317">
        <v>29.934522394212781</v>
      </c>
      <c r="P21" s="317">
        <v>5.839005026234072</v>
      </c>
      <c r="Q21" s="317">
        <v>27.445836154366958</v>
      </c>
    </row>
    <row r="22" spans="1:17" s="312" customFormat="1" ht="15" customHeight="1">
      <c r="A22" s="320" t="s">
        <v>13</v>
      </c>
      <c r="B22" s="319">
        <v>112.73591073530054</v>
      </c>
      <c r="C22" s="319">
        <v>92.972163275496186</v>
      </c>
      <c r="D22" s="319">
        <v>0</v>
      </c>
      <c r="E22" s="319">
        <v>2.5589814005742104</v>
      </c>
      <c r="F22" s="319">
        <v>74.386215181319912</v>
      </c>
      <c r="G22" s="319">
        <v>0</v>
      </c>
      <c r="H22" s="319">
        <v>6.4269089270966289</v>
      </c>
      <c r="I22" s="319">
        <v>70.763155207044861</v>
      </c>
      <c r="J22" s="319">
        <v>0.63866728702579412</v>
      </c>
      <c r="K22" s="319">
        <v>15.224899097074857</v>
      </c>
      <c r="L22" s="319">
        <v>27.079497888332231</v>
      </c>
      <c r="M22" s="319">
        <v>10.977665975283241</v>
      </c>
      <c r="N22" s="319">
        <v>23.000336978831605</v>
      </c>
      <c r="O22" s="319">
        <v>12.109695876400798</v>
      </c>
      <c r="P22" s="319">
        <v>6.2309406549645141</v>
      </c>
      <c r="Q22" s="319">
        <v>21.809655596555967</v>
      </c>
    </row>
    <row r="23" spans="1:17" s="312" customFormat="1" ht="15" customHeight="1">
      <c r="A23" s="318" t="s">
        <v>14</v>
      </c>
      <c r="B23" s="317">
        <v>109.72754050073638</v>
      </c>
      <c r="C23" s="317">
        <v>90.703698373866743</v>
      </c>
      <c r="D23" s="317">
        <v>0</v>
      </c>
      <c r="E23" s="317">
        <v>2.5543243632177295</v>
      </c>
      <c r="F23" s="317">
        <v>67.873388931008336</v>
      </c>
      <c r="G23" s="317">
        <v>1.2635835228708616E-2</v>
      </c>
      <c r="H23" s="317">
        <v>5.7429871114480671</v>
      </c>
      <c r="I23" s="317">
        <v>61.231546185124941</v>
      </c>
      <c r="J23" s="317">
        <v>0.53993172536577738</v>
      </c>
      <c r="K23" s="317">
        <v>13.203338609871922</v>
      </c>
      <c r="L23" s="317">
        <v>25.760848388680806</v>
      </c>
      <c r="M23" s="317">
        <v>10.490416995729657</v>
      </c>
      <c r="N23" s="317">
        <v>19.505567691406043</v>
      </c>
      <c r="O23" s="317">
        <v>13.245806429569248</v>
      </c>
      <c r="P23" s="317">
        <v>6.4280766371709612</v>
      </c>
      <c r="Q23" s="317">
        <v>19.046469939327082</v>
      </c>
    </row>
    <row r="24" spans="1:17" s="312" customFormat="1" ht="15" customHeight="1">
      <c r="A24" s="320" t="s">
        <v>15</v>
      </c>
      <c r="B24" s="319">
        <v>100.06656460094521</v>
      </c>
      <c r="C24" s="319">
        <v>88.543596295113375</v>
      </c>
      <c r="D24" s="319">
        <v>1.0954966464388376</v>
      </c>
      <c r="E24" s="319">
        <v>0.92302778664963259</v>
      </c>
      <c r="F24" s="319">
        <v>80.666457088965743</v>
      </c>
      <c r="G24" s="319">
        <v>2.712983338572776</v>
      </c>
      <c r="H24" s="319">
        <v>2.7601383212826156</v>
      </c>
      <c r="I24" s="319">
        <v>76.011104832567625</v>
      </c>
      <c r="J24" s="319">
        <v>3.1457140751295971</v>
      </c>
      <c r="K24" s="319">
        <v>4.5480677099968059</v>
      </c>
      <c r="L24" s="319">
        <v>46.590280990755964</v>
      </c>
      <c r="M24" s="319">
        <v>11.088931878211714</v>
      </c>
      <c r="N24" s="319">
        <v>9.6767140402936125</v>
      </c>
      <c r="O24" s="319">
        <v>26.869195444008721</v>
      </c>
      <c r="P24" s="319">
        <v>10.353426696143389</v>
      </c>
      <c r="Q24" s="319">
        <v>16.328127445150386</v>
      </c>
    </row>
    <row r="25" spans="1:17" s="312" customFormat="1" ht="15" customHeight="1">
      <c r="A25" s="318" t="s">
        <v>16</v>
      </c>
      <c r="B25" s="317">
        <v>115.52392249901146</v>
      </c>
      <c r="C25" s="317">
        <v>94.008311295806564</v>
      </c>
      <c r="D25" s="317">
        <v>0.24178315073668305</v>
      </c>
      <c r="E25" s="317">
        <v>3.4378541745372115</v>
      </c>
      <c r="F25" s="317">
        <v>72.026341061874049</v>
      </c>
      <c r="G25" s="317">
        <v>0.93291260803951159</v>
      </c>
      <c r="H25" s="317">
        <v>7.3809850459596653</v>
      </c>
      <c r="I25" s="317">
        <v>68.304198005746926</v>
      </c>
      <c r="J25" s="317">
        <v>1.314237959496743</v>
      </c>
      <c r="K25" s="317">
        <v>15.919909331318474</v>
      </c>
      <c r="L25" s="317">
        <v>28.330899276623789</v>
      </c>
      <c r="M25" s="317">
        <v>11.446840312079882</v>
      </c>
      <c r="N25" s="317">
        <v>23.062381852551987</v>
      </c>
      <c r="O25" s="317">
        <v>13.224501050674242</v>
      </c>
      <c r="P25" s="317">
        <v>6.6394841113434317</v>
      </c>
      <c r="Q25" s="317">
        <v>21.722369713059607</v>
      </c>
    </row>
    <row r="26" spans="1:17" s="312" customFormat="1" ht="15" customHeight="1">
      <c r="A26" s="315" t="s">
        <v>17</v>
      </c>
      <c r="B26" s="316">
        <v>99.992967727455834</v>
      </c>
      <c r="C26" s="316">
        <v>89.983322359482159</v>
      </c>
      <c r="D26" s="316">
        <v>0.55453336222050731</v>
      </c>
      <c r="E26" s="316">
        <v>0.93295957743512681</v>
      </c>
      <c r="F26" s="316">
        <v>82.163774283486177</v>
      </c>
      <c r="G26" s="316">
        <v>1.4341209073076273</v>
      </c>
      <c r="H26" s="316">
        <v>2.4334987522333056</v>
      </c>
      <c r="I26" s="316">
        <v>77.031913509174416</v>
      </c>
      <c r="J26" s="316">
        <v>2.1486186492302242</v>
      </c>
      <c r="K26" s="316">
        <v>6.7017111814368384</v>
      </c>
      <c r="L26" s="316">
        <v>41.24849219276539</v>
      </c>
      <c r="M26" s="316">
        <v>12.319809118317412</v>
      </c>
      <c r="N26" s="316">
        <v>15.818104967175946</v>
      </c>
      <c r="O26" s="316">
        <v>21.275284832839279</v>
      </c>
      <c r="P26" s="316">
        <v>10.410543223815335</v>
      </c>
      <c r="Q26" s="316">
        <v>23.820914076019836</v>
      </c>
    </row>
    <row r="27" spans="1:17" s="312" customFormat="1" ht="15" customHeight="1">
      <c r="A27" s="315" t="s">
        <v>18</v>
      </c>
      <c r="B27" s="313">
        <v>96.098705462570976</v>
      </c>
      <c r="C27" s="313">
        <v>93.479342511509117</v>
      </c>
      <c r="D27" s="313">
        <v>6.597994990380282E-2</v>
      </c>
      <c r="E27" s="313">
        <v>0.11372232695511564</v>
      </c>
      <c r="F27" s="313">
        <v>87.443855925897495</v>
      </c>
      <c r="G27" s="313">
        <v>0.72351700606861324</v>
      </c>
      <c r="H27" s="313">
        <v>1.4079196929980438</v>
      </c>
      <c r="I27" s="313">
        <v>54.99458078232346</v>
      </c>
      <c r="J27" s="313">
        <v>2.4871853288246406</v>
      </c>
      <c r="K27" s="313">
        <v>17.442364851774457</v>
      </c>
      <c r="L27" s="313">
        <v>26.481509519076678</v>
      </c>
      <c r="M27" s="313">
        <v>3.3449027591233742</v>
      </c>
      <c r="N27" s="313">
        <v>32.249081382088647</v>
      </c>
      <c r="O27" s="313">
        <v>13.181101087970019</v>
      </c>
      <c r="P27" s="313">
        <v>2.9412988563075215</v>
      </c>
      <c r="Q27" s="313">
        <v>37.706377658137235</v>
      </c>
    </row>
    <row r="28" spans="1:17">
      <c r="D28" s="390"/>
      <c r="E28" s="390"/>
    </row>
    <row r="29" spans="1:17">
      <c r="A29" s="332" t="s">
        <v>518</v>
      </c>
      <c r="B29" s="308"/>
      <c r="C29" s="308"/>
      <c r="D29" s="389"/>
      <c r="E29" s="389"/>
      <c r="F29" s="308"/>
      <c r="G29" s="308"/>
      <c r="H29" s="308"/>
      <c r="I29" s="308"/>
      <c r="J29" s="308"/>
      <c r="K29" s="308"/>
      <c r="L29" s="308"/>
      <c r="M29" s="308"/>
      <c r="N29" s="308"/>
      <c r="O29" s="308"/>
      <c r="P29" s="308"/>
      <c r="Q29" s="308"/>
    </row>
    <row r="30" spans="1:17" ht="25.5" customHeight="1">
      <c r="A30" s="311"/>
      <c r="B30" s="308"/>
      <c r="C30" s="308"/>
      <c r="D30" s="389"/>
      <c r="E30" s="389"/>
      <c r="F30" s="308"/>
      <c r="G30" s="308"/>
      <c r="H30" s="308"/>
      <c r="I30" s="308"/>
      <c r="J30" s="308"/>
      <c r="K30" s="308"/>
      <c r="L30" s="308"/>
      <c r="M30" s="308"/>
      <c r="N30" s="308"/>
      <c r="O30" s="308"/>
      <c r="P30" s="308"/>
      <c r="Q30" s="308"/>
    </row>
    <row r="31" spans="1:17" s="307" customFormat="1">
      <c r="A31" s="310" t="s">
        <v>28</v>
      </c>
      <c r="B31" s="309"/>
      <c r="C31" s="309"/>
      <c r="D31" s="388"/>
      <c r="E31" s="388"/>
      <c r="F31" s="308"/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8"/>
    </row>
  </sheetData>
  <conditionalFormatting sqref="B27:Q27">
    <cfRule type="expression" dxfId="57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19685039370078741" footer="0.19685039370078741"/>
  <pageSetup paperSize="9" scale="70" orientation="portrait" r:id="rId1"/>
  <headerFooter alignWithMargins="0">
    <oddHeader>&amp;C&amp;8-31-</oddHeader>
    <oddFooter>&amp;C&amp;8Statistische Ämter des Bundes und der Länder, Internationale Bildungsindikatoren, 2014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showGridLines="0" zoomScaleNormal="100" zoomScaleSheetLayoutView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ColWidth="8.7109375" defaultRowHeight="12.75"/>
  <cols>
    <col min="1" max="1" width="23" style="364" customWidth="1"/>
    <col min="2" max="10" width="7" style="364" customWidth="1"/>
    <col min="11" max="19" width="6" style="364" customWidth="1"/>
    <col min="20" max="16384" width="8.7109375" style="363"/>
  </cols>
  <sheetData>
    <row r="1" spans="1:19">
      <c r="A1" s="739" t="s">
        <v>461</v>
      </c>
      <c r="R1" s="387"/>
    </row>
    <row r="2" spans="1:19">
      <c r="R2" s="387"/>
      <c r="S2" s="387"/>
    </row>
    <row r="3" spans="1:19" ht="15.75">
      <c r="A3" s="385" t="s">
        <v>236</v>
      </c>
      <c r="B3" s="386"/>
      <c r="C3" s="385"/>
      <c r="D3" s="385"/>
      <c r="E3" s="385"/>
      <c r="F3" s="385"/>
    </row>
    <row r="4" spans="1:19" ht="15" customHeight="1">
      <c r="A4" s="383" t="s">
        <v>235</v>
      </c>
      <c r="B4" s="384"/>
      <c r="C4" s="383"/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3"/>
      <c r="O4" s="383"/>
    </row>
    <row r="5" spans="1:19">
      <c r="A5" s="364" t="s">
        <v>234</v>
      </c>
    </row>
    <row r="7" spans="1:19" ht="12.75" customHeight="1">
      <c r="B7" s="381" t="s">
        <v>233</v>
      </c>
      <c r="C7" s="381"/>
      <c r="D7" s="382"/>
      <c r="E7" s="382"/>
      <c r="F7" s="382"/>
      <c r="G7" s="381"/>
      <c r="H7" s="381"/>
      <c r="I7" s="381"/>
      <c r="J7" s="381"/>
      <c r="K7" s="381"/>
      <c r="L7" s="381"/>
      <c r="M7" s="381"/>
      <c r="N7" s="381"/>
      <c r="O7" s="381"/>
      <c r="P7" s="380"/>
      <c r="Q7" s="380"/>
      <c r="R7" s="380"/>
      <c r="S7" s="380"/>
    </row>
    <row r="8" spans="1:19" ht="25.5" customHeight="1">
      <c r="A8" s="379"/>
      <c r="B8" s="380" t="s">
        <v>232</v>
      </c>
      <c r="C8" s="380"/>
      <c r="D8" s="380"/>
      <c r="E8" s="380"/>
      <c r="F8" s="380"/>
      <c r="G8" s="380"/>
      <c r="H8" s="380"/>
      <c r="I8" s="380"/>
      <c r="J8" s="380"/>
      <c r="K8" s="380" t="s">
        <v>231</v>
      </c>
      <c r="L8" s="380"/>
      <c r="M8" s="380"/>
      <c r="N8" s="380"/>
      <c r="O8" s="380"/>
      <c r="P8" s="380"/>
      <c r="Q8" s="380"/>
      <c r="R8" s="380"/>
      <c r="S8" s="380"/>
    </row>
    <row r="9" spans="1:19">
      <c r="A9" s="378" t="s">
        <v>0</v>
      </c>
      <c r="B9" s="636">
        <v>2004</v>
      </c>
      <c r="C9" s="636">
        <v>2005</v>
      </c>
      <c r="D9" s="636">
        <v>2006</v>
      </c>
      <c r="E9" s="636">
        <v>2007</v>
      </c>
      <c r="F9" s="636">
        <v>2008</v>
      </c>
      <c r="G9" s="636">
        <v>2009</v>
      </c>
      <c r="H9" s="636">
        <v>2010</v>
      </c>
      <c r="I9" s="636">
        <v>2011</v>
      </c>
      <c r="J9" s="636">
        <v>2012</v>
      </c>
      <c r="K9" s="636">
        <v>2004</v>
      </c>
      <c r="L9" s="636">
        <v>2005</v>
      </c>
      <c r="M9" s="636">
        <v>2006</v>
      </c>
      <c r="N9" s="636">
        <v>2007</v>
      </c>
      <c r="O9" s="636">
        <v>2008</v>
      </c>
      <c r="P9" s="636">
        <v>2009</v>
      </c>
      <c r="Q9" s="636">
        <v>2010</v>
      </c>
      <c r="R9" s="636">
        <v>2011</v>
      </c>
      <c r="S9" s="636">
        <v>2012</v>
      </c>
    </row>
    <row r="10" spans="1:19" ht="15" customHeight="1">
      <c r="A10" s="377" t="s">
        <v>1</v>
      </c>
      <c r="B10" s="376">
        <v>89.916263613332021</v>
      </c>
      <c r="C10" s="376">
        <v>89.55401605581028</v>
      </c>
      <c r="D10" s="376">
        <v>89.468152729935852</v>
      </c>
      <c r="E10" s="376">
        <v>89.620790023418166</v>
      </c>
      <c r="F10" s="376">
        <v>90.058450877869589</v>
      </c>
      <c r="G10" s="376">
        <v>87.976505868952046</v>
      </c>
      <c r="H10" s="376">
        <v>90.449315638049782</v>
      </c>
      <c r="I10" s="376">
        <v>91.549333067583433</v>
      </c>
      <c r="J10" s="376">
        <v>91.348110775539325</v>
      </c>
      <c r="K10" s="376">
        <v>26.888363427169914</v>
      </c>
      <c r="L10" s="376">
        <v>27.607855715646085</v>
      </c>
      <c r="M10" s="376">
        <v>28.064879407512134</v>
      </c>
      <c r="N10" s="376">
        <v>28.320718960975768</v>
      </c>
      <c r="O10" s="376">
        <v>27.547620840334051</v>
      </c>
      <c r="P10" s="376">
        <v>31.168061477526511</v>
      </c>
      <c r="Q10" s="376">
        <v>31.515899301530549</v>
      </c>
      <c r="R10" s="376">
        <v>31.750769443616061</v>
      </c>
      <c r="S10" s="376">
        <v>32.405003811192145</v>
      </c>
    </row>
    <row r="11" spans="1:19" ht="15" customHeight="1">
      <c r="A11" s="375" t="s">
        <v>2</v>
      </c>
      <c r="B11" s="374">
        <v>87.627129292371436</v>
      </c>
      <c r="C11" s="374">
        <v>87.450395401057847</v>
      </c>
      <c r="D11" s="374">
        <v>87.453818186912883</v>
      </c>
      <c r="E11" s="374">
        <v>87.616744832377975</v>
      </c>
      <c r="F11" s="374">
        <v>87.685587947325644</v>
      </c>
      <c r="G11" s="374">
        <v>88.511164206314476</v>
      </c>
      <c r="H11" s="374">
        <v>88.717792866039062</v>
      </c>
      <c r="I11" s="374">
        <v>88.859313650502273</v>
      </c>
      <c r="J11" s="374">
        <v>86.944835019582968</v>
      </c>
      <c r="K11" s="374">
        <v>22.856149723328315</v>
      </c>
      <c r="L11" s="374">
        <v>23.471348333520524</v>
      </c>
      <c r="M11" s="374">
        <v>23.519415274732054</v>
      </c>
      <c r="N11" s="374">
        <v>23.788238873922339</v>
      </c>
      <c r="O11" s="374">
        <v>23.563596830876335</v>
      </c>
      <c r="P11" s="374">
        <v>24.158318801681382</v>
      </c>
      <c r="Q11" s="374">
        <v>25.328793647726442</v>
      </c>
      <c r="R11" s="374">
        <v>25.705288864752795</v>
      </c>
      <c r="S11" s="374">
        <v>26.262516262615993</v>
      </c>
    </row>
    <row r="12" spans="1:19" ht="15" customHeight="1">
      <c r="A12" s="377" t="s">
        <v>3</v>
      </c>
      <c r="B12" s="376">
        <v>89.704762430329453</v>
      </c>
      <c r="C12" s="376">
        <v>90.770407230290971</v>
      </c>
      <c r="D12" s="376">
        <v>88.516068580097496</v>
      </c>
      <c r="E12" s="376">
        <v>87.224790295597231</v>
      </c>
      <c r="F12" s="376">
        <v>87.889776092296515</v>
      </c>
      <c r="G12" s="376">
        <v>87.154969166409444</v>
      </c>
      <c r="H12" s="376">
        <v>87.035340359907963</v>
      </c>
      <c r="I12" s="376">
        <v>87.816630466207542</v>
      </c>
      <c r="J12" s="376">
        <v>87.71788803048571</v>
      </c>
      <c r="K12" s="376">
        <v>35.614553948200431</v>
      </c>
      <c r="L12" s="376">
        <v>35.301725956997849</v>
      </c>
      <c r="M12" s="376">
        <v>34.54712320554102</v>
      </c>
      <c r="N12" s="376">
        <v>33.672239642721394</v>
      </c>
      <c r="O12" s="376">
        <v>33.63808501118568</v>
      </c>
      <c r="P12" s="376">
        <v>33.594079609053047</v>
      </c>
      <c r="Q12" s="376">
        <v>34.150486921989845</v>
      </c>
      <c r="R12" s="376">
        <v>34.0538513880796</v>
      </c>
      <c r="S12" s="376">
        <v>34.23349616663274</v>
      </c>
    </row>
    <row r="13" spans="1:19" ht="15" customHeight="1">
      <c r="A13" s="375" t="s">
        <v>4</v>
      </c>
      <c r="B13" s="374">
        <v>83.417502152949808</v>
      </c>
      <c r="C13" s="374">
        <v>83.492056609193838</v>
      </c>
      <c r="D13" s="374">
        <v>84.4861559941899</v>
      </c>
      <c r="E13" s="374">
        <v>83.782199579714032</v>
      </c>
      <c r="F13" s="374">
        <v>84.305664364313287</v>
      </c>
      <c r="G13" s="374">
        <v>84.88473924360359</v>
      </c>
      <c r="H13" s="374">
        <v>84.650788749762825</v>
      </c>
      <c r="I13" s="374">
        <v>86.364553246387374</v>
      </c>
      <c r="J13" s="374">
        <v>87.537410977144177</v>
      </c>
      <c r="K13" s="374">
        <v>21.025654423563328</v>
      </c>
      <c r="L13" s="374">
        <v>21.689062091174399</v>
      </c>
      <c r="M13" s="374">
        <v>22.351840060615327</v>
      </c>
      <c r="N13" s="374">
        <v>22.790421765553333</v>
      </c>
      <c r="O13" s="374">
        <v>23.8759696411074</v>
      </c>
      <c r="P13" s="374">
        <v>25.460145199365876</v>
      </c>
      <c r="Q13" s="374">
        <v>26.639313963521015</v>
      </c>
      <c r="R13" s="374">
        <v>26.878906821009252</v>
      </c>
      <c r="S13" s="374">
        <v>26.877165785154112</v>
      </c>
    </row>
    <row r="14" spans="1:19" ht="15" customHeight="1">
      <c r="A14" s="377" t="s">
        <v>524</v>
      </c>
      <c r="B14" s="376">
        <v>104.77761966756486</v>
      </c>
      <c r="C14" s="376">
        <v>102.24446286864858</v>
      </c>
      <c r="D14" s="376">
        <v>108.66546069907218</v>
      </c>
      <c r="E14" s="376">
        <v>110.70897372335151</v>
      </c>
      <c r="F14" s="376">
        <v>112.47978357397005</v>
      </c>
      <c r="G14" s="376">
        <v>114.35767633515614</v>
      </c>
      <c r="H14" s="376">
        <v>115.38263961951729</v>
      </c>
      <c r="I14" s="376">
        <v>111.85398896136478</v>
      </c>
      <c r="J14" s="376">
        <v>101.25672681228237</v>
      </c>
      <c r="K14" s="376">
        <v>42.849826993776581</v>
      </c>
      <c r="L14" s="376">
        <v>45.608753865658727</v>
      </c>
      <c r="M14" s="376">
        <v>42.830713480992813</v>
      </c>
      <c r="N14" s="376">
        <v>40.324634149106203</v>
      </c>
      <c r="O14" s="376">
        <v>41.042726545151211</v>
      </c>
      <c r="P14" s="376">
        <v>41.615933217697517</v>
      </c>
      <c r="Q14" s="376">
        <v>41.393398458079091</v>
      </c>
      <c r="R14" s="376">
        <v>41.069526204806046</v>
      </c>
      <c r="S14" s="376">
        <v>46.071609451038249</v>
      </c>
    </row>
    <row r="15" spans="1:19" ht="15" customHeight="1">
      <c r="A15" s="375" t="s">
        <v>6</v>
      </c>
      <c r="B15" s="374">
        <v>93.147974200012527</v>
      </c>
      <c r="C15" s="374">
        <v>92.275048728134024</v>
      </c>
      <c r="D15" s="374">
        <v>93.253460934360959</v>
      </c>
      <c r="E15" s="374">
        <v>92.279180953300823</v>
      </c>
      <c r="F15" s="374">
        <v>91.89420825185293</v>
      </c>
      <c r="G15" s="374">
        <v>93.539595310900737</v>
      </c>
      <c r="H15" s="374">
        <v>93.611532055055292</v>
      </c>
      <c r="I15" s="374">
        <v>89.600429480788407</v>
      </c>
      <c r="J15" s="374">
        <v>90.505424377791954</v>
      </c>
      <c r="K15" s="374">
        <v>32.829275607569805</v>
      </c>
      <c r="L15" s="374">
        <v>34.711582912810442</v>
      </c>
      <c r="M15" s="374">
        <v>35.132426116726172</v>
      </c>
      <c r="N15" s="374">
        <v>35.34289779972876</v>
      </c>
      <c r="O15" s="374">
        <v>34.590761339564111</v>
      </c>
      <c r="P15" s="374">
        <v>36.159210239318682</v>
      </c>
      <c r="Q15" s="374">
        <v>37.34375369551335</v>
      </c>
      <c r="R15" s="374">
        <v>37.733975202359588</v>
      </c>
      <c r="S15" s="374">
        <v>38.468109896996047</v>
      </c>
    </row>
    <row r="16" spans="1:19" ht="15" customHeight="1">
      <c r="A16" s="377" t="s">
        <v>7</v>
      </c>
      <c r="B16" s="376">
        <v>90.333214261094085</v>
      </c>
      <c r="C16" s="376">
        <v>90.296788516982474</v>
      </c>
      <c r="D16" s="376">
        <v>89.361386782494023</v>
      </c>
      <c r="E16" s="376">
        <v>88.631587833254443</v>
      </c>
      <c r="F16" s="376">
        <v>86.672534731989728</v>
      </c>
      <c r="G16" s="376">
        <v>89.273265728667695</v>
      </c>
      <c r="H16" s="376">
        <v>89.512512256580962</v>
      </c>
      <c r="I16" s="376">
        <v>89.560852072829363</v>
      </c>
      <c r="J16" s="376">
        <v>90.160975663161437</v>
      </c>
      <c r="K16" s="376">
        <v>29.449309080280177</v>
      </c>
      <c r="L16" s="376">
        <v>29.206220802944326</v>
      </c>
      <c r="M16" s="376">
        <v>30.088516536846637</v>
      </c>
      <c r="N16" s="376">
        <v>30.531660141123947</v>
      </c>
      <c r="O16" s="376">
        <v>29.353996482635569</v>
      </c>
      <c r="P16" s="376">
        <v>32.956840715374078</v>
      </c>
      <c r="Q16" s="376">
        <v>34.703055117156822</v>
      </c>
      <c r="R16" s="376">
        <v>35.310906357243212</v>
      </c>
      <c r="S16" s="376">
        <v>35.662614407211009</v>
      </c>
    </row>
    <row r="17" spans="1:19" ht="15" customHeight="1">
      <c r="A17" s="375" t="s">
        <v>8</v>
      </c>
      <c r="B17" s="374">
        <v>87.069147016361896</v>
      </c>
      <c r="C17" s="374">
        <v>87.839100519703166</v>
      </c>
      <c r="D17" s="374">
        <v>87.741143600054912</v>
      </c>
      <c r="E17" s="374">
        <v>86.735238508788598</v>
      </c>
      <c r="F17" s="374">
        <v>86.722510868412684</v>
      </c>
      <c r="G17" s="374">
        <v>81.225521533927576</v>
      </c>
      <c r="H17" s="374">
        <v>84.232168261312154</v>
      </c>
      <c r="I17" s="374">
        <v>90.912666742346531</v>
      </c>
      <c r="J17" s="374">
        <v>88.032075361529024</v>
      </c>
      <c r="K17" s="374">
        <v>22.31315946832904</v>
      </c>
      <c r="L17" s="374">
        <v>23.715034965034963</v>
      </c>
      <c r="M17" s="374">
        <v>23.757868935286968</v>
      </c>
      <c r="N17" s="374">
        <v>23.800699427165988</v>
      </c>
      <c r="O17" s="374">
        <v>24.8040846345327</v>
      </c>
      <c r="P17" s="374">
        <v>26.268553104579251</v>
      </c>
      <c r="Q17" s="374">
        <v>26.949921565142539</v>
      </c>
      <c r="R17" s="374">
        <v>26.164220247570402</v>
      </c>
      <c r="S17" s="374">
        <v>27.706288928277896</v>
      </c>
    </row>
    <row r="18" spans="1:19" ht="15" customHeight="1">
      <c r="A18" s="377" t="s">
        <v>9</v>
      </c>
      <c r="B18" s="376">
        <v>88.340399825481882</v>
      </c>
      <c r="C18" s="376">
        <v>87.768210236489736</v>
      </c>
      <c r="D18" s="376">
        <v>88.019084681839729</v>
      </c>
      <c r="E18" s="376">
        <v>87.165033583292967</v>
      </c>
      <c r="F18" s="376">
        <v>87.172538776343671</v>
      </c>
      <c r="G18" s="376">
        <v>87.801714342070852</v>
      </c>
      <c r="H18" s="376">
        <v>87.931907312250814</v>
      </c>
      <c r="I18" s="376">
        <v>91.074911798736764</v>
      </c>
      <c r="J18" s="376">
        <v>85.220327498588361</v>
      </c>
      <c r="K18" s="376">
        <v>26.940270971199659</v>
      </c>
      <c r="L18" s="376">
        <v>27.691936864092337</v>
      </c>
      <c r="M18" s="376">
        <v>27.7950170736231</v>
      </c>
      <c r="N18" s="376">
        <v>27.782082604627135</v>
      </c>
      <c r="O18" s="376">
        <v>27.215402612064647</v>
      </c>
      <c r="P18" s="376">
        <v>27.84573062037834</v>
      </c>
      <c r="Q18" s="376">
        <v>28.581572727119603</v>
      </c>
      <c r="R18" s="376">
        <v>28.282613348811086</v>
      </c>
      <c r="S18" s="376">
        <v>29.423767702174992</v>
      </c>
    </row>
    <row r="19" spans="1:19" ht="15" customHeight="1">
      <c r="A19" s="375" t="s">
        <v>523</v>
      </c>
      <c r="B19" s="374">
        <v>93.091398142522863</v>
      </c>
      <c r="C19" s="374">
        <v>92.708126115338217</v>
      </c>
      <c r="D19" s="374">
        <v>91.861955023848125</v>
      </c>
      <c r="E19" s="374">
        <v>91.783405985097588</v>
      </c>
      <c r="F19" s="374">
        <v>92.793866879543501</v>
      </c>
      <c r="G19" s="374">
        <v>90.974182306949515</v>
      </c>
      <c r="H19" s="374">
        <v>92.16861777418849</v>
      </c>
      <c r="I19" s="374">
        <v>98.135953495855986</v>
      </c>
      <c r="J19" s="374">
        <v>93.755607037431417</v>
      </c>
      <c r="K19" s="374">
        <v>32.328239524440917</v>
      </c>
      <c r="L19" s="374">
        <v>32.042775193341974</v>
      </c>
      <c r="M19" s="374">
        <v>32.415460364184675</v>
      </c>
      <c r="N19" s="374">
        <v>32.372325354295043</v>
      </c>
      <c r="O19" s="374">
        <v>32.023562520036322</v>
      </c>
      <c r="P19" s="374">
        <v>34.035455518109799</v>
      </c>
      <c r="Q19" s="374">
        <v>34.671385382369543</v>
      </c>
      <c r="R19" s="374">
        <v>34.459432280705585</v>
      </c>
      <c r="S19" s="374">
        <v>35.793213008779567</v>
      </c>
    </row>
    <row r="20" spans="1:19" ht="15" customHeight="1">
      <c r="A20" s="377" t="s">
        <v>11</v>
      </c>
      <c r="B20" s="376">
        <v>84.456601870174211</v>
      </c>
      <c r="C20" s="376">
        <v>84.563991838500726</v>
      </c>
      <c r="D20" s="376">
        <v>83.718455963028219</v>
      </c>
      <c r="E20" s="376">
        <v>83.823852086757441</v>
      </c>
      <c r="F20" s="376">
        <v>84.574674067380911</v>
      </c>
      <c r="G20" s="376">
        <v>85.776489511142415</v>
      </c>
      <c r="H20" s="376">
        <v>86.24807646459611</v>
      </c>
      <c r="I20" s="376">
        <v>86.951053020299454</v>
      </c>
      <c r="J20" s="376">
        <v>87.509997394964515</v>
      </c>
      <c r="K20" s="376">
        <v>27.077253417294845</v>
      </c>
      <c r="L20" s="376">
        <v>28.112225109111051</v>
      </c>
      <c r="M20" s="376">
        <v>28.346002128679558</v>
      </c>
      <c r="N20" s="376">
        <v>28.715326211113346</v>
      </c>
      <c r="O20" s="376">
        <v>29.618245831104694</v>
      </c>
      <c r="P20" s="376">
        <v>30.490543709930069</v>
      </c>
      <c r="Q20" s="376">
        <v>31.397370761640893</v>
      </c>
      <c r="R20" s="376">
        <v>31.718084451949018</v>
      </c>
      <c r="S20" s="376">
        <v>32.55566141281016</v>
      </c>
    </row>
    <row r="21" spans="1:19" ht="15" customHeight="1">
      <c r="A21" s="375" t="s">
        <v>12</v>
      </c>
      <c r="B21" s="374">
        <v>88.165363051152497</v>
      </c>
      <c r="C21" s="374">
        <v>86.968703020363535</v>
      </c>
      <c r="D21" s="374">
        <v>87.232474796530127</v>
      </c>
      <c r="E21" s="374">
        <v>87.676968086895116</v>
      </c>
      <c r="F21" s="374">
        <v>87.982636121614973</v>
      </c>
      <c r="G21" s="374">
        <v>89.909969491616579</v>
      </c>
      <c r="H21" s="374">
        <v>86.120618806349583</v>
      </c>
      <c r="I21" s="374">
        <v>86.783797336701156</v>
      </c>
      <c r="J21" s="374">
        <v>87.660560918142437</v>
      </c>
      <c r="K21" s="374">
        <v>27.462183458224381</v>
      </c>
      <c r="L21" s="374">
        <v>27.576310983335812</v>
      </c>
      <c r="M21" s="374">
        <v>27.728203610020291</v>
      </c>
      <c r="N21" s="374">
        <v>28.131931410134094</v>
      </c>
      <c r="O21" s="374">
        <v>27.960893108116263</v>
      </c>
      <c r="P21" s="374">
        <v>28.720942982640345</v>
      </c>
      <c r="Q21" s="374">
        <v>29.903595578676462</v>
      </c>
      <c r="R21" s="374">
        <v>31.042017736472111</v>
      </c>
      <c r="S21" s="374">
        <v>32.234433789993119</v>
      </c>
    </row>
    <row r="22" spans="1:19" ht="15" customHeight="1">
      <c r="A22" s="377" t="s">
        <v>13</v>
      </c>
      <c r="B22" s="376">
        <v>86.700703876276393</v>
      </c>
      <c r="C22" s="376">
        <v>87.074267178979227</v>
      </c>
      <c r="D22" s="376">
        <v>87.481290943688563</v>
      </c>
      <c r="E22" s="376">
        <v>86.593775651789841</v>
      </c>
      <c r="F22" s="376">
        <v>86.986653100598474</v>
      </c>
      <c r="G22" s="376">
        <v>86.034905976627414</v>
      </c>
      <c r="H22" s="376">
        <v>89.817134088211191</v>
      </c>
      <c r="I22" s="376">
        <v>96.777345642202022</v>
      </c>
      <c r="J22" s="376">
        <v>90.334617528046323</v>
      </c>
      <c r="K22" s="376">
        <v>26.588410387764526</v>
      </c>
      <c r="L22" s="376">
        <v>27.401242538221148</v>
      </c>
      <c r="M22" s="376">
        <v>27.680145889301389</v>
      </c>
      <c r="N22" s="376">
        <v>27.563893333818235</v>
      </c>
      <c r="O22" s="376">
        <v>28.084581705485284</v>
      </c>
      <c r="P22" s="376">
        <v>28.893450452067732</v>
      </c>
      <c r="Q22" s="376">
        <v>29.061845987388164</v>
      </c>
      <c r="R22" s="376">
        <v>28.467620836665546</v>
      </c>
      <c r="S22" s="376">
        <v>29.945447752873822</v>
      </c>
    </row>
    <row r="23" spans="1:19" ht="15" customHeight="1">
      <c r="A23" s="375" t="s">
        <v>14</v>
      </c>
      <c r="B23" s="374">
        <v>84.262381575023511</v>
      </c>
      <c r="C23" s="374">
        <v>84.613845773661737</v>
      </c>
      <c r="D23" s="374">
        <v>84.588156451809425</v>
      </c>
      <c r="E23" s="374">
        <v>83.96306308137369</v>
      </c>
      <c r="F23" s="374">
        <v>80.419343929658439</v>
      </c>
      <c r="G23" s="374">
        <v>81.030600327026391</v>
      </c>
      <c r="H23" s="374">
        <v>80.995113282985344</v>
      </c>
      <c r="I23" s="374">
        <v>83.155452436194892</v>
      </c>
      <c r="J23" s="374">
        <v>84.354042506118716</v>
      </c>
      <c r="K23" s="374">
        <v>24.226797697949348</v>
      </c>
      <c r="L23" s="374">
        <v>25.535909067583518</v>
      </c>
      <c r="M23" s="374">
        <v>25.335567711313832</v>
      </c>
      <c r="N23" s="374">
        <v>25.137559383911768</v>
      </c>
      <c r="O23" s="374">
        <v>25.01327867478162</v>
      </c>
      <c r="P23" s="374">
        <v>25.963003624467191</v>
      </c>
      <c r="Q23" s="374">
        <v>27.211202316893445</v>
      </c>
      <c r="R23" s="374">
        <v>27.834076786892076</v>
      </c>
      <c r="S23" s="374">
        <v>28.474322165576822</v>
      </c>
    </row>
    <row r="24" spans="1:19" ht="15" customHeight="1">
      <c r="A24" s="377" t="s">
        <v>15</v>
      </c>
      <c r="B24" s="376">
        <v>87.817258883248726</v>
      </c>
      <c r="C24" s="376">
        <v>87.00225929450454</v>
      </c>
      <c r="D24" s="376">
        <v>86.276469485914177</v>
      </c>
      <c r="E24" s="376">
        <v>85.506979145538693</v>
      </c>
      <c r="F24" s="376">
        <v>86.237538988441074</v>
      </c>
      <c r="G24" s="376">
        <v>86.306651425746864</v>
      </c>
      <c r="H24" s="376">
        <v>86.521387203443538</v>
      </c>
      <c r="I24" s="376">
        <v>86.424631702246785</v>
      </c>
      <c r="J24" s="376">
        <v>87.173138004796783</v>
      </c>
      <c r="K24" s="376">
        <v>24.191899051538588</v>
      </c>
      <c r="L24" s="376">
        <v>25.043518022447529</v>
      </c>
      <c r="M24" s="376">
        <v>25.309503461851751</v>
      </c>
      <c r="N24" s="376">
        <v>26.479632691786392</v>
      </c>
      <c r="O24" s="376">
        <v>26.714391095635371</v>
      </c>
      <c r="P24" s="376">
        <v>27.249951013115197</v>
      </c>
      <c r="Q24" s="376">
        <v>28.009244807497051</v>
      </c>
      <c r="R24" s="376">
        <v>28.412067732709307</v>
      </c>
      <c r="S24" s="376">
        <v>28.882569642649585</v>
      </c>
    </row>
    <row r="25" spans="1:19" ht="15" customHeight="1">
      <c r="A25" s="375" t="s">
        <v>16</v>
      </c>
      <c r="B25" s="374">
        <v>83.437477072073179</v>
      </c>
      <c r="C25" s="374">
        <v>84.071599647043996</v>
      </c>
      <c r="D25" s="374">
        <v>84.69909867359388</v>
      </c>
      <c r="E25" s="374">
        <v>84.737447185548064</v>
      </c>
      <c r="F25" s="374">
        <v>86.0531887863132</v>
      </c>
      <c r="G25" s="374">
        <v>87.023626142797127</v>
      </c>
      <c r="H25" s="374">
        <v>87.896551724137922</v>
      </c>
      <c r="I25" s="374">
        <v>90.240434696922776</v>
      </c>
      <c r="J25" s="374">
        <v>90.595347079936644</v>
      </c>
      <c r="K25" s="374">
        <v>23.43330395030852</v>
      </c>
      <c r="L25" s="374">
        <v>23.67534957874534</v>
      </c>
      <c r="M25" s="374">
        <v>23.950732688182168</v>
      </c>
      <c r="N25" s="374">
        <v>24.271059134474378</v>
      </c>
      <c r="O25" s="374">
        <v>25.190969275165507</v>
      </c>
      <c r="P25" s="374">
        <v>26.21304924709948</v>
      </c>
      <c r="Q25" s="374">
        <v>27.726503507924537</v>
      </c>
      <c r="R25" s="374">
        <v>28.60436914688335</v>
      </c>
      <c r="S25" s="374">
        <v>28.698741628821384</v>
      </c>
    </row>
    <row r="26" spans="1:19" ht="15" customHeight="1">
      <c r="A26" s="373" t="s">
        <v>17</v>
      </c>
      <c r="B26" s="280">
        <v>88.975761275609131</v>
      </c>
      <c r="C26" s="280">
        <v>88.849077584492804</v>
      </c>
      <c r="D26" s="280">
        <v>88.639041116144639</v>
      </c>
      <c r="E26" s="280">
        <v>88.409789759875551</v>
      </c>
      <c r="F26" s="280">
        <v>88.712425941704481</v>
      </c>
      <c r="G26" s="280">
        <v>88.490197713923067</v>
      </c>
      <c r="H26" s="280">
        <v>89.45018144514809</v>
      </c>
      <c r="I26" s="280">
        <v>91.856922236753064</v>
      </c>
      <c r="J26" s="280">
        <v>89.686490019062532</v>
      </c>
      <c r="K26" s="280">
        <v>27.777780096600292</v>
      </c>
      <c r="L26" s="280">
        <v>28.235308647305413</v>
      </c>
      <c r="M26" s="280">
        <v>28.466667387878591</v>
      </c>
      <c r="N26" s="280">
        <v>28.573188069125472</v>
      </c>
      <c r="O26" s="280">
        <v>28.37941138480284</v>
      </c>
      <c r="P26" s="280">
        <v>29.991393827375319</v>
      </c>
      <c r="Q26" s="280">
        <v>30.831616859241684</v>
      </c>
      <c r="R26" s="280">
        <v>30.94669607224893</v>
      </c>
      <c r="S26" s="280">
        <v>31.833253564256587</v>
      </c>
    </row>
    <row r="27" spans="1:19" ht="3.95" customHeight="1">
      <c r="A27" s="635"/>
      <c r="B27" s="634"/>
      <c r="C27" s="634"/>
      <c r="D27" s="634"/>
      <c r="E27" s="634"/>
      <c r="F27" s="634"/>
      <c r="G27" s="634"/>
      <c r="H27" s="634"/>
      <c r="I27" s="634"/>
      <c r="J27" s="634"/>
      <c r="K27" s="634"/>
      <c r="L27" s="634"/>
      <c r="M27" s="634"/>
      <c r="N27" s="634"/>
      <c r="O27" s="634"/>
      <c r="P27" s="634"/>
      <c r="Q27" s="634"/>
      <c r="R27" s="634"/>
      <c r="S27" s="634"/>
    </row>
    <row r="28" spans="1:19" ht="15" customHeight="1">
      <c r="A28" s="360" t="s">
        <v>140</v>
      </c>
      <c r="B28" s="372"/>
      <c r="C28" s="370"/>
      <c r="D28" s="371"/>
      <c r="E28" s="370"/>
      <c r="F28" s="280"/>
      <c r="G28" s="280"/>
      <c r="H28" s="280"/>
      <c r="I28" s="280"/>
      <c r="J28" s="280"/>
      <c r="K28" s="280"/>
      <c r="L28" s="280"/>
      <c r="M28" s="280"/>
      <c r="N28" s="280"/>
      <c r="O28" s="280"/>
      <c r="P28" s="280"/>
      <c r="Q28" s="280"/>
      <c r="R28" s="280"/>
      <c r="S28" s="280"/>
    </row>
    <row r="29" spans="1:19" ht="38.25">
      <c r="A29" s="369" t="s">
        <v>510</v>
      </c>
      <c r="B29" s="367">
        <v>88.975761275609131</v>
      </c>
      <c r="C29" s="367">
        <v>88.849077584492804</v>
      </c>
      <c r="D29" s="367">
        <v>88.639041116144639</v>
      </c>
      <c r="E29" s="367">
        <v>88.409789759875551</v>
      </c>
      <c r="F29" s="367">
        <v>88.712425941704481</v>
      </c>
      <c r="G29" s="367">
        <v>88.490197713923067</v>
      </c>
      <c r="H29" s="367">
        <v>89.45018144514809</v>
      </c>
      <c r="I29" s="367">
        <v>91.856922236753064</v>
      </c>
      <c r="J29" s="367">
        <v>89.686490019062532</v>
      </c>
      <c r="K29" s="367">
        <v>27.777780096600292</v>
      </c>
      <c r="L29" s="367">
        <v>28.235308647305413</v>
      </c>
      <c r="M29" s="367">
        <v>28.466667387878591</v>
      </c>
      <c r="N29" s="367">
        <v>28.573188069125472</v>
      </c>
      <c r="O29" s="367">
        <v>28.37941138480284</v>
      </c>
      <c r="P29" s="367">
        <v>29.991393827375319</v>
      </c>
      <c r="Q29" s="367">
        <v>30.831616859241684</v>
      </c>
      <c r="R29" s="367">
        <v>32.168505649897597</v>
      </c>
      <c r="S29" s="367">
        <v>33.077409398493224</v>
      </c>
    </row>
    <row r="30" spans="1:19" ht="15" customHeight="1">
      <c r="A30" s="368" t="s">
        <v>18</v>
      </c>
      <c r="B30" s="367">
        <v>79.733416809652738</v>
      </c>
      <c r="C30" s="367">
        <v>81.357516115339052</v>
      </c>
      <c r="D30" s="367">
        <v>81.217881801152302</v>
      </c>
      <c r="E30" s="367">
        <v>81.102487310546152</v>
      </c>
      <c r="F30" s="367">
        <v>81.43353687791479</v>
      </c>
      <c r="G30" s="367">
        <v>82.099869064489425</v>
      </c>
      <c r="H30" s="367">
        <v>83.011070893798717</v>
      </c>
      <c r="I30" s="367">
        <v>83.866652454238007</v>
      </c>
      <c r="J30" s="367">
        <v>83.541805840609769</v>
      </c>
      <c r="K30" s="367">
        <v>83.541805840609769</v>
      </c>
      <c r="L30" s="367">
        <v>24.58189638939519</v>
      </c>
      <c r="M30" s="367">
        <v>25.061173448008997</v>
      </c>
      <c r="N30" s="367">
        <v>25.260275528741001</v>
      </c>
      <c r="O30" s="367">
        <v>24.956479420378752</v>
      </c>
      <c r="P30" s="367">
        <v>25.028406971214515</v>
      </c>
      <c r="Q30" s="367">
        <v>25.992397824102472</v>
      </c>
      <c r="R30" s="367">
        <v>27.018074215072982</v>
      </c>
      <c r="S30" s="367">
        <v>28.218091308295403</v>
      </c>
    </row>
    <row r="31" spans="1:19">
      <c r="A31" s="366"/>
    </row>
    <row r="32" spans="1:19">
      <c r="A32" s="364" t="s">
        <v>522</v>
      </c>
    </row>
    <row r="33" spans="1:1">
      <c r="A33" s="364" t="s">
        <v>521</v>
      </c>
    </row>
    <row r="34" spans="1:1">
      <c r="A34" s="364" t="s">
        <v>520</v>
      </c>
    </row>
    <row r="35" spans="1:1" ht="25.5" customHeight="1">
      <c r="A35" s="365"/>
    </row>
    <row r="36" spans="1:1">
      <c r="A36" s="275" t="s">
        <v>28</v>
      </c>
    </row>
  </sheetData>
  <conditionalFormatting sqref="B30:I30 K30:S30">
    <cfRule type="expression" dxfId="56" priority="2" stopIfTrue="1">
      <formula>#REF!=1</formula>
    </cfRule>
  </conditionalFormatting>
  <conditionalFormatting sqref="J30">
    <cfRule type="expression" dxfId="55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" footer="0.19685039370078741"/>
  <pageSetup paperSize="9" scale="70" orientation="portrait" r:id="rId1"/>
  <headerFooter alignWithMargins="0">
    <oddHeader>&amp;C&amp;8-32-</oddHeader>
    <oddFooter>&amp;C&amp;8Statistische Ämter des Bundes und der Länder, Internationale Bildungsindikatoren, 2014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showGridLines="0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ColWidth="8.7109375" defaultRowHeight="11.25"/>
  <cols>
    <col min="1" max="1" width="24" style="213" customWidth="1"/>
    <col min="2" max="11" width="11.5703125" style="213" customWidth="1"/>
    <col min="12" max="16384" width="8.7109375" style="212"/>
  </cols>
  <sheetData>
    <row r="1" spans="1:11" ht="12.75">
      <c r="A1" s="739" t="s">
        <v>461</v>
      </c>
      <c r="J1" s="231"/>
    </row>
    <row r="2" spans="1:11" ht="12.75">
      <c r="J2" s="231"/>
      <c r="K2" s="231"/>
    </row>
    <row r="3" spans="1:11" s="227" customFormat="1" ht="15" customHeight="1">
      <c r="A3" s="230" t="s">
        <v>174</v>
      </c>
      <c r="B3" s="10"/>
      <c r="C3" s="10"/>
      <c r="D3" s="229"/>
      <c r="E3" s="10"/>
      <c r="F3" s="10"/>
      <c r="G3" s="10"/>
      <c r="H3" s="10"/>
      <c r="I3" s="10"/>
      <c r="J3" s="228"/>
      <c r="K3" s="228"/>
    </row>
    <row r="4" spans="1:11" ht="18" customHeight="1">
      <c r="A4" s="226" t="s">
        <v>567</v>
      </c>
      <c r="B4" s="226"/>
      <c r="C4" s="226"/>
      <c r="D4" s="226"/>
      <c r="E4" s="226"/>
      <c r="F4" s="226"/>
      <c r="G4" s="226"/>
      <c r="H4" s="10"/>
      <c r="I4" s="10"/>
      <c r="J4" s="10"/>
      <c r="K4" s="10"/>
    </row>
    <row r="5" spans="1:11" ht="15" customHeight="1">
      <c r="A5" s="226" t="s">
        <v>525</v>
      </c>
      <c r="B5" s="226"/>
      <c r="C5" s="226"/>
      <c r="D5" s="226"/>
      <c r="E5" s="226"/>
      <c r="F5" s="226"/>
      <c r="G5" s="226"/>
      <c r="H5" s="10"/>
      <c r="I5" s="10"/>
      <c r="J5" s="10"/>
      <c r="K5" s="10"/>
    </row>
    <row r="6" spans="1:11" ht="12.75" customHeight="1">
      <c r="A6" s="225"/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25.5">
      <c r="A7" s="10"/>
      <c r="B7" s="143" t="s">
        <v>173</v>
      </c>
      <c r="C7" s="143"/>
      <c r="D7" s="143" t="s">
        <v>172</v>
      </c>
      <c r="E7" s="143"/>
      <c r="F7" s="143"/>
      <c r="G7" s="143"/>
      <c r="H7" s="143" t="s">
        <v>171</v>
      </c>
      <c r="I7" s="143"/>
      <c r="J7" s="143"/>
      <c r="K7" s="640"/>
    </row>
    <row r="8" spans="1:11" ht="12.75" customHeight="1">
      <c r="A8" s="10"/>
      <c r="B8" s="224" t="s">
        <v>170</v>
      </c>
      <c r="C8" s="224" t="s">
        <v>169</v>
      </c>
      <c r="D8" s="224" t="s">
        <v>170</v>
      </c>
      <c r="E8" s="224" t="s">
        <v>169</v>
      </c>
      <c r="F8" s="224"/>
      <c r="G8" s="224"/>
      <c r="H8" s="224" t="s">
        <v>170</v>
      </c>
      <c r="I8" s="224" t="s">
        <v>169</v>
      </c>
      <c r="J8" s="224"/>
      <c r="K8" s="639"/>
    </row>
    <row r="9" spans="1:11" ht="12.75">
      <c r="A9" s="223" t="s">
        <v>0</v>
      </c>
      <c r="B9" s="222" t="s">
        <v>159</v>
      </c>
      <c r="C9" s="222"/>
      <c r="D9" s="43" t="s">
        <v>159</v>
      </c>
      <c r="E9" s="43" t="s">
        <v>159</v>
      </c>
      <c r="F9" s="43" t="s">
        <v>69</v>
      </c>
      <c r="G9" s="43" t="s">
        <v>68</v>
      </c>
      <c r="H9" s="43" t="s">
        <v>159</v>
      </c>
      <c r="I9" s="43" t="s">
        <v>159</v>
      </c>
      <c r="J9" s="43" t="s">
        <v>69</v>
      </c>
      <c r="K9" s="43" t="s">
        <v>68</v>
      </c>
    </row>
    <row r="10" spans="1:11" ht="15" customHeight="1">
      <c r="A10" s="221" t="s">
        <v>1</v>
      </c>
      <c r="B10" s="91">
        <v>100</v>
      </c>
      <c r="C10" s="91">
        <v>0</v>
      </c>
      <c r="D10" s="91">
        <v>83.470797290954195</v>
      </c>
      <c r="E10" s="91">
        <v>16.529202709045798</v>
      </c>
      <c r="F10" s="91">
        <v>24.785647716682199</v>
      </c>
      <c r="G10" s="91">
        <v>11.889924591537495</v>
      </c>
      <c r="H10" s="91">
        <v>98.867678262087722</v>
      </c>
      <c r="I10" s="91">
        <v>1.1323217379122774</v>
      </c>
      <c r="J10" s="91">
        <v>1.29447575955923</v>
      </c>
      <c r="K10" s="91">
        <v>0.94374482677072247</v>
      </c>
    </row>
    <row r="11" spans="1:11" ht="15" customHeight="1">
      <c r="A11" s="220" t="s">
        <v>2</v>
      </c>
      <c r="B11" s="88">
        <v>98.851608468829156</v>
      </c>
      <c r="C11" s="88">
        <v>1.1483915311708399</v>
      </c>
      <c r="D11" s="88">
        <v>95.918827871891168</v>
      </c>
      <c r="E11" s="88">
        <v>4.0811721281088316</v>
      </c>
      <c r="F11" s="88">
        <v>9.3192017568986927</v>
      </c>
      <c r="G11" s="88">
        <v>1.4113639128847792</v>
      </c>
      <c r="H11" s="88">
        <v>99.128226003419357</v>
      </c>
      <c r="I11" s="88">
        <v>0.87177399658063992</v>
      </c>
      <c r="J11" s="88">
        <v>1.0302081171342856</v>
      </c>
      <c r="K11" s="88">
        <v>0.70165723470063079</v>
      </c>
    </row>
    <row r="12" spans="1:11" ht="15" customHeight="1">
      <c r="A12" s="221" t="s">
        <v>3</v>
      </c>
      <c r="B12" s="91">
        <v>99.851978790249476</v>
      </c>
      <c r="C12" s="91">
        <v>0.14802120975052466</v>
      </c>
      <c r="D12" s="91">
        <v>85.289950409877548</v>
      </c>
      <c r="E12" s="91">
        <v>14.710049590122457</v>
      </c>
      <c r="F12" s="91">
        <v>20.531757754800591</v>
      </c>
      <c r="G12" s="91">
        <v>12.115004755285684</v>
      </c>
      <c r="H12" s="91">
        <v>97.53109023562385</v>
      </c>
      <c r="I12" s="91">
        <v>2.4689097643761531</v>
      </c>
      <c r="J12" s="91">
        <v>2.1390006060272162</v>
      </c>
      <c r="K12" s="91">
        <v>2.8140399412120689</v>
      </c>
    </row>
    <row r="13" spans="1:11" ht="15" customHeight="1">
      <c r="A13" s="220" t="s">
        <v>4</v>
      </c>
      <c r="B13" s="88">
        <v>100</v>
      </c>
      <c r="C13" s="88">
        <v>0</v>
      </c>
      <c r="D13" s="88">
        <v>88.224852071005913</v>
      </c>
      <c r="E13" s="88">
        <v>11.775147928994082</v>
      </c>
      <c r="F13" s="88">
        <v>16.431144361318925</v>
      </c>
      <c r="G13" s="88">
        <v>10.079709413782666</v>
      </c>
      <c r="H13" s="88">
        <v>96.389869341754903</v>
      </c>
      <c r="I13" s="88">
        <v>3.6101306582450925</v>
      </c>
      <c r="J13" s="88">
        <v>3.2989256372445754</v>
      </c>
      <c r="K13" s="88">
        <v>3.9090320492068629</v>
      </c>
    </row>
    <row r="14" spans="1:11" ht="15" customHeight="1">
      <c r="A14" s="221" t="s">
        <v>5</v>
      </c>
      <c r="B14" s="91">
        <v>99.744209790961364</v>
      </c>
      <c r="C14" s="91">
        <v>0.2557902090386372</v>
      </c>
      <c r="D14" s="91">
        <v>94.018844735764034</v>
      </c>
      <c r="E14" s="91">
        <v>5.9811552642359684</v>
      </c>
      <c r="F14" s="91">
        <v>2.9986962190352022</v>
      </c>
      <c r="G14" s="91">
        <v>7.3476702508960576</v>
      </c>
      <c r="H14" s="91">
        <v>96.472284524190968</v>
      </c>
      <c r="I14" s="91">
        <v>3.5277154758090354</v>
      </c>
      <c r="J14" s="91">
        <v>2.5886632312822067</v>
      </c>
      <c r="K14" s="91">
        <v>4.5803601766904523</v>
      </c>
    </row>
    <row r="15" spans="1:11" ht="15" customHeight="1">
      <c r="A15" s="220" t="s">
        <v>6</v>
      </c>
      <c r="B15" s="88">
        <v>100</v>
      </c>
      <c r="C15" s="88">
        <v>0</v>
      </c>
      <c r="D15" s="88">
        <v>90.354311909082227</v>
      </c>
      <c r="E15" s="88">
        <v>9.6456880909177727</v>
      </c>
      <c r="F15" s="88">
        <v>16.675915649278579</v>
      </c>
      <c r="G15" s="88">
        <v>5.9560215523518272</v>
      </c>
      <c r="H15" s="88">
        <v>80.145269431338463</v>
      </c>
      <c r="I15" s="88">
        <v>19.854730568661534</v>
      </c>
      <c r="J15" s="88">
        <v>20.290816084876617</v>
      </c>
      <c r="K15" s="88">
        <v>19.374119120947956</v>
      </c>
    </row>
    <row r="16" spans="1:11" ht="15" customHeight="1">
      <c r="A16" s="221" t="s">
        <v>7</v>
      </c>
      <c r="B16" s="91">
        <v>99.97711929488483</v>
      </c>
      <c r="C16" s="91">
        <v>2.2880705115176359E-2</v>
      </c>
      <c r="D16" s="91">
        <v>87.265688671556646</v>
      </c>
      <c r="E16" s="91">
        <v>12.734311328443358</v>
      </c>
      <c r="F16" s="91">
        <v>22.605950246953462</v>
      </c>
      <c r="G16" s="91">
        <v>6.7605266515118743</v>
      </c>
      <c r="H16" s="91">
        <v>97.115686016764911</v>
      </c>
      <c r="I16" s="91">
        <v>2.8843139832350828</v>
      </c>
      <c r="J16" s="91">
        <v>2.4330946098756123</v>
      </c>
      <c r="K16" s="91">
        <v>3.406636559984292</v>
      </c>
    </row>
    <row r="17" spans="1:11" ht="15" customHeight="1">
      <c r="A17" s="220" t="s">
        <v>8</v>
      </c>
      <c r="B17" s="88">
        <v>100</v>
      </c>
      <c r="C17" s="88">
        <v>0</v>
      </c>
      <c r="D17" s="88">
        <v>95.311813790074666</v>
      </c>
      <c r="E17" s="88">
        <v>4.6881862099253402</v>
      </c>
      <c r="F17" s="88">
        <v>6.5549890750182085</v>
      </c>
      <c r="G17" s="88">
        <v>3.8824269097767998</v>
      </c>
      <c r="H17" s="88">
        <v>92.249841671944267</v>
      </c>
      <c r="I17" s="88">
        <v>7.7501583280557318</v>
      </c>
      <c r="J17" s="88">
        <v>9.4024281284490456</v>
      </c>
      <c r="K17" s="88">
        <v>6.0840532089670889</v>
      </c>
    </row>
    <row r="18" spans="1:11" ht="15" customHeight="1">
      <c r="A18" s="221" t="s">
        <v>9</v>
      </c>
      <c r="B18" s="91">
        <v>99.261833538623961</v>
      </c>
      <c r="C18" s="91">
        <v>0.73816646137603381</v>
      </c>
      <c r="D18" s="91">
        <v>93.031226199543028</v>
      </c>
      <c r="E18" s="91">
        <v>6.9687738004569688</v>
      </c>
      <c r="F18" s="91">
        <v>17.563920454545453</v>
      </c>
      <c r="G18" s="91">
        <v>2.4737857056767507</v>
      </c>
      <c r="H18" s="91">
        <v>98.16498993963782</v>
      </c>
      <c r="I18" s="91">
        <v>1.8350100603621731</v>
      </c>
      <c r="J18" s="91">
        <v>2.0645260566270003</v>
      </c>
      <c r="K18" s="91">
        <v>1.5833286461555769</v>
      </c>
    </row>
    <row r="19" spans="1:11" ht="15" customHeight="1">
      <c r="A19" s="220" t="s">
        <v>10</v>
      </c>
      <c r="B19" s="88">
        <v>99.581517839757737</v>
      </c>
      <c r="C19" s="88">
        <v>0.41848216024226281</v>
      </c>
      <c r="D19" s="88">
        <v>79.652853266873464</v>
      </c>
      <c r="E19" s="88">
        <v>20.347146733126529</v>
      </c>
      <c r="F19" s="88">
        <v>38.036916936891991</v>
      </c>
      <c r="G19" s="88">
        <v>10.640423755491986</v>
      </c>
      <c r="H19" s="88">
        <v>85.120607555283328</v>
      </c>
      <c r="I19" s="88">
        <v>14.879392444716672</v>
      </c>
      <c r="J19" s="88">
        <v>15.545730901843015</v>
      </c>
      <c r="K19" s="88">
        <v>14.106215706513725</v>
      </c>
    </row>
    <row r="20" spans="1:11" ht="15" customHeight="1">
      <c r="A20" s="221" t="s">
        <v>11</v>
      </c>
      <c r="B20" s="91">
        <v>100</v>
      </c>
      <c r="C20" s="91">
        <v>0</v>
      </c>
      <c r="D20" s="91">
        <v>77.832124352331604</v>
      </c>
      <c r="E20" s="91">
        <v>22.167875647668392</v>
      </c>
      <c r="F20" s="91">
        <v>34.134023158413399</v>
      </c>
      <c r="G20" s="91">
        <v>16.099206597113763</v>
      </c>
      <c r="H20" s="91">
        <v>93.736379045927833</v>
      </c>
      <c r="I20" s="91">
        <v>6.2636209540721604</v>
      </c>
      <c r="J20" s="91">
        <v>6.6923742251693819</v>
      </c>
      <c r="K20" s="91">
        <v>5.8387643960360682</v>
      </c>
    </row>
    <row r="21" spans="1:11" ht="15" customHeight="1">
      <c r="A21" s="220" t="s">
        <v>12</v>
      </c>
      <c r="B21" s="88">
        <v>99.901999367240009</v>
      </c>
      <c r="C21" s="88">
        <v>9.800063275999106E-2</v>
      </c>
      <c r="D21" s="88">
        <v>86.768060836501903</v>
      </c>
      <c r="E21" s="88">
        <v>13.231939163498099</v>
      </c>
      <c r="F21" s="88">
        <v>30.43291898842692</v>
      </c>
      <c r="G21" s="88">
        <v>3.7718057520037718</v>
      </c>
      <c r="H21" s="88">
        <v>99.744194412246699</v>
      </c>
      <c r="I21" s="88">
        <v>0.25580558775330747</v>
      </c>
      <c r="J21" s="88">
        <v>0.21273242987708793</v>
      </c>
      <c r="K21" s="88">
        <v>0.30015413320353695</v>
      </c>
    </row>
    <row r="22" spans="1:11" ht="15" customHeight="1">
      <c r="A22" s="221" t="s">
        <v>13</v>
      </c>
      <c r="B22" s="91">
        <v>99.977898609872796</v>
      </c>
      <c r="C22" s="91">
        <v>2.2101390127208569E-2</v>
      </c>
      <c r="D22" s="91">
        <v>92.647170335919924</v>
      </c>
      <c r="E22" s="91">
        <v>7.3528296640800752</v>
      </c>
      <c r="F22" s="91">
        <v>11.793495421534576</v>
      </c>
      <c r="G22" s="91">
        <v>5.2612009667224395</v>
      </c>
      <c r="H22" s="91">
        <v>92.860734991317884</v>
      </c>
      <c r="I22" s="91">
        <v>7.1392650086821208</v>
      </c>
      <c r="J22" s="91">
        <v>8.1361560813615608</v>
      </c>
      <c r="K22" s="91">
        <v>5.9277321169570971</v>
      </c>
    </row>
    <row r="23" spans="1:11" ht="15" customHeight="1">
      <c r="A23" s="220" t="s">
        <v>14</v>
      </c>
      <c r="B23" s="88">
        <v>99.996338622498243</v>
      </c>
      <c r="C23" s="88">
        <v>3.6613775017505963E-3</v>
      </c>
      <c r="D23" s="88">
        <v>91.819230214790252</v>
      </c>
      <c r="E23" s="88">
        <v>8.1807697852097441</v>
      </c>
      <c r="F23" s="88">
        <v>16.548881036513546</v>
      </c>
      <c r="G23" s="88">
        <v>5.4686008780301583</v>
      </c>
      <c r="H23" s="88">
        <v>94.63128837811955</v>
      </c>
      <c r="I23" s="88">
        <v>5.3687116218804576</v>
      </c>
      <c r="J23" s="88">
        <v>5.7992620476314709</v>
      </c>
      <c r="K23" s="88">
        <v>4.9314964802058894</v>
      </c>
    </row>
    <row r="24" spans="1:11" ht="15" customHeight="1">
      <c r="A24" s="221" t="s">
        <v>15</v>
      </c>
      <c r="B24" s="91">
        <v>99.97726375542797</v>
      </c>
      <c r="C24" s="91">
        <v>2.2736244572033919E-2</v>
      </c>
      <c r="D24" s="91">
        <v>96.21492687213609</v>
      </c>
      <c r="E24" s="91">
        <v>3.7850731278639129</v>
      </c>
      <c r="F24" s="91">
        <v>7.7594208279190644</v>
      </c>
      <c r="G24" s="91">
        <v>1.7545523520485584</v>
      </c>
      <c r="H24" s="91">
        <v>96.118900289809659</v>
      </c>
      <c r="I24" s="91">
        <v>3.8810997101903344</v>
      </c>
      <c r="J24" s="91">
        <v>4.8629629629629632</v>
      </c>
      <c r="K24" s="91">
        <v>2.7796243975403025</v>
      </c>
    </row>
    <row r="25" spans="1:11" ht="15" customHeight="1">
      <c r="A25" s="220" t="s">
        <v>16</v>
      </c>
      <c r="B25" s="88">
        <v>100</v>
      </c>
      <c r="C25" s="88">
        <v>0</v>
      </c>
      <c r="D25" s="88">
        <v>91.836734693877546</v>
      </c>
      <c r="E25" s="88">
        <v>8.1632653061224492</v>
      </c>
      <c r="F25" s="88">
        <v>18.342691849583122</v>
      </c>
      <c r="G25" s="88">
        <v>3.4321866350336103</v>
      </c>
      <c r="H25" s="88">
        <v>98.332318450568664</v>
      </c>
      <c r="I25" s="88">
        <v>1.6676815494313382</v>
      </c>
      <c r="J25" s="88">
        <v>1.3468655805257737</v>
      </c>
      <c r="K25" s="88">
        <v>2.0080971659919027</v>
      </c>
    </row>
    <row r="26" spans="1:11" s="214" customFormat="1" ht="15" customHeight="1">
      <c r="A26" s="219" t="s">
        <v>17</v>
      </c>
      <c r="B26" s="85">
        <v>99.632509757244861</v>
      </c>
      <c r="C26" s="85">
        <v>0.3674902427551327</v>
      </c>
      <c r="D26" s="85">
        <v>87.449424912309325</v>
      </c>
      <c r="E26" s="85">
        <v>12.550575087690676</v>
      </c>
      <c r="F26" s="85">
        <v>22.910399104720288</v>
      </c>
      <c r="G26" s="85">
        <v>7.3386051428779142</v>
      </c>
      <c r="H26" s="85">
        <v>93.626046202740952</v>
      </c>
      <c r="I26" s="85">
        <v>6.3739537972590412</v>
      </c>
      <c r="J26" s="85">
        <v>6.7088895180965977</v>
      </c>
      <c r="K26" s="85">
        <v>6.0015702330561389</v>
      </c>
    </row>
    <row r="27" spans="1:11" ht="3.95" customHeight="1">
      <c r="A27" s="638"/>
      <c r="B27" s="637"/>
      <c r="C27" s="637"/>
      <c r="D27" s="637"/>
      <c r="E27" s="637"/>
      <c r="F27" s="637"/>
      <c r="G27" s="637"/>
      <c r="H27" s="637"/>
      <c r="I27" s="637"/>
      <c r="J27" s="637"/>
      <c r="K27" s="637"/>
    </row>
    <row r="28" spans="1:11" s="214" customFormat="1" ht="15" customHeight="1">
      <c r="A28" s="183" t="s">
        <v>140</v>
      </c>
      <c r="B28" s="218"/>
      <c r="C28" s="217"/>
      <c r="D28" s="216"/>
      <c r="E28" s="85"/>
      <c r="F28" s="85"/>
      <c r="G28" s="85"/>
      <c r="H28" s="85"/>
      <c r="I28" s="85"/>
      <c r="J28" s="85"/>
      <c r="K28" s="215"/>
    </row>
    <row r="29" spans="1:11" s="214" customFormat="1" ht="25.5" customHeight="1">
      <c r="A29" s="181" t="s">
        <v>510</v>
      </c>
      <c r="B29" s="11">
        <v>99.632509757244861</v>
      </c>
      <c r="C29" s="11">
        <v>0.3674902427551327</v>
      </c>
      <c r="D29" s="11">
        <v>87.449424912309325</v>
      </c>
      <c r="E29" s="11">
        <v>12.550575087690676</v>
      </c>
      <c r="F29" s="11">
        <v>22.910399104720288</v>
      </c>
      <c r="G29" s="11">
        <v>7.3386051428779142</v>
      </c>
      <c r="H29" s="11">
        <v>86.361741421246876</v>
      </c>
      <c r="I29" s="11">
        <v>13.638258578753119</v>
      </c>
      <c r="J29" s="11">
        <v>14.907710411210681</v>
      </c>
      <c r="K29" s="11">
        <v>12.193569733100885</v>
      </c>
    </row>
    <row r="30" spans="1:11" s="214" customFormat="1" ht="15" customHeight="1">
      <c r="A30" s="180" t="s">
        <v>18</v>
      </c>
      <c r="B30" s="11">
        <v>96.535786234328967</v>
      </c>
      <c r="C30" s="11">
        <v>77.646364889312352</v>
      </c>
      <c r="D30" s="11">
        <v>26.279731167335566</v>
      </c>
      <c r="E30" s="11">
        <v>52.059882880527795</v>
      </c>
      <c r="F30" s="11">
        <v>105.10991524760837</v>
      </c>
      <c r="G30" s="11">
        <v>99.999999998284196</v>
      </c>
      <c r="H30" s="11">
        <v>79.325562242848406</v>
      </c>
      <c r="I30" s="11">
        <v>0</v>
      </c>
      <c r="J30" s="11">
        <v>0</v>
      </c>
      <c r="K30" s="11">
        <v>0</v>
      </c>
    </row>
    <row r="31" spans="1:11" ht="12.7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</row>
    <row r="32" spans="1:11" ht="12.75">
      <c r="A32" s="84" t="s">
        <v>168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</row>
    <row r="33" spans="1:11" ht="12.7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</row>
    <row r="35" spans="1:11" ht="12.75">
      <c r="A35" s="9" t="s">
        <v>28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</row>
  </sheetData>
  <conditionalFormatting sqref="B30:K30">
    <cfRule type="expression" dxfId="54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9370078740157483" footer="0.39370078740157483"/>
  <pageSetup paperSize="9" scale="70" orientation="portrait" r:id="rId1"/>
  <headerFooter alignWithMargins="0">
    <oddHeader>&amp;C-33-</oddHeader>
    <oddFooter>&amp;CStatistische Ämter des Bundes und der Länder, Internationale Bildungsindikatoren, 2014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ColWidth="8.7109375" defaultRowHeight="12"/>
  <cols>
    <col min="1" max="1" width="24" style="272" customWidth="1"/>
    <col min="2" max="11" width="11.5703125" style="272" customWidth="1"/>
    <col min="12" max="16384" width="8.7109375" style="271"/>
  </cols>
  <sheetData>
    <row r="1" spans="1:11" ht="12.75">
      <c r="A1" s="739" t="s">
        <v>461</v>
      </c>
      <c r="G1" s="304"/>
      <c r="H1" s="304"/>
      <c r="I1" s="304"/>
      <c r="J1" s="304"/>
    </row>
    <row r="2" spans="1:11" ht="12.75">
      <c r="G2" s="304"/>
      <c r="H2" s="304"/>
      <c r="I2" s="304"/>
      <c r="J2" s="304"/>
      <c r="K2" s="304"/>
    </row>
    <row r="3" spans="1:11" s="300" customFormat="1" ht="15" customHeight="1">
      <c r="A3" s="303" t="s">
        <v>230</v>
      </c>
      <c r="B3" s="303"/>
      <c r="C3" s="303"/>
      <c r="D3" s="303"/>
      <c r="E3" s="303"/>
      <c r="F3" s="303"/>
      <c r="G3" s="302"/>
      <c r="H3" s="302"/>
      <c r="I3" s="302"/>
      <c r="J3" s="302"/>
      <c r="K3" s="302"/>
    </row>
    <row r="4" spans="1:11" s="300" customFormat="1" ht="15" customHeight="1">
      <c r="A4" s="301" t="s">
        <v>229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</row>
    <row r="5" spans="1:11" s="297" customFormat="1" ht="12.75">
      <c r="A5" s="362"/>
      <c r="B5" s="361"/>
      <c r="C5" s="361"/>
      <c r="D5" s="361"/>
      <c r="E5" s="361"/>
      <c r="F5" s="361"/>
      <c r="G5" s="361"/>
      <c r="H5" s="361"/>
      <c r="I5" s="361"/>
      <c r="J5" s="361"/>
      <c r="K5" s="361"/>
    </row>
    <row r="6" spans="1:11" s="290" customFormat="1" ht="51">
      <c r="A6" s="852" t="s">
        <v>0</v>
      </c>
      <c r="B6" s="296" t="s">
        <v>228</v>
      </c>
      <c r="C6" s="296"/>
      <c r="D6" s="296" t="s">
        <v>227</v>
      </c>
      <c r="E6" s="296"/>
      <c r="F6" s="296" t="s">
        <v>226</v>
      </c>
      <c r="G6" s="296"/>
      <c r="H6" s="296" t="s">
        <v>225</v>
      </c>
      <c r="I6" s="296"/>
      <c r="J6" s="296" t="s">
        <v>224</v>
      </c>
      <c r="K6" s="296"/>
    </row>
    <row r="7" spans="1:11" s="290" customFormat="1" ht="12.75">
      <c r="A7" s="852"/>
      <c r="B7" s="645" t="s">
        <v>201</v>
      </c>
      <c r="C7" s="645" t="s">
        <v>200</v>
      </c>
      <c r="D7" s="645" t="s">
        <v>201</v>
      </c>
      <c r="E7" s="645" t="s">
        <v>200</v>
      </c>
      <c r="F7" s="645" t="s">
        <v>201</v>
      </c>
      <c r="G7" s="645" t="s">
        <v>200</v>
      </c>
      <c r="H7" s="645" t="s">
        <v>201</v>
      </c>
      <c r="I7" s="645" t="s">
        <v>200</v>
      </c>
      <c r="J7" s="645" t="s">
        <v>201</v>
      </c>
      <c r="K7" s="645" t="s">
        <v>200</v>
      </c>
    </row>
    <row r="8" spans="1:11" s="285" customFormat="1" ht="15" customHeight="1">
      <c r="A8" s="644" t="s">
        <v>527</v>
      </c>
      <c r="B8" s="288">
        <v>94.763203004646385</v>
      </c>
      <c r="C8" s="288">
        <v>5.2367969953536138</v>
      </c>
      <c r="D8" s="288">
        <v>90.453040806329511</v>
      </c>
      <c r="E8" s="288">
        <v>9.5469591936704923</v>
      </c>
      <c r="F8" s="288">
        <v>91.181170753300449</v>
      </c>
      <c r="G8" s="288">
        <v>8.8188292466995488</v>
      </c>
      <c r="H8" s="288">
        <v>55.991045361373061</v>
      </c>
      <c r="I8" s="288">
        <v>44.008954638626939</v>
      </c>
      <c r="J8" s="288">
        <v>95.310465946636697</v>
      </c>
      <c r="K8" s="288">
        <v>4.6895340533633094</v>
      </c>
    </row>
    <row r="9" spans="1:11" s="285" customFormat="1" ht="15" customHeight="1">
      <c r="A9" s="287" t="s">
        <v>2</v>
      </c>
      <c r="B9" s="286">
        <v>94.566154264546881</v>
      </c>
      <c r="C9" s="286">
        <v>5.433845735453124</v>
      </c>
      <c r="D9" s="286">
        <v>86.30201989351535</v>
      </c>
      <c r="E9" s="286">
        <v>13.697980106484648</v>
      </c>
      <c r="F9" s="286">
        <v>92.26522430042381</v>
      </c>
      <c r="G9" s="286">
        <v>7.7347756995762023</v>
      </c>
      <c r="H9" s="286">
        <v>44.766888447544936</v>
      </c>
      <c r="I9" s="286">
        <v>55.233111552455064</v>
      </c>
      <c r="J9" s="286">
        <v>95.387446063665223</v>
      </c>
      <c r="K9" s="286">
        <v>4.6125539363347716</v>
      </c>
    </row>
    <row r="10" spans="1:11" s="285" customFormat="1" ht="15" customHeight="1">
      <c r="A10" s="289" t="s">
        <v>3</v>
      </c>
      <c r="B10" s="288">
        <v>90.072096560787031</v>
      </c>
      <c r="C10" s="288">
        <v>9.927903439212967</v>
      </c>
      <c r="D10" s="288">
        <v>91.595826414533192</v>
      </c>
      <c r="E10" s="288">
        <v>8.4041735854668023</v>
      </c>
      <c r="F10" s="288">
        <v>91.582390837837167</v>
      </c>
      <c r="G10" s="288">
        <v>8.4176091621628295</v>
      </c>
      <c r="H10" s="288">
        <v>41.549438315959925</v>
      </c>
      <c r="I10" s="288">
        <v>58.450561684040082</v>
      </c>
      <c r="J10" s="288">
        <v>89.639874371505428</v>
      </c>
      <c r="K10" s="288">
        <v>10.36012562849457</v>
      </c>
    </row>
    <row r="11" spans="1:11" s="285" customFormat="1" ht="15" customHeight="1">
      <c r="A11" s="287" t="s">
        <v>4</v>
      </c>
      <c r="B11" s="286">
        <v>92.166144240409139</v>
      </c>
      <c r="C11" s="286">
        <v>7.8338557595908576</v>
      </c>
      <c r="D11" s="286">
        <v>91.76948081101952</v>
      </c>
      <c r="E11" s="286">
        <v>8.2305191889804785</v>
      </c>
      <c r="F11" s="286">
        <v>91.136812882238274</v>
      </c>
      <c r="G11" s="286">
        <v>8.8631871177617416</v>
      </c>
      <c r="H11" s="286">
        <v>42.016292322264704</v>
      </c>
      <c r="I11" s="286">
        <v>57.983707677735296</v>
      </c>
      <c r="J11" s="286">
        <v>98.757404999277568</v>
      </c>
      <c r="K11" s="286">
        <v>1.2425950007224389</v>
      </c>
    </row>
    <row r="12" spans="1:11" s="285" customFormat="1" ht="15" customHeight="1">
      <c r="A12" s="289" t="s">
        <v>5</v>
      </c>
      <c r="B12" s="288">
        <v>89.696106362773037</v>
      </c>
      <c r="C12" s="288">
        <v>10.30389363722697</v>
      </c>
      <c r="D12" s="288">
        <v>90.300875273522976</v>
      </c>
      <c r="E12" s="288">
        <v>9.6991247264770237</v>
      </c>
      <c r="F12" s="288">
        <v>94.888039537568048</v>
      </c>
      <c r="G12" s="288">
        <v>5.1119604624319424</v>
      </c>
      <c r="H12" s="288">
        <v>59.852519459238017</v>
      </c>
      <c r="I12" s="288">
        <v>40.147480540761983</v>
      </c>
      <c r="J12" s="288">
        <v>93.691124639538614</v>
      </c>
      <c r="K12" s="288">
        <v>6.308875360461391</v>
      </c>
    </row>
    <row r="13" spans="1:11" s="285" customFormat="1" ht="15" customHeight="1">
      <c r="A13" s="287" t="s">
        <v>6</v>
      </c>
      <c r="B13" s="286">
        <v>87.083854395511537</v>
      </c>
      <c r="C13" s="286">
        <v>12.916145604488458</v>
      </c>
      <c r="D13" s="286">
        <v>90.466355378232123</v>
      </c>
      <c r="E13" s="286">
        <v>9.5336446217678841</v>
      </c>
      <c r="F13" s="286">
        <v>94.683116991155345</v>
      </c>
      <c r="G13" s="286">
        <v>5.3168830088446519</v>
      </c>
      <c r="H13" s="286">
        <v>61.371429838989677</v>
      </c>
      <c r="I13" s="286">
        <v>38.628570161010316</v>
      </c>
      <c r="J13" s="286">
        <v>76.240377452197663</v>
      </c>
      <c r="K13" s="286">
        <v>23.759622547802334</v>
      </c>
    </row>
    <row r="14" spans="1:11" s="285" customFormat="1" ht="15" customHeight="1">
      <c r="A14" s="289" t="s">
        <v>7</v>
      </c>
      <c r="B14" s="288">
        <v>96.484931820786073</v>
      </c>
      <c r="C14" s="288">
        <v>3.5150681792139338</v>
      </c>
      <c r="D14" s="288">
        <v>92.790333540134128</v>
      </c>
      <c r="E14" s="288">
        <v>7.2096664598658755</v>
      </c>
      <c r="F14" s="288">
        <v>94.117209671837713</v>
      </c>
      <c r="G14" s="288">
        <v>5.8827903281622813</v>
      </c>
      <c r="H14" s="288">
        <v>70.344665278806033</v>
      </c>
      <c r="I14" s="288">
        <v>29.655334721193967</v>
      </c>
      <c r="J14" s="288">
        <v>90.650373621040075</v>
      </c>
      <c r="K14" s="288">
        <v>9.349626378959929</v>
      </c>
    </row>
    <row r="15" spans="1:11" s="285" customFormat="1" ht="15" customHeight="1">
      <c r="A15" s="287" t="s">
        <v>8</v>
      </c>
      <c r="B15" s="286">
        <v>90.2271935596238</v>
      </c>
      <c r="C15" s="286">
        <v>9.7728064403762041</v>
      </c>
      <c r="D15" s="286">
        <v>91.035201062673593</v>
      </c>
      <c r="E15" s="286">
        <v>8.9647989373264103</v>
      </c>
      <c r="F15" s="286">
        <v>94.881452715160094</v>
      </c>
      <c r="G15" s="286">
        <v>5.1185472848399005</v>
      </c>
      <c r="H15" s="286">
        <v>62.077294685990339</v>
      </c>
      <c r="I15" s="286">
        <v>37.922705314009661</v>
      </c>
      <c r="J15" s="286">
        <v>99.47751741608613</v>
      </c>
      <c r="K15" s="286">
        <v>0.52248258391386948</v>
      </c>
    </row>
    <row r="16" spans="1:11" s="285" customFormat="1" ht="15" customHeight="1">
      <c r="A16" s="289" t="s">
        <v>9</v>
      </c>
      <c r="B16" s="288">
        <v>98.051726960222624</v>
      </c>
      <c r="C16" s="288">
        <v>1.9482730397773775</v>
      </c>
      <c r="D16" s="288">
        <v>92.858810937043884</v>
      </c>
      <c r="E16" s="288">
        <v>7.1411890629561157</v>
      </c>
      <c r="F16" s="288">
        <v>94.550997018908234</v>
      </c>
      <c r="G16" s="288">
        <v>5.4490029810917555</v>
      </c>
      <c r="H16" s="288">
        <v>47.787086400947786</v>
      </c>
      <c r="I16" s="288">
        <v>52.212913599052214</v>
      </c>
      <c r="J16" s="288">
        <v>96.637156270959096</v>
      </c>
      <c r="K16" s="288">
        <v>3.3628437290409123</v>
      </c>
    </row>
    <row r="17" spans="1:11" s="285" customFormat="1" ht="15" customHeight="1">
      <c r="A17" s="287" t="s">
        <v>10</v>
      </c>
      <c r="B17" s="286">
        <v>98.104247336342894</v>
      </c>
      <c r="C17" s="286">
        <v>1.8957526636571167</v>
      </c>
      <c r="D17" s="286">
        <v>90.708951079888138</v>
      </c>
      <c r="E17" s="286">
        <v>9.2910489201118658</v>
      </c>
      <c r="F17" s="286">
        <v>89.840853240941925</v>
      </c>
      <c r="G17" s="286">
        <v>10.159146759058075</v>
      </c>
      <c r="H17" s="286">
        <v>59.40645685853417</v>
      </c>
      <c r="I17" s="286">
        <v>40.59354314146583</v>
      </c>
      <c r="J17" s="286">
        <v>91.5679790488268</v>
      </c>
      <c r="K17" s="286">
        <v>8.4320209511732056</v>
      </c>
    </row>
    <row r="18" spans="1:11" s="285" customFormat="1" ht="15" customHeight="1">
      <c r="A18" s="289" t="s">
        <v>11</v>
      </c>
      <c r="B18" s="288">
        <v>97.467867471783137</v>
      </c>
      <c r="C18" s="288">
        <v>2.5321325282168594</v>
      </c>
      <c r="D18" s="288">
        <v>90.823236501062397</v>
      </c>
      <c r="E18" s="288">
        <v>9.1767634989376035</v>
      </c>
      <c r="F18" s="288">
        <v>93.250067271681942</v>
      </c>
      <c r="G18" s="288">
        <v>6.7499327283180648</v>
      </c>
      <c r="H18" s="288">
        <v>66.391709844559585</v>
      </c>
      <c r="I18" s="288">
        <v>33.608290155440415</v>
      </c>
      <c r="J18" s="288">
        <v>97.95338158402167</v>
      </c>
      <c r="K18" s="288">
        <v>2.0466184159783318</v>
      </c>
    </row>
    <row r="19" spans="1:11" s="285" customFormat="1" ht="15" customHeight="1">
      <c r="A19" s="287" t="s">
        <v>12</v>
      </c>
      <c r="B19" s="286">
        <v>96.692183221309435</v>
      </c>
      <c r="C19" s="286">
        <v>3.3078167786905652</v>
      </c>
      <c r="D19" s="286">
        <v>90.153751181588433</v>
      </c>
      <c r="E19" s="286">
        <v>9.84624881841156</v>
      </c>
      <c r="F19" s="286">
        <v>94.69103713263668</v>
      </c>
      <c r="G19" s="286">
        <v>5.3089628673633271</v>
      </c>
      <c r="H19" s="286">
        <v>44.342248827557398</v>
      </c>
      <c r="I19" s="286">
        <v>55.657751172442595</v>
      </c>
      <c r="J19" s="286">
        <v>89.69982813062073</v>
      </c>
      <c r="K19" s="286">
        <v>10.300171869379273</v>
      </c>
    </row>
    <row r="20" spans="1:11" s="285" customFormat="1" ht="15" customHeight="1">
      <c r="A20" s="289" t="s">
        <v>13</v>
      </c>
      <c r="B20" s="288">
        <v>92.970565303649039</v>
      </c>
      <c r="C20" s="288">
        <v>7.0294346963509629</v>
      </c>
      <c r="D20" s="288">
        <v>90.73020213591515</v>
      </c>
      <c r="E20" s="288">
        <v>9.2697978640848451</v>
      </c>
      <c r="F20" s="288">
        <v>89.917337443630586</v>
      </c>
      <c r="G20" s="288">
        <v>10.082662556369407</v>
      </c>
      <c r="H20" s="288">
        <v>40.962893454931546</v>
      </c>
      <c r="I20" s="288">
        <v>59.037106545068454</v>
      </c>
      <c r="J20" s="288">
        <v>95.834479879304297</v>
      </c>
      <c r="K20" s="288">
        <v>4.1655201206957084</v>
      </c>
    </row>
    <row r="21" spans="1:11" s="285" customFormat="1" ht="15" customHeight="1">
      <c r="A21" s="287" t="s">
        <v>14</v>
      </c>
      <c r="B21" s="286">
        <v>93.299455535390194</v>
      </c>
      <c r="C21" s="286">
        <v>6.7005444646098002</v>
      </c>
      <c r="D21" s="286">
        <v>92.897905327395677</v>
      </c>
      <c r="E21" s="286">
        <v>7.1020946726043217</v>
      </c>
      <c r="F21" s="286">
        <v>93.206990470354569</v>
      </c>
      <c r="G21" s="286">
        <v>6.7930095296454374</v>
      </c>
      <c r="H21" s="286">
        <v>50.007207726682999</v>
      </c>
      <c r="I21" s="286">
        <v>49.992792273316994</v>
      </c>
      <c r="J21" s="286">
        <v>99.547443336525646</v>
      </c>
      <c r="K21" s="286">
        <v>0.45255666347435825</v>
      </c>
    </row>
    <row r="22" spans="1:11" s="285" customFormat="1" ht="15" customHeight="1">
      <c r="A22" s="289" t="s">
        <v>15</v>
      </c>
      <c r="B22" s="288">
        <v>95.561880366206537</v>
      </c>
      <c r="C22" s="288">
        <v>4.4381196337934634</v>
      </c>
      <c r="D22" s="288">
        <v>95.881359354291334</v>
      </c>
      <c r="E22" s="288">
        <v>4.1186406457086751</v>
      </c>
      <c r="F22" s="288">
        <v>97.779298552097444</v>
      </c>
      <c r="G22" s="288">
        <v>2.2207014479025582</v>
      </c>
      <c r="H22" s="288">
        <v>56.117213945583686</v>
      </c>
      <c r="I22" s="288">
        <v>43.882786054416314</v>
      </c>
      <c r="J22" s="288">
        <v>91.848124069867637</v>
      </c>
      <c r="K22" s="288">
        <v>8.1518759301323733</v>
      </c>
    </row>
    <row r="23" spans="1:11" s="285" customFormat="1" ht="15" customHeight="1">
      <c r="A23" s="287" t="s">
        <v>16</v>
      </c>
      <c r="B23" s="286">
        <v>93.750273025118318</v>
      </c>
      <c r="C23" s="286">
        <v>6.249726974881689</v>
      </c>
      <c r="D23" s="286">
        <v>93.743876369466463</v>
      </c>
      <c r="E23" s="286">
        <v>6.2561236305335344</v>
      </c>
      <c r="F23" s="286">
        <v>94.700416882067799</v>
      </c>
      <c r="G23" s="286">
        <v>5.2995831179322064</v>
      </c>
      <c r="H23" s="286">
        <v>53.190800129575642</v>
      </c>
      <c r="I23" s="286">
        <v>46.809199870424365</v>
      </c>
      <c r="J23" s="286">
        <v>98.361782788897827</v>
      </c>
      <c r="K23" s="286">
        <v>1.6382172111021627</v>
      </c>
    </row>
    <row r="24" spans="1:11" s="282" customFormat="1" ht="15" customHeight="1">
      <c r="A24" s="284" t="s">
        <v>17</v>
      </c>
      <c r="B24" s="283">
        <v>95.507211881429512</v>
      </c>
      <c r="C24" s="283">
        <v>4.4927881185704885</v>
      </c>
      <c r="D24" s="283">
        <v>90.702026211949942</v>
      </c>
      <c r="E24" s="283">
        <v>9.297973788050065</v>
      </c>
      <c r="F24" s="283">
        <v>92.184748796047217</v>
      </c>
      <c r="G24" s="283">
        <v>7.8152512039527835</v>
      </c>
      <c r="H24" s="283">
        <v>53.725774479150502</v>
      </c>
      <c r="I24" s="283">
        <v>46.274225520849498</v>
      </c>
      <c r="J24" s="283">
        <v>93.330232977461876</v>
      </c>
      <c r="K24" s="283">
        <v>6.6697670225381298</v>
      </c>
    </row>
    <row r="25" spans="1:11" s="285" customFormat="1" ht="3" customHeight="1">
      <c r="A25" s="643"/>
      <c r="B25" s="642"/>
      <c r="C25" s="642"/>
      <c r="D25" s="642"/>
      <c r="E25" s="642"/>
      <c r="F25" s="642"/>
      <c r="G25" s="642"/>
      <c r="H25" s="642"/>
      <c r="I25" s="642"/>
      <c r="J25" s="642"/>
      <c r="K25" s="642"/>
    </row>
    <row r="26" spans="1:11" s="279" customFormat="1" ht="15" customHeight="1">
      <c r="A26" s="360" t="s">
        <v>140</v>
      </c>
      <c r="B26" s="280"/>
      <c r="C26" s="283"/>
      <c r="D26" s="283"/>
      <c r="E26" s="283"/>
      <c r="F26" s="283"/>
      <c r="G26" s="283"/>
      <c r="H26" s="283"/>
      <c r="I26" s="283"/>
      <c r="J26" s="283"/>
      <c r="K26" s="283"/>
    </row>
    <row r="27" spans="1:11" s="279" customFormat="1" ht="25.5" customHeight="1">
      <c r="A27" s="359" t="s">
        <v>510</v>
      </c>
      <c r="B27" s="367">
        <v>95.507211881429512</v>
      </c>
      <c r="C27" s="358">
        <v>4.4927881185704885</v>
      </c>
      <c r="D27" s="358">
        <v>90.702026211949942</v>
      </c>
      <c r="E27" s="358">
        <v>9.297973788050065</v>
      </c>
      <c r="F27" s="358">
        <v>92.184748796047217</v>
      </c>
      <c r="G27" s="358">
        <v>7.8152512039527835</v>
      </c>
      <c r="H27" s="358">
        <v>53.725774479150502</v>
      </c>
      <c r="I27" s="358">
        <v>46.274225520849498</v>
      </c>
      <c r="J27" s="358">
        <v>93.898051654013742</v>
      </c>
      <c r="K27" s="358">
        <v>6.1019483459862656</v>
      </c>
    </row>
    <row r="28" spans="1:11" s="279" customFormat="1" ht="15" customHeight="1">
      <c r="A28" s="281" t="s">
        <v>18</v>
      </c>
      <c r="B28" s="280">
        <v>89.025437529255825</v>
      </c>
      <c r="C28" s="280">
        <v>10.974562470744177</v>
      </c>
      <c r="D28" s="280">
        <v>85.375278855555905</v>
      </c>
      <c r="E28" s="280">
        <v>14.624721144444091</v>
      </c>
      <c r="F28" s="280">
        <v>80.47654498391978</v>
      </c>
      <c r="G28" s="280">
        <v>19.523455016080206</v>
      </c>
      <c r="H28" s="280">
        <v>5.4589028176530343</v>
      </c>
      <c r="I28" s="280">
        <v>81.288453419872397</v>
      </c>
      <c r="J28" s="280">
        <v>23.083932323180928</v>
      </c>
      <c r="K28" s="280">
        <v>88.311292946745397</v>
      </c>
    </row>
    <row r="29" spans="1:11" s="276" customFormat="1" ht="12.75">
      <c r="A29" s="278"/>
      <c r="B29" s="278"/>
      <c r="C29" s="278"/>
      <c r="D29" s="278"/>
      <c r="E29" s="278"/>
      <c r="F29" s="278"/>
      <c r="G29" s="278"/>
      <c r="H29" s="278"/>
      <c r="I29" s="278"/>
      <c r="J29" s="278"/>
      <c r="K29" s="278"/>
    </row>
    <row r="30" spans="1:11" s="276" customFormat="1" ht="12.75">
      <c r="A30" s="641" t="s">
        <v>526</v>
      </c>
      <c r="B30" s="278"/>
      <c r="C30" s="278"/>
      <c r="D30" s="278"/>
      <c r="E30" s="278"/>
      <c r="F30" s="278"/>
      <c r="G30" s="278"/>
      <c r="H30" s="278"/>
      <c r="I30" s="278"/>
      <c r="J30" s="278"/>
      <c r="K30" s="278"/>
    </row>
    <row r="31" spans="1:11" s="276" customFormat="1" ht="12.75">
      <c r="A31" s="641" t="s">
        <v>167</v>
      </c>
      <c r="B31" s="278"/>
      <c r="C31" s="278"/>
      <c r="D31" s="278"/>
      <c r="E31" s="278"/>
      <c r="F31" s="278"/>
      <c r="G31" s="278"/>
      <c r="H31" s="278"/>
      <c r="I31" s="278"/>
      <c r="J31" s="278"/>
      <c r="K31" s="278"/>
    </row>
    <row r="32" spans="1:11" s="276" customFormat="1" ht="12.75">
      <c r="A32" s="641" t="s">
        <v>166</v>
      </c>
      <c r="B32" s="278"/>
      <c r="C32" s="278"/>
      <c r="D32" s="278"/>
      <c r="E32" s="278"/>
      <c r="F32" s="278"/>
      <c r="G32" s="278"/>
      <c r="H32" s="278"/>
      <c r="I32" s="278"/>
      <c r="J32" s="278"/>
      <c r="K32" s="278"/>
    </row>
    <row r="33" spans="1:11" s="276" customFormat="1" ht="12.75">
      <c r="A33" s="278"/>
      <c r="B33" s="278"/>
      <c r="C33" s="278"/>
      <c r="D33" s="278"/>
      <c r="E33" s="278"/>
      <c r="F33" s="278"/>
      <c r="G33" s="278"/>
      <c r="H33" s="278"/>
      <c r="I33" s="278"/>
      <c r="J33" s="278"/>
      <c r="K33" s="278"/>
    </row>
    <row r="34" spans="1:11" s="276" customFormat="1" ht="12.75">
      <c r="A34" s="272"/>
      <c r="B34" s="272"/>
      <c r="C34" s="272"/>
      <c r="D34" s="272"/>
      <c r="E34" s="272"/>
      <c r="F34" s="272"/>
      <c r="G34" s="272"/>
      <c r="H34" s="272"/>
      <c r="I34" s="272"/>
      <c r="J34" s="272"/>
      <c r="K34" s="272"/>
    </row>
    <row r="35" spans="1:11" s="273" customFormat="1" ht="12.75" customHeight="1">
      <c r="A35" s="275" t="s">
        <v>28</v>
      </c>
      <c r="B35" s="272"/>
      <c r="C35" s="272"/>
      <c r="D35" s="272"/>
      <c r="E35" s="272"/>
      <c r="F35" s="272"/>
      <c r="G35" s="272"/>
      <c r="H35" s="272"/>
      <c r="I35" s="272"/>
      <c r="J35" s="272"/>
      <c r="K35" s="272"/>
    </row>
  </sheetData>
  <mergeCells count="1">
    <mergeCell ref="A6:A7"/>
  </mergeCells>
  <conditionalFormatting sqref="B28:G28">
    <cfRule type="expression" dxfId="53" priority="4" stopIfTrue="1">
      <formula>#REF!=1</formula>
    </cfRule>
  </conditionalFormatting>
  <conditionalFormatting sqref="I28:K28">
    <cfRule type="expression" dxfId="52" priority="3" stopIfTrue="1">
      <formula>#REF!=1</formula>
    </cfRule>
  </conditionalFormatting>
  <conditionalFormatting sqref="H28">
    <cfRule type="expression" dxfId="51" priority="2" stopIfTrue="1">
      <formula>#REF!=1</formula>
    </cfRule>
  </conditionalFormatting>
  <conditionalFormatting sqref="B26:B27">
    <cfRule type="expression" dxfId="50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19685039370078741" footer="0.23622047244094491"/>
  <pageSetup paperSize="9" scale="70" orientation="portrait" r:id="rId1"/>
  <headerFooter alignWithMargins="0">
    <oddHeader>&amp;C&amp;8-34-</oddHeader>
    <oddFooter>&amp;C&amp;8Statistische Ämter des Bundes und der Länder, Internationale Bildungsindikatoren, 2014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ColWidth="7.5703125" defaultRowHeight="11.25"/>
  <cols>
    <col min="1" max="1" width="24" style="331" customWidth="1"/>
    <col min="2" max="8" width="13.7109375" style="331" customWidth="1"/>
    <col min="9" max="16384" width="7.5703125" style="330"/>
  </cols>
  <sheetData>
    <row r="1" spans="1:8" ht="12.75">
      <c r="A1" s="739" t="s">
        <v>461</v>
      </c>
    </row>
    <row r="2" spans="1:8" ht="12.75">
      <c r="H2" s="357"/>
    </row>
    <row r="3" spans="1:8" s="352" customFormat="1" ht="15" customHeight="1">
      <c r="A3" s="356" t="s">
        <v>223</v>
      </c>
      <c r="B3" s="353"/>
      <c r="C3" s="353"/>
      <c r="D3" s="355"/>
      <c r="E3" s="353"/>
      <c r="F3" s="353"/>
      <c r="G3" s="353"/>
      <c r="H3" s="353"/>
    </row>
    <row r="4" spans="1:8" s="352" customFormat="1" ht="15" customHeight="1">
      <c r="A4" s="354" t="s">
        <v>222</v>
      </c>
      <c r="B4" s="354"/>
      <c r="C4" s="354"/>
      <c r="D4" s="354"/>
      <c r="E4" s="354"/>
      <c r="F4" s="354"/>
      <c r="G4" s="353"/>
      <c r="H4" s="353"/>
    </row>
    <row r="5" spans="1:8" ht="25.5" customHeight="1">
      <c r="A5" s="853" t="s">
        <v>531</v>
      </c>
      <c r="B5" s="853"/>
      <c r="C5" s="853"/>
      <c r="D5" s="853"/>
      <c r="E5" s="853"/>
      <c r="F5" s="853"/>
      <c r="G5" s="853"/>
      <c r="H5" s="853"/>
    </row>
    <row r="6" spans="1:8" ht="12.75">
      <c r="A6" s="351"/>
      <c r="B6" s="351"/>
      <c r="C6" s="351"/>
      <c r="D6" s="351"/>
      <c r="E6" s="351"/>
      <c r="F6" s="351"/>
      <c r="G6" s="351"/>
      <c r="H6" s="351"/>
    </row>
    <row r="7" spans="1:8" s="345" customFormat="1" ht="51">
      <c r="A7" s="350"/>
      <c r="B7" s="348" t="s">
        <v>221</v>
      </c>
      <c r="C7" s="349"/>
      <c r="D7" s="348"/>
      <c r="E7" s="347" t="s">
        <v>220</v>
      </c>
      <c r="F7" s="347" t="s">
        <v>219</v>
      </c>
      <c r="G7" s="347" t="s">
        <v>218</v>
      </c>
      <c r="H7" s="347" t="s">
        <v>217</v>
      </c>
    </row>
    <row r="8" spans="1:8" s="345" customFormat="1" ht="12.75">
      <c r="A8" s="346" t="s">
        <v>0</v>
      </c>
      <c r="B8" s="650" t="s">
        <v>159</v>
      </c>
      <c r="C8" s="649" t="s">
        <v>69</v>
      </c>
      <c r="D8" s="650" t="s">
        <v>68</v>
      </c>
      <c r="E8" s="717" t="s">
        <v>159</v>
      </c>
      <c r="F8" s="717"/>
      <c r="G8" s="718"/>
      <c r="H8" s="718"/>
    </row>
    <row r="9" spans="1:8" ht="15" customHeight="1">
      <c r="A9" s="289" t="s">
        <v>1</v>
      </c>
      <c r="B9" s="343">
        <v>18.028910642615187</v>
      </c>
      <c r="C9" s="343">
        <v>18.269401965843794</v>
      </c>
      <c r="D9" s="342">
        <v>17.778722940229681</v>
      </c>
      <c r="E9" s="342">
        <v>10.182110213065053</v>
      </c>
      <c r="F9" s="342">
        <v>3.3450587098517786</v>
      </c>
      <c r="G9" s="342">
        <v>0.4610044439475392</v>
      </c>
      <c r="H9" s="342">
        <v>2.6359975456862763</v>
      </c>
    </row>
    <row r="10" spans="1:8" ht="15" customHeight="1">
      <c r="A10" s="341" t="s">
        <v>2</v>
      </c>
      <c r="B10" s="340">
        <v>17.029364353271855</v>
      </c>
      <c r="C10" s="340">
        <v>17.1582524865658</v>
      </c>
      <c r="D10" s="339">
        <v>16.895884605637413</v>
      </c>
      <c r="E10" s="339">
        <v>9.9923761899294341</v>
      </c>
      <c r="F10" s="339">
        <v>2.8958588355925743</v>
      </c>
      <c r="G10" s="339">
        <v>0.41633230992571585</v>
      </c>
      <c r="H10" s="339">
        <v>2.3900112934419373</v>
      </c>
    </row>
    <row r="11" spans="1:8" ht="15" customHeight="1">
      <c r="A11" s="289" t="s">
        <v>3</v>
      </c>
      <c r="B11" s="343">
        <v>18.474277844770032</v>
      </c>
      <c r="C11" s="343">
        <v>18.503527810298291</v>
      </c>
      <c r="D11" s="342">
        <v>18.449119540838463</v>
      </c>
      <c r="E11" s="342">
        <v>10.368596431339515</v>
      </c>
      <c r="F11" s="342">
        <v>3.1317728508626903</v>
      </c>
      <c r="G11" s="342">
        <v>0.68858613283755932</v>
      </c>
      <c r="H11" s="342">
        <v>3.1716385619973226</v>
      </c>
    </row>
    <row r="12" spans="1:8" ht="15" customHeight="1">
      <c r="A12" s="341" t="s">
        <v>4</v>
      </c>
      <c r="B12" s="340">
        <v>17.334119602063456</v>
      </c>
      <c r="C12" s="340">
        <v>17.127609636320031</v>
      </c>
      <c r="D12" s="339">
        <v>17.566022201483708</v>
      </c>
      <c r="E12" s="339">
        <v>9.9660940488766698</v>
      </c>
      <c r="F12" s="339">
        <v>3.0236094992653877</v>
      </c>
      <c r="G12" s="339">
        <v>0.55613011190171147</v>
      </c>
      <c r="H12" s="339">
        <v>2.3472983545779571</v>
      </c>
    </row>
    <row r="13" spans="1:8" ht="15" customHeight="1">
      <c r="A13" s="289" t="s">
        <v>5</v>
      </c>
      <c r="B13" s="343">
        <v>20.267306753859025</v>
      </c>
      <c r="C13" s="343">
        <v>20.649476965341073</v>
      </c>
      <c r="D13" s="342">
        <v>19.88171470876491</v>
      </c>
      <c r="E13" s="342">
        <v>10.430318847092087</v>
      </c>
      <c r="F13" s="342">
        <v>3.9049692599381367</v>
      </c>
      <c r="G13" s="342">
        <v>0.88528290417691025</v>
      </c>
      <c r="H13" s="342">
        <v>3.7225853832013285</v>
      </c>
    </row>
    <row r="14" spans="1:8" ht="15" customHeight="1">
      <c r="A14" s="341" t="s">
        <v>6</v>
      </c>
      <c r="B14" s="340">
        <v>19.307662976290811</v>
      </c>
      <c r="C14" s="340">
        <v>19.601658462266606</v>
      </c>
      <c r="D14" s="339">
        <v>19.027978675392411</v>
      </c>
      <c r="E14" s="339">
        <v>10.184634416978499</v>
      </c>
      <c r="F14" s="339">
        <v>3.3209214940382719</v>
      </c>
      <c r="G14" s="339">
        <v>0.80023130937317377</v>
      </c>
      <c r="H14" s="339">
        <v>3.5098481979120351</v>
      </c>
    </row>
    <row r="15" spans="1:8" ht="15" customHeight="1">
      <c r="A15" s="289" t="s">
        <v>7</v>
      </c>
      <c r="B15" s="343">
        <v>18.42282615090085</v>
      </c>
      <c r="C15" s="343">
        <v>18.728898848083833</v>
      </c>
      <c r="D15" s="342">
        <v>18.112600494295091</v>
      </c>
      <c r="E15" s="342">
        <v>9.7732844008490876</v>
      </c>
      <c r="F15" s="342">
        <v>3.4826600619564032</v>
      </c>
      <c r="G15" s="342">
        <v>0.46404876206603629</v>
      </c>
      <c r="H15" s="342">
        <v>3.1319429686332785</v>
      </c>
    </row>
    <row r="16" spans="1:8" ht="15" customHeight="1">
      <c r="A16" s="341" t="s">
        <v>8</v>
      </c>
      <c r="B16" s="340">
        <v>17.489341002149484</v>
      </c>
      <c r="C16" s="340">
        <v>17.412548024061497</v>
      </c>
      <c r="D16" s="339">
        <v>17.572685715988616</v>
      </c>
      <c r="E16" s="339">
        <v>10.003326261366663</v>
      </c>
      <c r="F16" s="339">
        <v>2.7743833516524226</v>
      </c>
      <c r="G16" s="339">
        <v>0.54577706255953284</v>
      </c>
      <c r="H16" s="339">
        <v>2.5053844627253414</v>
      </c>
    </row>
    <row r="17" spans="1:8" ht="15" customHeight="1">
      <c r="A17" s="289" t="s">
        <v>9</v>
      </c>
      <c r="B17" s="343">
        <v>17.287623248265287</v>
      </c>
      <c r="C17" s="343">
        <v>17.429769152079466</v>
      </c>
      <c r="D17" s="342">
        <v>17.139323194252771</v>
      </c>
      <c r="E17" s="342">
        <v>10.28465757265929</v>
      </c>
      <c r="F17" s="342">
        <v>2.929840310389674</v>
      </c>
      <c r="G17" s="342">
        <v>0.50768648039958741</v>
      </c>
      <c r="H17" s="342">
        <v>2.1221938025063602</v>
      </c>
    </row>
    <row r="18" spans="1:8" ht="15" customHeight="1">
      <c r="A18" s="344" t="s">
        <v>530</v>
      </c>
      <c r="B18" s="340">
        <v>18.71175426163904</v>
      </c>
      <c r="C18" s="340">
        <v>18.941422446413497</v>
      </c>
      <c r="D18" s="339">
        <v>18.477817903357881</v>
      </c>
      <c r="E18" s="339">
        <v>10.276557303540836</v>
      </c>
      <c r="F18" s="339">
        <v>3.3021831587055055</v>
      </c>
      <c r="G18" s="339">
        <v>0.82895039416926197</v>
      </c>
      <c r="H18" s="339">
        <v>2.9854061866546995</v>
      </c>
    </row>
    <row r="19" spans="1:8" ht="15" customHeight="1">
      <c r="A19" s="289" t="s">
        <v>11</v>
      </c>
      <c r="B19" s="343">
        <v>17.904578371905508</v>
      </c>
      <c r="C19" s="343">
        <v>18.033182839480318</v>
      </c>
      <c r="D19" s="342">
        <v>17.772127911178796</v>
      </c>
      <c r="E19" s="342">
        <v>10.410992719286291</v>
      </c>
      <c r="F19" s="342">
        <v>2.6309376606491925</v>
      </c>
      <c r="G19" s="342">
        <v>0.66702918055371618</v>
      </c>
      <c r="H19" s="342">
        <v>2.7804602704086649</v>
      </c>
    </row>
    <row r="20" spans="1:8" ht="15" customHeight="1">
      <c r="A20" s="341" t="s">
        <v>12</v>
      </c>
      <c r="B20" s="340">
        <v>17.984738263075229</v>
      </c>
      <c r="C20" s="340">
        <v>18.071684948670811</v>
      </c>
      <c r="D20" s="339">
        <v>17.894671173628431</v>
      </c>
      <c r="E20" s="339">
        <v>9.7736348077583415</v>
      </c>
      <c r="F20" s="339">
        <v>3.741257443583649</v>
      </c>
      <c r="G20" s="339">
        <v>0.29394311672031359</v>
      </c>
      <c r="H20" s="339">
        <v>2.6493867470766532</v>
      </c>
    </row>
    <row r="21" spans="1:8" ht="15" customHeight="1">
      <c r="A21" s="289" t="s">
        <v>13</v>
      </c>
      <c r="B21" s="343">
        <v>18.02948045214864</v>
      </c>
      <c r="C21" s="343">
        <v>18.047226225100491</v>
      </c>
      <c r="D21" s="342">
        <v>18.010018336214362</v>
      </c>
      <c r="E21" s="342">
        <v>9.8256962838826603</v>
      </c>
      <c r="F21" s="342">
        <v>2.8973475682277985</v>
      </c>
      <c r="G21" s="342">
        <v>0.4942120182505314</v>
      </c>
      <c r="H21" s="342">
        <v>3.1763330176200384</v>
      </c>
    </row>
    <row r="22" spans="1:8" ht="15" customHeight="1">
      <c r="A22" s="341" t="s">
        <v>14</v>
      </c>
      <c r="B22" s="340">
        <v>17.340817779991774</v>
      </c>
      <c r="C22" s="340">
        <v>17.192238975907536</v>
      </c>
      <c r="D22" s="339">
        <v>17.508541188829668</v>
      </c>
      <c r="E22" s="339">
        <v>9.8201382506910679</v>
      </c>
      <c r="F22" s="339">
        <v>2.7741532668654791</v>
      </c>
      <c r="G22" s="339">
        <v>0.47445117264348724</v>
      </c>
      <c r="H22" s="339">
        <v>2.6540593754502253</v>
      </c>
    </row>
    <row r="23" spans="1:8" ht="15" customHeight="1">
      <c r="A23" s="289" t="s">
        <v>15</v>
      </c>
      <c r="B23" s="343">
        <v>17.367503865421906</v>
      </c>
      <c r="C23" s="343">
        <v>17.555572379909428</v>
      </c>
      <c r="D23" s="342">
        <v>17.177078919057323</v>
      </c>
      <c r="E23" s="342">
        <v>10.391887795643534</v>
      </c>
      <c r="F23" s="342">
        <v>2.8233808737596409</v>
      </c>
      <c r="G23" s="342">
        <v>0.55659814190716772</v>
      </c>
      <c r="H23" s="342">
        <v>2.089414952594149</v>
      </c>
    </row>
    <row r="24" spans="1:8" ht="15" customHeight="1">
      <c r="A24" s="341" t="s">
        <v>16</v>
      </c>
      <c r="B24" s="340">
        <v>17.799224928940003</v>
      </c>
      <c r="C24" s="340">
        <v>17.776187986065842</v>
      </c>
      <c r="D24" s="339">
        <v>17.822912381169811</v>
      </c>
      <c r="E24" s="339">
        <v>10.000416429392414</v>
      </c>
      <c r="F24" s="339">
        <v>2.8237172451401515</v>
      </c>
      <c r="G24" s="339">
        <v>0.48755200753125566</v>
      </c>
      <c r="H24" s="339">
        <v>2.8995726826585475</v>
      </c>
    </row>
    <row r="25" spans="1:8" ht="15" customHeight="1">
      <c r="A25" s="338" t="s">
        <v>17</v>
      </c>
      <c r="B25" s="336">
        <v>17.973492449725466</v>
      </c>
      <c r="C25" s="336">
        <v>18.120412796389822</v>
      </c>
      <c r="D25" s="336">
        <v>17.820778190577951</v>
      </c>
      <c r="E25" s="336">
        <v>10.142611219028105</v>
      </c>
      <c r="F25" s="336">
        <v>3.1193943445823673</v>
      </c>
      <c r="G25" s="336">
        <v>0.58287940589644394</v>
      </c>
      <c r="H25" s="336">
        <v>2.7179867839348151</v>
      </c>
    </row>
    <row r="26" spans="1:8" ht="3.95" customHeight="1">
      <c r="A26" s="643"/>
      <c r="B26" s="648"/>
      <c r="C26" s="648"/>
      <c r="D26" s="647"/>
      <c r="E26" s="647"/>
      <c r="F26" s="647"/>
      <c r="G26" s="647"/>
      <c r="H26" s="646"/>
    </row>
    <row r="27" spans="1:8" ht="15" customHeight="1">
      <c r="A27" s="337" t="s">
        <v>140</v>
      </c>
      <c r="B27" s="336"/>
      <c r="C27" s="336"/>
      <c r="D27" s="336"/>
      <c r="E27" s="336"/>
      <c r="F27" s="336"/>
      <c r="G27" s="336"/>
      <c r="H27" s="336"/>
    </row>
    <row r="28" spans="1:8" ht="25.5">
      <c r="A28" s="359" t="s">
        <v>510</v>
      </c>
      <c r="B28" s="335">
        <v>18.170860664014956</v>
      </c>
      <c r="C28" s="335">
        <v>18.351571759489776</v>
      </c>
      <c r="D28" s="335">
        <v>17.983272411875383</v>
      </c>
      <c r="E28" s="335">
        <v>10.142611219028105</v>
      </c>
      <c r="F28" s="335">
        <v>3.1193943445823673</v>
      </c>
      <c r="G28" s="335">
        <v>0.58287940589644394</v>
      </c>
      <c r="H28" s="335">
        <v>2.9153549982243088</v>
      </c>
    </row>
    <row r="29" spans="1:8" ht="15" customHeight="1">
      <c r="A29" s="315" t="s">
        <v>529</v>
      </c>
      <c r="B29" s="335">
        <v>17.571027540644657</v>
      </c>
      <c r="C29" s="335">
        <v>17.411734255726685</v>
      </c>
      <c r="D29" s="335">
        <v>18.041564902360722</v>
      </c>
      <c r="E29" s="335">
        <v>9.509229328917332</v>
      </c>
      <c r="F29" s="335">
        <v>3.7240381774506783</v>
      </c>
      <c r="G29" s="335">
        <v>0.31108416678194906</v>
      </c>
      <c r="H29" s="335">
        <v>3.3756159814861135</v>
      </c>
    </row>
    <row r="30" spans="1:8" s="331" customFormat="1" ht="12.75" customHeight="1"/>
    <row r="31" spans="1:8" s="331" customFormat="1" ht="12.75">
      <c r="A31" s="333" t="s">
        <v>528</v>
      </c>
      <c r="B31" s="334"/>
      <c r="C31" s="334"/>
      <c r="D31" s="334"/>
      <c r="E31" s="334"/>
      <c r="F31" s="334"/>
      <c r="G31" s="334"/>
      <c r="H31" s="334"/>
    </row>
    <row r="32" spans="1:8" s="331" customFormat="1" ht="12.75">
      <c r="A32" s="333" t="s">
        <v>216</v>
      </c>
    </row>
    <row r="33" spans="1:8" s="331" customFormat="1"/>
    <row r="34" spans="1:8" s="331" customFormat="1"/>
    <row r="35" spans="1:8" s="331" customFormat="1" ht="12.75">
      <c r="A35" s="310" t="s">
        <v>28</v>
      </c>
      <c r="B35" s="332"/>
      <c r="C35" s="332"/>
      <c r="D35" s="332"/>
      <c r="E35" s="332"/>
      <c r="F35" s="332"/>
      <c r="G35" s="332"/>
      <c r="H35" s="332"/>
    </row>
  </sheetData>
  <mergeCells count="1">
    <mergeCell ref="A5:H5"/>
  </mergeCells>
  <conditionalFormatting sqref="B9:H20 B22:H22">
    <cfRule type="expression" dxfId="49" priority="2" stopIfTrue="1">
      <formula>B14=1</formula>
    </cfRule>
  </conditionalFormatting>
  <conditionalFormatting sqref="B25:H25">
    <cfRule type="expression" dxfId="48" priority="3" stopIfTrue="1">
      <formula>B32=1</formula>
    </cfRule>
  </conditionalFormatting>
  <conditionalFormatting sqref="B29:H29">
    <cfRule type="expression" dxfId="47" priority="4" stopIfTrue="1">
      <formula>#REF!=1</formula>
    </cfRule>
  </conditionalFormatting>
  <conditionalFormatting sqref="B23:H24">
    <cfRule type="expression" dxfId="46" priority="5" stopIfTrue="1">
      <formula>B28=1</formula>
    </cfRule>
  </conditionalFormatting>
  <conditionalFormatting sqref="B26:H26">
    <cfRule type="expression" dxfId="45" priority="1" stopIfTrue="1">
      <formula>B33=1</formula>
    </cfRule>
  </conditionalFormatting>
  <conditionalFormatting sqref="B21:H21">
    <cfRule type="expression" dxfId="44" priority="6" stopIfTrue="1">
      <formula>#REF!=1</formula>
    </cfRule>
  </conditionalFormatting>
  <conditionalFormatting sqref="B28:H28">
    <cfRule type="expression" dxfId="43" priority="7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" footer="0.19685039370078741"/>
  <pageSetup paperSize="9" scale="70" orientation="portrait" r:id="rId1"/>
  <headerFooter alignWithMargins="0">
    <oddHeader>&amp;C&amp;8-35-</oddHeader>
    <oddFooter>&amp;C&amp;8Statistische Ämter des Bundes und der Länder, Internationale Bildungsindikatoren, 2014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baseColWidth="10" defaultColWidth="8" defaultRowHeight="12.75"/>
  <cols>
    <col min="1" max="1" width="24" style="306" customWidth="1"/>
    <col min="2" max="7" width="11.7109375" style="306" customWidth="1"/>
    <col min="8" max="8" width="18.5703125" style="306" customWidth="1"/>
    <col min="9" max="16384" width="8" style="305"/>
  </cols>
  <sheetData>
    <row r="1" spans="1:8">
      <c r="A1" s="739" t="s">
        <v>461</v>
      </c>
    </row>
    <row r="2" spans="1:8">
      <c r="H2" s="329"/>
    </row>
    <row r="3" spans="1:8" s="312" customFormat="1" ht="15.75">
      <c r="A3" s="328" t="s">
        <v>215</v>
      </c>
      <c r="B3" s="306"/>
      <c r="C3" s="306"/>
      <c r="D3" s="306"/>
      <c r="E3" s="306"/>
      <c r="F3" s="306"/>
      <c r="G3" s="306"/>
      <c r="H3" s="327"/>
    </row>
    <row r="4" spans="1:8" s="312" customFormat="1" ht="14.25" customHeight="1">
      <c r="A4" s="326" t="s">
        <v>214</v>
      </c>
      <c r="B4" s="326"/>
      <c r="C4" s="326"/>
      <c r="D4" s="306"/>
      <c r="E4" s="306"/>
      <c r="F4" s="306"/>
      <c r="G4" s="306"/>
      <c r="H4" s="306"/>
    </row>
    <row r="5" spans="1:8" s="312" customFormat="1">
      <c r="A5" s="325" t="s">
        <v>213</v>
      </c>
      <c r="B5" s="306"/>
      <c r="C5" s="306"/>
      <c r="D5" s="306"/>
      <c r="E5" s="306"/>
      <c r="F5" s="306"/>
      <c r="G5" s="306"/>
      <c r="H5" s="306"/>
    </row>
    <row r="6" spans="1:8" s="312" customFormat="1">
      <c r="A6" s="325"/>
      <c r="B6" s="306"/>
      <c r="C6" s="306"/>
      <c r="D6" s="306"/>
      <c r="E6" s="306"/>
      <c r="F6" s="306"/>
      <c r="G6" s="306"/>
      <c r="H6" s="306"/>
    </row>
    <row r="7" spans="1:8" s="312" customFormat="1" ht="25.5">
      <c r="A7" s="325"/>
      <c r="B7" s="651" t="s">
        <v>212</v>
      </c>
      <c r="C7" s="651"/>
      <c r="D7" s="651"/>
      <c r="E7" s="651"/>
      <c r="F7" s="651"/>
      <c r="G7" s="651"/>
      <c r="H7" s="651" t="s">
        <v>211</v>
      </c>
    </row>
    <row r="8" spans="1:8" s="312" customFormat="1">
      <c r="A8" s="325"/>
      <c r="B8" s="652" t="s">
        <v>210</v>
      </c>
      <c r="C8" s="651"/>
      <c r="D8" s="651"/>
      <c r="E8" s="651"/>
      <c r="F8" s="651"/>
      <c r="G8" s="651"/>
      <c r="H8" s="652" t="s">
        <v>209</v>
      </c>
    </row>
    <row r="9" spans="1:8" s="312" customFormat="1">
      <c r="A9" s="322"/>
      <c r="B9" s="652">
        <v>3</v>
      </c>
      <c r="C9" s="652">
        <v>4</v>
      </c>
      <c r="D9" s="652">
        <v>5</v>
      </c>
      <c r="E9" s="652">
        <v>6</v>
      </c>
      <c r="F9" s="652"/>
      <c r="G9" s="652"/>
      <c r="H9" s="651" t="s">
        <v>208</v>
      </c>
    </row>
    <row r="10" spans="1:8" s="312" customFormat="1">
      <c r="A10" s="322" t="s">
        <v>0</v>
      </c>
      <c r="B10" s="321" t="s">
        <v>207</v>
      </c>
      <c r="C10" s="321" t="s">
        <v>207</v>
      </c>
      <c r="D10" s="321" t="s">
        <v>207</v>
      </c>
      <c r="E10" s="321" t="s">
        <v>207</v>
      </c>
      <c r="F10" s="321" t="s">
        <v>147</v>
      </c>
      <c r="G10" s="321" t="s">
        <v>159</v>
      </c>
      <c r="H10" s="321"/>
    </row>
    <row r="11" spans="1:8" s="312" customFormat="1" ht="15" customHeight="1">
      <c r="A11" s="320" t="s">
        <v>1</v>
      </c>
      <c r="B11" s="319">
        <v>94.351345859756819</v>
      </c>
      <c r="C11" s="319">
        <v>97.075392032153587</v>
      </c>
      <c r="D11" s="319">
        <v>94.515494593961137</v>
      </c>
      <c r="E11" s="319">
        <v>31.104869293638078</v>
      </c>
      <c r="F11" s="319">
        <v>65.57017988602486</v>
      </c>
      <c r="G11" s="319">
        <v>97.088766756575879</v>
      </c>
      <c r="H11" s="319">
        <v>95.764860550286414</v>
      </c>
    </row>
    <row r="12" spans="1:8" s="312" customFormat="1" ht="15" customHeight="1">
      <c r="A12" s="318" t="s">
        <v>2</v>
      </c>
      <c r="B12" s="317">
        <v>87.829595916787966</v>
      </c>
      <c r="C12" s="317">
        <v>96.278134973435186</v>
      </c>
      <c r="D12" s="317">
        <v>90.364520590728588</v>
      </c>
      <c r="E12" s="317">
        <v>28.3222496003674</v>
      </c>
      <c r="F12" s="317">
        <v>64.101069513993764</v>
      </c>
      <c r="G12" s="317">
        <v>92.862252603131708</v>
      </c>
      <c r="H12" s="317">
        <v>93.259481274312421</v>
      </c>
    </row>
    <row r="13" spans="1:8" s="312" customFormat="1" ht="15" customHeight="1">
      <c r="A13" s="320" t="s">
        <v>3</v>
      </c>
      <c r="B13" s="319">
        <v>90.383408634538156</v>
      </c>
      <c r="C13" s="319">
        <v>99.814145585957675</v>
      </c>
      <c r="D13" s="319">
        <v>97.605669088436358</v>
      </c>
      <c r="E13" s="319">
        <v>9.1140472358423477</v>
      </c>
      <c r="F13" s="319">
        <v>93.34506119699067</v>
      </c>
      <c r="G13" s="319">
        <v>102.73982857356738</v>
      </c>
      <c r="H13" s="319">
        <v>98.731489929117828</v>
      </c>
    </row>
    <row r="14" spans="1:8" s="312" customFormat="1" ht="15" customHeight="1">
      <c r="A14" s="318" t="s">
        <v>4</v>
      </c>
      <c r="B14" s="317">
        <v>94.719816860754463</v>
      </c>
      <c r="C14" s="317">
        <v>99.533049704264812</v>
      </c>
      <c r="D14" s="317">
        <v>93.733589173904264</v>
      </c>
      <c r="E14" s="317">
        <v>31.750756811301716</v>
      </c>
      <c r="F14" s="317">
        <v>64.722502522704346</v>
      </c>
      <c r="G14" s="317">
        <v>96.725529767911198</v>
      </c>
      <c r="H14" s="317">
        <v>96.593991504171143</v>
      </c>
    </row>
    <row r="15" spans="1:8" s="312" customFormat="1" ht="15" customHeight="1">
      <c r="A15" s="320" t="s">
        <v>5</v>
      </c>
      <c r="B15" s="319">
        <v>83.767199702491638</v>
      </c>
      <c r="C15" s="319">
        <v>96.831384383251603</v>
      </c>
      <c r="D15" s="319">
        <v>97.403100775193792</v>
      </c>
      <c r="E15" s="319">
        <v>34.6684553468762</v>
      </c>
      <c r="F15" s="319">
        <v>61.843618244538135</v>
      </c>
      <c r="G15" s="319">
        <v>96.531238022230738</v>
      </c>
      <c r="H15" s="319">
        <v>97.113362645765633</v>
      </c>
    </row>
    <row r="16" spans="1:8" s="312" customFormat="1" ht="15" customHeight="1">
      <c r="A16" s="318" t="s">
        <v>6</v>
      </c>
      <c r="B16" s="317">
        <v>87.601195665711799</v>
      </c>
      <c r="C16" s="317">
        <v>95.148863933141811</v>
      </c>
      <c r="D16" s="317">
        <v>100.9249329758713</v>
      </c>
      <c r="E16" s="317">
        <v>45.176341429943733</v>
      </c>
      <c r="F16" s="317">
        <v>60.854947166186356</v>
      </c>
      <c r="G16" s="317">
        <v>106.21655002058461</v>
      </c>
      <c r="H16" s="317">
        <v>97.999073951580897</v>
      </c>
    </row>
    <row r="17" spans="1:8" s="312" customFormat="1" ht="15" customHeight="1">
      <c r="A17" s="320" t="s">
        <v>7</v>
      </c>
      <c r="B17" s="319">
        <v>91.494226591974396</v>
      </c>
      <c r="C17" s="319">
        <v>98.530489451151311</v>
      </c>
      <c r="D17" s="319">
        <v>92.7449168207024</v>
      </c>
      <c r="E17" s="319">
        <v>48.687732342007436</v>
      </c>
      <c r="F17" s="319">
        <v>48.62081784386617</v>
      </c>
      <c r="G17" s="319">
        <v>97.44423791821562</v>
      </c>
      <c r="H17" s="319">
        <v>95.576382203597788</v>
      </c>
    </row>
    <row r="18" spans="1:8" s="312" customFormat="1" ht="15" customHeight="1">
      <c r="A18" s="318" t="s">
        <v>8</v>
      </c>
      <c r="B18" s="317">
        <v>92.822568446528507</v>
      </c>
      <c r="C18" s="317">
        <v>97.613744829780472</v>
      </c>
      <c r="D18" s="317">
        <v>93.820618717369285</v>
      </c>
      <c r="E18" s="317">
        <v>50.598778650170516</v>
      </c>
      <c r="F18" s="317">
        <v>43.72273772702038</v>
      </c>
      <c r="G18" s="317">
        <v>94.480133238163219</v>
      </c>
      <c r="H18" s="317">
        <v>95.697697303680371</v>
      </c>
    </row>
    <row r="19" spans="1:8" s="312" customFormat="1" ht="15" customHeight="1">
      <c r="A19" s="320" t="s">
        <v>9</v>
      </c>
      <c r="B19" s="319">
        <v>87.202974786867401</v>
      </c>
      <c r="C19" s="319">
        <v>96.278916358075591</v>
      </c>
      <c r="D19" s="319">
        <v>97.571396447042943</v>
      </c>
      <c r="E19" s="319">
        <v>36.949508809318758</v>
      </c>
      <c r="F19" s="319">
        <v>61.720700074444949</v>
      </c>
      <c r="G19" s="319">
        <v>98.915439298173908</v>
      </c>
      <c r="H19" s="319">
        <v>96.92517577920033</v>
      </c>
    </row>
    <row r="20" spans="1:8" s="312" customFormat="1" ht="15" customHeight="1">
      <c r="A20" s="318" t="s">
        <v>10</v>
      </c>
      <c r="B20" s="317">
        <v>89.788713876252331</v>
      </c>
      <c r="C20" s="317">
        <v>97.13211344437677</v>
      </c>
      <c r="D20" s="317">
        <v>93.260802131822558</v>
      </c>
      <c r="E20" s="317">
        <v>22.338636460472554</v>
      </c>
      <c r="F20" s="317">
        <v>67.77761841661443</v>
      </c>
      <c r="G20" s="317">
        <v>90.663650073974694</v>
      </c>
      <c r="H20" s="317">
        <v>95.149110077740545</v>
      </c>
    </row>
    <row r="21" spans="1:8" s="312" customFormat="1" ht="15" customHeight="1">
      <c r="A21" s="320" t="s">
        <v>11</v>
      </c>
      <c r="B21" s="319">
        <v>96.630952742283057</v>
      </c>
      <c r="C21" s="319">
        <v>100.9411546888018</v>
      </c>
      <c r="D21" s="319">
        <v>92.832336203122722</v>
      </c>
      <c r="E21" s="319">
        <v>30.999713549126323</v>
      </c>
      <c r="F21" s="319">
        <v>63.97593812661129</v>
      </c>
      <c r="G21" s="319">
        <v>95.287883128043532</v>
      </c>
      <c r="H21" s="319">
        <v>96.773758099352051</v>
      </c>
    </row>
    <row r="22" spans="1:8" s="312" customFormat="1" ht="15" customHeight="1">
      <c r="A22" s="318" t="s">
        <v>12</v>
      </c>
      <c r="B22" s="317">
        <v>92.747828484764923</v>
      </c>
      <c r="C22" s="317">
        <v>97.280799112097668</v>
      </c>
      <c r="D22" s="317">
        <v>90.15476654961634</v>
      </c>
      <c r="E22" s="317">
        <v>45.426073339423198</v>
      </c>
      <c r="F22" s="317">
        <v>53.477750228370091</v>
      </c>
      <c r="G22" s="317">
        <v>98.982121884379481</v>
      </c>
      <c r="H22" s="317">
        <v>93.602738806471095</v>
      </c>
    </row>
    <row r="23" spans="1:8" s="312" customFormat="1" ht="15" customHeight="1">
      <c r="A23" s="320" t="s">
        <v>13</v>
      </c>
      <c r="B23" s="319">
        <v>94.268363215731625</v>
      </c>
      <c r="C23" s="319">
        <v>100.43851522450744</v>
      </c>
      <c r="D23" s="319">
        <v>95.29651729176814</v>
      </c>
      <c r="E23" s="319">
        <v>54.244808055380744</v>
      </c>
      <c r="F23" s="319">
        <v>45.446821900566391</v>
      </c>
      <c r="G23" s="319">
        <v>99.880427942101946</v>
      </c>
      <c r="H23" s="319">
        <v>97.849149164494861</v>
      </c>
    </row>
    <row r="24" spans="1:8" s="312" customFormat="1" ht="15" customHeight="1">
      <c r="A24" s="318" t="s">
        <v>14</v>
      </c>
      <c r="B24" s="317">
        <v>94.223826714801433</v>
      </c>
      <c r="C24" s="317">
        <v>99.216584307581059</v>
      </c>
      <c r="D24" s="317">
        <v>94.006065291074506</v>
      </c>
      <c r="E24" s="317">
        <v>50.039670430271585</v>
      </c>
      <c r="F24" s="317">
        <v>49.783338419285933</v>
      </c>
      <c r="G24" s="317">
        <v>100.03661885871225</v>
      </c>
      <c r="H24" s="317">
        <v>96.593936128819848</v>
      </c>
    </row>
    <row r="25" spans="1:8" s="312" customFormat="1" ht="15" customHeight="1">
      <c r="A25" s="320" t="s">
        <v>15</v>
      </c>
      <c r="B25" s="319">
        <v>85.817692113458463</v>
      </c>
      <c r="C25" s="319">
        <v>95.152453051152293</v>
      </c>
      <c r="D25" s="319">
        <v>89.193959599921556</v>
      </c>
      <c r="E25" s="319">
        <v>40.758017492711367</v>
      </c>
      <c r="F25" s="319">
        <v>50.938775510204081</v>
      </c>
      <c r="G25" s="319">
        <v>91.957240038872683</v>
      </c>
      <c r="H25" s="319">
        <v>92.077564569670471</v>
      </c>
    </row>
    <row r="26" spans="1:8" s="312" customFormat="1" ht="15" customHeight="1">
      <c r="A26" s="318" t="s">
        <v>16</v>
      </c>
      <c r="B26" s="317">
        <v>96.36571428571429</v>
      </c>
      <c r="C26" s="317">
        <v>102.21320545924013</v>
      </c>
      <c r="D26" s="317">
        <v>92.500734645900678</v>
      </c>
      <c r="E26" s="317">
        <v>44.99247214694369</v>
      </c>
      <c r="F26" s="317">
        <v>52.38181270701596</v>
      </c>
      <c r="G26" s="317">
        <v>97.518819632640771</v>
      </c>
      <c r="H26" s="317">
        <v>97.247678855803613</v>
      </c>
    </row>
    <row r="27" spans="1:8" s="312" customFormat="1" ht="15" customHeight="1">
      <c r="A27" s="315" t="s">
        <v>17</v>
      </c>
      <c r="B27" s="316">
        <v>90.833512454576535</v>
      </c>
      <c r="C27" s="316">
        <v>97.598983727897547</v>
      </c>
      <c r="D27" s="316">
        <v>92.963016945762661</v>
      </c>
      <c r="E27" s="316">
        <v>32.562346971013618</v>
      </c>
      <c r="F27" s="316">
        <v>62.034306701364407</v>
      </c>
      <c r="G27" s="316">
        <v>94.948352894922806</v>
      </c>
      <c r="H27" s="316">
        <v>95.233475163566922</v>
      </c>
    </row>
    <row r="28" spans="1:8" s="312" customFormat="1" ht="15" customHeight="1">
      <c r="A28" s="315" t="s">
        <v>18</v>
      </c>
      <c r="B28" s="313">
        <v>70.210384038725209</v>
      </c>
      <c r="C28" s="313">
        <v>82.105394191624015</v>
      </c>
      <c r="D28" s="313">
        <v>81.270978172011382</v>
      </c>
      <c r="E28" s="313">
        <v>21.779329345193133</v>
      </c>
      <c r="F28" s="313">
        <v>76.0776294837178</v>
      </c>
      <c r="G28" s="313">
        <v>97.856958828910933</v>
      </c>
      <c r="H28" s="313" t="s">
        <v>197</v>
      </c>
    </row>
    <row r="29" spans="1:8" s="312" customFormat="1" ht="15" customHeight="1">
      <c r="A29" s="314" t="s">
        <v>206</v>
      </c>
      <c r="B29" s="313" t="s">
        <v>197</v>
      </c>
      <c r="C29" s="313" t="s">
        <v>197</v>
      </c>
      <c r="D29" s="313" t="s">
        <v>197</v>
      </c>
      <c r="E29" s="313" t="s">
        <v>197</v>
      </c>
      <c r="F29" s="313" t="s">
        <v>197</v>
      </c>
      <c r="G29" s="313" t="s">
        <v>197</v>
      </c>
      <c r="H29" s="313">
        <v>93.2</v>
      </c>
    </row>
    <row r="31" spans="1:8">
      <c r="A31" s="311"/>
      <c r="B31" s="308"/>
      <c r="C31" s="308"/>
      <c r="D31" s="308"/>
      <c r="E31" s="308"/>
      <c r="F31" s="308"/>
      <c r="G31" s="308"/>
      <c r="H31" s="308"/>
    </row>
    <row r="32" spans="1:8" s="307" customFormat="1">
      <c r="A32" s="310" t="s">
        <v>28</v>
      </c>
      <c r="B32" s="309"/>
      <c r="C32" s="309"/>
      <c r="D32" s="308"/>
      <c r="E32" s="308"/>
      <c r="F32" s="308"/>
      <c r="G32" s="308"/>
      <c r="H32" s="308"/>
    </row>
  </sheetData>
  <conditionalFormatting sqref="B28:F29 H28:H29">
    <cfRule type="expression" dxfId="42" priority="2" stopIfTrue="1">
      <formula>#REF!=1</formula>
    </cfRule>
  </conditionalFormatting>
  <conditionalFormatting sqref="G28:G29">
    <cfRule type="expression" dxfId="41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" footer="0.19685039370078741"/>
  <pageSetup paperSize="9" scale="70" orientation="portrait" r:id="rId1"/>
  <headerFooter alignWithMargins="0">
    <oddHeader>&amp;C&amp;8-36-</oddHeader>
    <oddFooter>&amp;C&amp;8Statistische Ämter des Bundes und der Länder, Internationale Bildungsindikatoren, 2014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ColWidth="8.7109375" defaultRowHeight="12"/>
  <cols>
    <col min="1" max="1" width="24" style="272" customWidth="1"/>
    <col min="2" max="4" width="25.7109375" style="272" customWidth="1"/>
    <col min="5" max="16384" width="8.7109375" style="271"/>
  </cols>
  <sheetData>
    <row r="1" spans="1:4" ht="12.75">
      <c r="A1" s="739" t="s">
        <v>461</v>
      </c>
      <c r="C1" s="825"/>
    </row>
    <row r="2" spans="1:4" ht="12.75">
      <c r="D2" s="304"/>
    </row>
    <row r="3" spans="1:4" s="300" customFormat="1" ht="15" customHeight="1">
      <c r="A3" s="303" t="s">
        <v>205</v>
      </c>
      <c r="B3" s="303"/>
      <c r="C3" s="303"/>
      <c r="D3" s="302"/>
    </row>
    <row r="4" spans="1:4" s="300" customFormat="1" ht="15" customHeight="1">
      <c r="A4" s="301" t="s">
        <v>204</v>
      </c>
      <c r="B4" s="301"/>
      <c r="C4" s="301"/>
      <c r="D4" s="301"/>
    </row>
    <row r="5" spans="1:4" s="297" customFormat="1" ht="12.75" customHeight="1">
      <c r="A5" s="299"/>
      <c r="B5" s="298"/>
      <c r="C5" s="298"/>
      <c r="D5" s="298"/>
    </row>
    <row r="6" spans="1:4" s="290" customFormat="1" ht="25.5">
      <c r="A6" s="294"/>
      <c r="B6" s="296" t="s">
        <v>203</v>
      </c>
      <c r="C6" s="295"/>
      <c r="D6" s="714" t="s">
        <v>202</v>
      </c>
    </row>
    <row r="7" spans="1:4" s="290" customFormat="1" ht="25.5" customHeight="1">
      <c r="A7" s="294"/>
      <c r="B7" s="293" t="s">
        <v>201</v>
      </c>
      <c r="C7" s="293" t="s">
        <v>200</v>
      </c>
      <c r="D7" s="292" t="s">
        <v>199</v>
      </c>
    </row>
    <row r="8" spans="1:4" s="290" customFormat="1" ht="12.75">
      <c r="A8" s="712" t="s">
        <v>0</v>
      </c>
      <c r="B8" s="291" t="s">
        <v>177</v>
      </c>
      <c r="C8" s="291"/>
      <c r="D8" s="291" t="s">
        <v>178</v>
      </c>
    </row>
    <row r="9" spans="1:4" s="285" customFormat="1" ht="15" customHeight="1">
      <c r="A9" s="289" t="s">
        <v>1</v>
      </c>
      <c r="B9" s="288">
        <v>43.172315576140079</v>
      </c>
      <c r="C9" s="288">
        <v>56.827684423859928</v>
      </c>
      <c r="D9" s="288">
        <v>9.4502291097357212</v>
      </c>
    </row>
    <row r="10" spans="1:4" s="285" customFormat="1" ht="15" customHeight="1">
      <c r="A10" s="287" t="s">
        <v>2</v>
      </c>
      <c r="B10" s="286">
        <v>30.427486561051225</v>
      </c>
      <c r="C10" s="286">
        <v>69.572513438948775</v>
      </c>
      <c r="D10" s="286">
        <v>10.480843959325162</v>
      </c>
    </row>
    <row r="11" spans="1:4" s="285" customFormat="1" ht="15" customHeight="1">
      <c r="A11" s="289" t="s">
        <v>3</v>
      </c>
      <c r="B11" s="288">
        <v>25.2525590792896</v>
      </c>
      <c r="C11" s="288">
        <v>74.747440920710403</v>
      </c>
      <c r="D11" s="288">
        <v>8.460579370082641</v>
      </c>
    </row>
    <row r="12" spans="1:4" s="285" customFormat="1" ht="15" customHeight="1">
      <c r="A12" s="287" t="s">
        <v>4</v>
      </c>
      <c r="B12" s="286">
        <v>50.337575774987783</v>
      </c>
      <c r="C12" s="286">
        <v>49.662424225012209</v>
      </c>
      <c r="D12" s="286">
        <v>10.745197108434642</v>
      </c>
    </row>
    <row r="13" spans="1:4" s="285" customFormat="1" ht="15" customHeight="1">
      <c r="A13" s="289" t="s">
        <v>5</v>
      </c>
      <c r="B13" s="288">
        <v>42.395068975638388</v>
      </c>
      <c r="C13" s="288">
        <v>57.604931024361605</v>
      </c>
      <c r="D13" s="288">
        <v>8.8324574846923944</v>
      </c>
    </row>
    <row r="14" spans="1:4" s="285" customFormat="1" ht="15" customHeight="1">
      <c r="A14" s="287" t="s">
        <v>6</v>
      </c>
      <c r="B14" s="286">
        <v>13.551006597868382</v>
      </c>
      <c r="C14" s="286">
        <v>86.44899340213162</v>
      </c>
      <c r="D14" s="286">
        <v>10.580660708969146</v>
      </c>
    </row>
    <row r="15" spans="1:4" s="285" customFormat="1" ht="15" customHeight="1">
      <c r="A15" s="289" t="s">
        <v>7</v>
      </c>
      <c r="B15" s="288">
        <v>50.461448752948655</v>
      </c>
      <c r="C15" s="288">
        <v>49.538551247051338</v>
      </c>
      <c r="D15" s="288">
        <v>9.7362888702307782</v>
      </c>
    </row>
    <row r="16" spans="1:4" s="285" customFormat="1" ht="15" customHeight="1">
      <c r="A16" s="287" t="s">
        <v>8</v>
      </c>
      <c r="B16" s="286">
        <v>14.620787421869966</v>
      </c>
      <c r="C16" s="286">
        <v>85.379212578130037</v>
      </c>
      <c r="D16" s="286">
        <v>11.723214032854143</v>
      </c>
    </row>
    <row r="17" spans="1:4" s="285" customFormat="1" ht="15" customHeight="1">
      <c r="A17" s="289" t="s">
        <v>9</v>
      </c>
      <c r="B17" s="288">
        <v>32.691972252411809</v>
      </c>
      <c r="C17" s="288">
        <v>67.308027747588184</v>
      </c>
      <c r="D17" s="288">
        <v>10.528593408018976</v>
      </c>
    </row>
    <row r="18" spans="1:4" s="285" customFormat="1" ht="15" customHeight="1">
      <c r="A18" s="287" t="s">
        <v>10</v>
      </c>
      <c r="B18" s="286">
        <v>28.858107224777456</v>
      </c>
      <c r="C18" s="286">
        <v>71.141892775222544</v>
      </c>
      <c r="D18" s="286">
        <v>8.6039349932724001</v>
      </c>
    </row>
    <row r="19" spans="1:4" s="285" customFormat="1" ht="15" customHeight="1">
      <c r="A19" s="289" t="s">
        <v>11</v>
      </c>
      <c r="B19" s="288">
        <v>44.14776525836907</v>
      </c>
      <c r="C19" s="288">
        <v>55.852234741630923</v>
      </c>
      <c r="D19" s="288">
        <v>8.4453515823398391</v>
      </c>
    </row>
    <row r="20" spans="1:4" s="285" customFormat="1" ht="15" customHeight="1">
      <c r="A20" s="287" t="s">
        <v>12</v>
      </c>
      <c r="B20" s="286">
        <v>28.260448541658594</v>
      </c>
      <c r="C20" s="286">
        <v>71.739551458341396</v>
      </c>
      <c r="D20" s="286">
        <v>10.060865920106016</v>
      </c>
    </row>
    <row r="21" spans="1:4" s="285" customFormat="1" ht="15" customHeight="1">
      <c r="A21" s="289" t="s">
        <v>13</v>
      </c>
      <c r="B21" s="288">
        <v>37.355132946222476</v>
      </c>
      <c r="C21" s="288">
        <v>62.644867053777531</v>
      </c>
      <c r="D21" s="288">
        <v>11.584971482099386</v>
      </c>
    </row>
    <row r="22" spans="1:4" s="285" customFormat="1" ht="15" customHeight="1">
      <c r="A22" s="287" t="s">
        <v>14</v>
      </c>
      <c r="B22" s="286">
        <v>51.029770002214562</v>
      </c>
      <c r="C22" s="286">
        <v>48.970229997785438</v>
      </c>
      <c r="D22" s="286">
        <v>11.464935330976594</v>
      </c>
    </row>
    <row r="23" spans="1:4" s="285" customFormat="1" ht="15" customHeight="1">
      <c r="A23" s="289" t="s">
        <v>15</v>
      </c>
      <c r="B23" s="288">
        <v>23.947543119105177</v>
      </c>
      <c r="C23" s="288">
        <v>76.052456880894823</v>
      </c>
      <c r="D23" s="288">
        <v>10.688408692210709</v>
      </c>
    </row>
    <row r="24" spans="1:4" s="285" customFormat="1" ht="15" customHeight="1">
      <c r="A24" s="287" t="s">
        <v>16</v>
      </c>
      <c r="B24" s="286">
        <v>32.693977665717028</v>
      </c>
      <c r="C24" s="286">
        <v>67.306022334282972</v>
      </c>
      <c r="D24" s="286">
        <v>9.436719823045177</v>
      </c>
    </row>
    <row r="25" spans="1:4" s="282" customFormat="1" ht="15" customHeight="1">
      <c r="A25" s="284" t="s">
        <v>17</v>
      </c>
      <c r="B25" s="283">
        <v>34.92825728888964</v>
      </c>
      <c r="C25" s="283">
        <v>65.07174271111036</v>
      </c>
      <c r="D25" s="283">
        <v>9.6765525165654331</v>
      </c>
    </row>
    <row r="26" spans="1:4" s="279" customFormat="1" ht="15" customHeight="1">
      <c r="A26" s="281" t="s">
        <v>18</v>
      </c>
      <c r="B26" s="280">
        <v>68.432371635092096</v>
      </c>
      <c r="C26" s="280">
        <v>31.568459461639957</v>
      </c>
      <c r="D26" s="280">
        <v>12.4767723478938</v>
      </c>
    </row>
    <row r="27" spans="1:4" s="276" customFormat="1" ht="12.75">
      <c r="A27" s="278"/>
      <c r="B27" s="278"/>
      <c r="C27" s="278"/>
      <c r="D27" s="277"/>
    </row>
    <row r="28" spans="1:4" s="276" customFormat="1" ht="12.75">
      <c r="A28" s="278"/>
      <c r="B28" s="278"/>
      <c r="C28" s="278"/>
      <c r="D28" s="277"/>
    </row>
    <row r="29" spans="1:4" s="273" customFormat="1" ht="12.75">
      <c r="A29" s="275" t="s">
        <v>28</v>
      </c>
      <c r="B29" s="272"/>
      <c r="C29" s="272"/>
      <c r="D29" s="274"/>
    </row>
  </sheetData>
  <conditionalFormatting sqref="B26:D26">
    <cfRule type="expression" dxfId="40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9370078740157483" footer="0.23622047244094491"/>
  <pageSetup paperSize="9" scale="70" orientation="portrait" r:id="rId1"/>
  <headerFooter alignWithMargins="0">
    <oddHeader>&amp;C-37-</oddHeader>
    <oddFooter>&amp;C&amp;8Statistische Ämter des Bundes und der Länder, Internationale Bildungsindikatoren, 2014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RowHeight="12.75"/>
  <cols>
    <col min="1" max="1" width="24" style="245" customWidth="1"/>
    <col min="2" max="7" width="13.7109375" style="245" customWidth="1"/>
    <col min="8" max="16384" width="11.42578125" style="244"/>
  </cols>
  <sheetData>
    <row r="1" spans="1:7">
      <c r="A1" s="739" t="s">
        <v>461</v>
      </c>
    </row>
    <row r="2" spans="1:7">
      <c r="G2" s="709"/>
    </row>
    <row r="3" spans="1:7" ht="15.75">
      <c r="A3" s="264" t="s">
        <v>198</v>
      </c>
    </row>
    <row r="4" spans="1:7" ht="15" customHeight="1">
      <c r="A4" s="263" t="s">
        <v>566</v>
      </c>
    </row>
    <row r="5" spans="1:7">
      <c r="A5" s="262"/>
    </row>
    <row r="6" spans="1:7" s="260" customFormat="1" ht="28.7" customHeight="1">
      <c r="A6" s="261"/>
      <c r="B6" s="270" t="s">
        <v>190</v>
      </c>
      <c r="C6" s="270"/>
      <c r="D6" s="270"/>
      <c r="E6" s="270" t="s">
        <v>535</v>
      </c>
      <c r="F6" s="270"/>
      <c r="G6" s="270"/>
    </row>
    <row r="7" spans="1:7" ht="12.75" customHeight="1">
      <c r="A7" s="269" t="s">
        <v>0</v>
      </c>
      <c r="B7" s="268" t="s">
        <v>159</v>
      </c>
      <c r="C7" s="268" t="s">
        <v>69</v>
      </c>
      <c r="D7" s="268" t="s">
        <v>68</v>
      </c>
      <c r="E7" s="268" t="s">
        <v>159</v>
      </c>
      <c r="F7" s="268" t="s">
        <v>69</v>
      </c>
      <c r="G7" s="268" t="s">
        <v>68</v>
      </c>
    </row>
    <row r="8" spans="1:7" ht="15" customHeight="1">
      <c r="A8" s="252" t="s">
        <v>1</v>
      </c>
      <c r="B8" s="251">
        <v>58.761605897074901</v>
      </c>
      <c r="C8" s="251">
        <v>62.480739701351077</v>
      </c>
      <c r="D8" s="251">
        <v>54.886358433209018</v>
      </c>
      <c r="E8" s="251">
        <v>51.239500742080921</v>
      </c>
      <c r="F8" s="251">
        <v>54.666002848489754</v>
      </c>
      <c r="G8" s="251">
        <v>47.680539243172674</v>
      </c>
    </row>
    <row r="9" spans="1:7" ht="15" customHeight="1">
      <c r="A9" s="257" t="s">
        <v>2</v>
      </c>
      <c r="B9" s="256">
        <v>52.621448483533641</v>
      </c>
      <c r="C9" s="256">
        <v>53.530321166264052</v>
      </c>
      <c r="D9" s="256">
        <v>51.686807460148643</v>
      </c>
      <c r="E9" s="256">
        <v>47.417636368210999</v>
      </c>
      <c r="F9" s="256">
        <v>48.963550928109875</v>
      </c>
      <c r="G9" s="256">
        <v>45.812446653313621</v>
      </c>
    </row>
    <row r="10" spans="1:7" ht="15" customHeight="1">
      <c r="A10" s="252" t="s">
        <v>3</v>
      </c>
      <c r="B10" s="251">
        <v>73.378072259746645</v>
      </c>
      <c r="C10" s="251">
        <v>72.88897656459423</v>
      </c>
      <c r="D10" s="251">
        <v>73.936066432989861</v>
      </c>
      <c r="E10" s="251">
        <v>44.807062890239429</v>
      </c>
      <c r="F10" s="251">
        <v>47.288602841426716</v>
      </c>
      <c r="G10" s="251">
        <v>42.495381987217357</v>
      </c>
    </row>
    <row r="11" spans="1:7" ht="15" customHeight="1">
      <c r="A11" s="257" t="s">
        <v>4</v>
      </c>
      <c r="B11" s="256">
        <v>41.368513367817613</v>
      </c>
      <c r="C11" s="256">
        <v>37.4621349374125</v>
      </c>
      <c r="D11" s="256">
        <v>45.668718114480953</v>
      </c>
      <c r="E11" s="256">
        <v>41.260143314448918</v>
      </c>
      <c r="F11" s="256">
        <v>40.672055647353254</v>
      </c>
      <c r="G11" s="256">
        <v>41.870735840920595</v>
      </c>
    </row>
    <row r="12" spans="1:7" ht="15" customHeight="1">
      <c r="A12" s="252" t="s">
        <v>5</v>
      </c>
      <c r="B12" s="251">
        <v>81.654584378095294</v>
      </c>
      <c r="C12" s="251">
        <v>89.390748097595065</v>
      </c>
      <c r="D12" s="251">
        <v>74.142728373246911</v>
      </c>
      <c r="E12" s="251">
        <v>45.977673016270714</v>
      </c>
      <c r="F12" s="251">
        <v>48.517219947116658</v>
      </c>
      <c r="G12" s="251">
        <v>43.592852422954465</v>
      </c>
    </row>
    <row r="13" spans="1:7" ht="15" customHeight="1">
      <c r="A13" s="257" t="s">
        <v>6</v>
      </c>
      <c r="B13" s="256">
        <v>78.775979873659978</v>
      </c>
      <c r="C13" s="256">
        <v>83.739068068500842</v>
      </c>
      <c r="D13" s="256">
        <v>74.134259086228141</v>
      </c>
      <c r="E13" s="256">
        <v>50.645472611162141</v>
      </c>
      <c r="F13" s="256">
        <v>55.910128932095205</v>
      </c>
      <c r="G13" s="256">
        <v>45.743649702368273</v>
      </c>
    </row>
    <row r="14" spans="1:7" ht="15" customHeight="1">
      <c r="A14" s="252" t="s">
        <v>7</v>
      </c>
      <c r="B14" s="251">
        <v>56.319093701109942</v>
      </c>
      <c r="C14" s="251">
        <v>58.751113784146739</v>
      </c>
      <c r="D14" s="251">
        <v>53.858299524925954</v>
      </c>
      <c r="E14" s="251">
        <v>49.087447941484584</v>
      </c>
      <c r="F14" s="251">
        <v>52.048083430416362</v>
      </c>
      <c r="G14" s="251">
        <v>46.072793737881433</v>
      </c>
    </row>
    <row r="15" spans="1:7" ht="15" customHeight="1">
      <c r="A15" s="257" t="s">
        <v>8</v>
      </c>
      <c r="B15" s="256">
        <v>45.899126242602847</v>
      </c>
      <c r="C15" s="256">
        <v>44.714842136918833</v>
      </c>
      <c r="D15" s="256">
        <v>47.149864879775322</v>
      </c>
      <c r="E15" s="256">
        <v>34.001873175792284</v>
      </c>
      <c r="F15" s="256">
        <v>35.811959948581844</v>
      </c>
      <c r="G15" s="256">
        <v>32.075123141987255</v>
      </c>
    </row>
    <row r="16" spans="1:7" ht="15" customHeight="1">
      <c r="A16" s="252" t="s">
        <v>9</v>
      </c>
      <c r="B16" s="251">
        <v>40.040463377302594</v>
      </c>
      <c r="C16" s="251">
        <v>40.642077047158907</v>
      </c>
      <c r="D16" s="251">
        <v>39.392869235858264</v>
      </c>
      <c r="E16" s="251">
        <v>46.802597871376186</v>
      </c>
      <c r="F16" s="251">
        <v>48.716755339731876</v>
      </c>
      <c r="G16" s="251">
        <v>44.744398861812492</v>
      </c>
    </row>
    <row r="17" spans="1:7" ht="15" customHeight="1">
      <c r="A17" s="257" t="s">
        <v>10</v>
      </c>
      <c r="B17" s="256">
        <v>53.747817866476275</v>
      </c>
      <c r="C17" s="256">
        <v>56.496041712135515</v>
      </c>
      <c r="D17" s="256">
        <v>50.904599413496619</v>
      </c>
      <c r="E17" s="256">
        <v>46.5165346402446</v>
      </c>
      <c r="F17" s="256">
        <v>49.521848368873911</v>
      </c>
      <c r="G17" s="256">
        <v>43.407185418145197</v>
      </c>
    </row>
    <row r="18" spans="1:7" ht="15" customHeight="1">
      <c r="A18" s="252" t="s">
        <v>11</v>
      </c>
      <c r="B18" s="251">
        <v>47.469138773277429</v>
      </c>
      <c r="C18" s="251">
        <v>46.701538163447474</v>
      </c>
      <c r="D18" s="251">
        <v>48.268609912268801</v>
      </c>
      <c r="E18" s="251">
        <v>40.748265057202367</v>
      </c>
      <c r="F18" s="251">
        <v>42.010185678558443</v>
      </c>
      <c r="G18" s="251">
        <v>39.418926778260925</v>
      </c>
    </row>
    <row r="19" spans="1:7" ht="15" customHeight="1">
      <c r="A19" s="257" t="s">
        <v>12</v>
      </c>
      <c r="B19" s="256">
        <v>48.0384754859503</v>
      </c>
      <c r="C19" s="256">
        <v>47.021129221706829</v>
      </c>
      <c r="D19" s="256">
        <v>49.106310791814074</v>
      </c>
      <c r="E19" s="256">
        <v>45.344082223399042</v>
      </c>
      <c r="F19" s="256">
        <v>47.49090496722684</v>
      </c>
      <c r="G19" s="256">
        <v>43.065169810776361</v>
      </c>
    </row>
    <row r="20" spans="1:7" ht="15" customHeight="1">
      <c r="A20" s="252" t="s">
        <v>13</v>
      </c>
      <c r="B20" s="251">
        <v>56.211919006854806</v>
      </c>
      <c r="C20" s="251">
        <v>60.517983642608741</v>
      </c>
      <c r="D20" s="251">
        <v>51.555062231619758</v>
      </c>
      <c r="E20" s="251">
        <v>34.472119303525155</v>
      </c>
      <c r="F20" s="251">
        <v>35.810677079469833</v>
      </c>
      <c r="G20" s="251">
        <v>33.054972844065333</v>
      </c>
    </row>
    <row r="21" spans="1:7" ht="15" customHeight="1">
      <c r="A21" s="257" t="s">
        <v>14</v>
      </c>
      <c r="B21" s="256">
        <v>50.048401287654478</v>
      </c>
      <c r="C21" s="256">
        <v>48.531147417913495</v>
      </c>
      <c r="D21" s="256">
        <v>51.683597333036133</v>
      </c>
      <c r="E21" s="256">
        <v>33.114818117963608</v>
      </c>
      <c r="F21" s="256">
        <v>33.442862750872401</v>
      </c>
      <c r="G21" s="256">
        <v>32.740139616369206</v>
      </c>
    </row>
    <row r="22" spans="1:7" ht="15" customHeight="1">
      <c r="A22" s="252" t="s">
        <v>15</v>
      </c>
      <c r="B22" s="251">
        <v>31.532205609771616</v>
      </c>
      <c r="C22" s="251">
        <v>32.646674242196518</v>
      </c>
      <c r="D22" s="251">
        <v>30.362052277030234</v>
      </c>
      <c r="E22" s="251">
        <v>37.994091025630418</v>
      </c>
      <c r="F22" s="251">
        <v>40.515085179838607</v>
      </c>
      <c r="G22" s="251">
        <v>35.341853727064951</v>
      </c>
    </row>
    <row r="23" spans="1:7" ht="15" customHeight="1">
      <c r="A23" s="257" t="s">
        <v>16</v>
      </c>
      <c r="B23" s="256">
        <v>54.948829544412959</v>
      </c>
      <c r="C23" s="256">
        <v>54.284747521850171</v>
      </c>
      <c r="D23" s="256">
        <v>55.641046537695836</v>
      </c>
      <c r="E23" s="256">
        <v>38.146015132811186</v>
      </c>
      <c r="F23" s="256">
        <v>38.245965182226072</v>
      </c>
      <c r="G23" s="256">
        <v>38.047812823146579</v>
      </c>
    </row>
    <row r="24" spans="1:7" s="253" customFormat="1" ht="15" hidden="1" customHeight="1">
      <c r="A24" s="255"/>
      <c r="B24" s="254"/>
      <c r="C24" s="254"/>
      <c r="D24" s="254"/>
      <c r="E24" s="254"/>
      <c r="F24" s="254"/>
      <c r="G24" s="254"/>
    </row>
    <row r="25" spans="1:7" ht="15" customHeight="1">
      <c r="A25" s="252" t="s">
        <v>176</v>
      </c>
      <c r="B25" s="251">
        <v>76.174171176763835</v>
      </c>
      <c r="C25" s="251">
        <v>78.317111549356085</v>
      </c>
      <c r="D25" s="251">
        <v>74.20204975549909</v>
      </c>
      <c r="E25" s="251">
        <v>46.775425307183284</v>
      </c>
      <c r="F25" s="251">
        <v>50.045596298694448</v>
      </c>
      <c r="G25" s="251">
        <v>43.71815600696371</v>
      </c>
    </row>
    <row r="26" spans="1:7" ht="15" customHeight="1">
      <c r="A26" s="252" t="s">
        <v>189</v>
      </c>
      <c r="B26" s="251">
        <v>51.062678651849637</v>
      </c>
      <c r="C26" s="251">
        <v>52.611202993395672</v>
      </c>
      <c r="D26" s="251">
        <v>49.42883543062969</v>
      </c>
      <c r="E26" s="251">
        <v>45.34099405079052</v>
      </c>
      <c r="F26" s="251">
        <v>47.441761189081163</v>
      </c>
      <c r="G26" s="251">
        <v>43.123378487263075</v>
      </c>
    </row>
    <row r="27" spans="1:7" ht="15" customHeight="1">
      <c r="A27" s="267" t="s">
        <v>534</v>
      </c>
      <c r="B27" s="249">
        <v>53.176203381113197</v>
      </c>
      <c r="C27" s="249">
        <v>54.672343152934801</v>
      </c>
      <c r="D27" s="249">
        <v>51.615232441181597</v>
      </c>
      <c r="E27" s="249">
        <v>45.497526590221213</v>
      </c>
      <c r="F27" s="249">
        <v>47.675933403158467</v>
      </c>
      <c r="G27" s="249">
        <v>43.222415524590716</v>
      </c>
    </row>
    <row r="28" spans="1:7" ht="15" customHeight="1">
      <c r="A28" s="250" t="s">
        <v>18</v>
      </c>
      <c r="B28" s="249">
        <v>58.34170016266647</v>
      </c>
      <c r="C28" s="249">
        <v>52.097017915060945</v>
      </c>
      <c r="D28" s="249">
        <v>64.86881137974558</v>
      </c>
      <c r="E28" s="249" t="s">
        <v>197</v>
      </c>
      <c r="F28" s="249" t="s">
        <v>197</v>
      </c>
      <c r="G28" s="249" t="s">
        <v>197</v>
      </c>
    </row>
    <row r="29" spans="1:7">
      <c r="A29" s="248"/>
    </row>
    <row r="30" spans="1:7">
      <c r="A30" s="247" t="s">
        <v>533</v>
      </c>
    </row>
    <row r="31" spans="1:7">
      <c r="A31" s="247" t="s">
        <v>532</v>
      </c>
    </row>
    <row r="32" spans="1:7">
      <c r="A32" s="247" t="s">
        <v>196</v>
      </c>
    </row>
    <row r="33" spans="1:4">
      <c r="A33" s="247" t="s">
        <v>195</v>
      </c>
    </row>
    <row r="34" spans="1:4">
      <c r="A34" s="247" t="s">
        <v>194</v>
      </c>
    </row>
    <row r="35" spans="1:4" ht="25.5" customHeight="1">
      <c r="A35" s="266"/>
    </row>
    <row r="36" spans="1:4">
      <c r="A36" s="246" t="s">
        <v>28</v>
      </c>
      <c r="B36" s="265"/>
      <c r="C36" s="265"/>
      <c r="D36" s="265"/>
    </row>
  </sheetData>
  <conditionalFormatting sqref="B28:D28">
    <cfRule type="expression" dxfId="39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&amp;C&amp;8-38-</oddHeader>
    <oddFooter>&amp;C&amp;8Statistische Ämter des Bundes und der Länder, Internationale Bildungsindikatoren, 2014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RowHeight="12.75"/>
  <cols>
    <col min="1" max="1" width="24" style="245" customWidth="1"/>
    <col min="2" max="19" width="6.42578125" style="245" customWidth="1"/>
    <col min="20" max="16384" width="11.42578125" style="244"/>
  </cols>
  <sheetData>
    <row r="1" spans="1:19">
      <c r="A1" s="739" t="s">
        <v>461</v>
      </c>
      <c r="R1" s="709"/>
    </row>
    <row r="2" spans="1:19">
      <c r="R2" s="709"/>
      <c r="S2" s="709"/>
    </row>
    <row r="3" spans="1:19" ht="15.75">
      <c r="A3" s="264" t="s">
        <v>191</v>
      </c>
    </row>
    <row r="4" spans="1:19" ht="18" customHeight="1">
      <c r="A4" s="263" t="s">
        <v>565</v>
      </c>
    </row>
    <row r="5" spans="1:19" ht="12.75" customHeight="1">
      <c r="A5" s="262"/>
    </row>
    <row r="6" spans="1:19" s="260" customFormat="1" ht="15.6" customHeight="1">
      <c r="A6" s="261"/>
      <c r="B6" s="653" t="s">
        <v>190</v>
      </c>
      <c r="C6" s="653"/>
      <c r="D6" s="653"/>
      <c r="E6" s="653"/>
      <c r="F6" s="653"/>
      <c r="G6" s="653"/>
      <c r="H6" s="653"/>
      <c r="I6" s="653"/>
      <c r="J6" s="653"/>
      <c r="K6" s="653" t="s">
        <v>547</v>
      </c>
      <c r="L6" s="653"/>
      <c r="M6" s="653"/>
      <c r="N6" s="653"/>
      <c r="O6" s="653"/>
      <c r="P6" s="653"/>
      <c r="Q6" s="653"/>
      <c r="R6" s="653"/>
      <c r="S6" s="653"/>
    </row>
    <row r="7" spans="1:19" ht="12.75" customHeight="1">
      <c r="A7" s="259" t="s">
        <v>0</v>
      </c>
      <c r="B7" s="258">
        <v>2000</v>
      </c>
      <c r="C7" s="258">
        <v>2005</v>
      </c>
      <c r="D7" s="258">
        <v>2006</v>
      </c>
      <c r="E7" s="258">
        <v>2007</v>
      </c>
      <c r="F7" s="258">
        <v>2008</v>
      </c>
      <c r="G7" s="258">
        <v>2009</v>
      </c>
      <c r="H7" s="258">
        <v>2010</v>
      </c>
      <c r="I7" s="258">
        <v>2011</v>
      </c>
      <c r="J7" s="258">
        <v>2012</v>
      </c>
      <c r="K7" s="258">
        <v>2000</v>
      </c>
      <c r="L7" s="258">
        <v>2005</v>
      </c>
      <c r="M7" s="258">
        <v>2006</v>
      </c>
      <c r="N7" s="258">
        <v>2007</v>
      </c>
      <c r="O7" s="258">
        <v>2008</v>
      </c>
      <c r="P7" s="258">
        <v>2009</v>
      </c>
      <c r="Q7" s="258">
        <v>2010</v>
      </c>
      <c r="R7" s="258">
        <v>2011</v>
      </c>
      <c r="S7" s="258">
        <v>2012</v>
      </c>
    </row>
    <row r="8" spans="1:19" ht="15" customHeight="1">
      <c r="A8" s="252" t="s">
        <v>546</v>
      </c>
      <c r="B8" s="251">
        <v>32.343358836521674</v>
      </c>
      <c r="C8" s="251">
        <v>38.962500698389626</v>
      </c>
      <c r="D8" s="251">
        <v>37.626731624111684</v>
      </c>
      <c r="E8" s="251">
        <v>36.562726197263039</v>
      </c>
      <c r="F8" s="251">
        <v>36.22597399217252</v>
      </c>
      <c r="G8" s="251">
        <v>46.016208258507248</v>
      </c>
      <c r="H8" s="251">
        <v>48.970619107166414</v>
      </c>
      <c r="I8" s="251">
        <v>51.105984788473918</v>
      </c>
      <c r="J8" s="251">
        <v>58.761605897074901</v>
      </c>
      <c r="K8" s="251">
        <v>26.249201816157395</v>
      </c>
      <c r="L8" s="251">
        <v>30.730921767482997</v>
      </c>
      <c r="M8" s="251">
        <v>30.905058657573232</v>
      </c>
      <c r="N8" s="251">
        <v>30.430887461297971</v>
      </c>
      <c r="O8" s="251">
        <v>31.522267221074532</v>
      </c>
      <c r="P8" s="251">
        <v>36.544121383254819</v>
      </c>
      <c r="Q8" s="251">
        <v>40.134592989273891</v>
      </c>
      <c r="R8" s="251">
        <v>42.829919357062096</v>
      </c>
      <c r="S8" s="251">
        <v>51.239500742080921</v>
      </c>
    </row>
    <row r="9" spans="1:19" ht="15" customHeight="1">
      <c r="A9" s="257" t="s">
        <v>545</v>
      </c>
      <c r="B9" s="256">
        <v>28.98820912820106</v>
      </c>
      <c r="C9" s="256">
        <v>34.289213129378567</v>
      </c>
      <c r="D9" s="256">
        <v>34.923252617206245</v>
      </c>
      <c r="E9" s="256">
        <v>35.100328154842941</v>
      </c>
      <c r="F9" s="256">
        <v>35.282160393402464</v>
      </c>
      <c r="G9" s="256">
        <v>36.149171381578235</v>
      </c>
      <c r="H9" s="256">
        <v>38.810504015118475</v>
      </c>
      <c r="I9" s="256">
        <v>47.315703564864485</v>
      </c>
      <c r="J9" s="256">
        <v>52.621448483533641</v>
      </c>
      <c r="K9" s="256">
        <v>23.013187019491504</v>
      </c>
      <c r="L9" s="256">
        <v>26.849342457508136</v>
      </c>
      <c r="M9" s="256">
        <v>26.94769507048283</v>
      </c>
      <c r="N9" s="256">
        <v>26.701025785102985</v>
      </c>
      <c r="O9" s="256">
        <v>27.299074692934397</v>
      </c>
      <c r="P9" s="256">
        <v>29.910417293484333</v>
      </c>
      <c r="Q9" s="256">
        <v>32.162266552576973</v>
      </c>
      <c r="R9" s="256">
        <v>41.104570883325856</v>
      </c>
      <c r="S9" s="256">
        <v>47.417636368210999</v>
      </c>
    </row>
    <row r="10" spans="1:19" ht="15" customHeight="1">
      <c r="A10" s="252" t="s">
        <v>544</v>
      </c>
      <c r="B10" s="251">
        <v>47.52899733330198</v>
      </c>
      <c r="C10" s="251">
        <v>45.836092702325089</v>
      </c>
      <c r="D10" s="251">
        <v>43.717948741359983</v>
      </c>
      <c r="E10" s="251">
        <v>45.722384115734862</v>
      </c>
      <c r="F10" s="251">
        <v>51.41791327207082</v>
      </c>
      <c r="G10" s="251">
        <v>53.785051014287198</v>
      </c>
      <c r="H10" s="251">
        <v>60.010138123100354</v>
      </c>
      <c r="I10" s="251">
        <v>65.952337787007806</v>
      </c>
      <c r="J10" s="251">
        <v>73.378072259746645</v>
      </c>
      <c r="K10" s="251">
        <v>28.868948368781087</v>
      </c>
      <c r="L10" s="251">
        <v>31.605321214005958</v>
      </c>
      <c r="M10" s="251">
        <v>30.093555018612467</v>
      </c>
      <c r="N10" s="251">
        <v>29.891035224844863</v>
      </c>
      <c r="O10" s="251">
        <v>32.752215105891842</v>
      </c>
      <c r="P10" s="251">
        <v>34.868287598890035</v>
      </c>
      <c r="Q10" s="251">
        <v>37.050305266096004</v>
      </c>
      <c r="R10" s="251">
        <v>39.924949589147531</v>
      </c>
      <c r="S10" s="251">
        <v>44.807062890239429</v>
      </c>
    </row>
    <row r="11" spans="1:19" ht="15" customHeight="1">
      <c r="A11" s="257" t="s">
        <v>543</v>
      </c>
      <c r="B11" s="256">
        <v>19.420696753035365</v>
      </c>
      <c r="C11" s="256">
        <v>22.953213118250112</v>
      </c>
      <c r="D11" s="256">
        <v>22.335726524529004</v>
      </c>
      <c r="E11" s="256">
        <v>22.296863866380964</v>
      </c>
      <c r="F11" s="256">
        <v>26.323417586494504</v>
      </c>
      <c r="G11" s="256">
        <v>30.465495466484139</v>
      </c>
      <c r="H11" s="256">
        <v>32.688225813828609</v>
      </c>
      <c r="I11" s="256">
        <v>34.07550442216381</v>
      </c>
      <c r="J11" s="256">
        <v>41.368513367817613</v>
      </c>
      <c r="K11" s="256">
        <v>21.592215036172099</v>
      </c>
      <c r="L11" s="256">
        <v>27.630660930111908</v>
      </c>
      <c r="M11" s="256">
        <v>27.21624155952945</v>
      </c>
      <c r="N11" s="256">
        <v>25.739975469228487</v>
      </c>
      <c r="O11" s="256">
        <v>28.473330064823379</v>
      </c>
      <c r="P11" s="256">
        <v>31.446744293733133</v>
      </c>
      <c r="Q11" s="256">
        <v>36.947352297896416</v>
      </c>
      <c r="R11" s="256">
        <v>38.676030038246346</v>
      </c>
      <c r="S11" s="256">
        <v>41.260143314448918</v>
      </c>
    </row>
    <row r="12" spans="1:19" ht="15" customHeight="1">
      <c r="A12" s="252" t="s">
        <v>542</v>
      </c>
      <c r="B12" s="251">
        <v>48.228485106927693</v>
      </c>
      <c r="C12" s="251">
        <v>67.849081505754882</v>
      </c>
      <c r="D12" s="251">
        <v>63.015716294635311</v>
      </c>
      <c r="E12" s="251">
        <v>58.211763564283665</v>
      </c>
      <c r="F12" s="251">
        <v>66.089742382026756</v>
      </c>
      <c r="G12" s="251">
        <v>67.098743536007646</v>
      </c>
      <c r="H12" s="251">
        <v>69.603744071080328</v>
      </c>
      <c r="I12" s="251">
        <v>74.794409905834428</v>
      </c>
      <c r="J12" s="251">
        <v>81.654584378095294</v>
      </c>
      <c r="K12" s="251">
        <v>33.628930975354756</v>
      </c>
      <c r="L12" s="251">
        <v>32.999772558232131</v>
      </c>
      <c r="M12" s="251">
        <v>32.240736155602441</v>
      </c>
      <c r="N12" s="251">
        <v>31.903964004820775</v>
      </c>
      <c r="O12" s="251">
        <v>32.669686166100675</v>
      </c>
      <c r="P12" s="251">
        <v>35.115521362479527</v>
      </c>
      <c r="Q12" s="251">
        <v>37.096531769736075</v>
      </c>
      <c r="R12" s="251">
        <v>39.659629918881471</v>
      </c>
      <c r="S12" s="251">
        <v>45.977673016270714</v>
      </c>
    </row>
    <row r="13" spans="1:19" ht="15" customHeight="1">
      <c r="A13" s="257" t="s">
        <v>541</v>
      </c>
      <c r="B13" s="256">
        <v>48.421042288013616</v>
      </c>
      <c r="C13" s="256">
        <v>52.567702305549943</v>
      </c>
      <c r="D13" s="256">
        <v>52.841684864797386</v>
      </c>
      <c r="E13" s="256">
        <v>51.591047075416121</v>
      </c>
      <c r="F13" s="256">
        <v>57.041470532391017</v>
      </c>
      <c r="G13" s="256">
        <v>63.315921896122724</v>
      </c>
      <c r="H13" s="256">
        <v>67.676530764954265</v>
      </c>
      <c r="I13" s="256">
        <v>72.386890285536424</v>
      </c>
      <c r="J13" s="256">
        <v>78.775979873659978</v>
      </c>
      <c r="K13" s="256">
        <v>30.455208110076537</v>
      </c>
      <c r="L13" s="256">
        <v>31.646633765638761</v>
      </c>
      <c r="M13" s="256">
        <v>30.541146438290216</v>
      </c>
      <c r="N13" s="256">
        <v>32.064806260670913</v>
      </c>
      <c r="O13" s="256">
        <v>36.361054167121367</v>
      </c>
      <c r="P13" s="256">
        <v>34.218571812537853</v>
      </c>
      <c r="Q13" s="256">
        <v>39.521252428026656</v>
      </c>
      <c r="R13" s="256">
        <v>45.513994993297814</v>
      </c>
      <c r="S13" s="256">
        <v>50.645472611162141</v>
      </c>
    </row>
    <row r="14" spans="1:19" ht="15" customHeight="1">
      <c r="A14" s="252" t="s">
        <v>540</v>
      </c>
      <c r="B14" s="251">
        <v>31.661073268048849</v>
      </c>
      <c r="C14" s="251">
        <v>43.07507959277509</v>
      </c>
      <c r="D14" s="251">
        <v>43.511886102161249</v>
      </c>
      <c r="E14" s="251">
        <v>40.710852515087971</v>
      </c>
      <c r="F14" s="251">
        <v>40.825348296132567</v>
      </c>
      <c r="G14" s="251">
        <v>47.709153699900064</v>
      </c>
      <c r="H14" s="251">
        <v>49.721356617389127</v>
      </c>
      <c r="I14" s="251">
        <v>51.349492098963331</v>
      </c>
      <c r="J14" s="251">
        <v>56.319093701109942</v>
      </c>
      <c r="K14" s="251">
        <v>28.303189518809724</v>
      </c>
      <c r="L14" s="251">
        <v>35.457249491586417</v>
      </c>
      <c r="M14" s="251">
        <v>34.595667151259512</v>
      </c>
      <c r="N14" s="251">
        <v>33.595710179183122</v>
      </c>
      <c r="O14" s="251">
        <v>33.843448547352693</v>
      </c>
      <c r="P14" s="251">
        <v>38.42289936931877</v>
      </c>
      <c r="Q14" s="251">
        <v>40.65780218823312</v>
      </c>
      <c r="R14" s="251">
        <v>43.820813579124298</v>
      </c>
      <c r="S14" s="251">
        <v>49.087447941484584</v>
      </c>
    </row>
    <row r="15" spans="1:19" ht="15" customHeight="1">
      <c r="A15" s="257" t="s">
        <v>8</v>
      </c>
      <c r="B15" s="256">
        <v>22.474047988079146</v>
      </c>
      <c r="C15" s="256">
        <v>29.312756787320655</v>
      </c>
      <c r="D15" s="256">
        <v>25.038900241120142</v>
      </c>
      <c r="E15" s="256">
        <v>26.509865314358741</v>
      </c>
      <c r="F15" s="256">
        <v>28.717867739491119</v>
      </c>
      <c r="G15" s="256">
        <v>31.465055175616325</v>
      </c>
      <c r="H15" s="256">
        <v>36.04676411306589</v>
      </c>
      <c r="I15" s="256">
        <v>37.083375109515721</v>
      </c>
      <c r="J15" s="256">
        <v>45.899126242602847</v>
      </c>
      <c r="K15" s="256">
        <v>22.393540436444397</v>
      </c>
      <c r="L15" s="256">
        <v>25.384557953106096</v>
      </c>
      <c r="M15" s="256">
        <v>24.44480787586652</v>
      </c>
      <c r="N15" s="256">
        <v>24.323337387426516</v>
      </c>
      <c r="O15" s="256">
        <v>26.195215980689714</v>
      </c>
      <c r="P15" s="256">
        <v>33.236346386996694</v>
      </c>
      <c r="Q15" s="256">
        <v>33.044396990682124</v>
      </c>
      <c r="R15" s="256">
        <v>29.571744617311346</v>
      </c>
      <c r="S15" s="256">
        <v>34.001873175792284</v>
      </c>
    </row>
    <row r="16" spans="1:19" ht="15" customHeight="1">
      <c r="A16" s="252" t="s">
        <v>539</v>
      </c>
      <c r="B16" s="251">
        <v>26.039173453840526</v>
      </c>
      <c r="C16" s="251">
        <v>29.222166848278832</v>
      </c>
      <c r="D16" s="251">
        <v>27.20829614405196</v>
      </c>
      <c r="E16" s="251">
        <v>26.906868929246649</v>
      </c>
      <c r="F16" s="251">
        <v>29.756041829564921</v>
      </c>
      <c r="G16" s="251">
        <v>30.071022880025005</v>
      </c>
      <c r="H16" s="251">
        <v>31.467014846238122</v>
      </c>
      <c r="I16" s="251">
        <v>33.29698320155947</v>
      </c>
      <c r="J16" s="251">
        <v>40.040463377302594</v>
      </c>
      <c r="K16" s="251">
        <v>25.751304521222323</v>
      </c>
      <c r="L16" s="251">
        <v>29.155828352711687</v>
      </c>
      <c r="M16" s="251">
        <v>28.512167303712015</v>
      </c>
      <c r="N16" s="251">
        <v>27.177390631612862</v>
      </c>
      <c r="O16" s="251">
        <v>29.285073017201899</v>
      </c>
      <c r="P16" s="251">
        <v>31.106716449252385</v>
      </c>
      <c r="Q16" s="251">
        <v>33.026702688233875</v>
      </c>
      <c r="R16" s="251">
        <v>38.483481460338247</v>
      </c>
      <c r="S16" s="251">
        <v>46.802597871376186</v>
      </c>
    </row>
    <row r="17" spans="1:19" ht="15" customHeight="1">
      <c r="A17" s="257" t="s">
        <v>538</v>
      </c>
      <c r="B17" s="256">
        <v>31.900586722887841</v>
      </c>
      <c r="C17" s="256">
        <v>37.559759163272169</v>
      </c>
      <c r="D17" s="256">
        <v>37.770877497882331</v>
      </c>
      <c r="E17" s="256">
        <v>34.401596556783595</v>
      </c>
      <c r="F17" s="256">
        <v>36.164477226614636</v>
      </c>
      <c r="G17" s="256">
        <v>39.215999510622105</v>
      </c>
      <c r="H17" s="256">
        <v>40.901405226113212</v>
      </c>
      <c r="I17" s="256">
        <v>44.72296533841336</v>
      </c>
      <c r="J17" s="256">
        <v>53.747817866476275</v>
      </c>
      <c r="K17" s="256">
        <v>28.121160619484282</v>
      </c>
      <c r="L17" s="256">
        <v>31.934708881266836</v>
      </c>
      <c r="M17" s="256">
        <v>32.014614888669357</v>
      </c>
      <c r="N17" s="256">
        <v>29.53273305572883</v>
      </c>
      <c r="O17" s="256">
        <v>31.568721969839167</v>
      </c>
      <c r="P17" s="256">
        <v>34.802098541444764</v>
      </c>
      <c r="Q17" s="256">
        <v>37.031406388893821</v>
      </c>
      <c r="R17" s="256">
        <v>39.339380469466754</v>
      </c>
      <c r="S17" s="256">
        <v>46.5165346402446</v>
      </c>
    </row>
    <row r="18" spans="1:19" ht="15" customHeight="1">
      <c r="A18" s="252" t="s">
        <v>11</v>
      </c>
      <c r="B18" s="251">
        <v>29.570585274027714</v>
      </c>
      <c r="C18" s="251">
        <v>37.975115658942883</v>
      </c>
      <c r="D18" s="251">
        <v>36.291902496871089</v>
      </c>
      <c r="E18" s="251">
        <v>37.379809479459965</v>
      </c>
      <c r="F18" s="251">
        <v>38.668918748551526</v>
      </c>
      <c r="G18" s="251">
        <v>39.308931246155602</v>
      </c>
      <c r="H18" s="251">
        <v>43.03415165112488</v>
      </c>
      <c r="I18" s="251">
        <v>45.672046233403158</v>
      </c>
      <c r="J18" s="251">
        <v>47.469138773277429</v>
      </c>
      <c r="K18" s="251">
        <v>23.74139760488745</v>
      </c>
      <c r="L18" s="251">
        <v>29.54201688203602</v>
      </c>
      <c r="M18" s="251">
        <v>28.778136191494269</v>
      </c>
      <c r="N18" s="251">
        <v>28.280645302240202</v>
      </c>
      <c r="O18" s="251">
        <v>29.442787983886909</v>
      </c>
      <c r="P18" s="251">
        <v>32.574524272101641</v>
      </c>
      <c r="Q18" s="251">
        <v>34.623013081942844</v>
      </c>
      <c r="R18" s="251">
        <v>37.405346926448622</v>
      </c>
      <c r="S18" s="251">
        <v>40.748265057202367</v>
      </c>
    </row>
    <row r="19" spans="1:19" ht="15" customHeight="1">
      <c r="A19" s="257" t="s">
        <v>537</v>
      </c>
      <c r="B19" s="256">
        <v>27.225775673933832</v>
      </c>
      <c r="C19" s="256">
        <v>29.729998780383404</v>
      </c>
      <c r="D19" s="256">
        <v>31.1400228528715</v>
      </c>
      <c r="E19" s="256">
        <v>30.459380676615329</v>
      </c>
      <c r="F19" s="256">
        <v>29.290525589702067</v>
      </c>
      <c r="G19" s="256">
        <v>37.525164620706541</v>
      </c>
      <c r="H19" s="256">
        <v>42.833646887377121</v>
      </c>
      <c r="I19" s="256">
        <v>48.005950167748011</v>
      </c>
      <c r="J19" s="256">
        <v>48.0384754859503</v>
      </c>
      <c r="K19" s="256">
        <v>26.79947473783243</v>
      </c>
      <c r="L19" s="256">
        <v>32.22766846755043</v>
      </c>
      <c r="M19" s="256">
        <v>33.265828293626697</v>
      </c>
      <c r="N19" s="256">
        <v>32.169568493437239</v>
      </c>
      <c r="O19" s="256">
        <v>32.731960046960573</v>
      </c>
      <c r="P19" s="256">
        <v>36.430711262801459</v>
      </c>
      <c r="Q19" s="256">
        <v>49.692250842110006</v>
      </c>
      <c r="R19" s="256">
        <v>46.181369991857579</v>
      </c>
      <c r="S19" s="256">
        <v>45.344082223399042</v>
      </c>
    </row>
    <row r="20" spans="1:19" ht="15" customHeight="1">
      <c r="A20" s="252" t="s">
        <v>13</v>
      </c>
      <c r="B20" s="251">
        <v>29.378584240437338</v>
      </c>
      <c r="C20" s="251">
        <v>36.220175912776604</v>
      </c>
      <c r="D20" s="251">
        <v>34.750308617346008</v>
      </c>
      <c r="E20" s="251">
        <v>33.091976108760406</v>
      </c>
      <c r="F20" s="251">
        <v>38.341936276583823</v>
      </c>
      <c r="G20" s="251">
        <v>38.910299052194901</v>
      </c>
      <c r="H20" s="251">
        <v>42.871632528546314</v>
      </c>
      <c r="I20" s="251">
        <v>45.337360480853434</v>
      </c>
      <c r="J20" s="251">
        <v>56.211919006854806</v>
      </c>
      <c r="K20" s="251">
        <v>23.500139723634838</v>
      </c>
      <c r="L20" s="251">
        <v>28.255212489560417</v>
      </c>
      <c r="M20" s="251">
        <v>27.111222751241595</v>
      </c>
      <c r="N20" s="251">
        <v>26.765096661824106</v>
      </c>
      <c r="O20" s="251">
        <v>28.896221300129053</v>
      </c>
      <c r="P20" s="251">
        <v>29.958528959061368</v>
      </c>
      <c r="Q20" s="251">
        <v>31.923003725058308</v>
      </c>
      <c r="R20" s="251">
        <v>31.635381219457599</v>
      </c>
      <c r="S20" s="251">
        <v>34.472119303525155</v>
      </c>
    </row>
    <row r="21" spans="1:19" ht="15" customHeight="1">
      <c r="A21" s="257" t="s">
        <v>536</v>
      </c>
      <c r="B21" s="256">
        <v>23.260287311964998</v>
      </c>
      <c r="C21" s="256">
        <v>31.972080403156205</v>
      </c>
      <c r="D21" s="256">
        <v>26.113295578615144</v>
      </c>
      <c r="E21" s="256">
        <v>26.117760290971223</v>
      </c>
      <c r="F21" s="256">
        <v>30.103521060501382</v>
      </c>
      <c r="G21" s="256">
        <v>33.287064721468788</v>
      </c>
      <c r="H21" s="256">
        <v>35.57234672353961</v>
      </c>
      <c r="I21" s="256">
        <v>38.837836157138632</v>
      </c>
      <c r="J21" s="256">
        <v>50.048401287654478</v>
      </c>
      <c r="K21" s="256">
        <v>24.028836729364745</v>
      </c>
      <c r="L21" s="256">
        <v>28.996070808766042</v>
      </c>
      <c r="M21" s="256">
        <v>27.476630715851908</v>
      </c>
      <c r="N21" s="256">
        <v>26.147239771769513</v>
      </c>
      <c r="O21" s="256">
        <v>33.822267163935543</v>
      </c>
      <c r="P21" s="256">
        <v>33.20563692226623</v>
      </c>
      <c r="Q21" s="256">
        <v>31.225357985700192</v>
      </c>
      <c r="R21" s="256">
        <v>30.802450236791486</v>
      </c>
      <c r="S21" s="256">
        <v>33.114818117963608</v>
      </c>
    </row>
    <row r="22" spans="1:19" ht="15" customHeight="1">
      <c r="A22" s="252" t="s">
        <v>15</v>
      </c>
      <c r="B22" s="251">
        <v>20.758190808997764</v>
      </c>
      <c r="C22" s="251">
        <v>25.672070126595546</v>
      </c>
      <c r="D22" s="251">
        <v>26.120074933793706</v>
      </c>
      <c r="E22" s="251">
        <v>25.812392827646228</v>
      </c>
      <c r="F22" s="251">
        <v>26.304239255861877</v>
      </c>
      <c r="G22" s="251">
        <v>27.610706831997426</v>
      </c>
      <c r="H22" s="251">
        <v>29.38971742935022</v>
      </c>
      <c r="I22" s="251">
        <v>29.179187928758353</v>
      </c>
      <c r="J22" s="251">
        <v>31.532205609771616</v>
      </c>
      <c r="K22" s="251">
        <v>23.706649525492274</v>
      </c>
      <c r="L22" s="251">
        <v>27.772658968152303</v>
      </c>
      <c r="M22" s="251">
        <v>27.653195690308454</v>
      </c>
      <c r="N22" s="251">
        <v>26.791925166288248</v>
      </c>
      <c r="O22" s="251">
        <v>27.290043735332823</v>
      </c>
      <c r="P22" s="251">
        <v>29.620210335187132</v>
      </c>
      <c r="Q22" s="251">
        <v>31.780377703948218</v>
      </c>
      <c r="R22" s="251">
        <v>34.782311867138183</v>
      </c>
      <c r="S22" s="251">
        <v>37.994091025630418</v>
      </c>
    </row>
    <row r="23" spans="1:19" ht="15" customHeight="1">
      <c r="A23" s="257" t="s">
        <v>16</v>
      </c>
      <c r="B23" s="256">
        <v>23.026924973501899</v>
      </c>
      <c r="C23" s="256">
        <v>28.410929513070947</v>
      </c>
      <c r="D23" s="256">
        <v>29.000518562358458</v>
      </c>
      <c r="E23" s="256">
        <v>30.30747255397371</v>
      </c>
      <c r="F23" s="256">
        <v>32.438591021864269</v>
      </c>
      <c r="G23" s="256">
        <v>35.765801778581235</v>
      </c>
      <c r="H23" s="256">
        <v>41.035873823551903</v>
      </c>
      <c r="I23" s="256">
        <v>44.879646201409088</v>
      </c>
      <c r="J23" s="256">
        <v>54.948829544412959</v>
      </c>
      <c r="K23" s="256">
        <v>23.266473162404822</v>
      </c>
      <c r="L23" s="256">
        <v>29.918412977811457</v>
      </c>
      <c r="M23" s="256">
        <v>29.880092678306013</v>
      </c>
      <c r="N23" s="256">
        <v>29.673529719574379</v>
      </c>
      <c r="O23" s="256">
        <v>30.83065949171371</v>
      </c>
      <c r="P23" s="256">
        <v>33.745773963017434</v>
      </c>
      <c r="Q23" s="256">
        <v>35.563293217297399</v>
      </c>
      <c r="R23" s="256">
        <v>36.740849424870497</v>
      </c>
      <c r="S23" s="256">
        <v>38.146015132811186</v>
      </c>
    </row>
    <row r="24" spans="1:19" s="253" customFormat="1" ht="15" hidden="1" customHeight="1">
      <c r="A24" s="255"/>
      <c r="B24" s="254"/>
      <c r="C24" s="254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4"/>
      <c r="P24" s="254"/>
      <c r="Q24" s="254"/>
      <c r="R24" s="254"/>
      <c r="S24" s="254"/>
    </row>
    <row r="25" spans="1:19" ht="15" customHeight="1">
      <c r="A25" s="252" t="s">
        <v>176</v>
      </c>
      <c r="B25" s="251">
        <v>47.932641533121988</v>
      </c>
      <c r="C25" s="251">
        <v>50.403732941418077</v>
      </c>
      <c r="D25" s="251">
        <v>48.71160764804695</v>
      </c>
      <c r="E25" s="251">
        <v>48.944832204176073</v>
      </c>
      <c r="F25" s="251">
        <v>54.80990677968785</v>
      </c>
      <c r="G25" s="251">
        <v>58.151841961603679</v>
      </c>
      <c r="H25" s="251">
        <v>63.396462627409079</v>
      </c>
      <c r="I25" s="251">
        <v>69.025741575388551</v>
      </c>
      <c r="J25" s="251">
        <v>76.174171176763835</v>
      </c>
      <c r="K25" s="251">
        <v>29.881794380452465</v>
      </c>
      <c r="L25" s="251">
        <v>31.807294358943174</v>
      </c>
      <c r="M25" s="251">
        <v>30.507632329673477</v>
      </c>
      <c r="N25" s="251">
        <v>30.791337452010357</v>
      </c>
      <c r="O25" s="251">
        <v>33.802667671322702</v>
      </c>
      <c r="P25" s="251">
        <v>34.734689707960989</v>
      </c>
      <c r="Q25" s="251">
        <v>37.779804818327605</v>
      </c>
      <c r="R25" s="251">
        <v>41.680549138343224</v>
      </c>
      <c r="S25" s="251">
        <v>46.775425307183284</v>
      </c>
    </row>
    <row r="26" spans="1:19" ht="15" customHeight="1">
      <c r="A26" s="252" t="s">
        <v>189</v>
      </c>
      <c r="B26" s="251">
        <v>28.834560454707507</v>
      </c>
      <c r="C26" s="251">
        <v>34.909624133795568</v>
      </c>
      <c r="D26" s="251">
        <v>34.228112097259455</v>
      </c>
      <c r="E26" s="251">
        <v>33.113568079297131</v>
      </c>
      <c r="F26" s="251">
        <v>34.601393015764913</v>
      </c>
      <c r="G26" s="251">
        <v>38.05252347000166</v>
      </c>
      <c r="H26" s="251">
        <v>40.506503517009214</v>
      </c>
      <c r="I26" s="251">
        <v>44.045962532441152</v>
      </c>
      <c r="J26" s="251">
        <v>51.062678651849637</v>
      </c>
      <c r="K26" s="251">
        <v>25.463516072908458</v>
      </c>
      <c r="L26" s="251">
        <v>29.903006749624595</v>
      </c>
      <c r="M26" s="251">
        <v>29.625352771740069</v>
      </c>
      <c r="N26" s="251">
        <v>28.521595127567529</v>
      </c>
      <c r="O26" s="251">
        <v>30.122000799659855</v>
      </c>
      <c r="P26" s="251">
        <v>33.224770842947549</v>
      </c>
      <c r="Q26" s="251">
        <v>35.510825966025862</v>
      </c>
      <c r="R26" s="251">
        <v>38.943769275211629</v>
      </c>
      <c r="S26" s="251">
        <v>45.34099405079052</v>
      </c>
    </row>
    <row r="27" spans="1:19" ht="15" customHeight="1">
      <c r="A27" s="250" t="s">
        <v>17</v>
      </c>
      <c r="B27" s="249">
        <v>30.245989838785121</v>
      </c>
      <c r="C27" s="249">
        <v>36.140555086849574</v>
      </c>
      <c r="D27" s="249">
        <v>35.358264051610128</v>
      </c>
      <c r="E27" s="249">
        <v>34.351838979256641</v>
      </c>
      <c r="F27" s="249">
        <v>36.182314538055095</v>
      </c>
      <c r="G27" s="249">
        <v>39.64660437648616</v>
      </c>
      <c r="H27" s="249">
        <v>42.329010335028563</v>
      </c>
      <c r="I27" s="249">
        <v>45.985827963644049</v>
      </c>
      <c r="J27" s="249">
        <v>53.003047546662799</v>
      </c>
      <c r="K27" s="249">
        <v>25.798388504969886</v>
      </c>
      <c r="L27" s="249">
        <v>30.078457948856652</v>
      </c>
      <c r="M27" s="249">
        <v>29.721693987751884</v>
      </c>
      <c r="N27" s="249">
        <v>28.731676471292271</v>
      </c>
      <c r="O27" s="249">
        <v>30.434164335839096</v>
      </c>
      <c r="P27" s="249">
        <v>33.380376177495414</v>
      </c>
      <c r="Q27" s="249">
        <v>35.728958213203754</v>
      </c>
      <c r="R27" s="249">
        <v>39.171761546461134</v>
      </c>
      <c r="S27" s="249">
        <v>45.497526590221213</v>
      </c>
    </row>
    <row r="28" spans="1:19" ht="15" customHeight="1">
      <c r="A28" s="250" t="s">
        <v>18</v>
      </c>
      <c r="B28" s="249">
        <v>47.563494300714872</v>
      </c>
      <c r="C28" s="249">
        <v>53.562942032392449</v>
      </c>
      <c r="D28" s="249">
        <v>54.649152263352498</v>
      </c>
      <c r="E28" s="249">
        <v>54.786809861347912</v>
      </c>
      <c r="F28" s="249">
        <v>55.489704513198859</v>
      </c>
      <c r="G28" s="249">
        <v>57.901275937006673</v>
      </c>
      <c r="H28" s="249">
        <v>61.973398840344309</v>
      </c>
      <c r="I28" s="249">
        <v>58.968280355081241</v>
      </c>
      <c r="J28" s="249">
        <v>58.340868885079715</v>
      </c>
      <c r="K28" s="249" t="s">
        <v>197</v>
      </c>
      <c r="L28" s="249" t="s">
        <v>197</v>
      </c>
      <c r="M28" s="249" t="s">
        <v>197</v>
      </c>
      <c r="N28" s="249" t="s">
        <v>197</v>
      </c>
      <c r="O28" s="249" t="s">
        <v>197</v>
      </c>
      <c r="P28" s="249" t="s">
        <v>197</v>
      </c>
      <c r="Q28" s="249" t="s">
        <v>197</v>
      </c>
      <c r="R28" s="249" t="s">
        <v>197</v>
      </c>
      <c r="S28" s="249" t="s">
        <v>197</v>
      </c>
    </row>
    <row r="29" spans="1:19">
      <c r="A29" s="248"/>
    </row>
    <row r="30" spans="1:19">
      <c r="A30" s="247" t="s">
        <v>188</v>
      </c>
    </row>
    <row r="31" spans="1:19">
      <c r="A31" s="247" t="s">
        <v>187</v>
      </c>
    </row>
    <row r="32" spans="1:19">
      <c r="A32" s="247" t="s">
        <v>186</v>
      </c>
    </row>
    <row r="33" spans="1:1">
      <c r="A33" s="247" t="s">
        <v>185</v>
      </c>
    </row>
    <row r="34" spans="1:1">
      <c r="A34" s="247" t="s">
        <v>184</v>
      </c>
    </row>
    <row r="35" spans="1:1">
      <c r="A35" s="603" t="s">
        <v>488</v>
      </c>
    </row>
    <row r="36" spans="1:1">
      <c r="A36" s="245" t="s">
        <v>490</v>
      </c>
    </row>
    <row r="37" spans="1:1">
      <c r="A37" s="247" t="s">
        <v>489</v>
      </c>
    </row>
    <row r="38" spans="1:1">
      <c r="A38" s="247"/>
    </row>
    <row r="40" spans="1:1">
      <c r="A40" s="246" t="s">
        <v>28</v>
      </c>
    </row>
  </sheetData>
  <conditionalFormatting sqref="B28:H28 J28:S28">
    <cfRule type="expression" dxfId="38" priority="4" stopIfTrue="1">
      <formula>#REF!=1</formula>
    </cfRule>
  </conditionalFormatting>
  <conditionalFormatting sqref="S27 B27:Q27">
    <cfRule type="expression" dxfId="37" priority="5" stopIfTrue="1">
      <formula>#REF!=1</formula>
    </cfRule>
  </conditionalFormatting>
  <conditionalFormatting sqref="I28">
    <cfRule type="expression" dxfId="36" priority="3" stopIfTrue="1">
      <formula>#REF!=1</formula>
    </cfRule>
  </conditionalFormatting>
  <conditionalFormatting sqref="R28">
    <cfRule type="expression" dxfId="35" priority="1" stopIfTrue="1">
      <formula>#REF!=1</formula>
    </cfRule>
  </conditionalFormatting>
  <conditionalFormatting sqref="R27">
    <cfRule type="expression" dxfId="34" priority="2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&amp;C&amp;8-39-</oddHeader>
    <oddFooter>&amp;C&amp;8Statistische Ämter des Bundes und der Länder, Internationale Bildungsindikatoren, 2014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RowHeight="12.75"/>
  <cols>
    <col min="1" max="1" width="24" style="245" customWidth="1"/>
    <col min="2" max="19" width="6.42578125" style="245" customWidth="1"/>
    <col min="20" max="16384" width="11.42578125" style="244"/>
  </cols>
  <sheetData>
    <row r="1" spans="1:19">
      <c r="A1" s="739" t="s">
        <v>461</v>
      </c>
      <c r="R1" s="709"/>
    </row>
    <row r="2" spans="1:19">
      <c r="R2" s="709"/>
      <c r="S2" s="709"/>
    </row>
    <row r="3" spans="1:19" ht="15.75">
      <c r="A3" s="264" t="s">
        <v>192</v>
      </c>
    </row>
    <row r="4" spans="1:19" ht="18" customHeight="1">
      <c r="A4" s="263" t="s">
        <v>564</v>
      </c>
    </row>
    <row r="5" spans="1:19" ht="12.75" customHeight="1">
      <c r="A5" s="262"/>
    </row>
    <row r="6" spans="1:19" s="260" customFormat="1" ht="15.6" customHeight="1">
      <c r="A6" s="261"/>
      <c r="B6" s="653" t="s">
        <v>190</v>
      </c>
      <c r="C6" s="653"/>
      <c r="D6" s="653"/>
      <c r="E6" s="653"/>
      <c r="F6" s="653"/>
      <c r="G6" s="653"/>
      <c r="H6" s="653"/>
      <c r="I6" s="653"/>
      <c r="J6" s="653"/>
      <c r="K6" s="653" t="s">
        <v>547</v>
      </c>
      <c r="L6" s="653"/>
      <c r="M6" s="653"/>
      <c r="N6" s="653"/>
      <c r="O6" s="653"/>
      <c r="P6" s="653"/>
      <c r="Q6" s="653"/>
      <c r="R6" s="653"/>
      <c r="S6" s="653"/>
    </row>
    <row r="7" spans="1:19" ht="12.75" customHeight="1">
      <c r="A7" s="259" t="s">
        <v>0</v>
      </c>
      <c r="B7" s="258">
        <v>2000</v>
      </c>
      <c r="C7" s="258">
        <v>2005</v>
      </c>
      <c r="D7" s="258">
        <v>2006</v>
      </c>
      <c r="E7" s="258">
        <v>2007</v>
      </c>
      <c r="F7" s="258">
        <v>2008</v>
      </c>
      <c r="G7" s="258">
        <v>2009</v>
      </c>
      <c r="H7" s="258">
        <v>2010</v>
      </c>
      <c r="I7" s="258">
        <v>2011</v>
      </c>
      <c r="J7" s="258">
        <v>2012</v>
      </c>
      <c r="K7" s="258">
        <v>2000</v>
      </c>
      <c r="L7" s="258">
        <v>2005</v>
      </c>
      <c r="M7" s="258">
        <v>2006</v>
      </c>
      <c r="N7" s="258">
        <v>2007</v>
      </c>
      <c r="O7" s="258">
        <v>2008</v>
      </c>
      <c r="P7" s="258">
        <v>2009</v>
      </c>
      <c r="Q7" s="258">
        <v>2010</v>
      </c>
      <c r="R7" s="258">
        <v>2011</v>
      </c>
      <c r="S7" s="258">
        <v>2012</v>
      </c>
    </row>
    <row r="8" spans="1:19" ht="15" customHeight="1">
      <c r="A8" s="252" t="s">
        <v>546</v>
      </c>
      <c r="B8" s="251">
        <v>34.147966099567455</v>
      </c>
      <c r="C8" s="251">
        <v>40.726109310167203</v>
      </c>
      <c r="D8" s="251">
        <v>39.594635959812926</v>
      </c>
      <c r="E8" s="251">
        <v>37.318158663969093</v>
      </c>
      <c r="F8" s="251">
        <v>36.989387040461004</v>
      </c>
      <c r="G8" s="251">
        <v>47.321453327722026</v>
      </c>
      <c r="H8" s="251">
        <v>49.866737427435169</v>
      </c>
      <c r="I8" s="251">
        <v>52.547861900446023</v>
      </c>
      <c r="J8" s="251">
        <v>62.480739701351077</v>
      </c>
      <c r="K8" s="251">
        <v>28.104599236723942</v>
      </c>
      <c r="L8" s="251">
        <v>33.156510340849778</v>
      </c>
      <c r="M8" s="251">
        <v>33.047989818512448</v>
      </c>
      <c r="N8" s="251">
        <v>31.575784991084024</v>
      </c>
      <c r="O8" s="251">
        <v>32.920804528013257</v>
      </c>
      <c r="P8" s="251">
        <v>37.93501121150468</v>
      </c>
      <c r="Q8" s="251">
        <v>41.060644032893315</v>
      </c>
      <c r="R8" s="251">
        <v>44.27984689017098</v>
      </c>
      <c r="S8" s="251">
        <v>54.666002848489754</v>
      </c>
    </row>
    <row r="9" spans="1:19" ht="15" customHeight="1">
      <c r="A9" s="257" t="s">
        <v>545</v>
      </c>
      <c r="B9" s="256">
        <v>29.468272086877683</v>
      </c>
      <c r="C9" s="256">
        <v>33.547016868729834</v>
      </c>
      <c r="D9" s="256">
        <v>35.057690157851233</v>
      </c>
      <c r="E9" s="256">
        <v>34.756118842853731</v>
      </c>
      <c r="F9" s="256">
        <v>35.03825988543155</v>
      </c>
      <c r="G9" s="256">
        <v>35.763911659700092</v>
      </c>
      <c r="H9" s="256">
        <v>37.860071757792127</v>
      </c>
      <c r="I9" s="256">
        <v>47.278673992850614</v>
      </c>
      <c r="J9" s="256">
        <v>53.530321166264052</v>
      </c>
      <c r="K9" s="256">
        <v>24.132541137792145</v>
      </c>
      <c r="L9" s="256">
        <v>27.743708496830202</v>
      </c>
      <c r="M9" s="256">
        <v>28.333790558924246</v>
      </c>
      <c r="N9" s="256">
        <v>27.50227665498177</v>
      </c>
      <c r="O9" s="256">
        <v>27.646302922575618</v>
      </c>
      <c r="P9" s="256">
        <v>30.272471791981552</v>
      </c>
      <c r="Q9" s="256">
        <v>32.485009502221054</v>
      </c>
      <c r="R9" s="256">
        <v>41.752060626298451</v>
      </c>
      <c r="S9" s="256">
        <v>48.963550928109875</v>
      </c>
    </row>
    <row r="10" spans="1:19" ht="15" customHeight="1">
      <c r="A10" s="252" t="s">
        <v>544</v>
      </c>
      <c r="B10" s="251">
        <v>45.771636783352172</v>
      </c>
      <c r="C10" s="251">
        <v>46.218660270243689</v>
      </c>
      <c r="D10" s="251">
        <v>44.184207420325578</v>
      </c>
      <c r="E10" s="251">
        <v>45.528693210726992</v>
      </c>
      <c r="F10" s="251">
        <v>50.685351462949797</v>
      </c>
      <c r="G10" s="251">
        <v>53.841908686100339</v>
      </c>
      <c r="H10" s="251">
        <v>58.966353476728671</v>
      </c>
      <c r="I10" s="251">
        <v>63.549769280118404</v>
      </c>
      <c r="J10" s="251">
        <v>72.88897656459423</v>
      </c>
      <c r="K10" s="251">
        <v>28.565436891890432</v>
      </c>
      <c r="L10" s="251">
        <v>32.497599990663481</v>
      </c>
      <c r="M10" s="251">
        <v>31.223501557103319</v>
      </c>
      <c r="N10" s="251">
        <v>30.658012246186416</v>
      </c>
      <c r="O10" s="251">
        <v>33.146041248851589</v>
      </c>
      <c r="P10" s="251">
        <v>35.609085232282858</v>
      </c>
      <c r="Q10" s="251">
        <v>37.034719849365295</v>
      </c>
      <c r="R10" s="251">
        <v>40.386662214596882</v>
      </c>
      <c r="S10" s="251">
        <v>47.288602841426716</v>
      </c>
    </row>
    <row r="11" spans="1:19" ht="15" customHeight="1">
      <c r="A11" s="257" t="s">
        <v>543</v>
      </c>
      <c r="B11" s="256">
        <v>17.872023791322324</v>
      </c>
      <c r="C11" s="256">
        <v>20.812279272040307</v>
      </c>
      <c r="D11" s="256">
        <v>20.897287429497499</v>
      </c>
      <c r="E11" s="256">
        <v>20.377026912278463</v>
      </c>
      <c r="F11" s="256">
        <v>23.128705193759782</v>
      </c>
      <c r="G11" s="256">
        <v>27.326643903829254</v>
      </c>
      <c r="H11" s="256">
        <v>29.507862906048949</v>
      </c>
      <c r="I11" s="256">
        <v>29.794508556672323</v>
      </c>
      <c r="J11" s="256">
        <v>37.4621349374125</v>
      </c>
      <c r="K11" s="256">
        <v>19.646265625716413</v>
      </c>
      <c r="L11" s="256">
        <v>25.804807143587144</v>
      </c>
      <c r="M11" s="256">
        <v>25.411324258872337</v>
      </c>
      <c r="N11" s="256">
        <v>23.638074100331799</v>
      </c>
      <c r="O11" s="256">
        <v>26.157876225451563</v>
      </c>
      <c r="P11" s="256">
        <v>28.908027426669019</v>
      </c>
      <c r="Q11" s="256">
        <v>33.357006643540075</v>
      </c>
      <c r="R11" s="256">
        <v>36.406504393569541</v>
      </c>
      <c r="S11" s="256">
        <v>40.672055647353254</v>
      </c>
    </row>
    <row r="12" spans="1:19" ht="15" customHeight="1">
      <c r="A12" s="252" t="s">
        <v>542</v>
      </c>
      <c r="B12" s="251">
        <v>49.091054898751636</v>
      </c>
      <c r="C12" s="251">
        <v>71.109526878743125</v>
      </c>
      <c r="D12" s="251">
        <v>65.338276576849282</v>
      </c>
      <c r="E12" s="251">
        <v>60.703625514035757</v>
      </c>
      <c r="F12" s="251">
        <v>69.334087016666061</v>
      </c>
      <c r="G12" s="251">
        <v>70.123133077049374</v>
      </c>
      <c r="H12" s="251">
        <v>71.223903120973219</v>
      </c>
      <c r="I12" s="251">
        <v>75.497693251608553</v>
      </c>
      <c r="J12" s="251">
        <v>89.390748097595065</v>
      </c>
      <c r="K12" s="251">
        <v>33.96482973180332</v>
      </c>
      <c r="L12" s="251">
        <v>32.259489391627021</v>
      </c>
      <c r="M12" s="251">
        <v>31.933608612135739</v>
      </c>
      <c r="N12" s="251">
        <v>32.985578101711567</v>
      </c>
      <c r="O12" s="251">
        <v>33.518313517480252</v>
      </c>
      <c r="P12" s="251">
        <v>33.790685250415414</v>
      </c>
      <c r="Q12" s="251">
        <v>37.059516122683632</v>
      </c>
      <c r="R12" s="251">
        <v>39.154068512820501</v>
      </c>
      <c r="S12" s="251">
        <v>48.517219947116658</v>
      </c>
    </row>
    <row r="13" spans="1:19" ht="15" customHeight="1">
      <c r="A13" s="257" t="s">
        <v>541</v>
      </c>
      <c r="B13" s="256">
        <v>54.62920025089592</v>
      </c>
      <c r="C13" s="256">
        <v>59.71606797250174</v>
      </c>
      <c r="D13" s="256">
        <v>58.597414833979585</v>
      </c>
      <c r="E13" s="256">
        <v>56.897804115864275</v>
      </c>
      <c r="F13" s="256">
        <v>62.289760782925526</v>
      </c>
      <c r="G13" s="256">
        <v>66.175806127838811</v>
      </c>
      <c r="H13" s="256">
        <v>68.454096266630515</v>
      </c>
      <c r="I13" s="256">
        <v>74.541687788656034</v>
      </c>
      <c r="J13" s="256">
        <v>83.739068068500842</v>
      </c>
      <c r="K13" s="256">
        <v>31.442597521863384</v>
      </c>
      <c r="L13" s="256">
        <v>33.372546052413774</v>
      </c>
      <c r="M13" s="256">
        <v>32.456059339226826</v>
      </c>
      <c r="N13" s="256">
        <v>36.024597321589049</v>
      </c>
      <c r="O13" s="256">
        <v>40.802799541985181</v>
      </c>
      <c r="P13" s="256">
        <v>34.946520492889462</v>
      </c>
      <c r="Q13" s="256">
        <v>39.418251792659866</v>
      </c>
      <c r="R13" s="256">
        <v>45.122435565186805</v>
      </c>
      <c r="S13" s="256">
        <v>55.910128932095205</v>
      </c>
    </row>
    <row r="14" spans="1:19" ht="15" customHeight="1">
      <c r="A14" s="252" t="s">
        <v>540</v>
      </c>
      <c r="B14" s="251">
        <v>31.38506379023903</v>
      </c>
      <c r="C14" s="251">
        <v>43.943828566454577</v>
      </c>
      <c r="D14" s="251">
        <v>42.966585583320267</v>
      </c>
      <c r="E14" s="251">
        <v>40.834296303937784</v>
      </c>
      <c r="F14" s="251">
        <v>40.662206515053477</v>
      </c>
      <c r="G14" s="251">
        <v>48.62801213450269</v>
      </c>
      <c r="H14" s="251">
        <v>50.623300384575813</v>
      </c>
      <c r="I14" s="251">
        <v>52.904587239423705</v>
      </c>
      <c r="J14" s="251">
        <v>58.751113784146739</v>
      </c>
      <c r="K14" s="251">
        <v>29.45533260425541</v>
      </c>
      <c r="L14" s="251">
        <v>37.620712026703188</v>
      </c>
      <c r="M14" s="251">
        <v>35.886422365977168</v>
      </c>
      <c r="N14" s="251">
        <v>34.976280732513651</v>
      </c>
      <c r="O14" s="251">
        <v>34.637664182477451</v>
      </c>
      <c r="P14" s="251">
        <v>39.662210413096865</v>
      </c>
      <c r="Q14" s="251">
        <v>40.853108520421067</v>
      </c>
      <c r="R14" s="251">
        <v>45.162956599914708</v>
      </c>
      <c r="S14" s="251">
        <v>52.048083430416362</v>
      </c>
    </row>
    <row r="15" spans="1:19" ht="15" customHeight="1">
      <c r="A15" s="257" t="s">
        <v>8</v>
      </c>
      <c r="B15" s="256">
        <v>19.686603136893766</v>
      </c>
      <c r="C15" s="256">
        <v>25.709448375918406</v>
      </c>
      <c r="D15" s="256">
        <v>22.529014444393201</v>
      </c>
      <c r="E15" s="256">
        <v>24.154467780644151</v>
      </c>
      <c r="F15" s="256">
        <v>25.80343162259248</v>
      </c>
      <c r="G15" s="256">
        <v>27.989413700762093</v>
      </c>
      <c r="H15" s="256">
        <v>33.300625843671916</v>
      </c>
      <c r="I15" s="256">
        <v>34.492719427481305</v>
      </c>
      <c r="J15" s="256">
        <v>44.714842136918833</v>
      </c>
      <c r="K15" s="256">
        <v>20.050666006860233</v>
      </c>
      <c r="L15" s="256">
        <v>23.514673887435748</v>
      </c>
      <c r="M15" s="256">
        <v>22.621990517092822</v>
      </c>
      <c r="N15" s="256">
        <v>22.782847781368606</v>
      </c>
      <c r="O15" s="256">
        <v>24.117676067879156</v>
      </c>
      <c r="P15" s="256">
        <v>29.91295691584202</v>
      </c>
      <c r="Q15" s="256">
        <v>31.489729440540188</v>
      </c>
      <c r="R15" s="256">
        <v>28.866165420028675</v>
      </c>
      <c r="S15" s="256">
        <v>35.811959948581844</v>
      </c>
    </row>
    <row r="16" spans="1:19" ht="15" customHeight="1">
      <c r="A16" s="252" t="s">
        <v>539</v>
      </c>
      <c r="B16" s="251">
        <v>25.218913996918314</v>
      </c>
      <c r="C16" s="251">
        <v>29.035694379783507</v>
      </c>
      <c r="D16" s="251">
        <v>26.833276878846316</v>
      </c>
      <c r="E16" s="251">
        <v>25.837054571386982</v>
      </c>
      <c r="F16" s="251">
        <v>28.485592854209916</v>
      </c>
      <c r="G16" s="251">
        <v>29.312956280356936</v>
      </c>
      <c r="H16" s="251">
        <v>30.049419011420074</v>
      </c>
      <c r="I16" s="251">
        <v>33.008167978307576</v>
      </c>
      <c r="J16" s="251">
        <v>40.642077047158907</v>
      </c>
      <c r="K16" s="251">
        <v>26.118434426626539</v>
      </c>
      <c r="L16" s="251">
        <v>30.229676253932041</v>
      </c>
      <c r="M16" s="251">
        <v>29.359609832249689</v>
      </c>
      <c r="N16" s="251">
        <v>27.66948257125431</v>
      </c>
      <c r="O16" s="251">
        <v>29.616464612491185</v>
      </c>
      <c r="P16" s="251">
        <v>31.53392721585821</v>
      </c>
      <c r="Q16" s="251">
        <v>32.729188503931425</v>
      </c>
      <c r="R16" s="251">
        <v>38.750588123347221</v>
      </c>
      <c r="S16" s="251">
        <v>48.716755339731876</v>
      </c>
    </row>
    <row r="17" spans="1:19" ht="15" customHeight="1">
      <c r="A17" s="257" t="s">
        <v>538</v>
      </c>
      <c r="B17" s="256">
        <v>31.73832345611795</v>
      </c>
      <c r="C17" s="256">
        <v>38.79791254372573</v>
      </c>
      <c r="D17" s="256">
        <v>38.877466449832333</v>
      </c>
      <c r="E17" s="256">
        <v>35.147834136126484</v>
      </c>
      <c r="F17" s="256">
        <v>36.458759775625559</v>
      </c>
      <c r="G17" s="256">
        <v>38.840025234720784</v>
      </c>
      <c r="H17" s="256">
        <v>40.977830121363837</v>
      </c>
      <c r="I17" s="256">
        <v>44.942901659145974</v>
      </c>
      <c r="J17" s="256">
        <v>56.496041712135515</v>
      </c>
      <c r="K17" s="256">
        <v>28.815949606167447</v>
      </c>
      <c r="L17" s="256">
        <v>33.275517717806999</v>
      </c>
      <c r="M17" s="256">
        <v>33.407027230601457</v>
      </c>
      <c r="N17" s="256">
        <v>30.338301812119543</v>
      </c>
      <c r="O17" s="256">
        <v>32.204146929101256</v>
      </c>
      <c r="P17" s="256">
        <v>35.065056793992163</v>
      </c>
      <c r="Q17" s="256">
        <v>37.657281247597645</v>
      </c>
      <c r="R17" s="256">
        <v>39.894784792936534</v>
      </c>
      <c r="S17" s="256">
        <v>49.521848368873911</v>
      </c>
    </row>
    <row r="18" spans="1:19" ht="15" customHeight="1">
      <c r="A18" s="252" t="s">
        <v>11</v>
      </c>
      <c r="B18" s="251">
        <v>27.670336330984899</v>
      </c>
      <c r="C18" s="251">
        <v>37.05863421161461</v>
      </c>
      <c r="D18" s="251">
        <v>34.843798129509572</v>
      </c>
      <c r="E18" s="251">
        <v>34.817028379692765</v>
      </c>
      <c r="F18" s="251">
        <v>36.472235250371149</v>
      </c>
      <c r="G18" s="251">
        <v>37.248255295956234</v>
      </c>
      <c r="H18" s="251">
        <v>39.753000802540889</v>
      </c>
      <c r="I18" s="251">
        <v>43.126249119707431</v>
      </c>
      <c r="J18" s="251">
        <v>46.701538163447474</v>
      </c>
      <c r="K18" s="251">
        <v>24.618729581261626</v>
      </c>
      <c r="L18" s="251">
        <v>30.672799093264956</v>
      </c>
      <c r="M18" s="251">
        <v>29.146410216486412</v>
      </c>
      <c r="N18" s="251">
        <v>27.660800956961673</v>
      </c>
      <c r="O18" s="251">
        <v>29.573802336227107</v>
      </c>
      <c r="P18" s="251">
        <v>32.631629433024088</v>
      </c>
      <c r="Q18" s="251">
        <v>34.423242716774105</v>
      </c>
      <c r="R18" s="251">
        <v>37.746624748106846</v>
      </c>
      <c r="S18" s="251">
        <v>42.010185678558443</v>
      </c>
    </row>
    <row r="19" spans="1:19" ht="15" customHeight="1">
      <c r="A19" s="257" t="s">
        <v>537</v>
      </c>
      <c r="B19" s="256">
        <v>26.984967206115048</v>
      </c>
      <c r="C19" s="256">
        <v>28.814995686956106</v>
      </c>
      <c r="D19" s="256">
        <v>29.653151319583237</v>
      </c>
      <c r="E19" s="256">
        <v>27.594628489548846</v>
      </c>
      <c r="F19" s="256">
        <v>27.068144448139268</v>
      </c>
      <c r="G19" s="256">
        <v>34.352536035445176</v>
      </c>
      <c r="H19" s="256">
        <v>38.336459889587744</v>
      </c>
      <c r="I19" s="256">
        <v>46.568527511488142</v>
      </c>
      <c r="J19" s="256">
        <v>47.021129221706829</v>
      </c>
      <c r="K19" s="256">
        <v>28.474213716334482</v>
      </c>
      <c r="L19" s="256">
        <v>32.976264795406635</v>
      </c>
      <c r="M19" s="256">
        <v>34.209736214490434</v>
      </c>
      <c r="N19" s="256">
        <v>32.195057497340329</v>
      </c>
      <c r="O19" s="256">
        <v>32.26397693694507</v>
      </c>
      <c r="P19" s="256">
        <v>36.021078795085806</v>
      </c>
      <c r="Q19" s="256">
        <v>45.992904008536321</v>
      </c>
      <c r="R19" s="256">
        <v>48.326642156059698</v>
      </c>
      <c r="S19" s="256">
        <v>47.49090496722684</v>
      </c>
    </row>
    <row r="20" spans="1:19" ht="15" customHeight="1">
      <c r="A20" s="252" t="s">
        <v>13</v>
      </c>
      <c r="B20" s="251">
        <v>28.754214522823386</v>
      </c>
      <c r="C20" s="251">
        <v>36.737002282469184</v>
      </c>
      <c r="D20" s="251">
        <v>36.169978816682331</v>
      </c>
      <c r="E20" s="251">
        <v>34.229280550423518</v>
      </c>
      <c r="F20" s="251">
        <v>37.856908345977196</v>
      </c>
      <c r="G20" s="251">
        <v>38.646727631420582</v>
      </c>
      <c r="H20" s="251">
        <v>41.803036482319968</v>
      </c>
      <c r="I20" s="251">
        <v>46.31433669280414</v>
      </c>
      <c r="J20" s="251">
        <v>60.517983642608741</v>
      </c>
      <c r="K20" s="251">
        <v>22.001067714744604</v>
      </c>
      <c r="L20" s="251">
        <v>26.71004628777585</v>
      </c>
      <c r="M20" s="251">
        <v>26.467537337973106</v>
      </c>
      <c r="N20" s="251">
        <v>25.351715319421942</v>
      </c>
      <c r="O20" s="251">
        <v>26.907140624207145</v>
      </c>
      <c r="P20" s="251">
        <v>27.55809013811902</v>
      </c>
      <c r="Q20" s="251">
        <v>29.727171370647252</v>
      </c>
      <c r="R20" s="251">
        <v>30.549937471509292</v>
      </c>
      <c r="S20" s="251">
        <v>35.810677079469833</v>
      </c>
    </row>
    <row r="21" spans="1:19" ht="15" customHeight="1">
      <c r="A21" s="257" t="s">
        <v>536</v>
      </c>
      <c r="B21" s="256">
        <v>20.455043493469837</v>
      </c>
      <c r="C21" s="256">
        <v>30.563081352650155</v>
      </c>
      <c r="D21" s="256">
        <v>24.503910496193445</v>
      </c>
      <c r="E21" s="256">
        <v>24.339206779273805</v>
      </c>
      <c r="F21" s="256">
        <v>26.170670154992028</v>
      </c>
      <c r="G21" s="256">
        <v>30.1380644550146</v>
      </c>
      <c r="H21" s="256">
        <v>32.00312438265945</v>
      </c>
      <c r="I21" s="256">
        <v>34.822033293610822</v>
      </c>
      <c r="J21" s="256">
        <v>48.531147417913495</v>
      </c>
      <c r="K21" s="256">
        <v>21.379728198121335</v>
      </c>
      <c r="L21" s="256">
        <v>27.356952128293514</v>
      </c>
      <c r="M21" s="256">
        <v>25.596025921763932</v>
      </c>
      <c r="N21" s="256">
        <v>24.137981839466281</v>
      </c>
      <c r="O21" s="256">
        <v>29.008192305789645</v>
      </c>
      <c r="P21" s="256">
        <v>31.611944676153719</v>
      </c>
      <c r="Q21" s="256">
        <v>28.879158944000043</v>
      </c>
      <c r="R21" s="256">
        <v>29.295131303381407</v>
      </c>
      <c r="S21" s="256">
        <v>33.442862750872401</v>
      </c>
    </row>
    <row r="22" spans="1:19" ht="15" customHeight="1">
      <c r="A22" s="252" t="s">
        <v>15</v>
      </c>
      <c r="B22" s="251">
        <v>20.829865930770424</v>
      </c>
      <c r="C22" s="251">
        <v>26.692012443458051</v>
      </c>
      <c r="D22" s="251">
        <v>26.301871681234857</v>
      </c>
      <c r="E22" s="251">
        <v>26.496513578911518</v>
      </c>
      <c r="F22" s="251">
        <v>26.746947052091517</v>
      </c>
      <c r="G22" s="251">
        <v>28.370634791247568</v>
      </c>
      <c r="H22" s="251">
        <v>30.25078051784342</v>
      </c>
      <c r="I22" s="251">
        <v>29.765148849949291</v>
      </c>
      <c r="J22" s="251">
        <v>32.646674242196518</v>
      </c>
      <c r="K22" s="251">
        <v>25.323917224814931</v>
      </c>
      <c r="L22" s="251">
        <v>29.344052246266472</v>
      </c>
      <c r="M22" s="251">
        <v>28.779938217304935</v>
      </c>
      <c r="N22" s="251">
        <v>27.995659364643025</v>
      </c>
      <c r="O22" s="251">
        <v>28.24301105641959</v>
      </c>
      <c r="P22" s="251">
        <v>30.494777748554267</v>
      </c>
      <c r="Q22" s="251">
        <v>32.245982921190247</v>
      </c>
      <c r="R22" s="251">
        <v>35.357223528937411</v>
      </c>
      <c r="S22" s="251">
        <v>40.515085179838607</v>
      </c>
    </row>
    <row r="23" spans="1:19" ht="15" customHeight="1">
      <c r="A23" s="257" t="s">
        <v>16</v>
      </c>
      <c r="B23" s="256">
        <v>21.806863921326581</v>
      </c>
      <c r="C23" s="256">
        <v>26.285802412441459</v>
      </c>
      <c r="D23" s="256">
        <v>26.779167508887376</v>
      </c>
      <c r="E23" s="256">
        <v>28.154121088435026</v>
      </c>
      <c r="F23" s="256">
        <v>30.054765834635059</v>
      </c>
      <c r="G23" s="256">
        <v>31.872961572369341</v>
      </c>
      <c r="H23" s="256">
        <v>37.261260822803393</v>
      </c>
      <c r="I23" s="256">
        <v>41.344824570684324</v>
      </c>
      <c r="J23" s="256">
        <v>54.284747521850171</v>
      </c>
      <c r="K23" s="256">
        <v>20.592225391655258</v>
      </c>
      <c r="L23" s="256">
        <v>26.846879190681509</v>
      </c>
      <c r="M23" s="256">
        <v>26.809828045575802</v>
      </c>
      <c r="N23" s="256">
        <v>27.068231425642914</v>
      </c>
      <c r="O23" s="256">
        <v>28.702361771305601</v>
      </c>
      <c r="P23" s="256">
        <v>30.553853165303394</v>
      </c>
      <c r="Q23" s="256">
        <v>31.26033244814165</v>
      </c>
      <c r="R23" s="256">
        <v>34.76049593028678</v>
      </c>
      <c r="S23" s="256">
        <v>38.245965182226072</v>
      </c>
    </row>
    <row r="24" spans="1:19" s="253" customFormat="1" ht="15" hidden="1" customHeight="1">
      <c r="A24" s="255"/>
      <c r="B24" s="254"/>
      <c r="C24" s="254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4"/>
      <c r="P24" s="254"/>
      <c r="Q24" s="254"/>
      <c r="R24" s="254"/>
      <c r="S24" s="254"/>
    </row>
    <row r="25" spans="1:19" ht="15" customHeight="1">
      <c r="A25" s="252" t="s">
        <v>176</v>
      </c>
      <c r="B25" s="251">
        <v>48.772242886028614</v>
      </c>
      <c r="C25" s="251">
        <v>53.055590951713256</v>
      </c>
      <c r="D25" s="251">
        <v>50.883658709800784</v>
      </c>
      <c r="E25" s="251">
        <v>50.640559533340891</v>
      </c>
      <c r="F25" s="251">
        <v>56.259589040693847</v>
      </c>
      <c r="G25" s="251">
        <v>59.343336117941433</v>
      </c>
      <c r="H25" s="251">
        <v>63.174420204689334</v>
      </c>
      <c r="I25" s="251">
        <v>68.254463130986636</v>
      </c>
      <c r="J25" s="251">
        <v>78.317111549356085</v>
      </c>
      <c r="K25" s="251">
        <v>30.032083418822257</v>
      </c>
      <c r="L25" s="251">
        <v>32.754201939582252</v>
      </c>
      <c r="M25" s="251">
        <v>31.69614905560481</v>
      </c>
      <c r="N25" s="251">
        <v>32.521825887569008</v>
      </c>
      <c r="O25" s="251">
        <v>35.414537175190311</v>
      </c>
      <c r="P25" s="251">
        <v>35.244147709267715</v>
      </c>
      <c r="Q25" s="251">
        <v>37.746813633176082</v>
      </c>
      <c r="R25" s="251">
        <v>41.68761669830397</v>
      </c>
      <c r="S25" s="251">
        <v>50.045596298694448</v>
      </c>
    </row>
    <row r="26" spans="1:19" ht="15" customHeight="1">
      <c r="A26" s="252" t="s">
        <v>189</v>
      </c>
      <c r="B26" s="251">
        <v>28.517881502868001</v>
      </c>
      <c r="C26" s="251">
        <v>34.98511611487767</v>
      </c>
      <c r="D26" s="251">
        <v>34.351363408073617</v>
      </c>
      <c r="E26" s="251">
        <v>32.812336023817011</v>
      </c>
      <c r="F26" s="251">
        <v>33.974866166201906</v>
      </c>
      <c r="G26" s="251">
        <v>37.448832415270893</v>
      </c>
      <c r="H26" s="251">
        <v>39.739091254049107</v>
      </c>
      <c r="I26" s="251">
        <v>43.862674819470953</v>
      </c>
      <c r="J26" s="251">
        <v>52.611202993395672</v>
      </c>
      <c r="K26" s="251">
        <v>25.795540377847015</v>
      </c>
      <c r="L26" s="251">
        <v>30.639129811677183</v>
      </c>
      <c r="M26" s="251">
        <v>30.327658846810657</v>
      </c>
      <c r="N26" s="251">
        <v>28.74464360406412</v>
      </c>
      <c r="O26" s="251">
        <v>30.11972202687398</v>
      </c>
      <c r="P26" s="251">
        <v>33.211808636981651</v>
      </c>
      <c r="Q26" s="251">
        <v>35.313096633488698</v>
      </c>
      <c r="R26" s="251">
        <v>39.307315326231965</v>
      </c>
      <c r="S26" s="251">
        <v>47.441761189081163</v>
      </c>
    </row>
    <row r="27" spans="1:19" ht="15" customHeight="1">
      <c r="A27" s="250" t="s">
        <v>17</v>
      </c>
      <c r="B27" s="249">
        <v>29.993166847533065</v>
      </c>
      <c r="C27" s="249">
        <v>36.38426344001131</v>
      </c>
      <c r="D27" s="249">
        <v>35.613548688897495</v>
      </c>
      <c r="E27" s="249">
        <v>34.17376200205733</v>
      </c>
      <c r="F27" s="249">
        <v>35.678161546031546</v>
      </c>
      <c r="G27" s="249">
        <v>39.136081425556576</v>
      </c>
      <c r="H27" s="249">
        <v>41.55651385430437</v>
      </c>
      <c r="I27" s="249">
        <v>45.705263688349191</v>
      </c>
      <c r="J27" s="249">
        <v>54.527046978933676</v>
      </c>
      <c r="K27" s="249">
        <v>26.110069358443457</v>
      </c>
      <c r="L27" s="249">
        <v>30.822478461868762</v>
      </c>
      <c r="M27" s="249">
        <v>30.453381841131677</v>
      </c>
      <c r="N27" s="249">
        <v>29.055541232439293</v>
      </c>
      <c r="O27" s="249">
        <v>30.536797614715958</v>
      </c>
      <c r="P27" s="249">
        <v>33.398886144828055</v>
      </c>
      <c r="Q27" s="249">
        <v>35.530139744803563</v>
      </c>
      <c r="R27" s="249">
        <v>39.50224201674682</v>
      </c>
      <c r="S27" s="249">
        <v>47.675933403158467</v>
      </c>
    </row>
    <row r="28" spans="1:19" ht="15" customHeight="1">
      <c r="A28" s="250" t="s">
        <v>18</v>
      </c>
      <c r="B28" s="249" t="s">
        <v>139</v>
      </c>
      <c r="C28" s="249">
        <v>48.054607925186353</v>
      </c>
      <c r="D28" s="249">
        <v>48.342137725844587</v>
      </c>
      <c r="E28" s="249">
        <v>48.292271136650832</v>
      </c>
      <c r="F28" s="249">
        <v>49.13754087246852</v>
      </c>
      <c r="G28" s="249">
        <v>51.246888535755033</v>
      </c>
      <c r="H28" s="249">
        <v>55.056881660499172</v>
      </c>
      <c r="I28" s="249">
        <v>52.875391939363162</v>
      </c>
      <c r="J28" s="249">
        <v>52.096546969749973</v>
      </c>
      <c r="K28" s="249" t="s">
        <v>197</v>
      </c>
      <c r="L28" s="249" t="s">
        <v>197</v>
      </c>
      <c r="M28" s="249" t="s">
        <v>197</v>
      </c>
      <c r="N28" s="249" t="s">
        <v>197</v>
      </c>
      <c r="O28" s="249" t="s">
        <v>197</v>
      </c>
      <c r="P28" s="249" t="s">
        <v>197</v>
      </c>
      <c r="Q28" s="249" t="s">
        <v>197</v>
      </c>
      <c r="R28" s="249" t="s">
        <v>197</v>
      </c>
      <c r="S28" s="249" t="s">
        <v>197</v>
      </c>
    </row>
    <row r="29" spans="1:19">
      <c r="A29" s="248"/>
    </row>
    <row r="30" spans="1:19">
      <c r="A30" s="247" t="s">
        <v>188</v>
      </c>
    </row>
    <row r="31" spans="1:19">
      <c r="A31" s="247" t="s">
        <v>187</v>
      </c>
    </row>
    <row r="32" spans="1:19">
      <c r="A32" s="247" t="s">
        <v>186</v>
      </c>
    </row>
    <row r="33" spans="1:1">
      <c r="A33" s="247" t="s">
        <v>185</v>
      </c>
    </row>
    <row r="34" spans="1:1">
      <c r="A34" s="247" t="s">
        <v>184</v>
      </c>
    </row>
    <row r="35" spans="1:1">
      <c r="A35" s="603" t="s">
        <v>488</v>
      </c>
    </row>
    <row r="36" spans="1:1">
      <c r="A36" s="245" t="s">
        <v>490</v>
      </c>
    </row>
    <row r="37" spans="1:1">
      <c r="A37" s="247" t="s">
        <v>489</v>
      </c>
    </row>
    <row r="38" spans="1:1">
      <c r="A38" s="247"/>
    </row>
    <row r="40" spans="1:1">
      <c r="A40" s="246" t="s">
        <v>28</v>
      </c>
    </row>
  </sheetData>
  <conditionalFormatting sqref="S27 B27:Q27">
    <cfRule type="expression" dxfId="33" priority="6" stopIfTrue="1">
      <formula>#REF!=1</formula>
    </cfRule>
  </conditionalFormatting>
  <conditionalFormatting sqref="R27">
    <cfRule type="expression" dxfId="32" priority="5" stopIfTrue="1">
      <formula>#REF!=1</formula>
    </cfRule>
  </conditionalFormatting>
  <conditionalFormatting sqref="C28:J28">
    <cfRule type="expression" dxfId="31" priority="4" stopIfTrue="1">
      <formula>#REF!=1</formula>
    </cfRule>
  </conditionalFormatting>
  <conditionalFormatting sqref="B28">
    <cfRule type="expression" dxfId="30" priority="3" stopIfTrue="1">
      <formula>#REF!=1</formula>
    </cfRule>
  </conditionalFormatting>
  <conditionalFormatting sqref="K28:S28">
    <cfRule type="expression" dxfId="29" priority="2" stopIfTrue="1">
      <formula>#REF!=1</formula>
    </cfRule>
  </conditionalFormatting>
  <conditionalFormatting sqref="R28">
    <cfRule type="expression" dxfId="28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&amp;C&amp;8-40-</oddHeader>
    <oddFooter>&amp;C&amp;8Statistische Ämter des Bundes und der Länder, Internationale Bildungsindikatoren, 2014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ColWidth="9.140625" defaultRowHeight="12.75"/>
  <cols>
    <col min="1" max="1" width="24" style="5" customWidth="1"/>
    <col min="2" max="6" width="11.42578125" style="4" customWidth="1"/>
    <col min="7" max="7" width="14.7109375" style="4" customWidth="1"/>
    <col min="8" max="8" width="11.42578125" style="4" customWidth="1"/>
    <col min="9" max="9" width="11.42578125" style="116" customWidth="1"/>
    <col min="10" max="11" width="11.42578125" style="4" customWidth="1"/>
    <col min="12" max="16384" width="9.140625" style="3"/>
  </cols>
  <sheetData>
    <row r="1" spans="1:11">
      <c r="A1" s="739" t="s">
        <v>461</v>
      </c>
    </row>
    <row r="2" spans="1:11">
      <c r="K2" s="28"/>
    </row>
    <row r="3" spans="1:11" s="26" customFormat="1" ht="15.75">
      <c r="A3" s="115" t="s">
        <v>135</v>
      </c>
      <c r="B3" s="22"/>
      <c r="C3" s="22"/>
      <c r="D3" s="22"/>
      <c r="E3" s="22"/>
      <c r="F3" s="22"/>
      <c r="G3" s="22"/>
      <c r="H3" s="22"/>
      <c r="I3" s="22"/>
      <c r="J3" s="22"/>
    </row>
    <row r="4" spans="1:11" s="157" customFormat="1" ht="15" customHeight="1">
      <c r="A4" s="602" t="s">
        <v>134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s="157" customFormat="1" ht="12.75" customHeight="1">
      <c r="A5" s="160"/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1:11" s="157" customFormat="1" ht="38.25" customHeight="1">
      <c r="A6" s="159"/>
      <c r="B6" s="756" t="s">
        <v>133</v>
      </c>
      <c r="C6" s="756" t="s">
        <v>132</v>
      </c>
      <c r="D6" s="143" t="s">
        <v>131</v>
      </c>
      <c r="E6" s="143"/>
      <c r="F6" s="143"/>
      <c r="G6" s="756" t="s">
        <v>130</v>
      </c>
      <c r="H6" s="143" t="s">
        <v>30</v>
      </c>
      <c r="I6" s="143"/>
      <c r="J6" s="143"/>
      <c r="K6" s="837" t="s">
        <v>129</v>
      </c>
    </row>
    <row r="7" spans="1:11" s="157" customFormat="1" ht="25.5">
      <c r="A7" s="32" t="s">
        <v>0</v>
      </c>
      <c r="B7" s="141" t="s">
        <v>128</v>
      </c>
      <c r="C7" s="141" t="s">
        <v>127</v>
      </c>
      <c r="D7" s="141" t="s">
        <v>126</v>
      </c>
      <c r="E7" s="141" t="s">
        <v>125</v>
      </c>
      <c r="F7" s="141" t="s">
        <v>61</v>
      </c>
      <c r="G7" s="141" t="s">
        <v>60</v>
      </c>
      <c r="H7" s="141" t="s">
        <v>124</v>
      </c>
      <c r="I7" s="141" t="s">
        <v>123</v>
      </c>
      <c r="J7" s="141" t="s">
        <v>122</v>
      </c>
      <c r="K7" s="837"/>
    </row>
    <row r="8" spans="1:11" s="157" customFormat="1" ht="15" customHeight="1">
      <c r="A8" s="18" t="s">
        <v>1</v>
      </c>
      <c r="B8" s="103">
        <v>3.2415669524004564</v>
      </c>
      <c r="C8" s="103">
        <v>11.656802798940591</v>
      </c>
      <c r="D8" s="103">
        <v>0.69371184885996173</v>
      </c>
      <c r="E8" s="103">
        <v>44.119109859794833</v>
      </c>
      <c r="F8" s="103">
        <v>2.7691682857865656</v>
      </c>
      <c r="G8" s="103">
        <v>6.5657391361213762</v>
      </c>
      <c r="H8" s="103">
        <v>12.339500616957823</v>
      </c>
      <c r="I8" s="103">
        <v>17.047310425296477</v>
      </c>
      <c r="J8" s="103">
        <v>1.5670900758419279</v>
      </c>
      <c r="K8" s="103">
        <v>100</v>
      </c>
    </row>
    <row r="9" spans="1:11" s="157" customFormat="1" ht="15" customHeight="1">
      <c r="A9" s="16" t="s">
        <v>2</v>
      </c>
      <c r="B9" s="102">
        <v>2.1923044167976595</v>
      </c>
      <c r="C9" s="102">
        <v>10.418209348616532</v>
      </c>
      <c r="D9" s="102">
        <v>0.92611437570277766</v>
      </c>
      <c r="E9" s="102">
        <v>48.854265452440657</v>
      </c>
      <c r="F9" s="102">
        <v>2.5694766212414502</v>
      </c>
      <c r="G9" s="102">
        <v>5.2697293684783357</v>
      </c>
      <c r="H9" s="102">
        <v>11.525764773299732</v>
      </c>
      <c r="I9" s="102">
        <v>16.649994875769899</v>
      </c>
      <c r="J9" s="102">
        <v>1.5945738011827593</v>
      </c>
      <c r="K9" s="102">
        <v>100</v>
      </c>
    </row>
    <row r="10" spans="1:11" s="157" customFormat="1" ht="15" customHeight="1">
      <c r="A10" s="18" t="s">
        <v>3</v>
      </c>
      <c r="B10" s="103">
        <v>5.0147811843639172</v>
      </c>
      <c r="C10" s="103">
        <v>10.336499441709</v>
      </c>
      <c r="D10" s="103">
        <v>0.35563382013684275</v>
      </c>
      <c r="E10" s="103">
        <v>34.481723963226578</v>
      </c>
      <c r="F10" s="103">
        <v>5.5848774465196582</v>
      </c>
      <c r="G10" s="103">
        <v>7.2317128957840424</v>
      </c>
      <c r="H10" s="103">
        <v>9.0639894933078864</v>
      </c>
      <c r="I10" s="103">
        <v>25.791568084447043</v>
      </c>
      <c r="J10" s="103">
        <v>2.138721784170114</v>
      </c>
      <c r="K10" s="103">
        <v>100</v>
      </c>
    </row>
    <row r="11" spans="1:11" s="157" customFormat="1" ht="15" customHeight="1">
      <c r="A11" s="16" t="s">
        <v>4</v>
      </c>
      <c r="B11" s="102">
        <v>1.1180193492625534</v>
      </c>
      <c r="C11" s="102">
        <v>5.7253185379318037</v>
      </c>
      <c r="D11" s="102">
        <v>0.38963392533526642</v>
      </c>
      <c r="E11" s="102">
        <v>55.32035018261913</v>
      </c>
      <c r="F11" s="102">
        <v>1.4965009618869709</v>
      </c>
      <c r="G11" s="102">
        <v>6.4390665514261025</v>
      </c>
      <c r="H11" s="102">
        <v>15.734519195918256</v>
      </c>
      <c r="I11" s="102">
        <v>12.906013884629324</v>
      </c>
      <c r="J11" s="102">
        <v>0.87127443053503228</v>
      </c>
      <c r="K11" s="102">
        <v>100</v>
      </c>
    </row>
    <row r="12" spans="1:11" s="157" customFormat="1" ht="15" customHeight="1">
      <c r="A12" s="18" t="s">
        <v>5</v>
      </c>
      <c r="B12" s="103">
        <v>5.3747520741961621</v>
      </c>
      <c r="C12" s="103">
        <v>15.057127692264718</v>
      </c>
      <c r="D12" s="103">
        <v>0.46651954074363777</v>
      </c>
      <c r="E12" s="103">
        <v>36.852250188563282</v>
      </c>
      <c r="F12" s="103">
        <v>5.2574238064642298</v>
      </c>
      <c r="G12" s="103">
        <v>10.065089253289383</v>
      </c>
      <c r="H12" s="103">
        <v>7.0089672318909404</v>
      </c>
      <c r="I12" s="103">
        <v>18.440092745202115</v>
      </c>
      <c r="J12" s="103">
        <v>1.4805709975696288</v>
      </c>
      <c r="K12" s="103">
        <v>100</v>
      </c>
    </row>
    <row r="13" spans="1:11" s="157" customFormat="1" ht="15" customHeight="1">
      <c r="A13" s="16" t="s">
        <v>6</v>
      </c>
      <c r="B13" s="102">
        <v>4.7119605329604157</v>
      </c>
      <c r="C13" s="102">
        <v>10.75437983141048</v>
      </c>
      <c r="D13" s="102">
        <v>0.43215631433787827</v>
      </c>
      <c r="E13" s="102">
        <v>33.854834323893876</v>
      </c>
      <c r="F13" s="102">
        <v>5.9084022841160699</v>
      </c>
      <c r="G13" s="102">
        <v>13.394903468904168</v>
      </c>
      <c r="H13" s="102">
        <v>7.2602260808763548</v>
      </c>
      <c r="I13" s="102">
        <v>21.859340403216411</v>
      </c>
      <c r="J13" s="102">
        <v>1.8228256224993202</v>
      </c>
      <c r="K13" s="102">
        <v>100</v>
      </c>
    </row>
    <row r="14" spans="1:11" s="157" customFormat="1" ht="15" customHeight="1">
      <c r="A14" s="18" t="s">
        <v>7</v>
      </c>
      <c r="B14" s="103">
        <v>3.3718216071470892</v>
      </c>
      <c r="C14" s="103">
        <v>10.262683949856633</v>
      </c>
      <c r="D14" s="103">
        <v>0.69255195620749321</v>
      </c>
      <c r="E14" s="103">
        <v>42.69058508495462</v>
      </c>
      <c r="F14" s="103">
        <v>3.6941041256901825</v>
      </c>
      <c r="G14" s="103">
        <v>9.0624185407237139</v>
      </c>
      <c r="H14" s="103">
        <v>10.656650631531555</v>
      </c>
      <c r="I14" s="103">
        <v>18.018495698950211</v>
      </c>
      <c r="J14" s="103">
        <v>1.5503921893883741</v>
      </c>
      <c r="K14" s="103">
        <v>100</v>
      </c>
    </row>
    <row r="15" spans="1:11" s="157" customFormat="1" ht="15" customHeight="1">
      <c r="A15" s="16" t="s">
        <v>8</v>
      </c>
      <c r="B15" s="102">
        <v>1.1903733148980298</v>
      </c>
      <c r="C15" s="102">
        <v>5.5187089526443138</v>
      </c>
      <c r="D15" s="102">
        <v>0.2376425855513308</v>
      </c>
      <c r="E15" s="102">
        <v>61.024455582440382</v>
      </c>
      <c r="F15" s="102">
        <v>1.4658226754234358</v>
      </c>
      <c r="G15" s="102">
        <v>3.8109229173867956</v>
      </c>
      <c r="H15" s="102">
        <v>15.271776702385068</v>
      </c>
      <c r="I15" s="102">
        <v>10.547010024196336</v>
      </c>
      <c r="J15" s="102">
        <v>0.93544763221569305</v>
      </c>
      <c r="K15" s="102">
        <v>100</v>
      </c>
    </row>
    <row r="16" spans="1:11" s="157" customFormat="1" ht="15" customHeight="1">
      <c r="A16" s="18" t="s">
        <v>9</v>
      </c>
      <c r="B16" s="103">
        <v>3.0854798460432264</v>
      </c>
      <c r="C16" s="103">
        <v>11.356191872623798</v>
      </c>
      <c r="D16" s="103">
        <v>0.72090870212935942</v>
      </c>
      <c r="E16" s="103">
        <v>50.140751079718228</v>
      </c>
      <c r="F16" s="103">
        <v>2.3713854699770192</v>
      </c>
      <c r="G16" s="103">
        <v>8.3172374252186465</v>
      </c>
      <c r="H16" s="103">
        <v>9.2587893057376629</v>
      </c>
      <c r="I16" s="103">
        <v>13.788906277169191</v>
      </c>
      <c r="J16" s="103">
        <v>0.96058499814368381</v>
      </c>
      <c r="K16" s="103">
        <v>100</v>
      </c>
    </row>
    <row r="17" spans="1:11" s="157" customFormat="1" ht="15" customHeight="1">
      <c r="A17" s="16" t="s">
        <v>10</v>
      </c>
      <c r="B17" s="102">
        <v>5.1035686902969566</v>
      </c>
      <c r="C17" s="102">
        <v>13.149864766832428</v>
      </c>
      <c r="D17" s="102">
        <v>0.5051250326344825</v>
      </c>
      <c r="E17" s="102">
        <v>41.825281430489326</v>
      </c>
      <c r="F17" s="102">
        <v>3.4089490200367987</v>
      </c>
      <c r="G17" s="102">
        <v>11.415206585303183</v>
      </c>
      <c r="H17" s="102">
        <v>9.0667621537004148</v>
      </c>
      <c r="I17" s="102">
        <v>14.387859662954162</v>
      </c>
      <c r="J17" s="102">
        <v>1.1371762736735438</v>
      </c>
      <c r="K17" s="102">
        <v>100</v>
      </c>
    </row>
    <row r="18" spans="1:11" s="157" customFormat="1" ht="15" customHeight="1">
      <c r="A18" s="18" t="s">
        <v>11</v>
      </c>
      <c r="B18" s="103">
        <v>3.0878183063185611</v>
      </c>
      <c r="C18" s="103">
        <v>13.036944443167872</v>
      </c>
      <c r="D18" s="103">
        <v>0.79642642132014674</v>
      </c>
      <c r="E18" s="103">
        <v>46.659191073406333</v>
      </c>
      <c r="F18" s="103">
        <v>2.8787161587705703</v>
      </c>
      <c r="G18" s="103">
        <v>7.377399504588757</v>
      </c>
      <c r="H18" s="103">
        <v>11.208334673731715</v>
      </c>
      <c r="I18" s="103">
        <v>13.643570453636766</v>
      </c>
      <c r="J18" s="103">
        <v>1.3102202695809224</v>
      </c>
      <c r="K18" s="103">
        <v>100</v>
      </c>
    </row>
    <row r="19" spans="1:11" s="157" customFormat="1" ht="15" customHeight="1">
      <c r="A19" s="16" t="s">
        <v>12</v>
      </c>
      <c r="B19" s="102">
        <v>3.7921703048890496</v>
      </c>
      <c r="C19" s="102">
        <v>12.540140718022732</v>
      </c>
      <c r="D19" s="102">
        <v>0.7126104997293885</v>
      </c>
      <c r="E19" s="102">
        <v>48.879668049792535</v>
      </c>
      <c r="F19" s="102">
        <v>2.8468338444885446</v>
      </c>
      <c r="G19" s="102">
        <v>8.5567382283961742</v>
      </c>
      <c r="H19" s="102">
        <v>9.13945516868122</v>
      </c>
      <c r="I19" s="102">
        <v>12.79992783691142</v>
      </c>
      <c r="J19" s="102">
        <v>0.7378675807324554</v>
      </c>
      <c r="K19" s="102">
        <v>100</v>
      </c>
    </row>
    <row r="20" spans="1:11" s="157" customFormat="1" ht="15" customHeight="1">
      <c r="A20" s="18" t="s">
        <v>13</v>
      </c>
      <c r="B20" s="103">
        <v>0.7367257330331527</v>
      </c>
      <c r="C20" s="103">
        <v>3.4678924541560554</v>
      </c>
      <c r="D20" s="103">
        <v>0.13696116300616323</v>
      </c>
      <c r="E20" s="103">
        <v>58.258623853621629</v>
      </c>
      <c r="F20" s="103">
        <v>1.6739697700753291</v>
      </c>
      <c r="G20" s="103">
        <v>4.1898478656885434</v>
      </c>
      <c r="H20" s="103">
        <v>15.374114340191836</v>
      </c>
      <c r="I20" s="103">
        <v>15.080498252178623</v>
      </c>
      <c r="J20" s="103">
        <v>1.0813665680486613</v>
      </c>
      <c r="K20" s="103">
        <v>100</v>
      </c>
    </row>
    <row r="21" spans="1:11" s="157" customFormat="1" ht="15" customHeight="1">
      <c r="A21" s="16" t="s">
        <v>14</v>
      </c>
      <c r="B21" s="102">
        <v>0.86386328424545</v>
      </c>
      <c r="C21" s="102">
        <v>5.1847446751905366</v>
      </c>
      <c r="D21" s="102">
        <v>0.23239800309864006</v>
      </c>
      <c r="E21" s="102">
        <v>62.534624955007125</v>
      </c>
      <c r="F21" s="102">
        <v>1.097043772203008</v>
      </c>
      <c r="G21" s="102">
        <v>4.3279237546753473</v>
      </c>
      <c r="H21" s="102">
        <v>13.724001940562452</v>
      </c>
      <c r="I21" s="102">
        <v>11.367940030360414</v>
      </c>
      <c r="J21" s="102">
        <v>0.66511213008028314</v>
      </c>
      <c r="K21" s="102">
        <v>100</v>
      </c>
    </row>
    <row r="22" spans="1:11" s="157" customFormat="1" ht="15" customHeight="1">
      <c r="A22" s="18" t="s">
        <v>15</v>
      </c>
      <c r="B22" s="103">
        <v>3.0063751554109466</v>
      </c>
      <c r="C22" s="103">
        <v>9.6989656905536599</v>
      </c>
      <c r="D22" s="103">
        <v>0.75721503584371608</v>
      </c>
      <c r="E22" s="103">
        <v>50.144829775414657</v>
      </c>
      <c r="F22" s="103">
        <v>2.4204428219982543</v>
      </c>
      <c r="G22" s="103">
        <v>9.1586646562442144</v>
      </c>
      <c r="H22" s="103">
        <v>9.8742163320371397</v>
      </c>
      <c r="I22" s="103">
        <v>13.856704494352298</v>
      </c>
      <c r="J22" s="103">
        <v>1.0825860381451209</v>
      </c>
      <c r="K22" s="103">
        <v>100</v>
      </c>
    </row>
    <row r="23" spans="1:11" s="157" customFormat="1" ht="15" customHeight="1">
      <c r="A23" s="16" t="s">
        <v>16</v>
      </c>
      <c r="B23" s="102">
        <v>0.96236013832429534</v>
      </c>
      <c r="C23" s="102">
        <v>3.127470789774224</v>
      </c>
      <c r="D23" s="102">
        <v>0.23479990096874925</v>
      </c>
      <c r="E23" s="102">
        <v>59.698274140863958</v>
      </c>
      <c r="F23" s="102">
        <v>1.1308729924209144</v>
      </c>
      <c r="G23" s="102">
        <v>4.1992444873934813</v>
      </c>
      <c r="H23" s="102">
        <v>17.137198214242929</v>
      </c>
      <c r="I23" s="102">
        <v>12.670409622004106</v>
      </c>
      <c r="J23" s="158">
        <v>0.83857107488839</v>
      </c>
      <c r="K23" s="102">
        <v>100</v>
      </c>
    </row>
    <row r="24" spans="1:11" s="155" customFormat="1" ht="15" customHeight="1" thickBot="1">
      <c r="A24" s="757" t="s">
        <v>17</v>
      </c>
      <c r="B24" s="758">
        <v>3.2329494437201594</v>
      </c>
      <c r="C24" s="758">
        <v>10.466092426491393</v>
      </c>
      <c r="D24" s="758">
        <v>0.60289198179751835</v>
      </c>
      <c r="E24" s="758">
        <v>46.844834079283672</v>
      </c>
      <c r="F24" s="758">
        <v>2.9068985746116449</v>
      </c>
      <c r="G24" s="758">
        <v>7.8247080247132423</v>
      </c>
      <c r="H24" s="758">
        <v>11.096075416014196</v>
      </c>
      <c r="I24" s="758">
        <v>15.719362132746827</v>
      </c>
      <c r="J24" s="758">
        <v>1.3061210292442411</v>
      </c>
      <c r="K24" s="758">
        <v>100</v>
      </c>
    </row>
    <row r="25" spans="1:11" s="7" customFormat="1" ht="15.95" customHeight="1">
      <c r="A25" s="759" t="s">
        <v>18</v>
      </c>
      <c r="B25" s="760">
        <v>24.274133049120906</v>
      </c>
      <c r="C25" s="760"/>
      <c r="D25" s="761"/>
      <c r="E25" s="760">
        <v>43.886320792730864</v>
      </c>
      <c r="F25" s="760"/>
      <c r="G25" s="760"/>
      <c r="H25" s="762">
        <v>32.575125947515531</v>
      </c>
      <c r="I25" s="763"/>
      <c r="J25" s="761"/>
      <c r="K25" s="764">
        <v>100</v>
      </c>
    </row>
    <row r="26" spans="1:11" s="7" customFormat="1" ht="12.75" customHeight="1">
      <c r="A26" s="38"/>
      <c r="K26" s="154"/>
    </row>
    <row r="27" spans="1:11" s="7" customFormat="1" ht="12.75" customHeight="1">
      <c r="A27" s="38"/>
    </row>
    <row r="28" spans="1:11" s="7" customFormat="1" ht="12.75" customHeight="1">
      <c r="A28" s="126" t="s">
        <v>49</v>
      </c>
      <c r="B28" s="153"/>
      <c r="C28" s="38"/>
      <c r="D28" s="38"/>
      <c r="E28" s="38"/>
      <c r="F28" s="38"/>
      <c r="G28" s="38"/>
      <c r="H28" s="38"/>
      <c r="I28" s="38"/>
      <c r="J28" s="38"/>
      <c r="K28" s="38"/>
    </row>
  </sheetData>
  <mergeCells count="1">
    <mergeCell ref="K6:K7"/>
  </mergeCells>
  <conditionalFormatting sqref="B25:J25">
    <cfRule type="expression" dxfId="120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67" orientation="portrait" r:id="rId1"/>
  <headerFooter alignWithMargins="0">
    <oddHeader>&amp;C&amp;8-5-</oddHeader>
    <oddFooter>&amp;C&amp;8Statistische Ämter des Bundes und der Länder, Internationale Bildungsindikatoren, 2014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RowHeight="12.75"/>
  <cols>
    <col min="1" max="1" width="24" style="245" customWidth="1"/>
    <col min="2" max="19" width="6.42578125" style="245" customWidth="1"/>
    <col min="20" max="16384" width="11.42578125" style="244"/>
  </cols>
  <sheetData>
    <row r="1" spans="1:19">
      <c r="A1" s="739" t="s">
        <v>461</v>
      </c>
      <c r="R1" s="709"/>
    </row>
    <row r="2" spans="1:19">
      <c r="R2" s="709"/>
      <c r="S2" s="709"/>
    </row>
    <row r="3" spans="1:19" ht="15.75">
      <c r="A3" s="264" t="s">
        <v>193</v>
      </c>
    </row>
    <row r="4" spans="1:19" ht="18" customHeight="1">
      <c r="A4" s="263" t="s">
        <v>563</v>
      </c>
    </row>
    <row r="5" spans="1:19" ht="12.75" customHeight="1">
      <c r="A5" s="262"/>
    </row>
    <row r="6" spans="1:19" s="260" customFormat="1" ht="15" customHeight="1">
      <c r="A6" s="261"/>
      <c r="B6" s="653" t="s">
        <v>190</v>
      </c>
      <c r="C6" s="653"/>
      <c r="D6" s="653"/>
      <c r="E6" s="653"/>
      <c r="F6" s="653"/>
      <c r="G6" s="653"/>
      <c r="H6" s="653"/>
      <c r="I6" s="653"/>
      <c r="J6" s="653"/>
      <c r="K6" s="653" t="s">
        <v>547</v>
      </c>
      <c r="L6" s="653"/>
      <c r="M6" s="653"/>
      <c r="N6" s="653"/>
      <c r="O6" s="653"/>
      <c r="P6" s="653"/>
      <c r="Q6" s="653"/>
      <c r="R6" s="653"/>
      <c r="S6" s="653"/>
    </row>
    <row r="7" spans="1:19" ht="12.75" customHeight="1">
      <c r="A7" s="259" t="s">
        <v>0</v>
      </c>
      <c r="B7" s="258">
        <v>2000</v>
      </c>
      <c r="C7" s="258">
        <v>2005</v>
      </c>
      <c r="D7" s="258">
        <v>2006</v>
      </c>
      <c r="E7" s="258">
        <v>2007</v>
      </c>
      <c r="F7" s="258">
        <v>2008</v>
      </c>
      <c r="G7" s="258">
        <v>2009</v>
      </c>
      <c r="H7" s="258">
        <v>2010</v>
      </c>
      <c r="I7" s="258">
        <v>2011</v>
      </c>
      <c r="J7" s="258">
        <v>2012</v>
      </c>
      <c r="K7" s="258">
        <v>2000</v>
      </c>
      <c r="L7" s="258">
        <v>2005</v>
      </c>
      <c r="M7" s="258">
        <v>2006</v>
      </c>
      <c r="N7" s="258">
        <v>2007</v>
      </c>
      <c r="O7" s="258">
        <v>2008</v>
      </c>
      <c r="P7" s="258">
        <v>2009</v>
      </c>
      <c r="Q7" s="258">
        <v>2010</v>
      </c>
      <c r="R7" s="258">
        <v>2011</v>
      </c>
      <c r="S7" s="258">
        <v>2012</v>
      </c>
    </row>
    <row r="8" spans="1:19" ht="15" customHeight="1">
      <c r="A8" s="252" t="s">
        <v>546</v>
      </c>
      <c r="B8" s="251">
        <v>30.502741404624548</v>
      </c>
      <c r="C8" s="251">
        <v>37.283465364228469</v>
      </c>
      <c r="D8" s="251">
        <v>35.699214738817368</v>
      </c>
      <c r="E8" s="251">
        <v>35.866079244511162</v>
      </c>
      <c r="F8" s="251">
        <v>35.500725050320312</v>
      </c>
      <c r="G8" s="251">
        <v>44.697067849228432</v>
      </c>
      <c r="H8" s="251">
        <v>48.086743473887161</v>
      </c>
      <c r="I8" s="251">
        <v>49.634525228617825</v>
      </c>
      <c r="J8" s="251">
        <v>54.886358433209018</v>
      </c>
      <c r="K8" s="251">
        <v>24.35669026395335</v>
      </c>
      <c r="L8" s="251">
        <v>28.382076123735239</v>
      </c>
      <c r="M8" s="251">
        <v>28.798386847997232</v>
      </c>
      <c r="N8" s="251">
        <v>29.337549219760916</v>
      </c>
      <c r="O8" s="251">
        <v>30.155991432394959</v>
      </c>
      <c r="P8" s="251">
        <v>35.138866727621625</v>
      </c>
      <c r="Q8" s="251">
        <v>39.223235466681494</v>
      </c>
      <c r="R8" s="251">
        <v>41.34486420289781</v>
      </c>
      <c r="S8" s="251">
        <v>47.680539243172674</v>
      </c>
    </row>
    <row r="9" spans="1:19" ht="15" customHeight="1">
      <c r="A9" s="257" t="s">
        <v>545</v>
      </c>
      <c r="B9" s="256">
        <v>28.545308066494226</v>
      </c>
      <c r="C9" s="256">
        <v>35.092213291559638</v>
      </c>
      <c r="D9" s="256">
        <v>34.871876397794139</v>
      </c>
      <c r="E9" s="256">
        <v>35.561755134972628</v>
      </c>
      <c r="F9" s="256">
        <v>35.61756816846858</v>
      </c>
      <c r="G9" s="256">
        <v>36.58532357065836</v>
      </c>
      <c r="H9" s="256">
        <v>39.829564498640572</v>
      </c>
      <c r="I9" s="256">
        <v>47.422804181663658</v>
      </c>
      <c r="J9" s="256">
        <v>51.686807460148643</v>
      </c>
      <c r="K9" s="256">
        <v>21.914333212957263</v>
      </c>
      <c r="L9" s="256">
        <v>25.989483672242745</v>
      </c>
      <c r="M9" s="256">
        <v>25.621333853280525</v>
      </c>
      <c r="N9" s="256">
        <v>25.978226634803686</v>
      </c>
      <c r="O9" s="256">
        <v>27.018725539511227</v>
      </c>
      <c r="P9" s="256">
        <v>29.573704893386129</v>
      </c>
      <c r="Q9" s="256">
        <v>31.866661762701217</v>
      </c>
      <c r="R9" s="256">
        <v>40.503511242191017</v>
      </c>
      <c r="S9" s="256">
        <v>45.812446653313621</v>
      </c>
    </row>
    <row r="10" spans="1:19" ht="15" customHeight="1">
      <c r="A10" s="252" t="s">
        <v>544</v>
      </c>
      <c r="B10" s="251">
        <v>49.414272206835903</v>
      </c>
      <c r="C10" s="251">
        <v>45.52770977816796</v>
      </c>
      <c r="D10" s="251">
        <v>43.378709103389959</v>
      </c>
      <c r="E10" s="251">
        <v>45.990670115469747</v>
      </c>
      <c r="F10" s="251">
        <v>52.277294926173091</v>
      </c>
      <c r="G10" s="251">
        <v>53.801605373903477</v>
      </c>
      <c r="H10" s="251">
        <v>61.073309952120169</v>
      </c>
      <c r="I10" s="251">
        <v>68.379420669791429</v>
      </c>
      <c r="J10" s="251">
        <v>73.936066432989861</v>
      </c>
      <c r="K10" s="251">
        <v>29.26360315414761</v>
      </c>
      <c r="L10" s="251">
        <v>30.805359168265934</v>
      </c>
      <c r="M10" s="251">
        <v>29.073370691577679</v>
      </c>
      <c r="N10" s="251">
        <v>29.205127959050291</v>
      </c>
      <c r="O10" s="251">
        <v>32.470423639020112</v>
      </c>
      <c r="P10" s="251">
        <v>34.231047263823889</v>
      </c>
      <c r="Q10" s="251">
        <v>37.126131050746245</v>
      </c>
      <c r="R10" s="251">
        <v>39.544747260971661</v>
      </c>
      <c r="S10" s="251">
        <v>42.495381987217357</v>
      </c>
    </row>
    <row r="11" spans="1:19" ht="15" customHeight="1">
      <c r="A11" s="257" t="s">
        <v>543</v>
      </c>
      <c r="B11" s="256">
        <v>21.108485608973695</v>
      </c>
      <c r="C11" s="256">
        <v>25.394797330445755</v>
      </c>
      <c r="D11" s="256">
        <v>23.945448096328796</v>
      </c>
      <c r="E11" s="256">
        <v>24.404349301968033</v>
      </c>
      <c r="F11" s="256">
        <v>29.915004481229399</v>
      </c>
      <c r="G11" s="256">
        <v>33.97743429983629</v>
      </c>
      <c r="H11" s="256">
        <v>36.226478943025128</v>
      </c>
      <c r="I11" s="256">
        <v>38.79376423096911</v>
      </c>
      <c r="J11" s="256">
        <v>45.668718114480953</v>
      </c>
      <c r="K11" s="256">
        <v>23.698794486031169</v>
      </c>
      <c r="L11" s="256">
        <v>29.664617909804846</v>
      </c>
      <c r="M11" s="256">
        <v>29.140976854722897</v>
      </c>
      <c r="N11" s="256">
        <v>27.977375209763149</v>
      </c>
      <c r="O11" s="256">
        <v>31.036887232158886</v>
      </c>
      <c r="P11" s="256">
        <v>34.25276164318641</v>
      </c>
      <c r="Q11" s="256">
        <v>40.855773161352303</v>
      </c>
      <c r="R11" s="256">
        <v>41.081232181674906</v>
      </c>
      <c r="S11" s="256">
        <v>41.870735840920595</v>
      </c>
    </row>
    <row r="12" spans="1:19" ht="15" customHeight="1">
      <c r="A12" s="252" t="s">
        <v>542</v>
      </c>
      <c r="B12" s="251">
        <v>47.501594926184175</v>
      </c>
      <c r="C12" s="251">
        <v>64.750425849360468</v>
      </c>
      <c r="D12" s="251">
        <v>60.988966412711754</v>
      </c>
      <c r="E12" s="251">
        <v>55.881142481182621</v>
      </c>
      <c r="F12" s="251">
        <v>63.17645954662725</v>
      </c>
      <c r="G12" s="251">
        <v>64.238256848408454</v>
      </c>
      <c r="H12" s="251">
        <v>68.078697281089745</v>
      </c>
      <c r="I12" s="251">
        <v>74.292386828042495</v>
      </c>
      <c r="J12" s="251">
        <v>74.142728373246911</v>
      </c>
      <c r="K12" s="251">
        <v>33.417073524210892</v>
      </c>
      <c r="L12" s="251">
        <v>33.718048994417778</v>
      </c>
      <c r="M12" s="251">
        <v>32.677906925118421</v>
      </c>
      <c r="N12" s="251">
        <v>30.907064071345378</v>
      </c>
      <c r="O12" s="251">
        <v>31.953709553295052</v>
      </c>
      <c r="P12" s="251">
        <v>36.451759915414343</v>
      </c>
      <c r="Q12" s="251">
        <v>37.197011886335055</v>
      </c>
      <c r="R12" s="251">
        <v>40.290474974157171</v>
      </c>
      <c r="S12" s="251">
        <v>43.592852422954465</v>
      </c>
    </row>
    <row r="13" spans="1:19" ht="15" customHeight="1">
      <c r="A13" s="257" t="s">
        <v>541</v>
      </c>
      <c r="B13" s="256">
        <v>42.293101629361267</v>
      </c>
      <c r="C13" s="256">
        <v>45.782748728276282</v>
      </c>
      <c r="D13" s="256">
        <v>47.479806141259225</v>
      </c>
      <c r="E13" s="256">
        <v>46.724951422164821</v>
      </c>
      <c r="F13" s="256">
        <v>52.267470377432282</v>
      </c>
      <c r="G13" s="256">
        <v>60.81267424790888</v>
      </c>
      <c r="H13" s="256">
        <v>67.185883037673321</v>
      </c>
      <c r="I13" s="256">
        <v>70.572644913667958</v>
      </c>
      <c r="J13" s="256">
        <v>74.134259086228141</v>
      </c>
      <c r="K13" s="256">
        <v>29.488405140765288</v>
      </c>
      <c r="L13" s="256">
        <v>30.055855674416392</v>
      </c>
      <c r="M13" s="256">
        <v>28.785552529693486</v>
      </c>
      <c r="N13" s="256">
        <v>28.481124070126384</v>
      </c>
      <c r="O13" s="256">
        <v>32.371017724713852</v>
      </c>
      <c r="P13" s="256">
        <v>33.612027807091174</v>
      </c>
      <c r="Q13" s="256">
        <v>39.785334754160978</v>
      </c>
      <c r="R13" s="256">
        <v>46.133080771191899</v>
      </c>
      <c r="S13" s="256">
        <v>45.743649702368273</v>
      </c>
    </row>
    <row r="14" spans="1:19" ht="15" customHeight="1">
      <c r="A14" s="252" t="s">
        <v>540</v>
      </c>
      <c r="B14" s="251">
        <v>32.050839070600233</v>
      </c>
      <c r="C14" s="251">
        <v>42.392147594949272</v>
      </c>
      <c r="D14" s="251">
        <v>44.214703789589024</v>
      </c>
      <c r="E14" s="251">
        <v>40.71775451238161</v>
      </c>
      <c r="F14" s="251">
        <v>41.116797638038918</v>
      </c>
      <c r="G14" s="251">
        <v>46.897630331121221</v>
      </c>
      <c r="H14" s="251">
        <v>48.91778983874817</v>
      </c>
      <c r="I14" s="251">
        <v>49.814836451235593</v>
      </c>
      <c r="J14" s="251">
        <v>53.858299524925954</v>
      </c>
      <c r="K14" s="251">
        <v>27.25398168258392</v>
      </c>
      <c r="L14" s="251">
        <v>33.461126589404898</v>
      </c>
      <c r="M14" s="251">
        <v>33.411751470612103</v>
      </c>
      <c r="N14" s="251">
        <v>32.32106673629</v>
      </c>
      <c r="O14" s="251">
        <v>33.167926092709813</v>
      </c>
      <c r="P14" s="251">
        <v>37.262791230981968</v>
      </c>
      <c r="Q14" s="251">
        <v>40.551943603469269</v>
      </c>
      <c r="R14" s="251">
        <v>42.498637788184745</v>
      </c>
      <c r="S14" s="251">
        <v>46.072793737881433</v>
      </c>
    </row>
    <row r="15" spans="1:19" ht="15" customHeight="1">
      <c r="A15" s="257" t="s">
        <v>8</v>
      </c>
      <c r="B15" s="256">
        <v>25.496690540388528</v>
      </c>
      <c r="C15" s="256">
        <v>33.243278376056452</v>
      </c>
      <c r="D15" s="256">
        <v>27.748784150658803</v>
      </c>
      <c r="E15" s="256">
        <v>29.077341268843263</v>
      </c>
      <c r="F15" s="256">
        <v>31.939421281911155</v>
      </c>
      <c r="G15" s="256">
        <v>35.293614260504917</v>
      </c>
      <c r="H15" s="256">
        <v>38.916251535007035</v>
      </c>
      <c r="I15" s="256">
        <v>39.768472897417233</v>
      </c>
      <c r="J15" s="256">
        <v>47.149864879775322</v>
      </c>
      <c r="K15" s="256">
        <v>24.844917389163943</v>
      </c>
      <c r="L15" s="256">
        <v>27.2967981814312</v>
      </c>
      <c r="M15" s="256">
        <v>26.324011065240917</v>
      </c>
      <c r="N15" s="256">
        <v>25.96495168700131</v>
      </c>
      <c r="O15" s="256">
        <v>28.461380442789238</v>
      </c>
      <c r="P15" s="256">
        <v>36.835600035708701</v>
      </c>
      <c r="Q15" s="256">
        <v>34.562544026085156</v>
      </c>
      <c r="R15" s="256">
        <v>30.270211903388436</v>
      </c>
      <c r="S15" s="256">
        <v>32.075123141987255</v>
      </c>
    </row>
    <row r="16" spans="1:19" ht="15" customHeight="1">
      <c r="A16" s="252" t="s">
        <v>539</v>
      </c>
      <c r="B16" s="251">
        <v>26.911869587920393</v>
      </c>
      <c r="C16" s="251">
        <v>29.487524317508598</v>
      </c>
      <c r="D16" s="251">
        <v>27.668153259858176</v>
      </c>
      <c r="E16" s="251">
        <v>28.096494366349585</v>
      </c>
      <c r="F16" s="251">
        <v>31.156234194331287</v>
      </c>
      <c r="G16" s="251">
        <v>30.913549618127671</v>
      </c>
      <c r="H16" s="251">
        <v>32.998446826730486</v>
      </c>
      <c r="I16" s="251">
        <v>33.611412027531905</v>
      </c>
      <c r="J16" s="251">
        <v>39.392869235858264</v>
      </c>
      <c r="K16" s="251">
        <v>25.389538445916855</v>
      </c>
      <c r="L16" s="251">
        <v>28.127998006667728</v>
      </c>
      <c r="M16" s="251">
        <v>27.728683673466577</v>
      </c>
      <c r="N16" s="251">
        <v>26.750703994381414</v>
      </c>
      <c r="O16" s="251">
        <v>29.014367005440594</v>
      </c>
      <c r="P16" s="251">
        <v>30.708195820031776</v>
      </c>
      <c r="Q16" s="251">
        <v>33.385108642613915</v>
      </c>
      <c r="R16" s="251">
        <v>38.212236875188061</v>
      </c>
      <c r="S16" s="251">
        <v>44.744398861812492</v>
      </c>
    </row>
    <row r="17" spans="1:19" ht="15" customHeight="1">
      <c r="A17" s="257" t="s">
        <v>538</v>
      </c>
      <c r="B17" s="256">
        <v>32.149664180772426</v>
      </c>
      <c r="C17" s="256">
        <v>36.377240571005359</v>
      </c>
      <c r="D17" s="256">
        <v>36.716682661473335</v>
      </c>
      <c r="E17" s="256">
        <v>33.731606435192411</v>
      </c>
      <c r="F17" s="256">
        <v>35.931852477568285</v>
      </c>
      <c r="G17" s="256">
        <v>39.647379631333393</v>
      </c>
      <c r="H17" s="256">
        <v>40.878485542735589</v>
      </c>
      <c r="I17" s="256">
        <v>44.548737574983065</v>
      </c>
      <c r="J17" s="256">
        <v>50.904599413496619</v>
      </c>
      <c r="K17" s="256">
        <v>27.498113495639057</v>
      </c>
      <c r="L17" s="256">
        <v>30.642357954302405</v>
      </c>
      <c r="M17" s="256">
        <v>30.66387601504919</v>
      </c>
      <c r="N17" s="256">
        <v>28.806678127209171</v>
      </c>
      <c r="O17" s="256">
        <v>30.988042585974672</v>
      </c>
      <c r="P17" s="256">
        <v>34.583613804998187</v>
      </c>
      <c r="Q17" s="256">
        <v>36.447001858565805</v>
      </c>
      <c r="R17" s="256">
        <v>38.816641923395359</v>
      </c>
      <c r="S17" s="256">
        <v>43.407185418145197</v>
      </c>
    </row>
    <row r="18" spans="1:19" ht="15" customHeight="1">
      <c r="A18" s="252" t="s">
        <v>11</v>
      </c>
      <c r="B18" s="251">
        <v>31.517548655247893</v>
      </c>
      <c r="C18" s="251">
        <v>38.992569304945654</v>
      </c>
      <c r="D18" s="251">
        <v>37.889327756551232</v>
      </c>
      <c r="E18" s="251">
        <v>40.050309084878997</v>
      </c>
      <c r="F18" s="251">
        <v>40.998890980667767</v>
      </c>
      <c r="G18" s="251">
        <v>41.524066810811938</v>
      </c>
      <c r="H18" s="251">
        <v>46.561038316523337</v>
      </c>
      <c r="I18" s="251">
        <v>48.372164694431824</v>
      </c>
      <c r="J18" s="251">
        <v>48.268609912268801</v>
      </c>
      <c r="K18" s="251">
        <v>22.809911933546537</v>
      </c>
      <c r="L18" s="251">
        <v>28.448160757328743</v>
      </c>
      <c r="M18" s="251">
        <v>28.510861883563663</v>
      </c>
      <c r="N18" s="251">
        <v>28.959209427808709</v>
      </c>
      <c r="O18" s="251">
        <v>29.390057277287639</v>
      </c>
      <c r="P18" s="251">
        <v>32.601215576980728</v>
      </c>
      <c r="Q18" s="251">
        <v>34.930111202662488</v>
      </c>
      <c r="R18" s="251">
        <v>37.099510715690613</v>
      </c>
      <c r="S18" s="251">
        <v>39.418926778260925</v>
      </c>
    </row>
    <row r="19" spans="1:19" ht="15" customHeight="1">
      <c r="A19" s="257" t="s">
        <v>537</v>
      </c>
      <c r="B19" s="256">
        <v>27.577337771343728</v>
      </c>
      <c r="C19" s="256">
        <v>30.731359452412523</v>
      </c>
      <c r="D19" s="256">
        <v>32.670643423638154</v>
      </c>
      <c r="E19" s="256">
        <v>33.493156170860289</v>
      </c>
      <c r="F19" s="256">
        <v>31.635164633156943</v>
      </c>
      <c r="G19" s="256">
        <v>40.85197659430743</v>
      </c>
      <c r="H19" s="256">
        <v>47.672112498639052</v>
      </c>
      <c r="I19" s="256">
        <v>49.533090068297028</v>
      </c>
      <c r="J19" s="256">
        <v>49.106310791814074</v>
      </c>
      <c r="K19" s="256">
        <v>25.236906468247074</v>
      </c>
      <c r="L19" s="256">
        <v>31.499608595070157</v>
      </c>
      <c r="M19" s="256">
        <v>32.261740700634164</v>
      </c>
      <c r="N19" s="256">
        <v>32.179995492100446</v>
      </c>
      <c r="O19" s="256">
        <v>33.239199395260499</v>
      </c>
      <c r="P19" s="256">
        <v>36.859846526370738</v>
      </c>
      <c r="Q19" s="256">
        <v>53.750726954682222</v>
      </c>
      <c r="R19" s="256">
        <v>43.885871967618975</v>
      </c>
      <c r="S19" s="256">
        <v>43.065169810776361</v>
      </c>
    </row>
    <row r="20" spans="1:19" ht="15" customHeight="1">
      <c r="A20" s="252" t="s">
        <v>13</v>
      </c>
      <c r="B20" s="251">
        <v>29.84360829444768</v>
      </c>
      <c r="C20" s="251">
        <v>35.550075505744694</v>
      </c>
      <c r="D20" s="251">
        <v>33.066504221288568</v>
      </c>
      <c r="E20" s="251">
        <v>31.781697315789145</v>
      </c>
      <c r="F20" s="251">
        <v>38.809921863346766</v>
      </c>
      <c r="G20" s="251">
        <v>39.096323451373735</v>
      </c>
      <c r="H20" s="251">
        <v>43.92270106006886</v>
      </c>
      <c r="I20" s="251">
        <v>44.211047472953503</v>
      </c>
      <c r="J20" s="251">
        <v>51.555062231619758</v>
      </c>
      <c r="K20" s="251">
        <v>24.961871109487056</v>
      </c>
      <c r="L20" s="251">
        <v>29.87294796838377</v>
      </c>
      <c r="M20" s="251">
        <v>27.720145214793451</v>
      </c>
      <c r="N20" s="251">
        <v>28.265691724746844</v>
      </c>
      <c r="O20" s="251">
        <v>31.024654284347086</v>
      </c>
      <c r="P20" s="251">
        <v>32.500212495274937</v>
      </c>
      <c r="Q20" s="251">
        <v>34.242797564018623</v>
      </c>
      <c r="R20" s="251">
        <v>32.790136377141529</v>
      </c>
      <c r="S20" s="251">
        <v>33.054972844065333</v>
      </c>
    </row>
    <row r="21" spans="1:19" ht="15" customHeight="1">
      <c r="A21" s="257" t="s">
        <v>536</v>
      </c>
      <c r="B21" s="256">
        <v>26.322284896165222</v>
      </c>
      <c r="C21" s="256">
        <v>33.40635850861382</v>
      </c>
      <c r="D21" s="256">
        <v>27.799460700583126</v>
      </c>
      <c r="E21" s="256">
        <v>27.950389116399304</v>
      </c>
      <c r="F21" s="256">
        <v>34.389414713727952</v>
      </c>
      <c r="G21" s="256">
        <v>36.740252179969382</v>
      </c>
      <c r="H21" s="256">
        <v>39.468284157591789</v>
      </c>
      <c r="I21" s="256">
        <v>43.145241645213673</v>
      </c>
      <c r="J21" s="256">
        <v>51.683597333036133</v>
      </c>
      <c r="K21" s="256">
        <v>26.866980132743596</v>
      </c>
      <c r="L21" s="256">
        <v>30.663032741810856</v>
      </c>
      <c r="M21" s="256">
        <v>29.431549689998661</v>
      </c>
      <c r="N21" s="256">
        <v>28.237418908481235</v>
      </c>
      <c r="O21" s="256">
        <v>39.022488752472334</v>
      </c>
      <c r="P21" s="256">
        <v>34.909183718540262</v>
      </c>
      <c r="Q21" s="256">
        <v>33.748896601752627</v>
      </c>
      <c r="R21" s="256">
        <v>32.370936663274257</v>
      </c>
      <c r="S21" s="256">
        <v>32.740139616369206</v>
      </c>
    </row>
    <row r="22" spans="1:19" ht="15" customHeight="1">
      <c r="A22" s="252" t="s">
        <v>15</v>
      </c>
      <c r="B22" s="251">
        <v>20.630547875023154</v>
      </c>
      <c r="C22" s="251">
        <v>24.693938321151599</v>
      </c>
      <c r="D22" s="251">
        <v>25.968032550438153</v>
      </c>
      <c r="E22" s="251">
        <v>25.254533051590403</v>
      </c>
      <c r="F22" s="251">
        <v>25.964536354624101</v>
      </c>
      <c r="G22" s="251">
        <v>26.877948558499345</v>
      </c>
      <c r="H22" s="251">
        <v>28.540525483680142</v>
      </c>
      <c r="I22" s="251">
        <v>28.627873550439528</v>
      </c>
      <c r="J22" s="251">
        <v>30.362052277030234</v>
      </c>
      <c r="K22" s="251">
        <v>21.974784564911829</v>
      </c>
      <c r="L22" s="251">
        <v>26.240505246807817</v>
      </c>
      <c r="M22" s="251">
        <v>26.530349114143164</v>
      </c>
      <c r="N22" s="251">
        <v>25.688990255275922</v>
      </c>
      <c r="O22" s="251">
        <v>26.41586093250649</v>
      </c>
      <c r="P22" s="251">
        <v>28.767166890402688</v>
      </c>
      <c r="Q22" s="251">
        <v>31.323585026325102</v>
      </c>
      <c r="R22" s="251">
        <v>34.248253652309032</v>
      </c>
      <c r="S22" s="251">
        <v>35.341853727064951</v>
      </c>
    </row>
    <row r="23" spans="1:19" ht="15" customHeight="1">
      <c r="A23" s="257" t="s">
        <v>16</v>
      </c>
      <c r="B23" s="256">
        <v>24.176704225182888</v>
      </c>
      <c r="C23" s="256">
        <v>30.692620498051575</v>
      </c>
      <c r="D23" s="256">
        <v>31.370795305947059</v>
      </c>
      <c r="E23" s="256">
        <v>32.598879414078134</v>
      </c>
      <c r="F23" s="256">
        <v>34.977348906989732</v>
      </c>
      <c r="G23" s="256">
        <v>39.968571001538166</v>
      </c>
      <c r="H23" s="256">
        <v>45.022801310504803</v>
      </c>
      <c r="I23" s="256">
        <v>48.504836975041769</v>
      </c>
      <c r="J23" s="256">
        <v>55.641046537695836</v>
      </c>
      <c r="K23" s="256">
        <v>26.025885453397176</v>
      </c>
      <c r="L23" s="256">
        <v>33.2156336535393</v>
      </c>
      <c r="M23" s="256">
        <v>33.150071934271502</v>
      </c>
      <c r="N23" s="256">
        <v>32.41044482777265</v>
      </c>
      <c r="O23" s="256">
        <v>33.036787875797103</v>
      </c>
      <c r="P23" s="256">
        <v>37.139061459641333</v>
      </c>
      <c r="Q23" s="256">
        <v>40.116771680778349</v>
      </c>
      <c r="R23" s="256">
        <v>38.720472333646242</v>
      </c>
      <c r="S23" s="256">
        <v>38.047812823146579</v>
      </c>
    </row>
    <row r="24" spans="1:19" s="253" customFormat="1" ht="15" hidden="1" customHeight="1">
      <c r="A24" s="255"/>
      <c r="B24" s="254"/>
      <c r="C24" s="254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4"/>
      <c r="P24" s="254"/>
      <c r="Q24" s="254"/>
      <c r="R24" s="254"/>
      <c r="S24" s="254"/>
    </row>
    <row r="25" spans="1:19" ht="15" customHeight="1">
      <c r="A25" s="252" t="s">
        <v>176</v>
      </c>
      <c r="B25" s="251">
        <v>47.173496850880163</v>
      </c>
      <c r="C25" s="251">
        <v>47.891594994170546</v>
      </c>
      <c r="D25" s="251">
        <v>46.73070310314732</v>
      </c>
      <c r="E25" s="251">
        <v>47.405534474923449</v>
      </c>
      <c r="F25" s="251">
        <v>53.578909009004192</v>
      </c>
      <c r="G25" s="251">
        <v>57.121442529885812</v>
      </c>
      <c r="H25" s="251">
        <v>63.722564595451466</v>
      </c>
      <c r="I25" s="251">
        <v>69.935408218331645</v>
      </c>
      <c r="J25" s="251">
        <v>74.20204975549909</v>
      </c>
      <c r="K25" s="251">
        <v>29.801934304938502</v>
      </c>
      <c r="L25" s="251">
        <v>30.957051820340975</v>
      </c>
      <c r="M25" s="251">
        <v>29.445789325258964</v>
      </c>
      <c r="N25" s="251">
        <v>29.207753168193477</v>
      </c>
      <c r="O25" s="251">
        <v>32.385127444784018</v>
      </c>
      <c r="P25" s="251">
        <v>34.331504758067524</v>
      </c>
      <c r="Q25" s="251">
        <v>37.900423732648569</v>
      </c>
      <c r="R25" s="251">
        <v>41.805965712989355</v>
      </c>
      <c r="S25" s="251">
        <v>43.71815600696371</v>
      </c>
    </row>
    <row r="26" spans="1:19" ht="15" customHeight="1">
      <c r="A26" s="252" t="s">
        <v>189</v>
      </c>
      <c r="B26" s="251">
        <v>29.173109948150895</v>
      </c>
      <c r="C26" s="251">
        <v>34.87032362485116</v>
      </c>
      <c r="D26" s="251">
        <v>34.135709377433223</v>
      </c>
      <c r="E26" s="251">
        <v>33.474197588549181</v>
      </c>
      <c r="F26" s="251">
        <v>35.295278273329629</v>
      </c>
      <c r="G26" s="251">
        <v>38.70607686971023</v>
      </c>
      <c r="H26" s="251">
        <v>41.33390690787845</v>
      </c>
      <c r="I26" s="251">
        <v>44.250871477368136</v>
      </c>
      <c r="J26" s="251">
        <v>49.42883543062969</v>
      </c>
      <c r="K26" s="251">
        <v>25.121861387495887</v>
      </c>
      <c r="L26" s="251">
        <v>29.176876658893775</v>
      </c>
      <c r="M26" s="251">
        <v>28.930030008980523</v>
      </c>
      <c r="N26" s="251">
        <v>28.336421123995073</v>
      </c>
      <c r="O26" s="251">
        <v>30.164601421288584</v>
      </c>
      <c r="P26" s="251">
        <v>33.258029288002568</v>
      </c>
      <c r="Q26" s="251">
        <v>35.739490661513365</v>
      </c>
      <c r="R26" s="251">
        <v>38.571836216527515</v>
      </c>
      <c r="S26" s="251">
        <v>43.123378487263075</v>
      </c>
    </row>
    <row r="27" spans="1:19" ht="15" customHeight="1">
      <c r="A27" s="250" t="s">
        <v>17</v>
      </c>
      <c r="B27" s="249">
        <v>30.522568502004589</v>
      </c>
      <c r="C27" s="249">
        <v>35.934435814884424</v>
      </c>
      <c r="D27" s="249">
        <v>35.139539730439246</v>
      </c>
      <c r="E27" s="249">
        <v>34.590646741492399</v>
      </c>
      <c r="F27" s="249">
        <v>36.755804098090934</v>
      </c>
      <c r="G27" s="249">
        <v>40.209643850210426</v>
      </c>
      <c r="H27" s="249">
        <v>43.16817255948645</v>
      </c>
      <c r="I27" s="249">
        <v>46.304067455419791</v>
      </c>
      <c r="J27" s="249">
        <v>51.414824298854107</v>
      </c>
      <c r="K27" s="249">
        <v>25.486160079885469</v>
      </c>
      <c r="L27" s="249">
        <v>29.3546631650213</v>
      </c>
      <c r="M27" s="249">
        <v>29.009172157813982</v>
      </c>
      <c r="N27" s="249">
        <v>28.450461992356527</v>
      </c>
      <c r="O27" s="249">
        <v>30.377539100233101</v>
      </c>
      <c r="P27" s="249">
        <v>33.391222266768374</v>
      </c>
      <c r="Q27" s="249">
        <v>35.968371558035066</v>
      </c>
      <c r="R27" s="249">
        <v>38.849582912137556</v>
      </c>
      <c r="S27" s="249">
        <v>43.222415524590716</v>
      </c>
    </row>
    <row r="28" spans="1:19" ht="15" customHeight="1">
      <c r="A28" s="250" t="s">
        <v>18</v>
      </c>
      <c r="B28" s="249" t="s">
        <v>139</v>
      </c>
      <c r="C28" s="249">
        <v>59.845882129623675</v>
      </c>
      <c r="D28" s="249">
        <v>61.207342682813341</v>
      </c>
      <c r="E28" s="249">
        <v>61.559308489804849</v>
      </c>
      <c r="F28" s="249">
        <v>62.466073850176151</v>
      </c>
      <c r="G28" s="249">
        <v>64.85047998140972</v>
      </c>
      <c r="H28" s="249">
        <v>69.1955140693874</v>
      </c>
      <c r="I28" s="249">
        <v>66.592192153301724</v>
      </c>
      <c r="J28" s="249">
        <v>64.87208065908078</v>
      </c>
      <c r="K28" s="249" t="s">
        <v>197</v>
      </c>
      <c r="L28" s="249" t="s">
        <v>197</v>
      </c>
      <c r="M28" s="249" t="s">
        <v>197</v>
      </c>
      <c r="N28" s="249" t="s">
        <v>197</v>
      </c>
      <c r="O28" s="249" t="s">
        <v>197</v>
      </c>
      <c r="P28" s="249" t="s">
        <v>197</v>
      </c>
      <c r="Q28" s="249" t="s">
        <v>197</v>
      </c>
      <c r="R28" s="249" t="s">
        <v>197</v>
      </c>
      <c r="S28" s="249" t="s">
        <v>197</v>
      </c>
    </row>
    <row r="29" spans="1:19">
      <c r="A29" s="248"/>
    </row>
    <row r="30" spans="1:19">
      <c r="A30" s="247" t="s">
        <v>188</v>
      </c>
    </row>
    <row r="31" spans="1:19">
      <c r="A31" s="247" t="s">
        <v>187</v>
      </c>
    </row>
    <row r="32" spans="1:19">
      <c r="A32" s="247" t="s">
        <v>186</v>
      </c>
    </row>
    <row r="33" spans="1:1">
      <c r="A33" s="247" t="s">
        <v>185</v>
      </c>
    </row>
    <row r="34" spans="1:1">
      <c r="A34" s="247" t="s">
        <v>184</v>
      </c>
    </row>
    <row r="35" spans="1:1">
      <c r="A35" s="603" t="s">
        <v>488</v>
      </c>
    </row>
    <row r="36" spans="1:1">
      <c r="A36" s="245" t="s">
        <v>490</v>
      </c>
    </row>
    <row r="37" spans="1:1">
      <c r="A37" s="247" t="s">
        <v>489</v>
      </c>
    </row>
    <row r="38" spans="1:1">
      <c r="A38" s="247"/>
    </row>
    <row r="40" spans="1:1">
      <c r="A40" s="246" t="s">
        <v>28</v>
      </c>
    </row>
  </sheetData>
  <conditionalFormatting sqref="B28:J28">
    <cfRule type="expression" dxfId="27" priority="4" stopIfTrue="1">
      <formula>#REF!=1</formula>
    </cfRule>
  </conditionalFormatting>
  <conditionalFormatting sqref="S27 B27:Q27">
    <cfRule type="expression" dxfId="26" priority="5" stopIfTrue="1">
      <formula>#REF!=1</formula>
    </cfRule>
  </conditionalFormatting>
  <conditionalFormatting sqref="R27">
    <cfRule type="expression" dxfId="25" priority="3" stopIfTrue="1">
      <formula>#REF!=1</formula>
    </cfRule>
  </conditionalFormatting>
  <conditionalFormatting sqref="K28:S28">
    <cfRule type="expression" dxfId="24" priority="2" stopIfTrue="1">
      <formula>#REF!=1</formula>
    </cfRule>
  </conditionalFormatting>
  <conditionalFormatting sqref="R28">
    <cfRule type="expression" dxfId="23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&amp;C&amp;8-41-</oddHeader>
    <oddFooter>&amp;C&amp;8Statistische Ämter des Bundes und der Länder, Internationale Bildungsindikatoren, 2014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RowHeight="12.75"/>
  <cols>
    <col min="1" max="1" width="24" style="10" customWidth="1"/>
    <col min="2" max="15" width="11.42578125" style="10" customWidth="1"/>
    <col min="16" max="16384" width="11.42578125" style="77"/>
  </cols>
  <sheetData>
    <row r="1" spans="1:15">
      <c r="A1" s="739" t="s">
        <v>461</v>
      </c>
    </row>
    <row r="2" spans="1:15">
      <c r="O2" s="231"/>
    </row>
    <row r="3" spans="1:15" ht="15" customHeight="1">
      <c r="A3" s="69" t="s">
        <v>464</v>
      </c>
      <c r="B3" s="97"/>
    </row>
    <row r="4" spans="1:15" ht="15" customHeight="1">
      <c r="A4" s="98" t="s">
        <v>463</v>
      </c>
      <c r="B4" s="97"/>
    </row>
    <row r="5" spans="1:15">
      <c r="A5" s="96"/>
      <c r="B5" s="96"/>
    </row>
    <row r="6" spans="1:15" ht="12.75" customHeight="1">
      <c r="A6" s="96"/>
      <c r="B6" s="843" t="s">
        <v>57</v>
      </c>
      <c r="C6" s="843" t="s">
        <v>97</v>
      </c>
      <c r="D6" s="843" t="s">
        <v>96</v>
      </c>
      <c r="E6" s="843" t="s">
        <v>95</v>
      </c>
      <c r="F6" s="843" t="s">
        <v>94</v>
      </c>
      <c r="G6" s="843" t="s">
        <v>93</v>
      </c>
      <c r="H6" s="843" t="s">
        <v>92</v>
      </c>
      <c r="I6" s="843" t="s">
        <v>91</v>
      </c>
      <c r="J6" s="408" t="s">
        <v>90</v>
      </c>
      <c r="K6" s="408"/>
      <c r="L6" s="408"/>
      <c r="M6" s="408"/>
      <c r="N6" s="843" t="s">
        <v>89</v>
      </c>
      <c r="O6" s="843" t="s">
        <v>250</v>
      </c>
    </row>
    <row r="7" spans="1:15" ht="63.75" customHeight="1">
      <c r="A7" s="94" t="s">
        <v>0</v>
      </c>
      <c r="B7" s="843"/>
      <c r="C7" s="843"/>
      <c r="D7" s="843"/>
      <c r="E7" s="843"/>
      <c r="F7" s="843"/>
      <c r="G7" s="843"/>
      <c r="H7" s="843"/>
      <c r="I7" s="843"/>
      <c r="J7" s="93" t="s">
        <v>88</v>
      </c>
      <c r="K7" s="93" t="s">
        <v>87</v>
      </c>
      <c r="L7" s="93" t="s">
        <v>86</v>
      </c>
      <c r="M7" s="93" t="s">
        <v>85</v>
      </c>
      <c r="N7" s="843"/>
      <c r="O7" s="843"/>
    </row>
    <row r="8" spans="1:15" s="90" customFormat="1" ht="15" customHeight="1">
      <c r="A8" s="92" t="s">
        <v>1</v>
      </c>
      <c r="B8" s="194">
        <v>100</v>
      </c>
      <c r="C8" s="91">
        <v>8.4549965125762228</v>
      </c>
      <c r="D8" s="91">
        <v>14.516027951612074</v>
      </c>
      <c r="E8" s="91">
        <v>14.804925348147915</v>
      </c>
      <c r="F8" s="91">
        <v>22.723633647277804</v>
      </c>
      <c r="G8" s="91">
        <v>2.1876216111887885</v>
      </c>
      <c r="H8" s="91">
        <v>20.244973539103384</v>
      </c>
      <c r="I8" s="91">
        <v>14.685489902954934</v>
      </c>
      <c r="J8" s="91">
        <v>2.1892919607041237</v>
      </c>
      <c r="K8" s="91">
        <v>4.0879545434769371</v>
      </c>
      <c r="L8" s="91">
        <v>2.5330003567606134</v>
      </c>
      <c r="M8" s="91">
        <v>5.8752430420132633</v>
      </c>
      <c r="N8" s="91">
        <v>1.5678731106607127</v>
      </c>
      <c r="O8" s="91">
        <v>0.81445837647816355</v>
      </c>
    </row>
    <row r="9" spans="1:15" ht="15" customHeight="1">
      <c r="A9" s="89" t="s">
        <v>2</v>
      </c>
      <c r="B9" s="190">
        <v>100</v>
      </c>
      <c r="C9" s="88">
        <v>9.1619655710999428</v>
      </c>
      <c r="D9" s="88">
        <v>13.288041848261194</v>
      </c>
      <c r="E9" s="88">
        <v>16.947494859888153</v>
      </c>
      <c r="F9" s="88">
        <v>23.77209868440676</v>
      </c>
      <c r="G9" s="88">
        <v>2.8532888690959846</v>
      </c>
      <c r="H9" s="88">
        <v>18.631504293830506</v>
      </c>
      <c r="I9" s="88">
        <v>13.52811782345997</v>
      </c>
      <c r="J9" s="88">
        <v>2.0973476439266223</v>
      </c>
      <c r="K9" s="88">
        <v>4.2022066801315328</v>
      </c>
      <c r="L9" s="88">
        <v>2.6932514313375284</v>
      </c>
      <c r="M9" s="88">
        <v>4.5353120680642869</v>
      </c>
      <c r="N9" s="88">
        <v>1.8174880499574906</v>
      </c>
      <c r="O9" s="88">
        <v>0</v>
      </c>
    </row>
    <row r="10" spans="1:15" s="90" customFormat="1" ht="15" customHeight="1">
      <c r="A10" s="92" t="s">
        <v>3</v>
      </c>
      <c r="B10" s="194">
        <v>100</v>
      </c>
      <c r="C10" s="91">
        <v>11.042229887200522</v>
      </c>
      <c r="D10" s="91">
        <v>18.663186352195396</v>
      </c>
      <c r="E10" s="91">
        <v>14.313378687472337</v>
      </c>
      <c r="F10" s="91">
        <v>26.507877318914886</v>
      </c>
      <c r="G10" s="91">
        <v>1.7642397688076814</v>
      </c>
      <c r="H10" s="91">
        <v>14.53808147664771</v>
      </c>
      <c r="I10" s="91">
        <v>11.161088841241726</v>
      </c>
      <c r="J10" s="91">
        <v>1.0184580963922811</v>
      </c>
      <c r="K10" s="91">
        <v>3.6263633821198842</v>
      </c>
      <c r="L10" s="91">
        <v>2.6708306143376528</v>
      </c>
      <c r="M10" s="91">
        <v>3.8454367483919083</v>
      </c>
      <c r="N10" s="91">
        <v>1.2608371399272864</v>
      </c>
      <c r="O10" s="91">
        <v>0.74908052759245281</v>
      </c>
    </row>
    <row r="11" spans="1:15" ht="15" customHeight="1">
      <c r="A11" s="89" t="s">
        <v>4</v>
      </c>
      <c r="B11" s="190">
        <v>100</v>
      </c>
      <c r="C11" s="88">
        <v>15.316124269889396</v>
      </c>
      <c r="D11" s="88">
        <v>11.511153000314168</v>
      </c>
      <c r="E11" s="88">
        <v>20.769329704348742</v>
      </c>
      <c r="F11" s="88">
        <v>26.645971617836778</v>
      </c>
      <c r="G11" s="88">
        <v>3.1354068488846996</v>
      </c>
      <c r="H11" s="88">
        <v>12.292457938115389</v>
      </c>
      <c r="I11" s="88">
        <v>8.9978008168394599</v>
      </c>
      <c r="J11" s="88">
        <v>1.7467797675149233</v>
      </c>
      <c r="K11" s="88">
        <v>2.5070688030160224</v>
      </c>
      <c r="L11" s="88">
        <v>0.96135721017907638</v>
      </c>
      <c r="M11" s="88">
        <v>3.7825950361294374</v>
      </c>
      <c r="N11" s="88">
        <v>0.97360311762621898</v>
      </c>
      <c r="O11" s="88">
        <v>0.35815268614514606</v>
      </c>
    </row>
    <row r="12" spans="1:15" s="90" customFormat="1" ht="15" customHeight="1">
      <c r="A12" s="92" t="s">
        <v>5</v>
      </c>
      <c r="B12" s="194">
        <v>100</v>
      </c>
      <c r="C12" s="91">
        <v>11.392988929889299</v>
      </c>
      <c r="D12" s="91">
        <v>10.55119926199262</v>
      </c>
      <c r="E12" s="91">
        <v>6.2615313653136537</v>
      </c>
      <c r="F12" s="91">
        <v>31.838099630996307</v>
      </c>
      <c r="G12" s="91">
        <v>2.9059040590405902</v>
      </c>
      <c r="H12" s="91">
        <v>18.646217712177123</v>
      </c>
      <c r="I12" s="91">
        <v>18.357933579335793</v>
      </c>
      <c r="J12" s="91">
        <v>3.1711254612546127</v>
      </c>
      <c r="K12" s="91">
        <v>5.2006457564575648</v>
      </c>
      <c r="L12" s="91">
        <v>3.7592250922509223</v>
      </c>
      <c r="M12" s="91">
        <v>6.2269372693726943</v>
      </c>
      <c r="N12" s="91">
        <v>0</v>
      </c>
      <c r="O12" s="91">
        <v>4.6125461254612546E-2</v>
      </c>
    </row>
    <row r="13" spans="1:15" ht="15" customHeight="1">
      <c r="A13" s="89" t="s">
        <v>6</v>
      </c>
      <c r="B13" s="190">
        <v>100</v>
      </c>
      <c r="C13" s="88">
        <v>13.41476325997634</v>
      </c>
      <c r="D13" s="88">
        <v>12.58820564516129</v>
      </c>
      <c r="E13" s="88">
        <v>14.19360367550753</v>
      </c>
      <c r="F13" s="88">
        <v>32.052614541287916</v>
      </c>
      <c r="G13" s="88">
        <v>2.6439773529025699</v>
      </c>
      <c r="H13" s="88">
        <v>14.618764288605213</v>
      </c>
      <c r="I13" s="88">
        <v>9.3960013440860219</v>
      </c>
      <c r="J13" s="88">
        <v>2.133736559139785</v>
      </c>
      <c r="K13" s="88">
        <v>3.6038306451612905</v>
      </c>
      <c r="L13" s="88">
        <v>1.2768817204301075</v>
      </c>
      <c r="M13" s="88">
        <v>2.3815524193548385</v>
      </c>
      <c r="N13" s="88">
        <v>0.23941532258064516</v>
      </c>
      <c r="O13" s="88">
        <v>0.85265456989247301</v>
      </c>
    </row>
    <row r="14" spans="1:15" s="90" customFormat="1" ht="15" customHeight="1">
      <c r="A14" s="92" t="s">
        <v>7</v>
      </c>
      <c r="B14" s="194">
        <v>100</v>
      </c>
      <c r="C14" s="91">
        <v>9.1616897035996754</v>
      </c>
      <c r="D14" s="91">
        <v>14.626368140522764</v>
      </c>
      <c r="E14" s="91">
        <v>17.08234574288976</v>
      </c>
      <c r="F14" s="91">
        <v>23.803139405913143</v>
      </c>
      <c r="G14" s="91">
        <v>2.416209817491402</v>
      </c>
      <c r="H14" s="91">
        <v>17.06697293373232</v>
      </c>
      <c r="I14" s="91">
        <v>14.256987048398093</v>
      </c>
      <c r="J14" s="91">
        <v>1.9734151329243352</v>
      </c>
      <c r="K14" s="91">
        <v>4.2774369461486019</v>
      </c>
      <c r="L14" s="91">
        <v>3.0930470347648265</v>
      </c>
      <c r="M14" s="91">
        <v>4.9130879345603269</v>
      </c>
      <c r="N14" s="91">
        <v>1.5862872074528516</v>
      </c>
      <c r="O14" s="91">
        <v>0</v>
      </c>
    </row>
    <row r="15" spans="1:15" ht="15" customHeight="1">
      <c r="A15" s="89" t="s">
        <v>8</v>
      </c>
      <c r="B15" s="190">
        <v>100</v>
      </c>
      <c r="C15" s="88">
        <v>6.815033364945049</v>
      </c>
      <c r="D15" s="88">
        <v>15.944865834760623</v>
      </c>
      <c r="E15" s="88">
        <v>25.849512756904719</v>
      </c>
      <c r="F15" s="88">
        <v>24.683691832813814</v>
      </c>
      <c r="G15" s="88">
        <v>3.1691383030525904</v>
      </c>
      <c r="H15" s="88">
        <v>10.535063551193495</v>
      </c>
      <c r="I15" s="88">
        <v>10.765842916564718</v>
      </c>
      <c r="J15" s="88">
        <v>2.805643911589593</v>
      </c>
      <c r="K15" s="88">
        <v>3.547834597504282</v>
      </c>
      <c r="L15" s="88">
        <v>1.4925373134328357</v>
      </c>
      <c r="M15" s="88">
        <v>2.9198270940380069</v>
      </c>
      <c r="N15" s="88">
        <v>2.1145123157131214</v>
      </c>
      <c r="O15" s="88">
        <v>0.12233912405187179</v>
      </c>
    </row>
    <row r="16" spans="1:15" s="90" customFormat="1" ht="15" customHeight="1">
      <c r="A16" s="92" t="s">
        <v>9</v>
      </c>
      <c r="B16" s="194">
        <v>100</v>
      </c>
      <c r="C16" s="91">
        <v>8.5156980996125835</v>
      </c>
      <c r="D16" s="91">
        <v>10.96318378497495</v>
      </c>
      <c r="E16" s="91">
        <v>28.469868320934477</v>
      </c>
      <c r="F16" s="91">
        <v>19.096777739045773</v>
      </c>
      <c r="G16" s="91">
        <v>2.2337513988632556</v>
      </c>
      <c r="H16" s="91">
        <v>17.025992912363414</v>
      </c>
      <c r="I16" s="91">
        <v>10.87199886316241</v>
      </c>
      <c r="J16" s="91">
        <v>2.3133656033837746</v>
      </c>
      <c r="K16" s="91">
        <v>3.2753592206324726</v>
      </c>
      <c r="L16" s="91">
        <v>2.3042037594099773</v>
      </c>
      <c r="M16" s="91">
        <v>2.9790702797361859</v>
      </c>
      <c r="N16" s="91">
        <v>2.8227288810431359</v>
      </c>
      <c r="O16" s="91">
        <v>0</v>
      </c>
    </row>
    <row r="17" spans="1:15" ht="15" customHeight="1">
      <c r="A17" s="89" t="s">
        <v>10</v>
      </c>
      <c r="B17" s="190">
        <v>100</v>
      </c>
      <c r="C17" s="88">
        <v>8.4732394366197195</v>
      </c>
      <c r="D17" s="88">
        <v>14.59804079398582</v>
      </c>
      <c r="E17" s="88">
        <v>19.977036439234581</v>
      </c>
      <c r="F17" s="88">
        <v>24.013326443630113</v>
      </c>
      <c r="G17" s="88">
        <v>3.0956377856925461</v>
      </c>
      <c r="H17" s="88">
        <v>16.541518217723503</v>
      </c>
      <c r="I17" s="88">
        <v>12.379226656762286</v>
      </c>
      <c r="J17" s="88">
        <v>1.7684775318578136</v>
      </c>
      <c r="K17" s="88">
        <v>3.9624413145539905</v>
      </c>
      <c r="L17" s="88">
        <v>2.4112676056338027</v>
      </c>
      <c r="M17" s="88">
        <v>4.2370402047166786</v>
      </c>
      <c r="N17" s="88">
        <v>0.54432650411972305</v>
      </c>
      <c r="O17" s="88">
        <v>0.37764772223170795</v>
      </c>
    </row>
    <row r="18" spans="1:15" s="90" customFormat="1" ht="15" customHeight="1">
      <c r="A18" s="92" t="s">
        <v>11</v>
      </c>
      <c r="B18" s="194">
        <v>100</v>
      </c>
      <c r="C18" s="91">
        <v>14.543160946877725</v>
      </c>
      <c r="D18" s="91">
        <v>18.671036705930828</v>
      </c>
      <c r="E18" s="91">
        <v>16.431493555666062</v>
      </c>
      <c r="F18" s="91">
        <v>23.586343197321199</v>
      </c>
      <c r="G18" s="91">
        <v>2.3931053312295814</v>
      </c>
      <c r="H18" s="91">
        <v>11.73754137073529</v>
      </c>
      <c r="I18" s="91">
        <v>11.625785884513604</v>
      </c>
      <c r="J18" s="91">
        <v>1.685697411162516</v>
      </c>
      <c r="K18" s="91">
        <v>3.8930997145388329</v>
      </c>
      <c r="L18" s="91">
        <v>2.6109853332020867</v>
      </c>
      <c r="M18" s="91">
        <v>3.4360034256101679</v>
      </c>
      <c r="N18" s="91">
        <v>0.89510296917312604</v>
      </c>
      <c r="O18" s="91">
        <v>0.11643003855258691</v>
      </c>
    </row>
    <row r="19" spans="1:15" ht="15" customHeight="1">
      <c r="A19" s="89" t="s">
        <v>12</v>
      </c>
      <c r="B19" s="190">
        <v>100</v>
      </c>
      <c r="C19" s="88">
        <v>4.3084167157151265</v>
      </c>
      <c r="D19" s="88">
        <v>11.618599175985873</v>
      </c>
      <c r="E19" s="88">
        <v>29.064155385520895</v>
      </c>
      <c r="F19" s="88">
        <v>29.944027051668225</v>
      </c>
      <c r="G19" s="88">
        <v>2.6137813299811707</v>
      </c>
      <c r="H19" s="88">
        <v>11.569133471290451</v>
      </c>
      <c r="I19" s="88">
        <v>10.570924072984109</v>
      </c>
      <c r="J19" s="88">
        <v>0.78869923484402582</v>
      </c>
      <c r="K19" s="88">
        <v>2.7310182460270749</v>
      </c>
      <c r="L19" s="88">
        <v>1.683343143025309</v>
      </c>
      <c r="M19" s="88">
        <v>5.3678634490876984</v>
      </c>
      <c r="N19" s="88">
        <v>0.24033301462931347</v>
      </c>
      <c r="O19" s="88">
        <v>7.0629782224838136E-2</v>
      </c>
    </row>
    <row r="20" spans="1:15" s="90" customFormat="1" ht="15" customHeight="1">
      <c r="A20" s="92" t="s">
        <v>13</v>
      </c>
      <c r="B20" s="194">
        <v>100</v>
      </c>
      <c r="C20" s="91">
        <v>11.642923710778547</v>
      </c>
      <c r="D20" s="91">
        <v>10.291891325246889</v>
      </c>
      <c r="E20" s="91">
        <v>26.432934990181899</v>
      </c>
      <c r="F20" s="91">
        <v>16.973407516450649</v>
      </c>
      <c r="G20" s="91">
        <v>2.1690432194388967</v>
      </c>
      <c r="H20" s="91">
        <v>21.941187895836862</v>
      </c>
      <c r="I20" s="91">
        <v>9.0455260730370615</v>
      </c>
      <c r="J20" s="91">
        <v>1.1069510011395085</v>
      </c>
      <c r="K20" s="91">
        <v>3.0278365619404202</v>
      </c>
      <c r="L20" s="91">
        <v>1.2751641434695318</v>
      </c>
      <c r="M20" s="91">
        <v>3.6355743664876012</v>
      </c>
      <c r="N20" s="91">
        <v>1.3728557394833723</v>
      </c>
      <c r="O20" s="91">
        <v>0.13022952954582451</v>
      </c>
    </row>
    <row r="21" spans="1:15" ht="15" customHeight="1">
      <c r="A21" s="89" t="s">
        <v>14</v>
      </c>
      <c r="B21" s="190">
        <v>100</v>
      </c>
      <c r="C21" s="88">
        <v>12.527767244439007</v>
      </c>
      <c r="D21" s="88">
        <v>9.9258672401109163</v>
      </c>
      <c r="E21" s="88">
        <v>27.809508518109805</v>
      </c>
      <c r="F21" s="88">
        <v>24.339312998698432</v>
      </c>
      <c r="G21" s="88">
        <v>2.4786373153754737</v>
      </c>
      <c r="H21" s="88">
        <v>12.806292796106616</v>
      </c>
      <c r="I21" s="88">
        <v>8.6016637428555249</v>
      </c>
      <c r="J21" s="88">
        <v>2.6427480052062702</v>
      </c>
      <c r="K21" s="88">
        <v>1.9240563635334729</v>
      </c>
      <c r="L21" s="88">
        <v>1.4373832833455944</v>
      </c>
      <c r="M21" s="88">
        <v>2.5974760907701886</v>
      </c>
      <c r="N21" s="88">
        <v>1.5109501443042272</v>
      </c>
      <c r="O21" s="88">
        <v>0</v>
      </c>
    </row>
    <row r="22" spans="1:15" s="90" customFormat="1" ht="15" customHeight="1">
      <c r="A22" s="92" t="s">
        <v>15</v>
      </c>
      <c r="B22" s="194">
        <v>100</v>
      </c>
      <c r="C22" s="91">
        <v>9.0301539777587667</v>
      </c>
      <c r="D22" s="91">
        <v>14.462147134302821</v>
      </c>
      <c r="E22" s="91">
        <v>26.83917878528657</v>
      </c>
      <c r="F22" s="91">
        <v>18.787425149700599</v>
      </c>
      <c r="G22" s="91">
        <v>4.0098374679213</v>
      </c>
      <c r="H22" s="91">
        <v>10.045979469632165</v>
      </c>
      <c r="I22" s="91">
        <v>13.783147989734815</v>
      </c>
      <c r="J22" s="91">
        <v>1.6841317365269461</v>
      </c>
      <c r="K22" s="91">
        <v>3.4644995722840037</v>
      </c>
      <c r="L22" s="91">
        <v>2.5769888793840892</v>
      </c>
      <c r="M22" s="91">
        <v>6.057527801539778</v>
      </c>
      <c r="N22" s="91">
        <v>2.6144140290846876</v>
      </c>
      <c r="O22" s="91">
        <v>0.42771599657827203</v>
      </c>
    </row>
    <row r="23" spans="1:15" ht="15" customHeight="1">
      <c r="A23" s="89" t="s">
        <v>16</v>
      </c>
      <c r="B23" s="190">
        <v>100</v>
      </c>
      <c r="C23" s="88">
        <v>11.027146092490556</v>
      </c>
      <c r="D23" s="88">
        <v>12.355787288612113</v>
      </c>
      <c r="E23" s="88">
        <v>25.861804285668455</v>
      </c>
      <c r="F23" s="88">
        <v>18.739318091402691</v>
      </c>
      <c r="G23" s="88">
        <v>2.0884312012854962</v>
      </c>
      <c r="H23" s="88">
        <v>17.549722964908891</v>
      </c>
      <c r="I23" s="88">
        <v>7.4063825862387009</v>
      </c>
      <c r="J23" s="88">
        <v>1.4526840066408411</v>
      </c>
      <c r="K23" s="88">
        <v>2.2597306769968641</v>
      </c>
      <c r="L23" s="88">
        <v>1.2036524626452685</v>
      </c>
      <c r="M23" s="88">
        <v>2.4903154399557277</v>
      </c>
      <c r="N23" s="88">
        <v>0.31359527762405459</v>
      </c>
      <c r="O23" s="88">
        <v>4.6578122117690457</v>
      </c>
    </row>
    <row r="24" spans="1:15" ht="15" customHeight="1">
      <c r="A24" s="87" t="s">
        <v>17</v>
      </c>
      <c r="B24" s="182">
        <v>100</v>
      </c>
      <c r="C24" s="85">
        <v>9.6473185879341852</v>
      </c>
      <c r="D24" s="85">
        <v>13.97231018206867</v>
      </c>
      <c r="E24" s="85">
        <v>19.446492800789841</v>
      </c>
      <c r="F24" s="85">
        <v>23.347646281927961</v>
      </c>
      <c r="G24" s="85">
        <v>2.6162153334410552</v>
      </c>
      <c r="H24" s="85">
        <v>16.894356762120442</v>
      </c>
      <c r="I24" s="85">
        <v>12.318640018054584</v>
      </c>
      <c r="J24" s="85">
        <v>1.9040304100028125</v>
      </c>
      <c r="K24" s="85">
        <v>3.768459207185801</v>
      </c>
      <c r="L24" s="85">
        <v>2.3633586707983509</v>
      </c>
      <c r="M24" s="85">
        <v>4.282791730067621</v>
      </c>
      <c r="N24" s="85">
        <v>1.3242312949550843</v>
      </c>
      <c r="O24" s="85">
        <v>0.4327887387081733</v>
      </c>
    </row>
    <row r="25" spans="1:15" s="90" customFormat="1" ht="3.95" customHeight="1">
      <c r="A25" s="654"/>
      <c r="B25" s="633"/>
      <c r="C25" s="637"/>
      <c r="D25" s="637"/>
      <c r="E25" s="637"/>
      <c r="F25" s="637"/>
      <c r="G25" s="637"/>
      <c r="H25" s="637"/>
      <c r="I25" s="637"/>
      <c r="J25" s="637"/>
      <c r="K25" s="637"/>
      <c r="L25" s="637"/>
      <c r="M25" s="637"/>
      <c r="N25" s="637"/>
      <c r="O25" s="637"/>
    </row>
    <row r="26" spans="1:15" ht="15" customHeight="1">
      <c r="A26" s="183" t="s">
        <v>140</v>
      </c>
      <c r="B26" s="182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</row>
    <row r="27" spans="1:15" ht="25.5" customHeight="1">
      <c r="A27" s="359" t="s">
        <v>510</v>
      </c>
      <c r="B27" s="101">
        <v>100</v>
      </c>
      <c r="C27" s="11">
        <v>9.3768254362744319</v>
      </c>
      <c r="D27" s="11">
        <v>13.852184224618371</v>
      </c>
      <c r="E27" s="11">
        <v>18.671456025317042</v>
      </c>
      <c r="F27" s="11">
        <v>23.210521230147073</v>
      </c>
      <c r="G27" s="11">
        <v>2.5090313172710097</v>
      </c>
      <c r="H27" s="11">
        <v>17.131848575836468</v>
      </c>
      <c r="I27" s="11">
        <v>13.307491008466341</v>
      </c>
      <c r="J27" s="11">
        <v>2.3027127768257123</v>
      </c>
      <c r="K27" s="11">
        <v>4.3793706603424836</v>
      </c>
      <c r="L27" s="11">
        <v>2.319483829516344</v>
      </c>
      <c r="M27" s="11">
        <v>4.3059237417818013</v>
      </c>
      <c r="N27" s="11">
        <v>1.4881108839124284</v>
      </c>
      <c r="O27" s="11">
        <v>0.45253129815683113</v>
      </c>
    </row>
    <row r="28" spans="1:15" ht="15" customHeight="1">
      <c r="A28" s="86" t="s">
        <v>18</v>
      </c>
      <c r="B28" s="182">
        <v>100</v>
      </c>
      <c r="C28" s="85">
        <v>7.9936050866288157</v>
      </c>
      <c r="D28" s="85">
        <v>11.885466067182804</v>
      </c>
      <c r="E28" s="85">
        <v>13.474676495113661</v>
      </c>
      <c r="F28" s="85">
        <v>31.032139396636673</v>
      </c>
      <c r="G28" s="85">
        <v>5.4030506222470711</v>
      </c>
      <c r="H28" s="85">
        <v>14.720385235320659</v>
      </c>
      <c r="I28" s="85">
        <v>9.998691286489878</v>
      </c>
      <c r="J28" s="85">
        <v>2.3578265353819625</v>
      </c>
      <c r="K28" s="85">
        <v>2.2202373281880803</v>
      </c>
      <c r="L28" s="85">
        <v>1.0485962437522149</v>
      </c>
      <c r="M28" s="85">
        <v>4.1920322103783336</v>
      </c>
      <c r="N28" s="85">
        <v>1.7088858751307667</v>
      </c>
      <c r="O28" s="85">
        <v>3.7830999352496639</v>
      </c>
    </row>
    <row r="29" spans="1:15" s="80" customFormat="1" ht="25.5" customHeight="1">
      <c r="A29" s="82"/>
      <c r="B29" s="82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</row>
    <row r="30" spans="1:15">
      <c r="A30" s="79" t="s">
        <v>28</v>
      </c>
      <c r="B30" s="78"/>
    </row>
  </sheetData>
  <mergeCells count="10">
    <mergeCell ref="H6:H7"/>
    <mergeCell ref="I6:I7"/>
    <mergeCell ref="N6:N7"/>
    <mergeCell ref="O6:O7"/>
    <mergeCell ref="B6:B7"/>
    <mergeCell ref="C6:C7"/>
    <mergeCell ref="D6:D7"/>
    <mergeCell ref="E6:E7"/>
    <mergeCell ref="F6:F7"/>
    <mergeCell ref="G6:G7"/>
  </mergeCells>
  <conditionalFormatting sqref="B28:O28">
    <cfRule type="expression" dxfId="22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landscape" r:id="rId1"/>
  <headerFooter alignWithMargins="0">
    <oddHeader>&amp;C&amp;8-42-</oddHeader>
    <oddFooter>&amp;C&amp;8Statistische Ämter des Bundes und der Länder, Internationale Bildungsindikatoren, 2014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showGridLines="0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baseColWidth="10" defaultColWidth="9.140625" defaultRowHeight="12.75"/>
  <cols>
    <col min="1" max="1" width="24" style="10" customWidth="1"/>
    <col min="2" max="2" width="11.7109375" style="10" customWidth="1"/>
    <col min="3" max="16" width="11.42578125" style="34" customWidth="1"/>
    <col min="17" max="16384" width="9.140625" style="33"/>
  </cols>
  <sheetData>
    <row r="1" spans="1:16">
      <c r="A1" s="739" t="s">
        <v>461</v>
      </c>
    </row>
    <row r="2" spans="1:16">
      <c r="P2" s="73"/>
    </row>
    <row r="3" spans="1:16" s="25" customFormat="1" ht="15.75">
      <c r="A3" s="69" t="s">
        <v>466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566"/>
      <c r="P3" s="26"/>
    </row>
    <row r="4" spans="1:16" ht="15" customHeight="1">
      <c r="A4" s="565" t="s">
        <v>465</v>
      </c>
      <c r="B4" s="409"/>
      <c r="C4" s="409"/>
      <c r="D4" s="409"/>
      <c r="E4" s="409"/>
      <c r="F4" s="409"/>
      <c r="G4" s="409"/>
      <c r="H4" s="409"/>
      <c r="I4" s="409"/>
      <c r="J4" s="409"/>
      <c r="K4" s="409"/>
      <c r="L4" s="409"/>
      <c r="M4" s="409"/>
      <c r="N4" s="409"/>
      <c r="O4" s="47"/>
      <c r="P4" s="47"/>
    </row>
    <row r="5" spans="1:16" ht="12.75" customHeight="1">
      <c r="A5" s="564"/>
      <c r="B5" s="409"/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  <c r="N5" s="409"/>
      <c r="O5" s="47"/>
      <c r="P5" s="47"/>
    </row>
    <row r="6" spans="1:16" ht="12.75" customHeight="1">
      <c r="A6" s="67"/>
      <c r="B6" s="66"/>
      <c r="C6" s="843" t="s">
        <v>57</v>
      </c>
      <c r="D6" s="843" t="s">
        <v>97</v>
      </c>
      <c r="E6" s="843" t="s">
        <v>96</v>
      </c>
      <c r="F6" s="843" t="s">
        <v>95</v>
      </c>
      <c r="G6" s="843" t="s">
        <v>94</v>
      </c>
      <c r="H6" s="843" t="s">
        <v>93</v>
      </c>
      <c r="I6" s="843" t="s">
        <v>92</v>
      </c>
      <c r="J6" s="843" t="s">
        <v>91</v>
      </c>
      <c r="K6" s="95" t="s">
        <v>90</v>
      </c>
      <c r="L6" s="95"/>
      <c r="M6" s="95"/>
      <c r="N6" s="95"/>
      <c r="O6" s="843" t="s">
        <v>89</v>
      </c>
      <c r="P6" s="843" t="s">
        <v>250</v>
      </c>
    </row>
    <row r="7" spans="1:16" ht="63.75" customHeight="1">
      <c r="A7" s="44" t="s">
        <v>0</v>
      </c>
      <c r="B7" s="63" t="s">
        <v>70</v>
      </c>
      <c r="C7" s="843"/>
      <c r="D7" s="843"/>
      <c r="E7" s="843"/>
      <c r="F7" s="843"/>
      <c r="G7" s="843"/>
      <c r="H7" s="843"/>
      <c r="I7" s="843"/>
      <c r="J7" s="843"/>
      <c r="K7" s="93" t="s">
        <v>88</v>
      </c>
      <c r="L7" s="93" t="s">
        <v>87</v>
      </c>
      <c r="M7" s="93" t="s">
        <v>86</v>
      </c>
      <c r="N7" s="93" t="s">
        <v>85</v>
      </c>
      <c r="O7" s="843"/>
      <c r="P7" s="843"/>
    </row>
    <row r="8" spans="1:16" s="71" customFormat="1" ht="12.75" customHeight="1">
      <c r="A8" s="62" t="s">
        <v>1</v>
      </c>
      <c r="B8" s="76" t="s">
        <v>69</v>
      </c>
      <c r="C8" s="103">
        <v>100</v>
      </c>
      <c r="D8" s="17">
        <v>4.9082388765017164</v>
      </c>
      <c r="E8" s="17">
        <v>9.3076016145823051</v>
      </c>
      <c r="F8" s="17">
        <v>6.9188527284630528</v>
      </c>
      <c r="G8" s="17">
        <v>21.256812453444013</v>
      </c>
      <c r="H8" s="17">
        <v>1.5546560725520611</v>
      </c>
      <c r="I8" s="17">
        <v>34.761312585667483</v>
      </c>
      <c r="J8" s="17">
        <v>18.397906715979719</v>
      </c>
      <c r="K8" s="17">
        <v>1.459384054083056</v>
      </c>
      <c r="L8" s="17">
        <v>5.1042672675895124</v>
      </c>
      <c r="M8" s="17">
        <v>2.3697106270343742</v>
      </c>
      <c r="N8" s="17">
        <v>9.4645447672727805</v>
      </c>
      <c r="O8" s="17">
        <v>2.1202154045033255</v>
      </c>
      <c r="P8" s="17">
        <v>0.77440354830632763</v>
      </c>
    </row>
    <row r="9" spans="1:16" s="71" customFormat="1" ht="12.75" customHeight="1">
      <c r="A9" s="61"/>
      <c r="B9" s="76" t="s">
        <v>68</v>
      </c>
      <c r="C9" s="103">
        <v>100</v>
      </c>
      <c r="D9" s="17">
        <v>11.815728035961977</v>
      </c>
      <c r="E9" s="17">
        <v>19.451274273506741</v>
      </c>
      <c r="F9" s="17">
        <v>22.27737640573336</v>
      </c>
      <c r="G9" s="17">
        <v>24.113520617604749</v>
      </c>
      <c r="H9" s="17">
        <v>2.7873883438453997</v>
      </c>
      <c r="I9" s="17">
        <v>6.4900110511848466</v>
      </c>
      <c r="J9" s="17">
        <v>11.167787964547781</v>
      </c>
      <c r="K9" s="17">
        <v>2.880916470368927</v>
      </c>
      <c r="L9" s="17">
        <v>3.1249470419766476</v>
      </c>
      <c r="M9" s="17">
        <v>2.6877256011794812</v>
      </c>
      <c r="N9" s="17">
        <v>2.4741988510227251</v>
      </c>
      <c r="O9" s="17">
        <v>1.0445009637353984</v>
      </c>
      <c r="P9" s="17">
        <v>0.85241234387974718</v>
      </c>
    </row>
    <row r="10" spans="1:16" s="71" customFormat="1" ht="12.75" customHeight="1">
      <c r="A10" s="57" t="s">
        <v>2</v>
      </c>
      <c r="B10" s="75" t="s">
        <v>69</v>
      </c>
      <c r="C10" s="128">
        <v>100</v>
      </c>
      <c r="D10" s="15">
        <v>4.4822217911936306</v>
      </c>
      <c r="E10" s="15">
        <v>8.9720498526604171</v>
      </c>
      <c r="F10" s="15">
        <v>7.6177221850458725</v>
      </c>
      <c r="G10" s="15">
        <v>22.771605228199686</v>
      </c>
      <c r="H10" s="15">
        <v>2.1321010197844728</v>
      </c>
      <c r="I10" s="15">
        <v>33.309082238745447</v>
      </c>
      <c r="J10" s="15">
        <v>18.016390104985067</v>
      </c>
      <c r="K10" s="15">
        <v>1.8296231631019935</v>
      </c>
      <c r="L10" s="15">
        <v>5.5216062854648627</v>
      </c>
      <c r="M10" s="15">
        <v>2.9481303651971484</v>
      </c>
      <c r="N10" s="15">
        <v>7.7170302912210627</v>
      </c>
      <c r="O10" s="15">
        <v>2.6988275793854077</v>
      </c>
      <c r="P10" s="15">
        <v>0</v>
      </c>
    </row>
    <row r="11" spans="1:16" s="71" customFormat="1" ht="12.75" customHeight="1">
      <c r="A11" s="56"/>
      <c r="B11" s="75" t="s">
        <v>68</v>
      </c>
      <c r="C11" s="128">
        <v>100</v>
      </c>
      <c r="D11" s="15">
        <v>13.130732452587566</v>
      </c>
      <c r="E11" s="15">
        <v>16.948320465747592</v>
      </c>
      <c r="F11" s="15">
        <v>24.859828215126573</v>
      </c>
      <c r="G11" s="15">
        <v>24.620590713220196</v>
      </c>
      <c r="H11" s="15">
        <v>3.4649092026639301</v>
      </c>
      <c r="I11" s="15">
        <v>6.183838783092261</v>
      </c>
      <c r="J11" s="15">
        <v>9.7217328537314955</v>
      </c>
      <c r="K11" s="15">
        <v>2.3243976925687142</v>
      </c>
      <c r="L11" s="15">
        <v>3.083258783971373</v>
      </c>
      <c r="M11" s="15">
        <v>2.477095351204615</v>
      </c>
      <c r="N11" s="15">
        <v>1.8369810259867942</v>
      </c>
      <c r="O11" s="15">
        <v>1.0700473138303879</v>
      </c>
      <c r="P11" s="15">
        <v>0</v>
      </c>
    </row>
    <row r="12" spans="1:16" s="71" customFormat="1" ht="12.75" customHeight="1">
      <c r="A12" s="60" t="s">
        <v>3</v>
      </c>
      <c r="B12" s="76" t="s">
        <v>69</v>
      </c>
      <c r="C12" s="103">
        <v>100</v>
      </c>
      <c r="D12" s="17">
        <v>7.1450923125065193</v>
      </c>
      <c r="E12" s="17">
        <v>14.19630749973923</v>
      </c>
      <c r="F12" s="17">
        <v>9.3355142587087503</v>
      </c>
      <c r="G12" s="17">
        <v>24.543652863252323</v>
      </c>
      <c r="H12" s="17">
        <v>2.46688223636174</v>
      </c>
      <c r="I12" s="17">
        <v>24.517575884009595</v>
      </c>
      <c r="J12" s="17">
        <v>16.026911442578491</v>
      </c>
      <c r="K12" s="17">
        <v>0.79795556482737051</v>
      </c>
      <c r="L12" s="17">
        <v>5.204965056847815</v>
      </c>
      <c r="M12" s="17">
        <v>3.4682382392823619</v>
      </c>
      <c r="N12" s="17">
        <v>6.5557525816209452</v>
      </c>
      <c r="O12" s="17">
        <v>1.0482945655575258</v>
      </c>
      <c r="P12" s="17">
        <v>0.71976893728582236</v>
      </c>
    </row>
    <row r="13" spans="1:16" s="71" customFormat="1" ht="12.75" customHeight="1">
      <c r="A13" s="59"/>
      <c r="B13" s="76" t="s">
        <v>68</v>
      </c>
      <c r="C13" s="103">
        <v>100</v>
      </c>
      <c r="D13" s="17">
        <v>14.19061262324092</v>
      </c>
      <c r="E13" s="17">
        <v>22.271846296452345</v>
      </c>
      <c r="F13" s="17">
        <v>18.334848838189156</v>
      </c>
      <c r="G13" s="17">
        <v>28.094716440549423</v>
      </c>
      <c r="H13" s="17">
        <v>1.1965956012471559</v>
      </c>
      <c r="I13" s="17">
        <v>6.4759416870312627</v>
      </c>
      <c r="J13" s="17">
        <v>7.2301339850004211</v>
      </c>
      <c r="K13" s="17">
        <v>1.1965956012471559</v>
      </c>
      <c r="L13" s="17">
        <v>2.3510575545630741</v>
      </c>
      <c r="M13" s="17">
        <v>2.0266284654925424</v>
      </c>
      <c r="N13" s="17">
        <v>1.6558523636976492</v>
      </c>
      <c r="O13" s="17">
        <v>1.4325440296620882</v>
      </c>
      <c r="P13" s="17">
        <v>0.77276049862722695</v>
      </c>
    </row>
    <row r="14" spans="1:16" s="71" customFormat="1" ht="12.75" customHeight="1">
      <c r="A14" s="562" t="s">
        <v>4</v>
      </c>
      <c r="B14" s="75" t="s">
        <v>69</v>
      </c>
      <c r="C14" s="128">
        <v>100</v>
      </c>
      <c r="D14" s="15">
        <v>8.3530345672723811</v>
      </c>
      <c r="E14" s="15">
        <v>7.9115402585267089</v>
      </c>
      <c r="F14" s="15">
        <v>12.983205893715002</v>
      </c>
      <c r="G14" s="15">
        <v>28.199756782101275</v>
      </c>
      <c r="H14" s="15">
        <v>5.1082385921196076</v>
      </c>
      <c r="I14" s="15">
        <v>22.026860003910041</v>
      </c>
      <c r="J14" s="15">
        <v>13.642734776514562</v>
      </c>
      <c r="K14" s="15">
        <v>1.6041115091107303</v>
      </c>
      <c r="L14" s="15">
        <v>3.5975704718891137</v>
      </c>
      <c r="M14" s="15">
        <v>0.82541660177542442</v>
      </c>
      <c r="N14" s="15">
        <v>7.6156361937392933</v>
      </c>
      <c r="O14" s="15">
        <v>1.3385599777326391</v>
      </c>
      <c r="P14" s="15">
        <v>0.43606914810777142</v>
      </c>
    </row>
    <row r="15" spans="1:16" s="71" customFormat="1" ht="12.75" customHeight="1">
      <c r="A15" s="57"/>
      <c r="B15" s="75" t="s">
        <v>68</v>
      </c>
      <c r="C15" s="128">
        <v>100</v>
      </c>
      <c r="D15" s="15">
        <v>20.025414240450161</v>
      </c>
      <c r="E15" s="15">
        <v>13.945649884137351</v>
      </c>
      <c r="F15" s="15">
        <v>26.035255656326751</v>
      </c>
      <c r="G15" s="15">
        <v>25.595112702759636</v>
      </c>
      <c r="H15" s="15">
        <v>1.8011375605645672</v>
      </c>
      <c r="I15" s="15">
        <v>5.7088687592163474</v>
      </c>
      <c r="J15" s="15">
        <v>5.8563303138824523</v>
      </c>
      <c r="K15" s="15">
        <v>1.8432694333263115</v>
      </c>
      <c r="L15" s="15">
        <v>1.7695386559932591</v>
      </c>
      <c r="M15" s="15">
        <v>1.0532968190436065</v>
      </c>
      <c r="N15" s="15">
        <v>1.1902254055192754</v>
      </c>
      <c r="O15" s="15">
        <v>0.72677480514008841</v>
      </c>
      <c r="P15" s="15">
        <v>0.30545607752264592</v>
      </c>
    </row>
    <row r="16" spans="1:16" s="71" customFormat="1" ht="12.75" customHeight="1">
      <c r="A16" s="60" t="s">
        <v>5</v>
      </c>
      <c r="B16" s="76" t="s">
        <v>69</v>
      </c>
      <c r="C16" s="103">
        <v>100</v>
      </c>
      <c r="D16" s="17">
        <v>5.9015628644739913</v>
      </c>
      <c r="E16" s="17">
        <v>6.6013529274550971</v>
      </c>
      <c r="F16" s="17">
        <v>2.8458129227898294</v>
      </c>
      <c r="G16" s="17">
        <v>28.154886867273149</v>
      </c>
      <c r="H16" s="17">
        <v>3.8255190109633777</v>
      </c>
      <c r="I16" s="17">
        <v>29.857709353860507</v>
      </c>
      <c r="J16" s="17">
        <v>22.789829717751342</v>
      </c>
      <c r="K16" s="17">
        <v>2.4725915558665732</v>
      </c>
      <c r="L16" s="17">
        <v>6.9279216235129466</v>
      </c>
      <c r="M16" s="17">
        <v>3.8255190109633777</v>
      </c>
      <c r="N16" s="17">
        <v>9.5637975274084432</v>
      </c>
      <c r="O16" s="17">
        <v>0</v>
      </c>
      <c r="P16" s="17">
        <v>2.3326335432703522E-2</v>
      </c>
    </row>
    <row r="17" spans="1:16" s="71" customFormat="1" ht="12.75" customHeight="1">
      <c r="A17" s="59"/>
      <c r="B17" s="76" t="s">
        <v>68</v>
      </c>
      <c r="C17" s="103">
        <v>100</v>
      </c>
      <c r="D17" s="17">
        <v>16.761687571265679</v>
      </c>
      <c r="E17" s="17">
        <v>14.412770809578108</v>
      </c>
      <c r="F17" s="17">
        <v>9.6009122006841494</v>
      </c>
      <c r="G17" s="17">
        <v>35.438996579247437</v>
      </c>
      <c r="H17" s="17">
        <v>2.0068415051311286</v>
      </c>
      <c r="I17" s="17">
        <v>7.6852907639680721</v>
      </c>
      <c r="J17" s="17">
        <v>14.025085518814141</v>
      </c>
      <c r="K17" s="17">
        <v>3.8540478905359179</v>
      </c>
      <c r="L17" s="17">
        <v>3.5119726339794752</v>
      </c>
      <c r="M17" s="17">
        <v>3.6944127708095782</v>
      </c>
      <c r="N17" s="17">
        <v>2.9646522234891677</v>
      </c>
      <c r="O17" s="17">
        <v>0</v>
      </c>
      <c r="P17" s="17">
        <v>6.8415051311288486E-2</v>
      </c>
    </row>
    <row r="18" spans="1:16" s="71" customFormat="1" ht="12.75" customHeight="1">
      <c r="A18" s="57" t="s">
        <v>6</v>
      </c>
      <c r="B18" s="75" t="s">
        <v>69</v>
      </c>
      <c r="C18" s="128">
        <v>100</v>
      </c>
      <c r="D18" s="15">
        <v>10.043735401054111</v>
      </c>
      <c r="E18" s="15">
        <v>8.3392666429334277</v>
      </c>
      <c r="F18" s="15">
        <v>8.1744917260373775</v>
      </c>
      <c r="G18" s="15">
        <v>31.884533513969721</v>
      </c>
      <c r="H18" s="15">
        <v>2.4015092418655271</v>
      </c>
      <c r="I18" s="15">
        <v>25.174619401516129</v>
      </c>
      <c r="J18" s="15">
        <v>12.593449626201494</v>
      </c>
      <c r="K18" s="15">
        <v>1.655393378426486</v>
      </c>
      <c r="L18" s="15">
        <v>4.9038803844784624</v>
      </c>
      <c r="M18" s="15">
        <v>1.6108935564257743</v>
      </c>
      <c r="N18" s="15">
        <v>4.4232823068707727</v>
      </c>
      <c r="O18" s="15">
        <v>0.36489854040583841</v>
      </c>
      <c r="P18" s="15">
        <v>1.023495906016376</v>
      </c>
    </row>
    <row r="19" spans="1:16" s="71" customFormat="1" ht="12.75" customHeight="1">
      <c r="A19" s="57"/>
      <c r="B19" s="75" t="s">
        <v>68</v>
      </c>
      <c r="C19" s="128">
        <v>100</v>
      </c>
      <c r="D19" s="15">
        <v>16.427559077893154</v>
      </c>
      <c r="E19" s="15">
        <v>16.385618835507476</v>
      </c>
      <c r="F19" s="15">
        <v>19.573077256818909</v>
      </c>
      <c r="G19" s="15">
        <v>32.2028339513219</v>
      </c>
      <c r="H19" s="15">
        <v>2.8606788877110501</v>
      </c>
      <c r="I19" s="15">
        <v>5.1846576986698789</v>
      </c>
      <c r="J19" s="15">
        <v>6.5383391664015269</v>
      </c>
      <c r="K19" s="15">
        <v>2.5612472160356345</v>
      </c>
      <c r="L19" s="15">
        <v>2.441934457524658</v>
      </c>
      <c r="M19" s="15">
        <v>0.97836461979000955</v>
      </c>
      <c r="N19" s="15">
        <v>0.55679287305122493</v>
      </c>
      <c r="O19" s="15">
        <v>0.12726694241170855</v>
      </c>
      <c r="P19" s="15">
        <v>0.69996818326439714</v>
      </c>
    </row>
    <row r="20" spans="1:16" s="71" customFormat="1" ht="12.75" customHeight="1">
      <c r="A20" s="60" t="s">
        <v>7</v>
      </c>
      <c r="B20" s="76" t="s">
        <v>69</v>
      </c>
      <c r="C20" s="103">
        <v>100</v>
      </c>
      <c r="D20" s="17">
        <v>4.777676057506568</v>
      </c>
      <c r="E20" s="17">
        <v>10.054571575942006</v>
      </c>
      <c r="F20" s="17">
        <v>8.5152610207175421</v>
      </c>
      <c r="G20" s="17">
        <v>23.937074763151081</v>
      </c>
      <c r="H20" s="17">
        <v>2.9192161614462129</v>
      </c>
      <c r="I20" s="17">
        <v>29.580782637517611</v>
      </c>
      <c r="J20" s="17">
        <v>18.574615354873057</v>
      </c>
      <c r="K20" s="17">
        <v>1.4476094024115829</v>
      </c>
      <c r="L20" s="17">
        <v>5.8815968919140635</v>
      </c>
      <c r="M20" s="17">
        <v>2.8879260622417471</v>
      </c>
      <c r="N20" s="17">
        <v>8.3574829983056631</v>
      </c>
      <c r="O20" s="17">
        <v>1.6408024288459353</v>
      </c>
      <c r="P20" s="17">
        <v>0</v>
      </c>
    </row>
    <row r="21" spans="1:16" s="71" customFormat="1" ht="12.75" customHeight="1">
      <c r="A21" s="59"/>
      <c r="B21" s="76" t="s">
        <v>68</v>
      </c>
      <c r="C21" s="103">
        <v>100</v>
      </c>
      <c r="D21" s="17">
        <v>13.008359460982005</v>
      </c>
      <c r="E21" s="17">
        <v>18.637804463844766</v>
      </c>
      <c r="F21" s="17">
        <v>24.599372004676216</v>
      </c>
      <c r="G21" s="17">
        <v>23.685620362926009</v>
      </c>
      <c r="H21" s="17">
        <v>1.9748564259966597</v>
      </c>
      <c r="I21" s="17">
        <v>6.0869675726435997</v>
      </c>
      <c r="J21" s="17">
        <v>10.468565850180314</v>
      </c>
      <c r="K21" s="17">
        <v>2.4347734144215214</v>
      </c>
      <c r="L21" s="17">
        <v>2.8698971783654463</v>
      </c>
      <c r="M21" s="17">
        <v>3.27302654790173</v>
      </c>
      <c r="N21" s="17">
        <v>1.8908687094916152</v>
      </c>
      <c r="O21" s="17">
        <v>1.5384538587504231</v>
      </c>
      <c r="P21" s="17">
        <v>0</v>
      </c>
    </row>
    <row r="22" spans="1:16" s="71" customFormat="1" ht="12.75" customHeight="1">
      <c r="A22" s="57" t="s">
        <v>8</v>
      </c>
      <c r="B22" s="75" t="s">
        <v>69</v>
      </c>
      <c r="C22" s="128">
        <v>100</v>
      </c>
      <c r="D22" s="15">
        <v>3.3362911770378334</v>
      </c>
      <c r="E22" s="15">
        <v>12.830256967064784</v>
      </c>
      <c r="F22" s="15">
        <v>15.574313238452584</v>
      </c>
      <c r="G22" s="15">
        <v>25.663967786402836</v>
      </c>
      <c r="H22" s="15">
        <v>5.2501128995048818</v>
      </c>
      <c r="I22" s="15">
        <v>19.68165757023133</v>
      </c>
      <c r="J22" s="15">
        <v>14.477017734346726</v>
      </c>
      <c r="K22" s="15">
        <v>2.1353601158161419</v>
      </c>
      <c r="L22" s="15">
        <v>5.2660152008686216</v>
      </c>
      <c r="M22" s="15">
        <v>1.5381831342743395</v>
      </c>
      <c r="N22" s="15">
        <v>5.5374592833876219</v>
      </c>
      <c r="O22" s="15">
        <v>3.0054199052796964</v>
      </c>
      <c r="P22" s="15">
        <v>0.18096272167933405</v>
      </c>
    </row>
    <row r="23" spans="1:16" s="71" customFormat="1" ht="12.75" customHeight="1">
      <c r="A23" s="562"/>
      <c r="B23" s="75" t="s">
        <v>68</v>
      </c>
      <c r="C23" s="128">
        <v>100</v>
      </c>
      <c r="D23" s="15">
        <v>9.669306465223487</v>
      </c>
      <c r="E23" s="15">
        <v>18.500371195248704</v>
      </c>
      <c r="F23" s="15">
        <v>34.2802109809532</v>
      </c>
      <c r="G23" s="15">
        <v>23.87938523748598</v>
      </c>
      <c r="H23" s="15">
        <v>1.4617195027563221</v>
      </c>
      <c r="I23" s="15">
        <v>3.0303748282234753</v>
      </c>
      <c r="J23" s="15">
        <v>7.7208611729769849</v>
      </c>
      <c r="K23" s="15">
        <v>3.3556050482553821</v>
      </c>
      <c r="L23" s="15">
        <v>2.1380846325167036</v>
      </c>
      <c r="M23" s="15">
        <v>1.4550853749072012</v>
      </c>
      <c r="N23" s="15">
        <v>0.7720861172976986</v>
      </c>
      <c r="O23" s="15">
        <v>1.3835315673916821</v>
      </c>
      <c r="P23" s="15">
        <v>7.4239049740163321E-2</v>
      </c>
    </row>
    <row r="24" spans="1:16" s="71" customFormat="1" ht="12.75" customHeight="1">
      <c r="A24" s="60" t="s">
        <v>9</v>
      </c>
      <c r="B24" s="76" t="s">
        <v>69</v>
      </c>
      <c r="C24" s="103">
        <v>100</v>
      </c>
      <c r="D24" s="17">
        <v>4.1577121819379341</v>
      </c>
      <c r="E24" s="17">
        <v>6.7446386001664385</v>
      </c>
      <c r="F24" s="17">
        <v>14.037688674840618</v>
      </c>
      <c r="G24" s="17">
        <v>21.048604508416162</v>
      </c>
      <c r="H24" s="17">
        <v>2.5912339678921823</v>
      </c>
      <c r="I24" s="17">
        <v>32.837423145381138</v>
      </c>
      <c r="J24" s="17">
        <v>14.420096954022114</v>
      </c>
      <c r="K24" s="17">
        <v>1.9954006722094464</v>
      </c>
      <c r="L24" s="17">
        <v>4.659472846276314</v>
      </c>
      <c r="M24" s="17">
        <v>2.1439943392888732</v>
      </c>
      <c r="N24" s="17">
        <v>5.6212290962474816</v>
      </c>
      <c r="O24" s="17">
        <v>4.1626019673434103</v>
      </c>
      <c r="P24" s="17">
        <v>0</v>
      </c>
    </row>
    <row r="25" spans="1:16" s="71" customFormat="1" ht="12.75" customHeight="1">
      <c r="A25" s="59"/>
      <c r="B25" s="76" t="s">
        <v>68</v>
      </c>
      <c r="C25" s="103">
        <v>100</v>
      </c>
      <c r="D25" s="17">
        <v>11.824812433458327</v>
      </c>
      <c r="E25" s="17">
        <v>14.16641771063078</v>
      </c>
      <c r="F25" s="17">
        <v>39.428539009115298</v>
      </c>
      <c r="G25" s="17">
        <v>17.614712844454807</v>
      </c>
      <c r="H25" s="17">
        <v>1.9623070400194287</v>
      </c>
      <c r="I25" s="17">
        <v>5.0200269888665838</v>
      </c>
      <c r="J25" s="17">
        <v>8.1778501274502489</v>
      </c>
      <c r="K25" s="17">
        <v>2.5548033526756933</v>
      </c>
      <c r="L25" s="17">
        <v>2.2243713733075436</v>
      </c>
      <c r="M25" s="17">
        <v>2.4258542875564153</v>
      </c>
      <c r="N25" s="17">
        <v>0.97282111391059634</v>
      </c>
      <c r="O25" s="17">
        <v>1.805333846004525</v>
      </c>
      <c r="P25" s="17">
        <v>0</v>
      </c>
    </row>
    <row r="26" spans="1:16" s="71" customFormat="1" ht="12.75" customHeight="1">
      <c r="A26" s="562" t="s">
        <v>10</v>
      </c>
      <c r="B26" s="75" t="s">
        <v>69</v>
      </c>
      <c r="C26" s="128">
        <v>100</v>
      </c>
      <c r="D26" s="15">
        <v>5.361350913291874</v>
      </c>
      <c r="E26" s="15">
        <v>10.150167374899164</v>
      </c>
      <c r="F26" s="15">
        <v>9.3052883605699321</v>
      </c>
      <c r="G26" s="15">
        <v>23.624927530944344</v>
      </c>
      <c r="H26" s="15">
        <v>3.7093927981835466</v>
      </c>
      <c r="I26" s="15">
        <v>29.47346475070211</v>
      </c>
      <c r="J26" s="15">
        <v>17.146285186458556</v>
      </c>
      <c r="K26" s="15">
        <v>1.5874840504408401</v>
      </c>
      <c r="L26" s="15">
        <v>5.2303058866805374</v>
      </c>
      <c r="M26" s="15">
        <v>2.8071224121481038</v>
      </c>
      <c r="N26" s="15">
        <v>7.5213728371890749</v>
      </c>
      <c r="O26" s="15">
        <v>0.83917048038974984</v>
      </c>
      <c r="P26" s="15">
        <v>0.38995260456071901</v>
      </c>
    </row>
    <row r="27" spans="1:16" s="71" customFormat="1" ht="12.75" customHeight="1">
      <c r="A27" s="57"/>
      <c r="B27" s="75" t="s">
        <v>68</v>
      </c>
      <c r="C27" s="128">
        <v>100</v>
      </c>
      <c r="D27" s="15">
        <v>11.197198687891168</v>
      </c>
      <c r="E27" s="15">
        <v>18.491440527806891</v>
      </c>
      <c r="F27" s="15">
        <v>29.318440120054795</v>
      </c>
      <c r="G27" s="15">
        <v>24.353307392003789</v>
      </c>
      <c r="H27" s="15">
        <v>2.5583937193462303</v>
      </c>
      <c r="I27" s="15">
        <v>5.2216733288763448</v>
      </c>
      <c r="J27" s="15">
        <v>8.2064315563027694</v>
      </c>
      <c r="K27" s="15">
        <v>1.9269082932522992</v>
      </c>
      <c r="L27" s="15">
        <v>2.8526292487573204</v>
      </c>
      <c r="M27" s="15">
        <v>2.0647602181481557</v>
      </c>
      <c r="N27" s="15">
        <v>1.3621337961449942</v>
      </c>
      <c r="O27" s="15">
        <v>0.28623789624648205</v>
      </c>
      <c r="P27" s="15">
        <v>0.36687677147153347</v>
      </c>
    </row>
    <row r="28" spans="1:16" s="71" customFormat="1" ht="12.75" customHeight="1">
      <c r="A28" s="60" t="s">
        <v>11</v>
      </c>
      <c r="B28" s="76" t="s">
        <v>69</v>
      </c>
      <c r="C28" s="103">
        <v>100</v>
      </c>
      <c r="D28" s="17">
        <v>10.501353094435824</v>
      </c>
      <c r="E28" s="17">
        <v>12.777187880597381</v>
      </c>
      <c r="F28" s="17">
        <v>7.8555644661009199</v>
      </c>
      <c r="G28" s="17">
        <v>26.153257012015501</v>
      </c>
      <c r="H28" s="17">
        <v>2.8664546582863535</v>
      </c>
      <c r="I28" s="17">
        <v>22.964921577505955</v>
      </c>
      <c r="J28" s="17">
        <v>15.217817335726281</v>
      </c>
      <c r="K28" s="17">
        <v>1.162857969337576</v>
      </c>
      <c r="L28" s="17">
        <v>4.8481342204223319</v>
      </c>
      <c r="M28" s="17">
        <v>2.7538328030083887</v>
      </c>
      <c r="N28" s="17">
        <v>6.4529923429579803</v>
      </c>
      <c r="O28" s="17">
        <v>1.5865307486839439</v>
      </c>
      <c r="P28" s="17">
        <v>7.6913226647846514E-2</v>
      </c>
    </row>
    <row r="29" spans="1:16" s="71" customFormat="1" ht="12.75" customHeight="1">
      <c r="A29" s="59"/>
      <c r="B29" s="76" t="s">
        <v>68</v>
      </c>
      <c r="C29" s="103">
        <v>100</v>
      </c>
      <c r="D29" s="17">
        <v>17.535009207314463</v>
      </c>
      <c r="E29" s="17">
        <v>23.033812473387837</v>
      </c>
      <c r="F29" s="17">
        <v>22.77961287874146</v>
      </c>
      <c r="G29" s="17">
        <v>21.686248756526759</v>
      </c>
      <c r="H29" s="17">
        <v>2.0427202034758953</v>
      </c>
      <c r="I29" s="17">
        <v>3.4267509603018635</v>
      </c>
      <c r="J29" s="17">
        <v>8.9668734767275957</v>
      </c>
      <c r="K29" s="17">
        <v>2.0727163718898547</v>
      </c>
      <c r="L29" s="17">
        <v>3.1861590510042399</v>
      </c>
      <c r="M29" s="17">
        <v>2.5052460280073658</v>
      </c>
      <c r="N29" s="17">
        <v>1.2027520258261351</v>
      </c>
      <c r="O29" s="17">
        <v>0.38329066268327616</v>
      </c>
      <c r="P29" s="17">
        <v>0.14568138084085885</v>
      </c>
    </row>
    <row r="30" spans="1:16" s="71" customFormat="1" ht="12.75" customHeight="1">
      <c r="A30" s="57" t="s">
        <v>12</v>
      </c>
      <c r="B30" s="75" t="s">
        <v>69</v>
      </c>
      <c r="C30" s="128">
        <v>100</v>
      </c>
      <c r="D30" s="15">
        <v>4.8117154811715483</v>
      </c>
      <c r="E30" s="15">
        <v>8.3943514644351467</v>
      </c>
      <c r="F30" s="15">
        <v>14.382845188284518</v>
      </c>
      <c r="G30" s="15">
        <v>31.86325785544344</v>
      </c>
      <c r="H30" s="15">
        <v>2.9741605766864194</v>
      </c>
      <c r="I30" s="15">
        <v>21.529948779479607</v>
      </c>
      <c r="J30" s="15">
        <v>15.559623430962343</v>
      </c>
      <c r="K30" s="15">
        <v>0.49686192468619245</v>
      </c>
      <c r="L30" s="15">
        <v>3.6610878661087867</v>
      </c>
      <c r="M30" s="15">
        <v>1.9612970711297071</v>
      </c>
      <c r="N30" s="15">
        <v>9.4403765690376584</v>
      </c>
      <c r="O30" s="15">
        <v>0.45794659592192194</v>
      </c>
      <c r="P30" s="15">
        <v>2.615062761506276E-2</v>
      </c>
    </row>
    <row r="31" spans="1:16" s="71" customFormat="1" ht="12.75" customHeight="1">
      <c r="A31" s="562"/>
      <c r="B31" s="75" t="s">
        <v>68</v>
      </c>
      <c r="C31" s="128">
        <v>100</v>
      </c>
      <c r="D31" s="15">
        <v>3.896381931064012</v>
      </c>
      <c r="E31" s="15">
        <v>14.258188824662813</v>
      </c>
      <c r="F31" s="15">
        <v>41.083279811603511</v>
      </c>
      <c r="G31" s="15">
        <v>28.372813479919905</v>
      </c>
      <c r="H31" s="15">
        <v>2.3187502361252785</v>
      </c>
      <c r="I31" s="15">
        <v>3.4145289458108228</v>
      </c>
      <c r="J31" s="15">
        <v>6.4868336544637124</v>
      </c>
      <c r="K31" s="15">
        <v>1.0276172125883107</v>
      </c>
      <c r="L31" s="15">
        <v>1.9695996574609291</v>
      </c>
      <c r="M31" s="15">
        <v>1.4557910511667735</v>
      </c>
      <c r="N31" s="15">
        <v>2.0338257332476983</v>
      </c>
      <c r="O31" s="15">
        <v>6.2179656705328247E-2</v>
      </c>
      <c r="P31" s="15">
        <v>0.10704345964461572</v>
      </c>
    </row>
    <row r="32" spans="1:16" s="71" customFormat="1" ht="12.75" customHeight="1">
      <c r="A32" s="60" t="s">
        <v>13</v>
      </c>
      <c r="B32" s="76" t="s">
        <v>69</v>
      </c>
      <c r="C32" s="103">
        <v>100</v>
      </c>
      <c r="D32" s="17">
        <v>5.9509857484435749</v>
      </c>
      <c r="E32" s="17">
        <v>7.9525169319459952</v>
      </c>
      <c r="F32" s="17">
        <v>13.310075173492958</v>
      </c>
      <c r="G32" s="17">
        <v>16.614393305712312</v>
      </c>
      <c r="H32" s="17">
        <v>2.4743960839601304</v>
      </c>
      <c r="I32" s="17">
        <v>39.099811067136223</v>
      </c>
      <c r="J32" s="17">
        <v>12.90247857308316</v>
      </c>
      <c r="K32" s="17">
        <v>0.88024090803798927</v>
      </c>
      <c r="L32" s="17">
        <v>4.0653231410701878</v>
      </c>
      <c r="M32" s="17">
        <v>1.5925411165160992</v>
      </c>
      <c r="N32" s="17">
        <v>6.3643734074588831</v>
      </c>
      <c r="O32" s="17">
        <v>1.5911040613264142</v>
      </c>
      <c r="P32" s="17">
        <v>0.10423905489923557</v>
      </c>
    </row>
    <row r="33" spans="1:16" s="71" customFormat="1" ht="12.75" customHeight="1">
      <c r="A33" s="59"/>
      <c r="B33" s="76" t="s">
        <v>68</v>
      </c>
      <c r="C33" s="103">
        <v>100</v>
      </c>
      <c r="D33" s="17">
        <v>16.6601970509317</v>
      </c>
      <c r="E33" s="17">
        <v>12.353979994135088</v>
      </c>
      <c r="F33" s="17">
        <v>38.000344041462384</v>
      </c>
      <c r="G33" s="17">
        <v>17.289867822271457</v>
      </c>
      <c r="H33" s="17">
        <v>1.8998837878639776</v>
      </c>
      <c r="I33" s="17">
        <v>6.816373964137151</v>
      </c>
      <c r="J33" s="17">
        <v>5.6457376212353241</v>
      </c>
      <c r="K33" s="17">
        <v>1.3067891781521184</v>
      </c>
      <c r="L33" s="17">
        <v>2.1133231240428789</v>
      </c>
      <c r="M33" s="17">
        <v>0.99540581929555894</v>
      </c>
      <c r="N33" s="17">
        <v>1.2302194997447677</v>
      </c>
      <c r="O33" s="17">
        <v>1.1804763611482194</v>
      </c>
      <c r="P33" s="17">
        <v>0.15313935681470139</v>
      </c>
    </row>
    <row r="34" spans="1:16" s="71" customFormat="1" ht="12.75" customHeight="1">
      <c r="A34" s="562" t="s">
        <v>14</v>
      </c>
      <c r="B34" s="75" t="s">
        <v>69</v>
      </c>
      <c r="C34" s="128">
        <v>100</v>
      </c>
      <c r="D34" s="15">
        <v>9.8432858994830585</v>
      </c>
      <c r="E34" s="15">
        <v>8.9803554724041152</v>
      </c>
      <c r="F34" s="15">
        <v>15.013055140206907</v>
      </c>
      <c r="G34" s="15">
        <v>25.404249632500335</v>
      </c>
      <c r="H34" s="15">
        <v>2.3252706133903516</v>
      </c>
      <c r="I34" s="15">
        <v>24.268341574234935</v>
      </c>
      <c r="J34" s="15">
        <v>12.160898035547241</v>
      </c>
      <c r="K34" s="15">
        <v>2.6593612187625282</v>
      </c>
      <c r="L34" s="15">
        <v>2.9132700788453829</v>
      </c>
      <c r="M34" s="15">
        <v>1.6169985300013363</v>
      </c>
      <c r="N34" s="15">
        <v>4.9712682079379924</v>
      </c>
      <c r="O34" s="15">
        <v>2.0045436322330619</v>
      </c>
      <c r="P34" s="15">
        <v>0</v>
      </c>
    </row>
    <row r="35" spans="1:16" s="71" customFormat="1" ht="12.75" customHeight="1">
      <c r="A35" s="57"/>
      <c r="B35" s="75" t="s">
        <v>68</v>
      </c>
      <c r="C35" s="128">
        <v>100</v>
      </c>
      <c r="D35" s="15">
        <v>14.49949613178739</v>
      </c>
      <c r="E35" s="15">
        <v>10.620337652139773</v>
      </c>
      <c r="F35" s="15">
        <v>37.208395505432868</v>
      </c>
      <c r="G35" s="15">
        <v>23.557126030624264</v>
      </c>
      <c r="H35" s="15">
        <v>2.5912838633686692</v>
      </c>
      <c r="I35" s="15">
        <v>4.3875147232037692</v>
      </c>
      <c r="J35" s="15">
        <v>5.9874361994503333</v>
      </c>
      <c r="K35" s="15">
        <v>2.6305457400863759</v>
      </c>
      <c r="L35" s="15">
        <v>1.1974872398900667</v>
      </c>
      <c r="M35" s="15">
        <v>1.3054574008637612</v>
      </c>
      <c r="N35" s="15">
        <v>0.85394581861012953</v>
      </c>
      <c r="O35" s="15">
        <v>1.1484098939929328</v>
      </c>
      <c r="P35" s="15">
        <v>0</v>
      </c>
    </row>
    <row r="36" spans="1:16" s="71" customFormat="1" ht="12.75" customHeight="1">
      <c r="A36" s="60" t="s">
        <v>15</v>
      </c>
      <c r="B36" s="76" t="s">
        <v>69</v>
      </c>
      <c r="C36" s="103">
        <v>100</v>
      </c>
      <c r="D36" s="17">
        <v>6.0708263069139967</v>
      </c>
      <c r="E36" s="17">
        <v>10.081907973982172</v>
      </c>
      <c r="F36" s="17">
        <v>15.731149120693807</v>
      </c>
      <c r="G36" s="17">
        <v>21.320163815947964</v>
      </c>
      <c r="H36" s="17">
        <v>4.4206215369790414</v>
      </c>
      <c r="I36" s="17">
        <v>18.983377499397736</v>
      </c>
      <c r="J36" s="17">
        <v>19.031558660563718</v>
      </c>
      <c r="K36" s="17">
        <v>1.0961214165261384</v>
      </c>
      <c r="L36" s="17">
        <v>4.360395085521561</v>
      </c>
      <c r="M36" s="17">
        <v>2.7222356058781019</v>
      </c>
      <c r="N36" s="17">
        <v>10.852806552637919</v>
      </c>
      <c r="O36" s="17">
        <v>3.9869910864851845</v>
      </c>
      <c r="P36" s="17">
        <v>0.37340399903637678</v>
      </c>
    </row>
    <row r="37" spans="1:16" s="71" customFormat="1" ht="12.75" customHeight="1">
      <c r="A37" s="59"/>
      <c r="B37" s="76" t="s">
        <v>68</v>
      </c>
      <c r="C37" s="103">
        <v>100</v>
      </c>
      <c r="D37" s="17">
        <v>11.392039992309172</v>
      </c>
      <c r="E37" s="17">
        <v>17.958084983656988</v>
      </c>
      <c r="F37" s="17">
        <v>35.704672178427224</v>
      </c>
      <c r="G37" s="17">
        <v>16.766006537204383</v>
      </c>
      <c r="H37" s="17">
        <v>3.6819842338011921</v>
      </c>
      <c r="I37" s="17">
        <v>2.9129013651220919</v>
      </c>
      <c r="J37" s="17">
        <v>9.5943087867717747</v>
      </c>
      <c r="K37" s="17">
        <v>2.1534320323014806</v>
      </c>
      <c r="L37" s="17">
        <v>2.7494712555277832</v>
      </c>
      <c r="M37" s="17">
        <v>2.4610651797731204</v>
      </c>
      <c r="N37" s="17">
        <v>2.2303403191693905</v>
      </c>
      <c r="O37" s="17">
        <v>1.5189386656412227</v>
      </c>
      <c r="P37" s="17">
        <v>0.47106325706594887</v>
      </c>
    </row>
    <row r="38" spans="1:16" s="71" customFormat="1" ht="12.75" customHeight="1">
      <c r="A38" s="562" t="s">
        <v>16</v>
      </c>
      <c r="B38" s="75" t="s">
        <v>69</v>
      </c>
      <c r="C38" s="128">
        <v>100</v>
      </c>
      <c r="D38" s="15">
        <v>6.9204611096263555</v>
      </c>
      <c r="E38" s="15">
        <v>8.8527597936228908</v>
      </c>
      <c r="F38" s="15">
        <v>13.720108285391436</v>
      </c>
      <c r="G38" s="15">
        <v>19.08540390564573</v>
      </c>
      <c r="H38" s="15">
        <v>2.5944288064834309</v>
      </c>
      <c r="I38" s="15">
        <v>33.955706857992162</v>
      </c>
      <c r="J38" s="15">
        <v>11.010460476652648</v>
      </c>
      <c r="K38" s="15">
        <v>1.250943599698048</v>
      </c>
      <c r="L38" s="15">
        <v>3.5910708508573279</v>
      </c>
      <c r="M38" s="15">
        <v>1.4989755203278337</v>
      </c>
      <c r="N38" s="15">
        <v>4.6694705057694383</v>
      </c>
      <c r="O38" s="15">
        <v>0.54998382400517631</v>
      </c>
      <c r="P38" s="15">
        <v>3.3106869405801791</v>
      </c>
    </row>
    <row r="39" spans="1:16" s="71" customFormat="1" ht="12.75" customHeight="1">
      <c r="A39" s="57"/>
      <c r="B39" s="75" t="s">
        <v>68</v>
      </c>
      <c r="C39" s="128">
        <v>100</v>
      </c>
      <c r="D39" s="15">
        <v>14.095495931028927</v>
      </c>
      <c r="E39" s="15">
        <v>14.973108532753201</v>
      </c>
      <c r="F39" s="15">
        <v>34.933591169124171</v>
      </c>
      <c r="G39" s="15">
        <v>18.48073669139659</v>
      </c>
      <c r="H39" s="15">
        <v>1.7103701431112599</v>
      </c>
      <c r="I39" s="15">
        <v>5.2918316877707738</v>
      </c>
      <c r="J39" s="15">
        <v>4.7135605511240026</v>
      </c>
      <c r="K39" s="15">
        <v>1.6034163242285071</v>
      </c>
      <c r="L39" s="15">
        <v>1.2650068487631938</v>
      </c>
      <c r="M39" s="15">
        <v>0.98299895254209979</v>
      </c>
      <c r="N39" s="15">
        <v>0.86213842559020226</v>
      </c>
      <c r="O39" s="15">
        <v>0.13697526387881717</v>
      </c>
      <c r="P39" s="15">
        <v>5.6643300298122634</v>
      </c>
    </row>
    <row r="40" spans="1:16" s="71" customFormat="1" ht="12.75" customHeight="1">
      <c r="A40" s="180" t="s">
        <v>17</v>
      </c>
      <c r="B40" s="74" t="s">
        <v>69</v>
      </c>
      <c r="C40" s="101">
        <v>100</v>
      </c>
      <c r="D40" s="11">
        <v>5.7030372800841924</v>
      </c>
      <c r="E40" s="11">
        <v>9.630674164782171</v>
      </c>
      <c r="F40" s="11">
        <v>9.5935295598862957</v>
      </c>
      <c r="G40" s="11">
        <v>23.166056679024276</v>
      </c>
      <c r="H40" s="11">
        <v>2.7895608809465111</v>
      </c>
      <c r="I40" s="11">
        <v>30.298031487808913</v>
      </c>
      <c r="J40" s="11">
        <v>16.604664906709825</v>
      </c>
      <c r="K40" s="11">
        <v>1.5421017784774729</v>
      </c>
      <c r="L40" s="11">
        <v>5.04070394102542</v>
      </c>
      <c r="M40" s="11">
        <v>2.5424880605924951</v>
      </c>
      <c r="N40" s="11">
        <v>7.4793711266144367</v>
      </c>
      <c r="O40" s="11">
        <v>1.8199732014133232</v>
      </c>
      <c r="P40" s="11">
        <v>0.39447183934449326</v>
      </c>
    </row>
    <row r="41" spans="1:16" s="71" customFormat="1" ht="12.75" customHeight="1">
      <c r="A41" s="563"/>
      <c r="B41" s="74" t="s">
        <v>68</v>
      </c>
      <c r="C41" s="101">
        <v>100</v>
      </c>
      <c r="D41" s="11">
        <v>12.989001337413558</v>
      </c>
      <c r="E41" s="11">
        <v>17.650640668945901</v>
      </c>
      <c r="F41" s="11">
        <v>27.794142150204348</v>
      </c>
      <c r="G41" s="11">
        <v>23.501493027671064</v>
      </c>
      <c r="H41" s="11">
        <v>2.4693531345798401</v>
      </c>
      <c r="I41" s="11">
        <v>5.5384657608061589</v>
      </c>
      <c r="J41" s="11">
        <v>8.6874245148009326</v>
      </c>
      <c r="K41" s="11">
        <v>2.2106643871747322</v>
      </c>
      <c r="L41" s="11">
        <v>2.6905852047087135</v>
      </c>
      <c r="M41" s="11">
        <v>2.2115962722573226</v>
      </c>
      <c r="N41" s="11">
        <v>1.574578650660166</v>
      </c>
      <c r="O41" s="11">
        <v>0.90422773848752402</v>
      </c>
      <c r="P41" s="11">
        <v>0.46525166709066801</v>
      </c>
    </row>
    <row r="42" spans="1:16" s="90" customFormat="1" ht="3.95" customHeight="1">
      <c r="A42" s="657"/>
      <c r="B42" s="656"/>
      <c r="C42" s="612"/>
      <c r="D42" s="655"/>
      <c r="E42" s="655"/>
      <c r="F42" s="655"/>
      <c r="G42" s="655"/>
      <c r="H42" s="655"/>
      <c r="I42" s="655"/>
      <c r="J42" s="655"/>
      <c r="K42" s="655"/>
      <c r="L42" s="655"/>
      <c r="M42" s="655"/>
      <c r="N42" s="655"/>
      <c r="O42" s="655"/>
      <c r="P42" s="655"/>
    </row>
    <row r="43" spans="1:16" s="71" customFormat="1" ht="12.75" customHeight="1">
      <c r="A43" s="183" t="s">
        <v>140</v>
      </c>
      <c r="B43" s="74"/>
      <c r="C43" s="10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</row>
    <row r="44" spans="1:16" s="71" customFormat="1" ht="25.5" customHeight="1">
      <c r="A44" s="359" t="s">
        <v>510</v>
      </c>
      <c r="B44" s="74" t="s">
        <v>69</v>
      </c>
      <c r="C44" s="101">
        <v>100</v>
      </c>
      <c r="D44" s="11">
        <v>5.5802270582328211</v>
      </c>
      <c r="E44" s="11">
        <v>9.5510708146129453</v>
      </c>
      <c r="F44" s="11">
        <v>9.2636793675643183</v>
      </c>
      <c r="G44" s="11">
        <v>22.849321504432822</v>
      </c>
      <c r="H44" s="11">
        <v>2.6191301118628512</v>
      </c>
      <c r="I44" s="11">
        <v>30.175668606221823</v>
      </c>
      <c r="J44" s="11">
        <v>17.668758723921357</v>
      </c>
      <c r="K44" s="11">
        <v>1.9009542821480787</v>
      </c>
      <c r="L44" s="11">
        <v>5.8312304304944593</v>
      </c>
      <c r="M44" s="11">
        <v>2.4929136736854001</v>
      </c>
      <c r="N44" s="11">
        <v>7.4436603375934176</v>
      </c>
      <c r="O44" s="11">
        <v>1.878295225184496</v>
      </c>
      <c r="P44" s="11">
        <v>0.4138485879665682</v>
      </c>
    </row>
    <row r="45" spans="1:16" s="71" customFormat="1" ht="12.75" customHeight="1">
      <c r="A45" s="561"/>
      <c r="B45" s="560" t="s">
        <v>68</v>
      </c>
      <c r="C45" s="719">
        <v>100</v>
      </c>
      <c r="D45" s="559">
        <v>12.696237204790028</v>
      </c>
      <c r="E45" s="559">
        <v>17.6126995726381</v>
      </c>
      <c r="F45" s="559">
        <v>26.896788663587611</v>
      </c>
      <c r="G45" s="559">
        <v>23.526322508274085</v>
      </c>
      <c r="H45" s="559">
        <v>2.4127706127990098</v>
      </c>
      <c r="I45" s="559">
        <v>5.7274793474023422</v>
      </c>
      <c r="J45" s="559">
        <v>9.4943820254202915</v>
      </c>
      <c r="K45" s="559">
        <v>2.6539750760057368</v>
      </c>
      <c r="L45" s="559">
        <v>3.1099921463678868</v>
      </c>
      <c r="M45" s="559">
        <v>2.1678520242992896</v>
      </c>
      <c r="N45" s="559">
        <v>1.5625627787473779</v>
      </c>
      <c r="O45" s="559">
        <v>1.1469680066989847</v>
      </c>
      <c r="P45" s="559">
        <v>0.48635205838954015</v>
      </c>
    </row>
    <row r="46" spans="1:16" s="90" customFormat="1" ht="3.95" customHeight="1">
      <c r="A46" s="657"/>
      <c r="B46" s="656"/>
      <c r="C46" s="612"/>
      <c r="D46" s="655"/>
      <c r="E46" s="655"/>
      <c r="F46" s="655"/>
      <c r="G46" s="655"/>
      <c r="H46" s="655"/>
      <c r="I46" s="655"/>
      <c r="J46" s="655"/>
      <c r="K46" s="655"/>
      <c r="L46" s="655"/>
      <c r="M46" s="655"/>
      <c r="N46" s="655"/>
      <c r="O46" s="655"/>
      <c r="P46" s="655"/>
    </row>
    <row r="47" spans="1:16" s="71" customFormat="1" ht="12.75" customHeight="1">
      <c r="A47" s="180" t="s">
        <v>18</v>
      </c>
      <c r="B47" s="74" t="s">
        <v>69</v>
      </c>
      <c r="C47" s="101">
        <v>100</v>
      </c>
      <c r="D47" s="11">
        <v>4.2927170461673336</v>
      </c>
      <c r="E47" s="11">
        <v>9.7079769449057416</v>
      </c>
      <c r="F47" s="11">
        <v>7.5654326802499865</v>
      </c>
      <c r="G47" s="11">
        <v>30.256153837827217</v>
      </c>
      <c r="H47" s="11">
        <v>6.1149754347270626</v>
      </c>
      <c r="I47" s="11">
        <v>24.999080918773746</v>
      </c>
      <c r="J47" s="11">
        <v>14.204884632474535</v>
      </c>
      <c r="K47" s="11">
        <v>2.1080873030076548</v>
      </c>
      <c r="L47" s="11">
        <v>2.9141929275798164</v>
      </c>
      <c r="M47" s="11">
        <v>1.3137322621124361</v>
      </c>
      <c r="N47" s="11">
        <v>7.6176191898118635</v>
      </c>
      <c r="O47" s="11">
        <v>1.9660050253008414</v>
      </c>
      <c r="P47" s="11">
        <v>0.89277347957354858</v>
      </c>
    </row>
    <row r="48" spans="1:16" s="71" customFormat="1" ht="12.75" customHeight="1">
      <c r="A48" s="558"/>
      <c r="B48" s="74" t="s">
        <v>68</v>
      </c>
      <c r="C48" s="101">
        <v>100</v>
      </c>
      <c r="D48" s="11">
        <v>11.620844140191346</v>
      </c>
      <c r="E48" s="11">
        <v>14.466759441511471</v>
      </c>
      <c r="F48" s="11">
        <v>19.267491735824461</v>
      </c>
      <c r="G48" s="11">
        <v>33.405703430770139</v>
      </c>
      <c r="H48" s="11">
        <v>5.121099186977526</v>
      </c>
      <c r="I48" s="11">
        <v>6.6105379864086879</v>
      </c>
      <c r="J48" s="11">
        <v>7.0388537474070327</v>
      </c>
      <c r="K48" s="11">
        <v>2.7000682124245055</v>
      </c>
      <c r="L48" s="11">
        <v>1.7598366888812951</v>
      </c>
      <c r="M48" s="11">
        <v>0.8897074400002345</v>
      </c>
      <c r="N48" s="11">
        <v>1.560009639183608</v>
      </c>
      <c r="O48" s="11">
        <v>1.5736483818606792</v>
      </c>
      <c r="P48" s="11">
        <v>0.91118071868299833</v>
      </c>
    </row>
    <row r="49" spans="1:16" ht="25.5" customHeight="1">
      <c r="A49" s="55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</row>
    <row r="50" spans="1:16">
      <c r="A50" s="79" t="s">
        <v>28</v>
      </c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</row>
  </sheetData>
  <mergeCells count="10">
    <mergeCell ref="I6:I7"/>
    <mergeCell ref="J6:J7"/>
    <mergeCell ref="O6:O7"/>
    <mergeCell ref="P6:P7"/>
    <mergeCell ref="C6:C7"/>
    <mergeCell ref="D6:D7"/>
    <mergeCell ref="E6:E7"/>
    <mergeCell ref="F6:F7"/>
    <mergeCell ref="G6:G7"/>
    <mergeCell ref="H6:H7"/>
  </mergeCells>
  <conditionalFormatting sqref="C47:P48">
    <cfRule type="expression" dxfId="21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landscape" verticalDpi="1200" r:id="rId1"/>
  <headerFooter alignWithMargins="0">
    <oddHeader>&amp;C&amp;8-43-</oddHeader>
    <oddFooter>&amp;C&amp;8Statistische Ämter des Bundes und der Länder, Internationale Bildungsindikatoren, 2014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showGridLines="0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RowHeight="12.75"/>
  <cols>
    <col min="1" max="1" width="24" style="145" customWidth="1"/>
    <col min="2" max="6" width="13.7109375" style="145" customWidth="1"/>
    <col min="7" max="16384" width="11.42578125" style="232"/>
  </cols>
  <sheetData>
    <row r="1" spans="1:6">
      <c r="A1" s="739" t="s">
        <v>461</v>
      </c>
    </row>
    <row r="2" spans="1:6">
      <c r="F2" s="172"/>
    </row>
    <row r="3" spans="1:6" ht="15.75">
      <c r="A3" s="171" t="s">
        <v>183</v>
      </c>
      <c r="B3" s="243"/>
      <c r="C3" s="243"/>
      <c r="D3" s="243"/>
      <c r="E3" s="243"/>
    </row>
    <row r="4" spans="1:6" ht="15" customHeight="1">
      <c r="A4" s="170" t="s">
        <v>182</v>
      </c>
      <c r="B4" s="170"/>
      <c r="C4" s="170"/>
      <c r="D4" s="170"/>
      <c r="E4" s="170"/>
      <c r="F4" s="170"/>
    </row>
    <row r="5" spans="1:6" ht="15" customHeight="1">
      <c r="A5" s="242" t="s">
        <v>181</v>
      </c>
      <c r="B5" s="242"/>
      <c r="C5" s="242"/>
      <c r="D5" s="242"/>
      <c r="E5" s="242"/>
      <c r="F5" s="242"/>
    </row>
    <row r="7" spans="1:6">
      <c r="A7" s="239"/>
      <c r="B7" s="241" t="s">
        <v>180</v>
      </c>
      <c r="C7" s="240" t="s">
        <v>179</v>
      </c>
      <c r="D7" s="237"/>
      <c r="E7" s="237"/>
      <c r="F7" s="237"/>
    </row>
    <row r="8" spans="1:6">
      <c r="A8" s="239"/>
      <c r="B8" s="238"/>
      <c r="C8" s="237" t="s">
        <v>159</v>
      </c>
      <c r="D8" s="237"/>
      <c r="E8" s="237" t="s">
        <v>69</v>
      </c>
      <c r="F8" s="237" t="s">
        <v>68</v>
      </c>
    </row>
    <row r="9" spans="1:6" ht="12.75" customHeight="1">
      <c r="A9" s="236" t="s">
        <v>0</v>
      </c>
      <c r="B9" s="235" t="s">
        <v>178</v>
      </c>
      <c r="C9" s="235"/>
      <c r="D9" s="235" t="s">
        <v>177</v>
      </c>
      <c r="E9" s="235"/>
      <c r="F9" s="235"/>
    </row>
    <row r="10" spans="1:6" ht="15" customHeight="1">
      <c r="A10" s="233" t="s">
        <v>1</v>
      </c>
      <c r="B10" s="194">
        <v>292673</v>
      </c>
      <c r="C10" s="194">
        <v>24323</v>
      </c>
      <c r="D10" s="91">
        <v>8.3106402025468693</v>
      </c>
      <c r="E10" s="91">
        <v>7.5495198937474974</v>
      </c>
      <c r="F10" s="91">
        <v>9.1957845571715744</v>
      </c>
    </row>
    <row r="11" spans="1:6" ht="15" customHeight="1">
      <c r="A11" s="234" t="s">
        <v>2</v>
      </c>
      <c r="B11" s="190">
        <v>307075</v>
      </c>
      <c r="C11" s="190">
        <v>20149</v>
      </c>
      <c r="D11" s="88">
        <v>6.5615891883090445</v>
      </c>
      <c r="E11" s="88">
        <v>5.7554545054309205</v>
      </c>
      <c r="F11" s="88">
        <v>7.4271667634624992</v>
      </c>
    </row>
    <row r="12" spans="1:6" ht="15" customHeight="1">
      <c r="A12" s="233" t="s">
        <v>3</v>
      </c>
      <c r="B12" s="194">
        <v>142006</v>
      </c>
      <c r="C12" s="194">
        <v>17358</v>
      </c>
      <c r="D12" s="91">
        <v>12.223427179133276</v>
      </c>
      <c r="E12" s="91">
        <v>10.725304390942648</v>
      </c>
      <c r="F12" s="91">
        <v>13.790668856805279</v>
      </c>
    </row>
    <row r="13" spans="1:6" ht="15" customHeight="1">
      <c r="A13" s="234" t="s">
        <v>4</v>
      </c>
      <c r="B13" s="190">
        <v>48447</v>
      </c>
      <c r="C13" s="190">
        <v>4340</v>
      </c>
      <c r="D13" s="88">
        <v>8.9582430284640946</v>
      </c>
      <c r="E13" s="88">
        <v>7.6132294080471885</v>
      </c>
      <c r="F13" s="88">
        <v>10.250080932340563</v>
      </c>
    </row>
    <row r="14" spans="1:6" ht="15" customHeight="1">
      <c r="A14" s="233" t="s">
        <v>5</v>
      </c>
      <c r="B14" s="194">
        <v>31210</v>
      </c>
      <c r="C14" s="194">
        <v>3129</v>
      </c>
      <c r="D14" s="91">
        <v>10.025632809996795</v>
      </c>
      <c r="E14" s="91">
        <v>9.8090330403152475</v>
      </c>
      <c r="F14" s="91">
        <v>10.268433571185865</v>
      </c>
    </row>
    <row r="15" spans="1:6" ht="15" customHeight="1">
      <c r="A15" s="234" t="s">
        <v>6</v>
      </c>
      <c r="B15" s="190">
        <v>80540</v>
      </c>
      <c r="C15" s="190">
        <v>5763</v>
      </c>
      <c r="D15" s="88">
        <v>7.1554507077228715</v>
      </c>
      <c r="E15" s="88">
        <v>6.4415289158338469</v>
      </c>
      <c r="F15" s="88">
        <v>7.9422665344260581</v>
      </c>
    </row>
    <row r="16" spans="1:6" ht="15" customHeight="1">
      <c r="A16" s="233" t="s">
        <v>7</v>
      </c>
      <c r="B16" s="194">
        <v>197794</v>
      </c>
      <c r="C16" s="194">
        <v>16044</v>
      </c>
      <c r="D16" s="91">
        <v>8.1114695086807487</v>
      </c>
      <c r="E16" s="91">
        <v>7.5932906143987937</v>
      </c>
      <c r="F16" s="91">
        <v>8.7113030957523403</v>
      </c>
    </row>
    <row r="17" spans="1:6" ht="15" customHeight="1">
      <c r="A17" s="234" t="s">
        <v>8</v>
      </c>
      <c r="B17" s="190">
        <v>37896</v>
      </c>
      <c r="C17" s="190">
        <v>1617</v>
      </c>
      <c r="D17" s="88">
        <v>4.2669411019632681</v>
      </c>
      <c r="E17" s="88">
        <v>4.3674777947127765</v>
      </c>
      <c r="F17" s="88">
        <v>4.1655625629339132</v>
      </c>
    </row>
    <row r="18" spans="1:6" ht="15" customHeight="1">
      <c r="A18" s="233" t="s">
        <v>9</v>
      </c>
      <c r="B18" s="194">
        <v>149100</v>
      </c>
      <c r="C18" s="194">
        <v>9486</v>
      </c>
      <c r="D18" s="91">
        <v>6.3621730382293764</v>
      </c>
      <c r="E18" s="91">
        <v>6.2717993434550676</v>
      </c>
      <c r="F18" s="91">
        <v>6.4612745373755551</v>
      </c>
    </row>
    <row r="19" spans="1:6" ht="15" customHeight="1">
      <c r="A19" s="234" t="s">
        <v>10</v>
      </c>
      <c r="B19" s="190">
        <v>556723</v>
      </c>
      <c r="C19" s="190">
        <v>39110</v>
      </c>
      <c r="D19" s="88">
        <v>7.0250375860167438</v>
      </c>
      <c r="E19" s="88">
        <v>6.6403362974506805</v>
      </c>
      <c r="F19" s="88">
        <v>7.4714204779163529</v>
      </c>
    </row>
    <row r="20" spans="1:6" ht="15" customHeight="1">
      <c r="A20" s="233" t="s">
        <v>11</v>
      </c>
      <c r="B20" s="194">
        <v>111501</v>
      </c>
      <c r="C20" s="194">
        <v>7814</v>
      </c>
      <c r="D20" s="91">
        <v>7.0080088967811953</v>
      </c>
      <c r="E20" s="91">
        <v>6.3860458411417031</v>
      </c>
      <c r="F20" s="91">
        <v>7.6243192572091782</v>
      </c>
    </row>
    <row r="21" spans="1:6" ht="15" customHeight="1">
      <c r="A21" s="234" t="s">
        <v>12</v>
      </c>
      <c r="B21" s="190">
        <v>25019</v>
      </c>
      <c r="C21" s="190">
        <v>2830</v>
      </c>
      <c r="D21" s="88">
        <v>11.311403333466567</v>
      </c>
      <c r="E21" s="88">
        <v>11.503309171131422</v>
      </c>
      <c r="F21" s="88">
        <v>11.113815202401232</v>
      </c>
    </row>
    <row r="22" spans="1:6" ht="15" customHeight="1">
      <c r="A22" s="233" t="s">
        <v>13</v>
      </c>
      <c r="B22" s="194">
        <v>105389</v>
      </c>
      <c r="C22" s="194">
        <v>9107</v>
      </c>
      <c r="D22" s="91">
        <v>8.6413193027735336</v>
      </c>
      <c r="E22" s="91">
        <v>8.5443475854434769</v>
      </c>
      <c r="F22" s="91">
        <v>8.7591701175036256</v>
      </c>
    </row>
    <row r="23" spans="1:6" ht="15" customHeight="1">
      <c r="A23" s="234" t="s">
        <v>14</v>
      </c>
      <c r="B23" s="190">
        <v>53253</v>
      </c>
      <c r="C23" s="190">
        <v>4060</v>
      </c>
      <c r="D23" s="88">
        <v>7.6239836253356614</v>
      </c>
      <c r="E23" s="88">
        <v>7.6627781297752602</v>
      </c>
      <c r="F23" s="88">
        <v>7.5845886004087513</v>
      </c>
    </row>
    <row r="24" spans="1:6" ht="15" customHeight="1">
      <c r="A24" s="233" t="s">
        <v>15</v>
      </c>
      <c r="B24" s="194">
        <v>51068</v>
      </c>
      <c r="C24" s="194">
        <v>2514</v>
      </c>
      <c r="D24" s="91">
        <v>4.9228479674159944</v>
      </c>
      <c r="E24" s="91">
        <v>4.5851851851851855</v>
      </c>
      <c r="F24" s="91">
        <v>5.3016453382084094</v>
      </c>
    </row>
    <row r="25" spans="1:6" ht="15" customHeight="1">
      <c r="A25" s="234" t="s">
        <v>16</v>
      </c>
      <c r="B25" s="190">
        <v>50909</v>
      </c>
      <c r="C25" s="190">
        <v>3050</v>
      </c>
      <c r="D25" s="88">
        <v>5.99108212693237</v>
      </c>
      <c r="E25" s="88">
        <v>5.448510053798314</v>
      </c>
      <c r="F25" s="88">
        <v>6.5668016194331988</v>
      </c>
    </row>
    <row r="26" spans="1:6" ht="15" customHeight="1">
      <c r="A26" s="233" t="s">
        <v>176</v>
      </c>
      <c r="B26" s="194">
        <v>253756</v>
      </c>
      <c r="C26" s="194">
        <v>26250</v>
      </c>
      <c r="D26" s="91">
        <v>10.344582985229906</v>
      </c>
      <c r="E26" s="91">
        <v>9.2328193413287636</v>
      </c>
      <c r="F26" s="91">
        <v>11.537110699087648</v>
      </c>
    </row>
    <row r="27" spans="1:6" ht="15" customHeight="1">
      <c r="A27" s="233" t="s">
        <v>175</v>
      </c>
      <c r="B27" s="194">
        <v>1986847</v>
      </c>
      <c r="C27" s="194">
        <v>144444</v>
      </c>
      <c r="D27" s="91">
        <v>7.27001122884651</v>
      </c>
      <c r="E27" s="91">
        <v>6.7862965270073419</v>
      </c>
      <c r="F27" s="91">
        <v>7.8102791729440266</v>
      </c>
    </row>
    <row r="28" spans="1:6" ht="15" customHeight="1">
      <c r="A28" s="87" t="s">
        <v>17</v>
      </c>
      <c r="B28" s="182">
        <v>2240603</v>
      </c>
      <c r="C28" s="182">
        <v>170694</v>
      </c>
      <c r="D28" s="85">
        <v>7.6182170603181376</v>
      </c>
      <c r="E28" s="85">
        <v>7.05866495311178</v>
      </c>
      <c r="F28" s="85">
        <v>8.2403304841049234</v>
      </c>
    </row>
    <row r="29" spans="1:6" ht="15" customHeight="1">
      <c r="A29" s="713" t="s">
        <v>18</v>
      </c>
      <c r="B29" s="182" t="s">
        <v>139</v>
      </c>
      <c r="C29" s="182" t="s">
        <v>139</v>
      </c>
      <c r="D29" s="85">
        <v>8.1242222600926475</v>
      </c>
      <c r="E29" s="182" t="s">
        <v>139</v>
      </c>
      <c r="F29" s="85" t="s">
        <v>139</v>
      </c>
    </row>
    <row r="32" spans="1:6">
      <c r="A32" s="79" t="s">
        <v>28</v>
      </c>
    </row>
  </sheetData>
  <conditionalFormatting sqref="B29:F29">
    <cfRule type="expression" dxfId="20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&amp;C&amp;8-44-</oddHeader>
    <oddFooter>&amp;C&amp;8Statistische Ämter des Bundes und der Länder, Internationale Bildungsindikatoren, 2014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RowHeight="12.75"/>
  <cols>
    <col min="1" max="1" width="24" style="10" customWidth="1"/>
    <col min="2" max="16" width="11.42578125" style="10" customWidth="1"/>
    <col min="17" max="16384" width="11.42578125" style="77"/>
  </cols>
  <sheetData>
    <row r="1" spans="1:16">
      <c r="A1" s="739" t="s">
        <v>461</v>
      </c>
    </row>
    <row r="2" spans="1:16">
      <c r="P2" s="231"/>
    </row>
    <row r="3" spans="1:16" ht="15.75">
      <c r="A3" s="69" t="s">
        <v>251</v>
      </c>
      <c r="B3" s="411"/>
      <c r="C3" s="97"/>
      <c r="K3" s="7"/>
    </row>
    <row r="4" spans="1:16" ht="17.100000000000001" customHeight="1">
      <c r="A4" s="410" t="s">
        <v>562</v>
      </c>
      <c r="B4" s="409"/>
      <c r="C4" s="97"/>
      <c r="K4" s="7"/>
    </row>
    <row r="5" spans="1:16">
      <c r="A5" s="96"/>
      <c r="B5" s="96"/>
      <c r="C5" s="96"/>
    </row>
    <row r="6" spans="1:16" ht="12.75" customHeight="1">
      <c r="A6" s="96"/>
      <c r="B6" s="854" t="s">
        <v>57</v>
      </c>
      <c r="C6" s="855"/>
      <c r="D6" s="843" t="s">
        <v>97</v>
      </c>
      <c r="E6" s="843" t="s">
        <v>96</v>
      </c>
      <c r="F6" s="843" t="s">
        <v>95</v>
      </c>
      <c r="G6" s="843" t="s">
        <v>94</v>
      </c>
      <c r="H6" s="843" t="s">
        <v>93</v>
      </c>
      <c r="I6" s="843" t="s">
        <v>92</v>
      </c>
      <c r="J6" s="843" t="s">
        <v>91</v>
      </c>
      <c r="K6" s="408" t="s">
        <v>90</v>
      </c>
      <c r="L6" s="408"/>
      <c r="M6" s="408"/>
      <c r="N6" s="408"/>
      <c r="O6" s="843" t="s">
        <v>89</v>
      </c>
      <c r="P6" s="843" t="s">
        <v>250</v>
      </c>
    </row>
    <row r="7" spans="1:16" ht="63.75" customHeight="1">
      <c r="A7" s="407"/>
      <c r="B7" s="854"/>
      <c r="C7" s="855"/>
      <c r="D7" s="843"/>
      <c r="E7" s="843"/>
      <c r="F7" s="843"/>
      <c r="G7" s="843"/>
      <c r="H7" s="843"/>
      <c r="I7" s="843"/>
      <c r="J7" s="843"/>
      <c r="K7" s="93" t="s">
        <v>88</v>
      </c>
      <c r="L7" s="93" t="s">
        <v>87</v>
      </c>
      <c r="M7" s="93" t="s">
        <v>86</v>
      </c>
      <c r="N7" s="93" t="s">
        <v>85</v>
      </c>
      <c r="O7" s="843"/>
      <c r="P7" s="843"/>
    </row>
    <row r="8" spans="1:16" ht="12.75" customHeight="1">
      <c r="A8" s="94" t="s">
        <v>0</v>
      </c>
      <c r="B8" s="43" t="s">
        <v>178</v>
      </c>
      <c r="C8" s="222" t="s">
        <v>177</v>
      </c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</row>
    <row r="9" spans="1:16" s="90" customFormat="1" ht="15" customHeight="1">
      <c r="A9" s="92" t="s">
        <v>1</v>
      </c>
      <c r="B9" s="406">
        <v>24323</v>
      </c>
      <c r="C9" s="194">
        <v>100</v>
      </c>
      <c r="D9" s="91">
        <v>3.6138634214529461</v>
      </c>
      <c r="E9" s="91">
        <v>21.350162397730543</v>
      </c>
      <c r="F9" s="91">
        <v>6.2410064547958726</v>
      </c>
      <c r="G9" s="91">
        <v>22.57122887801669</v>
      </c>
      <c r="H9" s="91">
        <v>1.1388397812769806</v>
      </c>
      <c r="I9" s="91">
        <v>25.778070139374254</v>
      </c>
      <c r="J9" s="91">
        <v>13.707190724828353</v>
      </c>
      <c r="K9" s="91">
        <v>1.628088640381532</v>
      </c>
      <c r="L9" s="91">
        <v>3.4124080088804831</v>
      </c>
      <c r="M9" s="91">
        <v>1.4924145870164043</v>
      </c>
      <c r="N9" s="91">
        <v>7.1742794885499324</v>
      </c>
      <c r="O9" s="91">
        <v>2.6600337129465936</v>
      </c>
      <c r="P9" s="91">
        <v>2.939604489577766</v>
      </c>
    </row>
    <row r="10" spans="1:16" ht="15" customHeight="1">
      <c r="A10" s="89" t="s">
        <v>2</v>
      </c>
      <c r="B10" s="405">
        <v>20149</v>
      </c>
      <c r="C10" s="190">
        <v>100</v>
      </c>
      <c r="D10" s="88">
        <v>2.6750707231128095</v>
      </c>
      <c r="E10" s="88">
        <v>20.427812794679635</v>
      </c>
      <c r="F10" s="88">
        <v>8.4421063080053607</v>
      </c>
      <c r="G10" s="88">
        <v>27.887240061541519</v>
      </c>
      <c r="H10" s="88">
        <v>1.9703211077472829</v>
      </c>
      <c r="I10" s="88">
        <v>23.713335649411881</v>
      </c>
      <c r="J10" s="88">
        <v>13.449798997468857</v>
      </c>
      <c r="K10" s="88">
        <v>1.5484639436200309</v>
      </c>
      <c r="L10" s="88">
        <v>3.0770757853987791</v>
      </c>
      <c r="M10" s="88">
        <v>2.0100253114298474</v>
      </c>
      <c r="N10" s="88">
        <v>6.8142339570201997</v>
      </c>
      <c r="O10" s="88">
        <v>1.4343143580326567</v>
      </c>
      <c r="P10" s="88">
        <v>0</v>
      </c>
    </row>
    <row r="11" spans="1:16" s="90" customFormat="1" ht="15" customHeight="1">
      <c r="A11" s="92" t="s">
        <v>3</v>
      </c>
      <c r="B11" s="406">
        <v>17358</v>
      </c>
      <c r="C11" s="194">
        <v>100</v>
      </c>
      <c r="D11" s="91">
        <v>6.1758267081460998</v>
      </c>
      <c r="E11" s="91">
        <v>25.492568268233669</v>
      </c>
      <c r="F11" s="91">
        <v>4.8507892614356489</v>
      </c>
      <c r="G11" s="91">
        <v>31.985251757114874</v>
      </c>
      <c r="H11" s="91">
        <v>0.64523562622421937</v>
      </c>
      <c r="I11" s="91">
        <v>19.328263624841572</v>
      </c>
      <c r="J11" s="91">
        <v>9.6382071667242784</v>
      </c>
      <c r="K11" s="91">
        <v>0.72589007950224682</v>
      </c>
      <c r="L11" s="91">
        <v>2.3850674040788107</v>
      </c>
      <c r="M11" s="91">
        <v>1.9241848139186544</v>
      </c>
      <c r="N11" s="91">
        <v>4.603064869224565</v>
      </c>
      <c r="O11" s="91">
        <v>1.4633022237584976</v>
      </c>
      <c r="P11" s="91">
        <v>0.42055536352114303</v>
      </c>
    </row>
    <row r="12" spans="1:16" ht="15" customHeight="1">
      <c r="A12" s="89" t="s">
        <v>4</v>
      </c>
      <c r="B12" s="405">
        <v>4340</v>
      </c>
      <c r="C12" s="190">
        <v>100</v>
      </c>
      <c r="D12" s="88">
        <v>11.497695852534562</v>
      </c>
      <c r="E12" s="88">
        <v>15.276497695852534</v>
      </c>
      <c r="F12" s="88">
        <v>1.1520737327188941</v>
      </c>
      <c r="G12" s="88">
        <v>36.474654377880185</v>
      </c>
      <c r="H12" s="88">
        <v>4.6082949308755765</v>
      </c>
      <c r="I12" s="88">
        <v>21.059907834101381</v>
      </c>
      <c r="J12" s="88">
        <v>8.087557603686637</v>
      </c>
      <c r="K12" s="88">
        <v>0.73732718894009219</v>
      </c>
      <c r="L12" s="88">
        <v>1.4976958525345621</v>
      </c>
      <c r="M12" s="88">
        <v>0.32258064516129031</v>
      </c>
      <c r="N12" s="88">
        <v>5.5299539170506913</v>
      </c>
      <c r="O12" s="88">
        <v>1.1981566820276499</v>
      </c>
      <c r="P12" s="88">
        <v>0.64516129032258063</v>
      </c>
    </row>
    <row r="13" spans="1:16" s="90" customFormat="1" ht="15" customHeight="1">
      <c r="A13" s="92" t="s">
        <v>5</v>
      </c>
      <c r="B13" s="406">
        <v>3129</v>
      </c>
      <c r="C13" s="194">
        <v>100</v>
      </c>
      <c r="D13" s="91">
        <v>6.5516139341642701</v>
      </c>
      <c r="E13" s="91">
        <v>12.815596037072547</v>
      </c>
      <c r="F13" s="91">
        <v>0.83093640140620018</v>
      </c>
      <c r="G13" s="91">
        <v>31.319910514541387</v>
      </c>
      <c r="H13" s="91">
        <v>2.7804410354745923</v>
      </c>
      <c r="I13" s="91">
        <v>21.188878235858102</v>
      </c>
      <c r="J13" s="91">
        <v>24.41674656439757</v>
      </c>
      <c r="K13" s="91">
        <v>7.1268775966762536</v>
      </c>
      <c r="L13" s="91">
        <v>4.4423138382869922</v>
      </c>
      <c r="M13" s="91">
        <v>2.1412591882390539</v>
      </c>
      <c r="N13" s="91">
        <v>10.70629594119527</v>
      </c>
      <c r="O13" s="91">
        <v>0</v>
      </c>
      <c r="P13" s="91">
        <v>9.5877277085330767E-2</v>
      </c>
    </row>
    <row r="14" spans="1:16" ht="15" customHeight="1">
      <c r="A14" s="89" t="s">
        <v>6</v>
      </c>
      <c r="B14" s="405">
        <v>5763</v>
      </c>
      <c r="C14" s="190">
        <v>100</v>
      </c>
      <c r="D14" s="88">
        <v>10.845045982994968</v>
      </c>
      <c r="E14" s="88">
        <v>16.484469894152351</v>
      </c>
      <c r="F14" s="88">
        <v>5.4659031754294638</v>
      </c>
      <c r="G14" s="88">
        <v>33.298629186187753</v>
      </c>
      <c r="H14" s="88">
        <v>1.5616866215512752</v>
      </c>
      <c r="I14" s="88">
        <v>22.748568453930247</v>
      </c>
      <c r="J14" s="88">
        <v>7.7737289606107929</v>
      </c>
      <c r="K14" s="88">
        <v>1.2493492972410203</v>
      </c>
      <c r="L14" s="88">
        <v>1.7005032101336108</v>
      </c>
      <c r="M14" s="88">
        <v>0.86760367863959742</v>
      </c>
      <c r="N14" s="88">
        <v>3.956272774596564</v>
      </c>
      <c r="O14" s="88">
        <v>0.19087280930071143</v>
      </c>
      <c r="P14" s="88">
        <v>1.6310949158424433</v>
      </c>
    </row>
    <row r="15" spans="1:16" s="90" customFormat="1" ht="15" customHeight="1">
      <c r="A15" s="92" t="s">
        <v>7</v>
      </c>
      <c r="B15" s="406">
        <v>16044</v>
      </c>
      <c r="C15" s="194">
        <v>100</v>
      </c>
      <c r="D15" s="91">
        <v>4.5437546746447266</v>
      </c>
      <c r="E15" s="91">
        <v>16.448516579406633</v>
      </c>
      <c r="F15" s="91">
        <v>8.6013462976813759</v>
      </c>
      <c r="G15" s="91">
        <v>27.380952380952383</v>
      </c>
      <c r="H15" s="91">
        <v>1.3213662428322115</v>
      </c>
      <c r="I15" s="91">
        <v>25.853901770132136</v>
      </c>
      <c r="J15" s="91">
        <v>14.048865619546246</v>
      </c>
      <c r="K15" s="91">
        <v>1.0720518573921716</v>
      </c>
      <c r="L15" s="91">
        <v>2.5305410122164052</v>
      </c>
      <c r="M15" s="91">
        <v>2.0132136624283219</v>
      </c>
      <c r="N15" s="91">
        <v>8.4330590875093492</v>
      </c>
      <c r="O15" s="91">
        <v>1.8012964348042881</v>
      </c>
      <c r="P15" s="91">
        <v>0</v>
      </c>
    </row>
    <row r="16" spans="1:16" ht="15" customHeight="1">
      <c r="A16" s="89" t="s">
        <v>8</v>
      </c>
      <c r="B16" s="405">
        <v>1617</v>
      </c>
      <c r="C16" s="190">
        <v>100</v>
      </c>
      <c r="D16" s="88">
        <v>1.4223871366728509</v>
      </c>
      <c r="E16" s="88">
        <v>22.263450834879407</v>
      </c>
      <c r="F16" s="88">
        <v>11.502782931354361</v>
      </c>
      <c r="G16" s="88">
        <v>21.89239332096475</v>
      </c>
      <c r="H16" s="88">
        <v>1.6079158936301792</v>
      </c>
      <c r="I16" s="88">
        <v>26.345083487940631</v>
      </c>
      <c r="J16" s="88">
        <v>12.368583797155226</v>
      </c>
      <c r="K16" s="88">
        <v>3.4632034632034632</v>
      </c>
      <c r="L16" s="88">
        <v>2.1645021645021645</v>
      </c>
      <c r="M16" s="88">
        <v>0.7421150278293136</v>
      </c>
      <c r="N16" s="88">
        <v>5.9987631416202847</v>
      </c>
      <c r="O16" s="88">
        <v>1.1131725417439702</v>
      </c>
      <c r="P16" s="88">
        <v>1.4842300556586272</v>
      </c>
    </row>
    <row r="17" spans="1:16" s="90" customFormat="1" ht="15" customHeight="1">
      <c r="A17" s="92" t="s">
        <v>9</v>
      </c>
      <c r="B17" s="406">
        <v>9486</v>
      </c>
      <c r="C17" s="194">
        <v>100</v>
      </c>
      <c r="D17" s="91">
        <v>5.4817625975121231</v>
      </c>
      <c r="E17" s="91">
        <v>17.372970693653805</v>
      </c>
      <c r="F17" s="91">
        <v>6.0931899641577063</v>
      </c>
      <c r="G17" s="91">
        <v>19.249420198186801</v>
      </c>
      <c r="H17" s="91">
        <v>2.0345772717689226</v>
      </c>
      <c r="I17" s="91">
        <v>31.383090870756902</v>
      </c>
      <c r="J17" s="91">
        <v>15.053763440860216</v>
      </c>
      <c r="K17" s="91">
        <v>2.6354627872654435</v>
      </c>
      <c r="L17" s="91">
        <v>4.6805819101834283</v>
      </c>
      <c r="M17" s="91">
        <v>1.5707358212102045</v>
      </c>
      <c r="N17" s="91">
        <v>6.1669829222011385</v>
      </c>
      <c r="O17" s="91">
        <v>3.3312249631035211</v>
      </c>
      <c r="P17" s="91">
        <v>0</v>
      </c>
    </row>
    <row r="18" spans="1:16" ht="15" customHeight="1">
      <c r="A18" s="89" t="s">
        <v>10</v>
      </c>
      <c r="B18" s="405">
        <v>39110</v>
      </c>
      <c r="C18" s="190">
        <v>100</v>
      </c>
      <c r="D18" s="88">
        <v>5.3234466888263876</v>
      </c>
      <c r="E18" s="88">
        <v>16.699053950396316</v>
      </c>
      <c r="F18" s="88">
        <v>6.2464842751214524</v>
      </c>
      <c r="G18" s="88">
        <v>28.105343901815395</v>
      </c>
      <c r="H18" s="88">
        <v>1.4395295320889798</v>
      </c>
      <c r="I18" s="88">
        <v>25.438506775760679</v>
      </c>
      <c r="J18" s="88">
        <v>16.289951419074406</v>
      </c>
      <c r="K18" s="88">
        <v>1.9099974431091793</v>
      </c>
      <c r="L18" s="88">
        <v>3.2651495781130144</v>
      </c>
      <c r="M18" s="88">
        <v>2.1350038353362311</v>
      </c>
      <c r="N18" s="88">
        <v>8.9798005625159796</v>
      </c>
      <c r="O18" s="88">
        <v>0.45768345691638967</v>
      </c>
      <c r="P18" s="88">
        <v>0</v>
      </c>
    </row>
    <row r="19" spans="1:16" s="90" customFormat="1" ht="15" customHeight="1">
      <c r="A19" s="92" t="s">
        <v>11</v>
      </c>
      <c r="B19" s="406">
        <v>7814</v>
      </c>
      <c r="C19" s="194">
        <v>100</v>
      </c>
      <c r="D19" s="91">
        <v>6.3219861786536988</v>
      </c>
      <c r="E19" s="91">
        <v>24.39211671359099</v>
      </c>
      <c r="F19" s="91">
        <v>5.1830048630662917</v>
      </c>
      <c r="G19" s="91">
        <v>28.90964934732531</v>
      </c>
      <c r="H19" s="91">
        <v>1.8684412592782185</v>
      </c>
      <c r="I19" s="91">
        <v>18.454056821090351</v>
      </c>
      <c r="J19" s="91">
        <v>14.486818530842077</v>
      </c>
      <c r="K19" s="91">
        <v>1.4461223445098541</v>
      </c>
      <c r="L19" s="91">
        <v>2.8154594317890966</v>
      </c>
      <c r="M19" s="91">
        <v>2.213974916815971</v>
      </c>
      <c r="N19" s="91">
        <v>8.0112618377271563</v>
      </c>
      <c r="O19" s="91">
        <v>0.38392628615305857</v>
      </c>
      <c r="P19" s="91">
        <v>0</v>
      </c>
    </row>
    <row r="20" spans="1:16" ht="15" customHeight="1">
      <c r="A20" s="89" t="s">
        <v>12</v>
      </c>
      <c r="B20" s="405">
        <v>2830</v>
      </c>
      <c r="C20" s="190">
        <v>100</v>
      </c>
      <c r="D20" s="88">
        <v>3.568904593639576</v>
      </c>
      <c r="E20" s="88">
        <v>22.650176678445231</v>
      </c>
      <c r="F20" s="88">
        <v>9.2579505300353357</v>
      </c>
      <c r="G20" s="88">
        <v>30.212014134275616</v>
      </c>
      <c r="H20" s="88">
        <v>0.88339222614840995</v>
      </c>
      <c r="I20" s="88">
        <v>15.689045936395759</v>
      </c>
      <c r="J20" s="88">
        <v>17.738515901060069</v>
      </c>
      <c r="K20" s="88">
        <v>1.7667844522968199</v>
      </c>
      <c r="L20" s="88">
        <v>1.9434628975265018</v>
      </c>
      <c r="M20" s="88">
        <v>0.60070671378091878</v>
      </c>
      <c r="N20" s="88">
        <v>13.427561837455832</v>
      </c>
      <c r="O20" s="88">
        <v>0</v>
      </c>
      <c r="P20" s="88">
        <v>0</v>
      </c>
    </row>
    <row r="21" spans="1:16" s="90" customFormat="1" ht="15" customHeight="1">
      <c r="A21" s="92" t="s">
        <v>13</v>
      </c>
      <c r="B21" s="406">
        <v>9107</v>
      </c>
      <c r="C21" s="194">
        <v>100</v>
      </c>
      <c r="D21" s="91">
        <v>5.1608652684748</v>
      </c>
      <c r="E21" s="91">
        <v>18.546173273306248</v>
      </c>
      <c r="F21" s="91">
        <v>4.1835950367848911</v>
      </c>
      <c r="G21" s="91">
        <v>31.129900076863954</v>
      </c>
      <c r="H21" s="91">
        <v>1.7459097397606236</v>
      </c>
      <c r="I21" s="91">
        <v>28.088283737784121</v>
      </c>
      <c r="J21" s="91">
        <v>9.9264302185132305</v>
      </c>
      <c r="K21" s="91">
        <v>1.7678708685626443</v>
      </c>
      <c r="L21" s="91">
        <v>2.3388602174151751</v>
      </c>
      <c r="M21" s="91">
        <v>1.1859009553091029</v>
      </c>
      <c r="N21" s="91">
        <v>4.6337981772263097</v>
      </c>
      <c r="O21" s="91">
        <v>0.80158120127374544</v>
      </c>
      <c r="P21" s="91">
        <v>0.41726144723838798</v>
      </c>
    </row>
    <row r="22" spans="1:16" ht="15" customHeight="1">
      <c r="A22" s="89" t="s">
        <v>14</v>
      </c>
      <c r="B22" s="405">
        <v>4060</v>
      </c>
      <c r="C22" s="190">
        <v>100</v>
      </c>
      <c r="D22" s="88">
        <v>7.2906403940886699</v>
      </c>
      <c r="E22" s="88">
        <v>10.935960591133005</v>
      </c>
      <c r="F22" s="88">
        <v>7.6600985221674884</v>
      </c>
      <c r="G22" s="88">
        <v>33.866995073891623</v>
      </c>
      <c r="H22" s="88">
        <v>2.7586206896551726</v>
      </c>
      <c r="I22" s="88">
        <v>26.847290640394089</v>
      </c>
      <c r="J22" s="88">
        <v>8.4482758620689662</v>
      </c>
      <c r="K22" s="88">
        <v>2.5862068965517242</v>
      </c>
      <c r="L22" s="88">
        <v>0.68965517241379315</v>
      </c>
      <c r="M22" s="88">
        <v>0.41871921182266003</v>
      </c>
      <c r="N22" s="88">
        <v>4.7536945812807883</v>
      </c>
      <c r="O22" s="88">
        <v>2.1921182266009853</v>
      </c>
      <c r="P22" s="88">
        <v>0</v>
      </c>
    </row>
    <row r="23" spans="1:16" s="90" customFormat="1" ht="15" customHeight="1">
      <c r="A23" s="92" t="s">
        <v>15</v>
      </c>
      <c r="B23" s="406">
        <v>2514</v>
      </c>
      <c r="C23" s="194">
        <v>100</v>
      </c>
      <c r="D23" s="91">
        <v>5.688146380270485</v>
      </c>
      <c r="E23" s="91">
        <v>11.177406523468576</v>
      </c>
      <c r="F23" s="91">
        <v>14.996022275258552</v>
      </c>
      <c r="G23" s="91">
        <v>27.128082736674624</v>
      </c>
      <c r="H23" s="91">
        <v>4.8528241845664279</v>
      </c>
      <c r="I23" s="91">
        <v>16.94510739856802</v>
      </c>
      <c r="J23" s="91">
        <v>14.7175815433572</v>
      </c>
      <c r="K23" s="91">
        <v>2.2275258552108195</v>
      </c>
      <c r="L23" s="91">
        <v>2.1081941129673827</v>
      </c>
      <c r="M23" s="91">
        <v>0.59665871121718372</v>
      </c>
      <c r="N23" s="91">
        <v>9.785202863961814</v>
      </c>
      <c r="O23" s="91">
        <v>0.71599045346062051</v>
      </c>
      <c r="P23" s="91">
        <v>3.7788385043754973</v>
      </c>
    </row>
    <row r="24" spans="1:16" ht="15" customHeight="1">
      <c r="A24" s="89" t="s">
        <v>16</v>
      </c>
      <c r="B24" s="405">
        <v>3050</v>
      </c>
      <c r="C24" s="190">
        <v>100</v>
      </c>
      <c r="D24" s="88">
        <v>6.3934426229508192</v>
      </c>
      <c r="E24" s="88">
        <v>26.196721311475407</v>
      </c>
      <c r="F24" s="88">
        <v>4.5245901639344259</v>
      </c>
      <c r="G24" s="88">
        <v>22.655737704918032</v>
      </c>
      <c r="H24" s="88">
        <v>0.49180327868852464</v>
      </c>
      <c r="I24" s="88">
        <v>27.901639344262296</v>
      </c>
      <c r="J24" s="88">
        <v>10.098360655737705</v>
      </c>
      <c r="K24" s="88">
        <v>2.4918032786885247</v>
      </c>
      <c r="L24" s="88">
        <v>4.1967213114754101</v>
      </c>
      <c r="M24" s="88">
        <v>0.36065573770491804</v>
      </c>
      <c r="N24" s="88">
        <v>3.0491803278688523</v>
      </c>
      <c r="O24" s="88">
        <v>3.2786885245901641E-2</v>
      </c>
      <c r="P24" s="88">
        <v>1.7049180327868854</v>
      </c>
    </row>
    <row r="25" spans="1:16" ht="15" customHeight="1">
      <c r="A25" s="87" t="s">
        <v>17</v>
      </c>
      <c r="B25" s="404">
        <v>170694</v>
      </c>
      <c r="C25" s="182">
        <v>100</v>
      </c>
      <c r="D25" s="85">
        <v>5.1976050710628376</v>
      </c>
      <c r="E25" s="85">
        <v>19.148886311176724</v>
      </c>
      <c r="F25" s="85">
        <v>6.393312008623619</v>
      </c>
      <c r="G25" s="85">
        <v>27.771919341043038</v>
      </c>
      <c r="H25" s="85">
        <v>1.6028682906253298</v>
      </c>
      <c r="I25" s="85">
        <v>24.372268503872426</v>
      </c>
      <c r="J25" s="85">
        <v>13.528302107865537</v>
      </c>
      <c r="K25" s="85">
        <v>1.7264813057283792</v>
      </c>
      <c r="L25" s="85">
        <v>2.9438644592077052</v>
      </c>
      <c r="M25" s="85">
        <v>1.6948457473607743</v>
      </c>
      <c r="N25" s="85">
        <v>7.1631105955686785</v>
      </c>
      <c r="O25" s="85">
        <v>1.3275217640924697</v>
      </c>
      <c r="P25" s="85">
        <v>0.65731660163801886</v>
      </c>
    </row>
    <row r="26" spans="1:16" s="90" customFormat="1" ht="3.95" customHeight="1">
      <c r="A26" s="654"/>
      <c r="B26" s="658"/>
      <c r="C26" s="633"/>
      <c r="D26" s="637"/>
      <c r="E26" s="637"/>
      <c r="F26" s="637"/>
      <c r="G26" s="637"/>
      <c r="H26" s="637"/>
      <c r="I26" s="637"/>
      <c r="J26" s="637"/>
      <c r="K26" s="637"/>
      <c r="L26" s="637"/>
      <c r="M26" s="637"/>
      <c r="N26" s="637"/>
      <c r="O26" s="637"/>
      <c r="P26" s="637"/>
    </row>
    <row r="27" spans="1:16" ht="15" customHeight="1">
      <c r="A27" s="183" t="s">
        <v>140</v>
      </c>
      <c r="B27" s="402"/>
      <c r="C27" s="10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</row>
    <row r="28" spans="1:16" ht="25.5">
      <c r="A28" s="181" t="s">
        <v>510</v>
      </c>
      <c r="B28" s="402">
        <v>184594</v>
      </c>
      <c r="C28" s="101">
        <v>100</v>
      </c>
      <c r="D28" s="11">
        <v>5.2396069211350316</v>
      </c>
      <c r="E28" s="11">
        <v>19.223810091335579</v>
      </c>
      <c r="F28" s="11">
        <v>6.4536225446114175</v>
      </c>
      <c r="G28" s="11">
        <v>26.547450079634221</v>
      </c>
      <c r="H28" s="11">
        <v>1.5363446265859129</v>
      </c>
      <c r="I28" s="11">
        <v>23.891350748128325</v>
      </c>
      <c r="J28" s="11">
        <v>14.730706306813873</v>
      </c>
      <c r="K28" s="11" t="s">
        <v>139</v>
      </c>
      <c r="L28" s="11" t="s">
        <v>139</v>
      </c>
      <c r="M28" s="11" t="s">
        <v>139</v>
      </c>
      <c r="N28" s="11" t="s">
        <v>139</v>
      </c>
      <c r="O28" s="11">
        <v>1.6609423924937972</v>
      </c>
      <c r="P28" s="11">
        <v>0.71616628926183945</v>
      </c>
    </row>
    <row r="29" spans="1:16" s="80" customFormat="1">
      <c r="A29" s="84"/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</row>
    <row r="30" spans="1:16" s="80" customFormat="1">
      <c r="A30" s="84" t="s">
        <v>168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</row>
    <row r="31" spans="1:16" s="80" customFormat="1">
      <c r="A31" s="82"/>
      <c r="B31" s="82"/>
      <c r="C31" s="82"/>
      <c r="D31" s="82"/>
      <c r="E31" s="82"/>
      <c r="F31" s="82"/>
      <c r="G31" s="82"/>
      <c r="H31" s="82"/>
      <c r="I31" s="82"/>
      <c r="J31" s="82"/>
      <c r="L31" s="82"/>
      <c r="M31" s="82"/>
      <c r="N31" s="82"/>
      <c r="O31" s="82"/>
      <c r="P31" s="82"/>
    </row>
    <row r="32" spans="1:16" s="80" customFormat="1">
      <c r="A32" s="82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</row>
    <row r="33" spans="1:16">
      <c r="A33" s="79" t="s">
        <v>28</v>
      </c>
      <c r="B33" s="401"/>
      <c r="C33" s="78"/>
      <c r="D33" s="78"/>
      <c r="E33" s="78"/>
      <c r="F33" s="78"/>
      <c r="G33" s="78"/>
      <c r="H33" s="78"/>
      <c r="I33" s="78"/>
      <c r="J33" s="78"/>
      <c r="K33" s="400"/>
      <c r="L33" s="82"/>
      <c r="M33" s="82"/>
      <c r="N33" s="82"/>
      <c r="O33" s="78"/>
      <c r="P33" s="78"/>
    </row>
  </sheetData>
  <mergeCells count="10">
    <mergeCell ref="I6:I7"/>
    <mergeCell ref="J6:J7"/>
    <mergeCell ref="O6:O7"/>
    <mergeCell ref="P6:P7"/>
    <mergeCell ref="B6:C7"/>
    <mergeCell ref="D6:D7"/>
    <mergeCell ref="E6:E7"/>
    <mergeCell ref="F6:F7"/>
    <mergeCell ref="G6:G7"/>
    <mergeCell ref="H6:H7"/>
  </mergeCells>
  <conditionalFormatting sqref="C25:P25">
    <cfRule type="expression" dxfId="19" priority="2" stopIfTrue="1">
      <formula>#REF!=1</formula>
    </cfRule>
  </conditionalFormatting>
  <conditionalFormatting sqref="C28:P28">
    <cfRule type="expression" dxfId="18" priority="3" stopIfTrue="1">
      <formula>#REF!=1</formula>
    </cfRule>
  </conditionalFormatting>
  <conditionalFormatting sqref="C27:P27">
    <cfRule type="expression" dxfId="17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landscape" r:id="rId1"/>
  <headerFooter alignWithMargins="0">
    <oddHeader>&amp;C&amp;8-45-</oddHeader>
    <oddFooter>&amp;C&amp;8Statistische Ämter des Bundes und der Länder, Internationale Bildungsindikatoren, 2014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showGridLines="0" zoomScaleNormal="100" zoomScaleSheetLayoutView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RowHeight="12.75"/>
  <cols>
    <col min="1" max="1" width="28.28515625" style="435" customWidth="1"/>
    <col min="2" max="18" width="6.5703125" style="435" customWidth="1"/>
    <col min="19" max="16384" width="11.42578125" style="6"/>
  </cols>
  <sheetData>
    <row r="1" spans="1:18">
      <c r="A1" s="739" t="s">
        <v>461</v>
      </c>
    </row>
    <row r="2" spans="1:18">
      <c r="R2" s="231"/>
    </row>
    <row r="3" spans="1:18" ht="15.75">
      <c r="A3" s="450" t="s">
        <v>336</v>
      </c>
      <c r="C3" s="449"/>
      <c r="R3" s="7"/>
    </row>
    <row r="4" spans="1:18" ht="17.100000000000001" customHeight="1">
      <c r="A4" s="170" t="s">
        <v>561</v>
      </c>
    </row>
    <row r="5" spans="1:18" ht="12.75" customHeight="1">
      <c r="A5" s="145"/>
      <c r="B5" s="448"/>
      <c r="C5" s="448"/>
      <c r="D5" s="448"/>
      <c r="E5" s="448"/>
      <c r="F5" s="448"/>
      <c r="G5" s="448"/>
      <c r="H5" s="448"/>
      <c r="I5" s="448"/>
      <c r="J5" s="448"/>
      <c r="K5" s="448"/>
      <c r="L5" s="448"/>
      <c r="M5" s="448"/>
      <c r="N5" s="448"/>
      <c r="O5" s="448"/>
      <c r="P5" s="448"/>
      <c r="Q5" s="448"/>
      <c r="R5" s="448"/>
    </row>
    <row r="6" spans="1:18" ht="15" customHeight="1">
      <c r="A6" s="447"/>
      <c r="B6" s="446"/>
      <c r="C6" s="665" t="s">
        <v>335</v>
      </c>
      <c r="D6" s="665"/>
      <c r="E6" s="665"/>
      <c r="F6" s="665"/>
      <c r="G6" s="665"/>
      <c r="H6" s="665"/>
      <c r="I6" s="665"/>
      <c r="J6" s="665"/>
      <c r="K6" s="665"/>
      <c r="L6" s="665"/>
      <c r="M6" s="665"/>
      <c r="N6" s="665"/>
      <c r="O6" s="665"/>
      <c r="P6" s="665"/>
      <c r="Q6" s="445"/>
      <c r="R6" s="445"/>
    </row>
    <row r="7" spans="1:18">
      <c r="A7" s="444" t="s">
        <v>334</v>
      </c>
      <c r="B7" s="222" t="s">
        <v>333</v>
      </c>
      <c r="C7" s="443" t="s">
        <v>332</v>
      </c>
      <c r="D7" s="443" t="s">
        <v>331</v>
      </c>
      <c r="E7" s="443" t="s">
        <v>330</v>
      </c>
      <c r="F7" s="443" t="s">
        <v>329</v>
      </c>
      <c r="G7" s="443" t="s">
        <v>328</v>
      </c>
      <c r="H7" s="443" t="s">
        <v>327</v>
      </c>
      <c r="I7" s="443" t="s">
        <v>326</v>
      </c>
      <c r="J7" s="443" t="s">
        <v>325</v>
      </c>
      <c r="K7" s="443" t="s">
        <v>324</v>
      </c>
      <c r="L7" s="443" t="s">
        <v>323</v>
      </c>
      <c r="M7" s="443" t="s">
        <v>322</v>
      </c>
      <c r="N7" s="443" t="s">
        <v>321</v>
      </c>
      <c r="O7" s="443" t="s">
        <v>320</v>
      </c>
      <c r="P7" s="443" t="s">
        <v>319</v>
      </c>
      <c r="Q7" s="443" t="s">
        <v>318</v>
      </c>
      <c r="R7" s="443" t="s">
        <v>317</v>
      </c>
    </row>
    <row r="8" spans="1:18" ht="24.95" customHeight="1">
      <c r="A8" s="440" t="s">
        <v>316</v>
      </c>
      <c r="B8" s="442"/>
      <c r="C8" s="442"/>
      <c r="D8" s="442"/>
      <c r="E8" s="442"/>
      <c r="F8" s="442"/>
      <c r="G8" s="442"/>
      <c r="H8" s="442"/>
      <c r="I8" s="442"/>
      <c r="J8" s="442"/>
      <c r="K8" s="442"/>
      <c r="L8" s="442"/>
      <c r="M8" s="442"/>
      <c r="N8" s="442"/>
      <c r="O8" s="442"/>
      <c r="P8" s="442"/>
      <c r="Q8" s="442"/>
      <c r="R8" s="439"/>
    </row>
    <row r="9" spans="1:18" ht="15" customHeight="1">
      <c r="A9" s="660" t="s">
        <v>315</v>
      </c>
      <c r="B9" s="527">
        <v>0.26831640245116989</v>
      </c>
      <c r="C9" s="527">
        <v>0.407022160095383</v>
      </c>
      <c r="D9" s="527">
        <v>0.26304034939699239</v>
      </c>
      <c r="E9" s="527">
        <v>0.78926143564926832</v>
      </c>
      <c r="F9" s="527">
        <v>0.27649769585253459</v>
      </c>
      <c r="G9" s="527">
        <v>0.19175455417066153</v>
      </c>
      <c r="H9" s="527">
        <v>0.29498525073746312</v>
      </c>
      <c r="I9" s="527">
        <v>0.18698578908002991</v>
      </c>
      <c r="J9" s="527">
        <v>0</v>
      </c>
      <c r="K9" s="527">
        <v>0.17921146953405018</v>
      </c>
      <c r="L9" s="527">
        <v>0.1431858859626694</v>
      </c>
      <c r="M9" s="527">
        <v>0.14077297158945482</v>
      </c>
      <c r="N9" s="527">
        <v>0.10600706713780918</v>
      </c>
      <c r="O9" s="527">
        <v>9.8825079609091912E-2</v>
      </c>
      <c r="P9" s="527">
        <v>7.3891625615763554E-2</v>
      </c>
      <c r="Q9" s="527">
        <v>0.15910898965791567</v>
      </c>
      <c r="R9" s="527">
        <v>3.2786885245901641E-2</v>
      </c>
    </row>
    <row r="10" spans="1:18" ht="15" customHeight="1">
      <c r="A10" s="661" t="s">
        <v>314</v>
      </c>
      <c r="B10" s="526">
        <v>0.54893552204529739</v>
      </c>
      <c r="C10" s="526">
        <v>0.25079143197796322</v>
      </c>
      <c r="D10" s="526">
        <v>0.35733783314308404</v>
      </c>
      <c r="E10" s="526">
        <v>0.65675769097822334</v>
      </c>
      <c r="F10" s="526">
        <v>0.25345622119815669</v>
      </c>
      <c r="G10" s="526">
        <v>6.3918184723553845E-2</v>
      </c>
      <c r="H10" s="526">
        <v>0.27763317716467117</v>
      </c>
      <c r="I10" s="526">
        <v>0.21191722762403392</v>
      </c>
      <c r="J10" s="526">
        <v>0.24737167594310452</v>
      </c>
      <c r="K10" s="526">
        <v>0.18975332068311196</v>
      </c>
      <c r="L10" s="526">
        <v>1.1991817949373562</v>
      </c>
      <c r="M10" s="526">
        <v>0.90862554389557204</v>
      </c>
      <c r="N10" s="526">
        <v>0.49469964664310956</v>
      </c>
      <c r="O10" s="526">
        <v>0.32941693203030636</v>
      </c>
      <c r="P10" s="526">
        <v>9.852216748768472E-2</v>
      </c>
      <c r="Q10" s="526">
        <v>0.19888623707239461</v>
      </c>
      <c r="R10" s="526">
        <v>0.39344262295081966</v>
      </c>
    </row>
    <row r="11" spans="1:18" ht="15" customHeight="1">
      <c r="A11" s="660" t="s">
        <v>313</v>
      </c>
      <c r="B11" s="527">
        <v>0.32631492612511276</v>
      </c>
      <c r="C11" s="527">
        <v>0.55091888336142747</v>
      </c>
      <c r="D11" s="527">
        <v>0.19355799295250387</v>
      </c>
      <c r="E11" s="527">
        <v>0.45512155778315472</v>
      </c>
      <c r="F11" s="527">
        <v>0.32258064516129031</v>
      </c>
      <c r="G11" s="527">
        <v>0.41546820070310009</v>
      </c>
      <c r="H11" s="527">
        <v>0.32968939788304702</v>
      </c>
      <c r="I11" s="527">
        <v>0.25554724507604093</v>
      </c>
      <c r="J11" s="527">
        <v>0.30921459492888065</v>
      </c>
      <c r="K11" s="527">
        <v>0.30571368332279147</v>
      </c>
      <c r="L11" s="527">
        <v>0.25057530043467141</v>
      </c>
      <c r="M11" s="527">
        <v>0.14077297158945482</v>
      </c>
      <c r="N11" s="527">
        <v>0.21201413427561835</v>
      </c>
      <c r="O11" s="527">
        <v>0.51608652684747991</v>
      </c>
      <c r="P11" s="527">
        <v>0.19704433497536944</v>
      </c>
      <c r="Q11" s="527">
        <v>0.27844073190135243</v>
      </c>
      <c r="R11" s="527">
        <v>0.22950819672131148</v>
      </c>
    </row>
    <row r="12" spans="1:18" ht="15" customHeight="1">
      <c r="A12" s="661" t="s">
        <v>312</v>
      </c>
      <c r="B12" s="526">
        <v>0.23726668775703891</v>
      </c>
      <c r="C12" s="526">
        <v>0.1480080582165029</v>
      </c>
      <c r="D12" s="526">
        <v>0.20348404387314509</v>
      </c>
      <c r="E12" s="526">
        <v>0.72012904712524484</v>
      </c>
      <c r="F12" s="526">
        <v>0.50691244239631339</v>
      </c>
      <c r="G12" s="526">
        <v>0.12783636944710769</v>
      </c>
      <c r="H12" s="526">
        <v>0.41644976574700676</v>
      </c>
      <c r="I12" s="526">
        <v>0.18698578908002991</v>
      </c>
      <c r="J12" s="526">
        <v>0.24737167594310452</v>
      </c>
      <c r="K12" s="526">
        <v>0.13704406493780308</v>
      </c>
      <c r="L12" s="526">
        <v>0.12273075939657377</v>
      </c>
      <c r="M12" s="526">
        <v>3.839262861530586E-2</v>
      </c>
      <c r="N12" s="526">
        <v>0.14134275618374559</v>
      </c>
      <c r="O12" s="526">
        <v>0</v>
      </c>
      <c r="P12" s="526">
        <v>2.463054187192118E-2</v>
      </c>
      <c r="Q12" s="526">
        <v>1.8297533810660305</v>
      </c>
      <c r="R12" s="526">
        <v>0.13114754098360656</v>
      </c>
    </row>
    <row r="13" spans="1:18" ht="15" customHeight="1">
      <c r="A13" s="660" t="s">
        <v>311</v>
      </c>
      <c r="B13" s="527">
        <v>0.306396241226991</v>
      </c>
      <c r="C13" s="527">
        <v>0.30835012128438105</v>
      </c>
      <c r="D13" s="527">
        <v>0.22333614571442753</v>
      </c>
      <c r="E13" s="527">
        <v>0.44936052540615284</v>
      </c>
      <c r="F13" s="527">
        <v>0.27649769585253459</v>
      </c>
      <c r="G13" s="527">
        <v>0.25567273889421538</v>
      </c>
      <c r="H13" s="527">
        <v>0.43380183931979871</v>
      </c>
      <c r="I13" s="527">
        <v>0.26178010471204188</v>
      </c>
      <c r="J13" s="527">
        <v>0.927643784786642</v>
      </c>
      <c r="K13" s="527">
        <v>0.29517183217372972</v>
      </c>
      <c r="L13" s="527">
        <v>0.25824597289695733</v>
      </c>
      <c r="M13" s="527">
        <v>0.25595085743537244</v>
      </c>
      <c r="N13" s="527">
        <v>0.24734982332155478</v>
      </c>
      <c r="O13" s="527">
        <v>0.20863072361919399</v>
      </c>
      <c r="P13" s="527">
        <v>0.17241379310344829</v>
      </c>
      <c r="Q13" s="527">
        <v>0.99443118536197295</v>
      </c>
      <c r="R13" s="527">
        <v>0.52459016393442626</v>
      </c>
    </row>
    <row r="14" spans="1:18" ht="15" customHeight="1">
      <c r="A14" s="661" t="s">
        <v>310</v>
      </c>
      <c r="B14" s="526">
        <v>0.44524119184036931</v>
      </c>
      <c r="C14" s="526">
        <v>0.56325288821280273</v>
      </c>
      <c r="D14" s="526">
        <v>0.68489751352424444</v>
      </c>
      <c r="E14" s="526">
        <v>0.8007835004032724</v>
      </c>
      <c r="F14" s="526">
        <v>0.41474654377880188</v>
      </c>
      <c r="G14" s="526">
        <v>0.25567273889421538</v>
      </c>
      <c r="H14" s="526">
        <v>0.39909769217421481</v>
      </c>
      <c r="I14" s="526">
        <v>0.31787584143605085</v>
      </c>
      <c r="J14" s="526">
        <v>0.55658627087198509</v>
      </c>
      <c r="K14" s="526">
        <v>0.47438330170777987</v>
      </c>
      <c r="L14" s="526">
        <v>0.28381488110457681</v>
      </c>
      <c r="M14" s="526">
        <v>0.26874840030714103</v>
      </c>
      <c r="N14" s="526">
        <v>0.10600706713780918</v>
      </c>
      <c r="O14" s="526">
        <v>0.41726144723838798</v>
      </c>
      <c r="P14" s="526">
        <v>0.14778325123152711</v>
      </c>
      <c r="Q14" s="526">
        <v>0.27844073190135243</v>
      </c>
      <c r="R14" s="526">
        <v>0.19672131147540983</v>
      </c>
    </row>
    <row r="15" spans="1:18" ht="15" customHeight="1">
      <c r="A15" s="660" t="s">
        <v>309</v>
      </c>
      <c r="B15" s="527">
        <v>3.1325061220663879</v>
      </c>
      <c r="C15" s="527">
        <v>5.3940714550014386</v>
      </c>
      <c r="D15" s="527">
        <v>3.1812993200655124</v>
      </c>
      <c r="E15" s="527">
        <v>4.6894803548795947</v>
      </c>
      <c r="F15" s="527">
        <v>4.3317972350230418</v>
      </c>
      <c r="G15" s="527">
        <v>1.4701182486417386</v>
      </c>
      <c r="H15" s="527">
        <v>2.5681068887732081</v>
      </c>
      <c r="I15" s="527">
        <v>1.6891049613562703</v>
      </c>
      <c r="J15" s="527">
        <v>3.0303030303030303</v>
      </c>
      <c r="K15" s="527">
        <v>1.8764495045329961</v>
      </c>
      <c r="L15" s="527">
        <v>1.7616977755049859</v>
      </c>
      <c r="M15" s="527">
        <v>2.457128231379575</v>
      </c>
      <c r="N15" s="527">
        <v>14.522968197879859</v>
      </c>
      <c r="O15" s="527">
        <v>2.8878884374656857</v>
      </c>
      <c r="P15" s="527">
        <v>1.1083743842364533</v>
      </c>
      <c r="Q15" s="527">
        <v>1.5910898965791569</v>
      </c>
      <c r="R15" s="527">
        <v>1.9672131147540985</v>
      </c>
    </row>
    <row r="16" spans="1:18" ht="15" customHeight="1">
      <c r="A16" s="661" t="s">
        <v>308</v>
      </c>
      <c r="B16" s="526">
        <v>1.1628996918462278</v>
      </c>
      <c r="C16" s="526">
        <v>1.2334004851375242</v>
      </c>
      <c r="D16" s="526">
        <v>1.7320958856518933</v>
      </c>
      <c r="E16" s="526">
        <v>1.7167876483465836</v>
      </c>
      <c r="F16" s="526">
        <v>0.62211981566820274</v>
      </c>
      <c r="G16" s="526">
        <v>0.4793863854266539</v>
      </c>
      <c r="H16" s="526">
        <v>0.97171612007634911</v>
      </c>
      <c r="I16" s="526">
        <v>1.1219147344801794</v>
      </c>
      <c r="J16" s="526">
        <v>0.1855287569573284</v>
      </c>
      <c r="K16" s="526">
        <v>0.82226438962681847</v>
      </c>
      <c r="L16" s="526">
        <v>1.201738685758118</v>
      </c>
      <c r="M16" s="526">
        <v>1.1261837727156385</v>
      </c>
      <c r="N16" s="526">
        <v>0.98939929328621912</v>
      </c>
      <c r="O16" s="526">
        <v>0.47216426924343907</v>
      </c>
      <c r="P16" s="526">
        <v>0.29556650246305421</v>
      </c>
      <c r="Q16" s="526">
        <v>0.59665871121718372</v>
      </c>
      <c r="R16" s="526">
        <v>0.75409836065573776</v>
      </c>
    </row>
    <row r="17" spans="1:18" ht="15" customHeight="1">
      <c r="A17" s="660" t="s">
        <v>307</v>
      </c>
      <c r="B17" s="527">
        <v>0.21383294081807211</v>
      </c>
      <c r="C17" s="527">
        <v>0.26312543682933848</v>
      </c>
      <c r="D17" s="527">
        <v>0.33748573130180159</v>
      </c>
      <c r="E17" s="527">
        <v>0.30533471598110384</v>
      </c>
      <c r="F17" s="527">
        <v>0.2304147465437788</v>
      </c>
      <c r="G17" s="527">
        <v>6.3918184723553845E-2</v>
      </c>
      <c r="H17" s="527">
        <v>0.19087280930071143</v>
      </c>
      <c r="I17" s="527">
        <v>0.18698578908002991</v>
      </c>
      <c r="J17" s="527">
        <v>0.3710575139146568</v>
      </c>
      <c r="K17" s="527">
        <v>0.20029517183217374</v>
      </c>
      <c r="L17" s="527">
        <v>0.14574277678343137</v>
      </c>
      <c r="M17" s="527">
        <v>0.12797542871768622</v>
      </c>
      <c r="N17" s="527">
        <v>0.17667844522968199</v>
      </c>
      <c r="O17" s="527">
        <v>0.20863072361919399</v>
      </c>
      <c r="P17" s="527">
        <v>0</v>
      </c>
      <c r="Q17" s="527">
        <v>0</v>
      </c>
      <c r="R17" s="527">
        <v>0.36065573770491804</v>
      </c>
    </row>
    <row r="18" spans="1:18" ht="15" customHeight="1">
      <c r="A18" s="661" t="s">
        <v>306</v>
      </c>
      <c r="B18" s="526">
        <v>5.3311774286149478E-2</v>
      </c>
      <c r="C18" s="526">
        <v>6.5781359207334619E-2</v>
      </c>
      <c r="D18" s="526">
        <v>4.4667229142885505E-2</v>
      </c>
      <c r="E18" s="526">
        <v>0.20163613319506857</v>
      </c>
      <c r="F18" s="526">
        <v>2.3041474654377881E-2</v>
      </c>
      <c r="G18" s="526">
        <v>3.1959092361776922E-2</v>
      </c>
      <c r="H18" s="526">
        <v>8.6760367863959742E-2</v>
      </c>
      <c r="I18" s="526">
        <v>2.4931438544003991E-2</v>
      </c>
      <c r="J18" s="526">
        <v>0.12368583797155226</v>
      </c>
      <c r="K18" s="526">
        <v>3.1625553447185324E-2</v>
      </c>
      <c r="L18" s="526">
        <v>2.0455126566095629E-2</v>
      </c>
      <c r="M18" s="526">
        <v>1.2797542871768619E-2</v>
      </c>
      <c r="N18" s="526">
        <v>7.0671378091872794E-2</v>
      </c>
      <c r="O18" s="526">
        <v>2.1961128802020426E-2</v>
      </c>
      <c r="P18" s="526">
        <v>0</v>
      </c>
      <c r="Q18" s="526">
        <v>0</v>
      </c>
      <c r="R18" s="526">
        <v>6.5573770491803282E-2</v>
      </c>
    </row>
    <row r="19" spans="1:18" ht="15" customHeight="1">
      <c r="A19" s="660" t="s">
        <v>305</v>
      </c>
      <c r="B19" s="527">
        <v>0.88169472857862607</v>
      </c>
      <c r="C19" s="527">
        <v>0.97849771820910247</v>
      </c>
      <c r="D19" s="527">
        <v>1.0620874485086109</v>
      </c>
      <c r="E19" s="527">
        <v>1.2674271229404308</v>
      </c>
      <c r="F19" s="527">
        <v>0.69124423963133641</v>
      </c>
      <c r="G19" s="527">
        <v>0.12783636944710769</v>
      </c>
      <c r="H19" s="527">
        <v>0.74613916363005384</v>
      </c>
      <c r="I19" s="527">
        <v>0.99725754176015946</v>
      </c>
      <c r="J19" s="527">
        <v>1.3605442176870748</v>
      </c>
      <c r="K19" s="527">
        <v>1.0014758591608686</v>
      </c>
      <c r="L19" s="527">
        <v>0.6392227051904884</v>
      </c>
      <c r="M19" s="527">
        <v>1.2157665728180189</v>
      </c>
      <c r="N19" s="527">
        <v>0.60070671378091878</v>
      </c>
      <c r="O19" s="527">
        <v>0.47216426924343907</v>
      </c>
      <c r="P19" s="527">
        <v>0.41871921182266003</v>
      </c>
      <c r="Q19" s="527">
        <v>1.8297533810660305</v>
      </c>
      <c r="R19" s="527">
        <v>0.36065573770491804</v>
      </c>
    </row>
    <row r="20" spans="1:18" ht="15" customHeight="1">
      <c r="A20" s="661" t="s">
        <v>304</v>
      </c>
      <c r="B20" s="526">
        <v>2.1910553387933964</v>
      </c>
      <c r="C20" s="526">
        <v>2.2859022324548781</v>
      </c>
      <c r="D20" s="526">
        <v>4.0845699538438636</v>
      </c>
      <c r="E20" s="526">
        <v>3.7965203364442908</v>
      </c>
      <c r="F20" s="526">
        <v>1.935483870967742</v>
      </c>
      <c r="G20" s="526">
        <v>0.86289549376797703</v>
      </c>
      <c r="H20" s="526">
        <v>1.8913760194343223</v>
      </c>
      <c r="I20" s="526">
        <v>1.2528047868362004</v>
      </c>
      <c r="J20" s="526">
        <v>0.6184291898577613</v>
      </c>
      <c r="K20" s="526">
        <v>1.4969428631667721</v>
      </c>
      <c r="L20" s="526">
        <v>1.5724878547686012</v>
      </c>
      <c r="M20" s="526">
        <v>1.8044535449193755</v>
      </c>
      <c r="N20" s="526">
        <v>2.2968197879858656</v>
      </c>
      <c r="O20" s="526">
        <v>1.8776765125727464</v>
      </c>
      <c r="P20" s="526">
        <v>1.0098522167487685</v>
      </c>
      <c r="Q20" s="526">
        <v>0.99443118536197295</v>
      </c>
      <c r="R20" s="526">
        <v>2.3278688524590163</v>
      </c>
    </row>
    <row r="21" spans="1:18" ht="15" customHeight="1">
      <c r="A21" s="660" t="s">
        <v>303</v>
      </c>
      <c r="B21" s="527">
        <v>0.92328962939529213</v>
      </c>
      <c r="C21" s="527">
        <v>1.2046211404843152</v>
      </c>
      <c r="D21" s="527">
        <v>1.0720134994292521</v>
      </c>
      <c r="E21" s="527">
        <v>1.1349233782693857</v>
      </c>
      <c r="F21" s="527">
        <v>0.4838709677419355</v>
      </c>
      <c r="G21" s="527">
        <v>1.2144455097475231</v>
      </c>
      <c r="H21" s="527">
        <v>0.79819538434842963</v>
      </c>
      <c r="I21" s="527">
        <v>0.58588880578409375</v>
      </c>
      <c r="J21" s="527">
        <v>1.7316017316017316</v>
      </c>
      <c r="K21" s="527">
        <v>0.92768290111743623</v>
      </c>
      <c r="L21" s="527">
        <v>0.8182050626438252</v>
      </c>
      <c r="M21" s="527">
        <v>0.71666240081904276</v>
      </c>
      <c r="N21" s="527">
        <v>0.60070671378091878</v>
      </c>
      <c r="O21" s="527">
        <v>0.84550345887778633</v>
      </c>
      <c r="P21" s="527">
        <v>0.88669950738916259</v>
      </c>
      <c r="Q21" s="527">
        <v>0.39777247414478922</v>
      </c>
      <c r="R21" s="527">
        <v>1.2786885245901638</v>
      </c>
    </row>
    <row r="22" spans="1:18" ht="15" customHeight="1">
      <c r="A22" s="661" t="s">
        <v>302</v>
      </c>
      <c r="B22" s="526">
        <v>0.32572908245163862</v>
      </c>
      <c r="C22" s="526">
        <v>0.56325288821280273</v>
      </c>
      <c r="D22" s="526">
        <v>0.31763362946051915</v>
      </c>
      <c r="E22" s="526">
        <v>0.60490839958520559</v>
      </c>
      <c r="F22" s="526">
        <v>0.39170506912442399</v>
      </c>
      <c r="G22" s="526">
        <v>0.4793863854266539</v>
      </c>
      <c r="H22" s="526">
        <v>0.34704147145583897</v>
      </c>
      <c r="I22" s="526">
        <v>0.24308152580403888</v>
      </c>
      <c r="J22" s="526">
        <v>0.3710575139146568</v>
      </c>
      <c r="K22" s="526">
        <v>0.2213788741302973</v>
      </c>
      <c r="L22" s="526">
        <v>0.15597034006647917</v>
      </c>
      <c r="M22" s="526">
        <v>0.10238034297414896</v>
      </c>
      <c r="N22" s="526">
        <v>0.3886925795053004</v>
      </c>
      <c r="O22" s="526">
        <v>0.28549467442626553</v>
      </c>
      <c r="P22" s="526">
        <v>9.852216748768472E-2</v>
      </c>
      <c r="Q22" s="526">
        <v>0.23866348448687352</v>
      </c>
      <c r="R22" s="526">
        <v>0.52459016393442626</v>
      </c>
    </row>
    <row r="23" spans="1:18" ht="15" customHeight="1">
      <c r="A23" s="660" t="s">
        <v>301</v>
      </c>
      <c r="B23" s="527">
        <v>1.9912826461387045</v>
      </c>
      <c r="C23" s="527">
        <v>2.4174649508695474</v>
      </c>
      <c r="D23" s="527">
        <v>1.9752841332076034</v>
      </c>
      <c r="E23" s="527">
        <v>2.2583246917847677</v>
      </c>
      <c r="F23" s="527">
        <v>0.55299539170506917</v>
      </c>
      <c r="G23" s="527">
        <v>1.8536273569830615</v>
      </c>
      <c r="H23" s="527">
        <v>1.7872635779975707</v>
      </c>
      <c r="I23" s="527">
        <v>1.4086262777362253</v>
      </c>
      <c r="J23" s="527">
        <v>2.2881880024737167</v>
      </c>
      <c r="K23" s="527">
        <v>2.1927050390048493</v>
      </c>
      <c r="L23" s="527">
        <v>2.1529020710815647</v>
      </c>
      <c r="M23" s="527">
        <v>1.1901714870744817</v>
      </c>
      <c r="N23" s="527">
        <v>2.6148409893992932</v>
      </c>
      <c r="O23" s="527">
        <v>2.2290545734050733</v>
      </c>
      <c r="P23" s="527">
        <v>1.1822660098522169</v>
      </c>
      <c r="Q23" s="527">
        <v>0.79554494828957845</v>
      </c>
      <c r="R23" s="527">
        <v>2.7868852459016393</v>
      </c>
    </row>
    <row r="24" spans="1:18" ht="15" customHeight="1">
      <c r="A24" s="661" t="s">
        <v>300</v>
      </c>
      <c r="B24" s="526">
        <v>1.7827222983818998</v>
      </c>
      <c r="C24" s="526">
        <v>2.195452863544793</v>
      </c>
      <c r="D24" s="526">
        <v>1.1812000595563055</v>
      </c>
      <c r="E24" s="526">
        <v>0.87567692130429764</v>
      </c>
      <c r="F24" s="526">
        <v>0.39170506912442399</v>
      </c>
      <c r="G24" s="526">
        <v>0.19175455417066153</v>
      </c>
      <c r="H24" s="526">
        <v>0.38174561860142286</v>
      </c>
      <c r="I24" s="526">
        <v>0.60458738469209672</v>
      </c>
      <c r="J24" s="526">
        <v>0.30921459492888065</v>
      </c>
      <c r="K24" s="526">
        <v>0.40059034366434748</v>
      </c>
      <c r="L24" s="526">
        <v>2.1068780363078496</v>
      </c>
      <c r="M24" s="526">
        <v>10.967494241105708</v>
      </c>
      <c r="N24" s="526">
        <v>7.3498233215547701</v>
      </c>
      <c r="O24" s="526">
        <v>0.19765015921818382</v>
      </c>
      <c r="P24" s="526">
        <v>0.27093596059113301</v>
      </c>
      <c r="Q24" s="526">
        <v>0.19888623707239461</v>
      </c>
      <c r="R24" s="526">
        <v>0.36065573770491804</v>
      </c>
    </row>
    <row r="25" spans="1:18" ht="15" customHeight="1">
      <c r="A25" s="660" t="s">
        <v>299</v>
      </c>
      <c r="B25" s="527">
        <v>0.97718724735491569</v>
      </c>
      <c r="C25" s="527">
        <v>1.7802080335484933</v>
      </c>
      <c r="D25" s="527">
        <v>1.0223832448260461</v>
      </c>
      <c r="E25" s="527">
        <v>1.0197027307293467</v>
      </c>
      <c r="F25" s="527">
        <v>1.1059907834101383</v>
      </c>
      <c r="G25" s="527">
        <v>1.1824864173857463</v>
      </c>
      <c r="H25" s="527">
        <v>1.4922783272601077</v>
      </c>
      <c r="I25" s="527">
        <v>0.65445026178010468</v>
      </c>
      <c r="J25" s="527">
        <v>0.24737167594310452</v>
      </c>
      <c r="K25" s="527">
        <v>1.0225595614589922</v>
      </c>
      <c r="L25" s="527">
        <v>0.68013295832267961</v>
      </c>
      <c r="M25" s="527">
        <v>0.57588942922958786</v>
      </c>
      <c r="N25" s="527">
        <v>0.74204946996466437</v>
      </c>
      <c r="O25" s="527">
        <v>0.53804765564950041</v>
      </c>
      <c r="P25" s="527">
        <v>0.61576354679802958</v>
      </c>
      <c r="Q25" s="527">
        <v>1.1933174224343674</v>
      </c>
      <c r="R25" s="527">
        <v>1.2786885245901638</v>
      </c>
    </row>
    <row r="26" spans="1:18" ht="15" customHeight="1">
      <c r="A26" s="661" t="s">
        <v>298</v>
      </c>
      <c r="B26" s="526">
        <v>0.42239328857487668</v>
      </c>
      <c r="C26" s="526">
        <v>0.32890679603667311</v>
      </c>
      <c r="D26" s="526">
        <v>0.27792942577795421</v>
      </c>
      <c r="E26" s="526">
        <v>0.97361447171333093</v>
      </c>
      <c r="F26" s="526">
        <v>0.57603686635944706</v>
      </c>
      <c r="G26" s="526">
        <v>0.19175455417066153</v>
      </c>
      <c r="H26" s="526">
        <v>0.26028110359187923</v>
      </c>
      <c r="I26" s="526">
        <v>0.21191722762403392</v>
      </c>
      <c r="J26" s="526">
        <v>0.49474335188620905</v>
      </c>
      <c r="K26" s="526">
        <v>0.50600885515496519</v>
      </c>
      <c r="L26" s="526">
        <v>0.53694707236001016</v>
      </c>
      <c r="M26" s="526">
        <v>0.24315331456360381</v>
      </c>
      <c r="N26" s="526">
        <v>0.3180212014134276</v>
      </c>
      <c r="O26" s="526">
        <v>0.28549467442626553</v>
      </c>
      <c r="P26" s="526">
        <v>0.12315270935960591</v>
      </c>
      <c r="Q26" s="526">
        <v>3.9777247414478918E-2</v>
      </c>
      <c r="R26" s="526">
        <v>0.32786885245901637</v>
      </c>
    </row>
    <row r="27" spans="1:18" ht="15" customHeight="1">
      <c r="A27" s="660" t="s">
        <v>297</v>
      </c>
      <c r="B27" s="527">
        <v>5.5069305306571989E-2</v>
      </c>
      <c r="C27" s="527">
        <v>0.11100604366237718</v>
      </c>
      <c r="D27" s="527">
        <v>5.9556305523847344E-2</v>
      </c>
      <c r="E27" s="527">
        <v>6.9132388524023508E-2</v>
      </c>
      <c r="F27" s="527">
        <v>4.6082949308755762E-2</v>
      </c>
      <c r="G27" s="527">
        <v>3.1959092361776922E-2</v>
      </c>
      <c r="H27" s="527">
        <v>1.7352073572791948E-2</v>
      </c>
      <c r="I27" s="527">
        <v>4.3630017452006981E-2</v>
      </c>
      <c r="J27" s="527">
        <v>0.49474335188620905</v>
      </c>
      <c r="K27" s="527">
        <v>5.2709255745308874E-2</v>
      </c>
      <c r="L27" s="527">
        <v>3.579647149066735E-2</v>
      </c>
      <c r="M27" s="527">
        <v>1.2797542871768619E-2</v>
      </c>
      <c r="N27" s="527">
        <v>0</v>
      </c>
      <c r="O27" s="527">
        <v>3.2941693203030635E-2</v>
      </c>
      <c r="P27" s="527">
        <v>2.463054187192118E-2</v>
      </c>
      <c r="Q27" s="527">
        <v>0</v>
      </c>
      <c r="R27" s="527">
        <v>0</v>
      </c>
    </row>
    <row r="28" spans="1:18" ht="15" customHeight="1">
      <c r="A28" s="661" t="s">
        <v>296</v>
      </c>
      <c r="B28" s="526">
        <v>0.20387359836901123</v>
      </c>
      <c r="C28" s="526">
        <v>0.32068412613575631</v>
      </c>
      <c r="D28" s="526">
        <v>0.19355799295250387</v>
      </c>
      <c r="E28" s="526">
        <v>0.42055536352114303</v>
      </c>
      <c r="F28" s="526">
        <v>0.13824884792626729</v>
      </c>
      <c r="G28" s="526">
        <v>9.5877277085330767E-2</v>
      </c>
      <c r="H28" s="526">
        <v>0.29498525073746312</v>
      </c>
      <c r="I28" s="526">
        <v>0.18075292944402893</v>
      </c>
      <c r="J28" s="526">
        <v>0.4329004329004329</v>
      </c>
      <c r="K28" s="526">
        <v>0.1265022137887413</v>
      </c>
      <c r="L28" s="526">
        <v>0.10738941447200204</v>
      </c>
      <c r="M28" s="526">
        <v>5.1190171487074478E-2</v>
      </c>
      <c r="N28" s="526">
        <v>3.5335689045936397E-2</v>
      </c>
      <c r="O28" s="526">
        <v>0.26353354562424508</v>
      </c>
      <c r="P28" s="526">
        <v>2.463054187192118E-2</v>
      </c>
      <c r="Q28" s="526">
        <v>0.39777247414478922</v>
      </c>
      <c r="R28" s="526">
        <v>6.5573770491803282E-2</v>
      </c>
    </row>
    <row r="29" spans="1:18" ht="15" customHeight="1">
      <c r="A29" s="660" t="s">
        <v>295</v>
      </c>
      <c r="B29" s="527">
        <v>4.4149179233013456</v>
      </c>
      <c r="C29" s="527">
        <v>1.2498458249393578</v>
      </c>
      <c r="D29" s="527">
        <v>5.9953347560672983</v>
      </c>
      <c r="E29" s="527">
        <v>3.0187809655490261</v>
      </c>
      <c r="F29" s="527">
        <v>1.2211981566820276</v>
      </c>
      <c r="G29" s="527">
        <v>0.89485458612975388</v>
      </c>
      <c r="H29" s="527">
        <v>9.5956966857539481</v>
      </c>
      <c r="I29" s="527">
        <v>0.85390177013213664</v>
      </c>
      <c r="J29" s="527">
        <v>1.4842300556586272</v>
      </c>
      <c r="K29" s="527">
        <v>0.99093400801180698</v>
      </c>
      <c r="L29" s="527">
        <v>6.3692150345180263</v>
      </c>
      <c r="M29" s="527">
        <v>1.7404658305605323</v>
      </c>
      <c r="N29" s="527">
        <v>1.3780918727915195</v>
      </c>
      <c r="O29" s="527">
        <v>20.445810914681015</v>
      </c>
      <c r="P29" s="527">
        <v>0.56650246305418717</v>
      </c>
      <c r="Q29" s="527">
        <v>1.2330946698488463</v>
      </c>
      <c r="R29" s="527">
        <v>0.9508196721311476</v>
      </c>
    </row>
    <row r="30" spans="1:18" ht="15" customHeight="1">
      <c r="A30" s="661" t="s">
        <v>294</v>
      </c>
      <c r="B30" s="526">
        <v>3.5900500310497145</v>
      </c>
      <c r="C30" s="526">
        <v>1.9611067713686634</v>
      </c>
      <c r="D30" s="526">
        <v>2.9827783016526874</v>
      </c>
      <c r="E30" s="526">
        <v>5.1273188155317433</v>
      </c>
      <c r="F30" s="526">
        <v>17.718894009216591</v>
      </c>
      <c r="G30" s="526">
        <v>2.3010546500479387</v>
      </c>
      <c r="H30" s="526">
        <v>3.5745271559951415</v>
      </c>
      <c r="I30" s="526">
        <v>3.1912241336325109</v>
      </c>
      <c r="J30" s="526">
        <v>7.7303648732220163</v>
      </c>
      <c r="K30" s="526">
        <v>3.7212734556188067</v>
      </c>
      <c r="L30" s="526">
        <v>3.0503707491690104</v>
      </c>
      <c r="M30" s="526">
        <v>3.4553365753775274</v>
      </c>
      <c r="N30" s="526">
        <v>1.872791519434629</v>
      </c>
      <c r="O30" s="526">
        <v>4.2165367299879213</v>
      </c>
      <c r="P30" s="526">
        <v>1.5763546798029555</v>
      </c>
      <c r="Q30" s="526">
        <v>4.4550517104216389</v>
      </c>
      <c r="R30" s="526">
        <v>1.540983606557377</v>
      </c>
    </row>
    <row r="31" spans="1:18" ht="15" customHeight="1">
      <c r="A31" s="660" t="s">
        <v>293</v>
      </c>
      <c r="B31" s="527">
        <v>0.25132693592041899</v>
      </c>
      <c r="C31" s="527">
        <v>0.22612342227521276</v>
      </c>
      <c r="D31" s="527">
        <v>0.26304034939699239</v>
      </c>
      <c r="E31" s="527">
        <v>0.42631639589814491</v>
      </c>
      <c r="F31" s="527">
        <v>0.29953917050691248</v>
      </c>
      <c r="G31" s="527">
        <v>0.22371364653243847</v>
      </c>
      <c r="H31" s="527">
        <v>0.27763317716467117</v>
      </c>
      <c r="I31" s="527">
        <v>0.20568436798803291</v>
      </c>
      <c r="J31" s="527">
        <v>6.1842918985776131E-2</v>
      </c>
      <c r="K31" s="527">
        <v>0.28462998102466791</v>
      </c>
      <c r="L31" s="527">
        <v>0.21733571976476604</v>
      </c>
      <c r="M31" s="527">
        <v>0.15357051446122344</v>
      </c>
      <c r="N31" s="527">
        <v>0.17667844522968199</v>
      </c>
      <c r="O31" s="527">
        <v>0.29647523882727572</v>
      </c>
      <c r="P31" s="527">
        <v>2.463054187192118E-2</v>
      </c>
      <c r="Q31" s="527">
        <v>0.35799522673031026</v>
      </c>
      <c r="R31" s="527">
        <v>0.36065573770491804</v>
      </c>
    </row>
    <row r="32" spans="1:18" ht="15" customHeight="1">
      <c r="A32" s="661" t="s">
        <v>292</v>
      </c>
      <c r="B32" s="526">
        <v>0.47160415714670695</v>
      </c>
      <c r="C32" s="526">
        <v>0.35768614068988197</v>
      </c>
      <c r="D32" s="526">
        <v>0.9131966846989924</v>
      </c>
      <c r="E32" s="526">
        <v>0.3514229749971195</v>
      </c>
      <c r="F32" s="526">
        <v>0.32258064516129031</v>
      </c>
      <c r="G32" s="526">
        <v>0.25567273889421538</v>
      </c>
      <c r="H32" s="526">
        <v>0.32968939788304702</v>
      </c>
      <c r="I32" s="526">
        <v>0.50486163051608079</v>
      </c>
      <c r="J32" s="526">
        <v>0.7421150278293136</v>
      </c>
      <c r="K32" s="526">
        <v>0.2213788741302973</v>
      </c>
      <c r="L32" s="526">
        <v>0.36819227818972128</v>
      </c>
      <c r="M32" s="526">
        <v>0.46071154338367037</v>
      </c>
      <c r="N32" s="526">
        <v>0.24734982332155478</v>
      </c>
      <c r="O32" s="526">
        <v>0.5600087844515208</v>
      </c>
      <c r="P32" s="526">
        <v>1.1576354679802956</v>
      </c>
      <c r="Q32" s="526">
        <v>0.27844073190135243</v>
      </c>
      <c r="R32" s="526">
        <v>0.85245901639344268</v>
      </c>
    </row>
    <row r="33" spans="1:18" ht="15" customHeight="1">
      <c r="A33" s="660" t="s">
        <v>291</v>
      </c>
      <c r="B33" s="527">
        <v>0.15583441714412924</v>
      </c>
      <c r="C33" s="527">
        <v>0.16034206306787815</v>
      </c>
      <c r="D33" s="527">
        <v>0.37718993498436648</v>
      </c>
      <c r="E33" s="527">
        <v>0.23620232745708031</v>
      </c>
      <c r="F33" s="527">
        <v>0.2304147465437788</v>
      </c>
      <c r="G33" s="527">
        <v>0</v>
      </c>
      <c r="H33" s="527">
        <v>8.6760367863959742E-2</v>
      </c>
      <c r="I33" s="527">
        <v>9.3492894540014956E-2</v>
      </c>
      <c r="J33" s="527">
        <v>0.1855287569573284</v>
      </c>
      <c r="K33" s="527">
        <v>0.15812776723592661</v>
      </c>
      <c r="L33" s="527">
        <v>8.1820506264382517E-2</v>
      </c>
      <c r="M33" s="527">
        <v>0.14077297158945482</v>
      </c>
      <c r="N33" s="527">
        <v>0</v>
      </c>
      <c r="O33" s="527">
        <v>0.14274733721313276</v>
      </c>
      <c r="P33" s="527">
        <v>0</v>
      </c>
      <c r="Q33" s="527">
        <v>3.9777247414478918E-2</v>
      </c>
      <c r="R33" s="527">
        <v>0.16393442622950818</v>
      </c>
    </row>
    <row r="34" spans="1:18" ht="15" customHeight="1">
      <c r="A34" s="661" t="s">
        <v>290</v>
      </c>
      <c r="B34" s="526">
        <v>0.29292183673708505</v>
      </c>
      <c r="C34" s="526">
        <v>0.36179747564034043</v>
      </c>
      <c r="D34" s="526">
        <v>0.41193111320661074</v>
      </c>
      <c r="E34" s="526">
        <v>0.8583938241732918</v>
      </c>
      <c r="F34" s="526">
        <v>0.13824884792626729</v>
      </c>
      <c r="G34" s="526">
        <v>9.5877277085330767E-2</v>
      </c>
      <c r="H34" s="526">
        <v>0.50321013361096645</v>
      </c>
      <c r="I34" s="526">
        <v>0.23061580653203689</v>
      </c>
      <c r="J34" s="526">
        <v>0.24737167594310452</v>
      </c>
      <c r="K34" s="526">
        <v>0.2213788741302973</v>
      </c>
      <c r="L34" s="526">
        <v>7.6706724622858602E-2</v>
      </c>
      <c r="M34" s="526">
        <v>0.16636805733299206</v>
      </c>
      <c r="N34" s="526">
        <v>7.0671378091872794E-2</v>
      </c>
      <c r="O34" s="526">
        <v>0.21961128802020424</v>
      </c>
      <c r="P34" s="526">
        <v>4.926108374384236E-2</v>
      </c>
      <c r="Q34" s="526">
        <v>0.31821797931583135</v>
      </c>
      <c r="R34" s="526">
        <v>0.16393442622950818</v>
      </c>
    </row>
    <row r="35" spans="1:18" ht="15" customHeight="1">
      <c r="A35" s="660" t="s">
        <v>289</v>
      </c>
      <c r="B35" s="527">
        <v>1.2513620865408275</v>
      </c>
      <c r="C35" s="527">
        <v>2.0638901451301237</v>
      </c>
      <c r="D35" s="527">
        <v>0.72460171720680933</v>
      </c>
      <c r="E35" s="527">
        <v>2.4657218573568382</v>
      </c>
      <c r="F35" s="527">
        <v>0.57603686635944706</v>
      </c>
      <c r="G35" s="527">
        <v>0.6391818472355385</v>
      </c>
      <c r="H35" s="527">
        <v>1.370813812250564</v>
      </c>
      <c r="I35" s="527">
        <v>0.50486163051608079</v>
      </c>
      <c r="J35" s="527">
        <v>0.68027210884353739</v>
      </c>
      <c r="K35" s="527">
        <v>0.66413662239089188</v>
      </c>
      <c r="L35" s="527">
        <v>1.5699309639478396</v>
      </c>
      <c r="M35" s="527">
        <v>0.30714102892244688</v>
      </c>
      <c r="N35" s="527">
        <v>1.6607773851590106</v>
      </c>
      <c r="O35" s="527">
        <v>0.70275612166465362</v>
      </c>
      <c r="P35" s="527">
        <v>0.27093596059113301</v>
      </c>
      <c r="Q35" s="527">
        <v>0.39777247414478922</v>
      </c>
      <c r="R35" s="527">
        <v>0.36065573770491804</v>
      </c>
    </row>
    <row r="36" spans="1:18" ht="15" customHeight="1">
      <c r="A36" s="661" t="s">
        <v>288</v>
      </c>
      <c r="B36" s="526">
        <v>2.7768990122675663</v>
      </c>
      <c r="C36" s="526">
        <v>3.2726226205648974</v>
      </c>
      <c r="D36" s="526">
        <v>3.4939699240657105</v>
      </c>
      <c r="E36" s="526">
        <v>3.2146560663670929</v>
      </c>
      <c r="F36" s="526">
        <v>2.5806451612903225</v>
      </c>
      <c r="G36" s="526">
        <v>3.7072547139661229</v>
      </c>
      <c r="H36" s="526">
        <v>2.3772340794724971</v>
      </c>
      <c r="I36" s="526">
        <v>1.9010221889803041</v>
      </c>
      <c r="J36" s="526">
        <v>4.0816326530612246</v>
      </c>
      <c r="K36" s="526">
        <v>3.6896479021716213</v>
      </c>
      <c r="L36" s="526">
        <v>2.4699565328560471</v>
      </c>
      <c r="M36" s="526">
        <v>2.0476068594829795</v>
      </c>
      <c r="N36" s="526">
        <v>1.9787985865724382</v>
      </c>
      <c r="O36" s="526">
        <v>2.2619962666081039</v>
      </c>
      <c r="P36" s="526">
        <v>1.4285714285714286</v>
      </c>
      <c r="Q36" s="526">
        <v>2.2275258552108195</v>
      </c>
      <c r="R36" s="526">
        <v>3.081967213114754</v>
      </c>
    </row>
    <row r="37" spans="1:18" ht="15" customHeight="1">
      <c r="A37" s="660" t="s">
        <v>287</v>
      </c>
      <c r="B37" s="527">
        <v>0.78327299143496554</v>
      </c>
      <c r="C37" s="527">
        <v>0.53858487851005221</v>
      </c>
      <c r="D37" s="527">
        <v>1.3648320015881681</v>
      </c>
      <c r="E37" s="527">
        <v>0.69132388524023503</v>
      </c>
      <c r="F37" s="527">
        <v>0.85253456221198154</v>
      </c>
      <c r="G37" s="527">
        <v>0.22371364653243847</v>
      </c>
      <c r="H37" s="527">
        <v>0.57261842790213424</v>
      </c>
      <c r="I37" s="527">
        <v>0.45499875342807283</v>
      </c>
      <c r="J37" s="527">
        <v>0.927643784786642</v>
      </c>
      <c r="K37" s="527">
        <v>0.41113219481340924</v>
      </c>
      <c r="L37" s="527">
        <v>0.4755816926617234</v>
      </c>
      <c r="M37" s="527">
        <v>0.47350908625543897</v>
      </c>
      <c r="N37" s="527">
        <v>0.74204946996466437</v>
      </c>
      <c r="O37" s="527">
        <v>3.272208191501043</v>
      </c>
      <c r="P37" s="527">
        <v>0.41871921182266003</v>
      </c>
      <c r="Q37" s="527">
        <v>0.35799522673031026</v>
      </c>
      <c r="R37" s="527">
        <v>1.2786885245901638</v>
      </c>
    </row>
    <row r="38" spans="1:18" ht="15" customHeight="1">
      <c r="A38" s="661" t="s">
        <v>286</v>
      </c>
      <c r="B38" s="526">
        <v>3.1178600302295334</v>
      </c>
      <c r="C38" s="526">
        <v>3.2890679603667308</v>
      </c>
      <c r="D38" s="526">
        <v>2.9678892252717257</v>
      </c>
      <c r="E38" s="526">
        <v>2.9899758036640165</v>
      </c>
      <c r="F38" s="526">
        <v>2.2350230414746544</v>
      </c>
      <c r="G38" s="526">
        <v>3.1639501438159154</v>
      </c>
      <c r="H38" s="526">
        <v>3.5745271559951415</v>
      </c>
      <c r="I38" s="526">
        <v>3.3657442034405385</v>
      </c>
      <c r="J38" s="526">
        <v>2.1645021645021645</v>
      </c>
      <c r="K38" s="526">
        <v>3.847775669407548</v>
      </c>
      <c r="L38" s="526">
        <v>3.9861927895678857</v>
      </c>
      <c r="M38" s="526">
        <v>2.2395700025595087</v>
      </c>
      <c r="N38" s="526">
        <v>2.0494699646643109</v>
      </c>
      <c r="O38" s="526">
        <v>1.0980564401010211</v>
      </c>
      <c r="P38" s="526">
        <v>1.0344827586206897</v>
      </c>
      <c r="Q38" s="526">
        <v>2.9037390612569611</v>
      </c>
      <c r="R38" s="526">
        <v>1.8360655737704918</v>
      </c>
    </row>
    <row r="39" spans="1:18" ht="15" customHeight="1">
      <c r="A39" s="660" t="s">
        <v>285</v>
      </c>
      <c r="B39" s="527">
        <v>0.90044172612979956</v>
      </c>
      <c r="C39" s="527">
        <v>1.0442790774164372</v>
      </c>
      <c r="D39" s="527">
        <v>1.3449798997468856</v>
      </c>
      <c r="E39" s="527">
        <v>0.95057034220532322</v>
      </c>
      <c r="F39" s="527">
        <v>0.82949308755760376</v>
      </c>
      <c r="G39" s="527">
        <v>0.31959092361776925</v>
      </c>
      <c r="H39" s="527">
        <v>0.36439354502863092</v>
      </c>
      <c r="I39" s="527">
        <v>0.57342308651209173</v>
      </c>
      <c r="J39" s="527">
        <v>1.2368583797155226</v>
      </c>
      <c r="K39" s="527">
        <v>0.82226438962681847</v>
      </c>
      <c r="L39" s="527">
        <v>0.9844029659933522</v>
      </c>
      <c r="M39" s="527">
        <v>0.72945994369081135</v>
      </c>
      <c r="N39" s="527">
        <v>0.53003533568904593</v>
      </c>
      <c r="O39" s="527">
        <v>0.7906006368727353</v>
      </c>
      <c r="P39" s="527">
        <v>0.49261083743842365</v>
      </c>
      <c r="Q39" s="527">
        <v>0.35799522673031026</v>
      </c>
      <c r="R39" s="527">
        <v>1.0491803278688525</v>
      </c>
    </row>
    <row r="40" spans="1:18" ht="15" customHeight="1">
      <c r="A40" s="661" t="s">
        <v>284</v>
      </c>
      <c r="B40" s="526">
        <v>0.7528091204143087</v>
      </c>
      <c r="C40" s="526">
        <v>0.90449368910085104</v>
      </c>
      <c r="D40" s="526">
        <v>0.68986053898456501</v>
      </c>
      <c r="E40" s="526">
        <v>1.5151515151515151</v>
      </c>
      <c r="F40" s="526">
        <v>0.69124423963133641</v>
      </c>
      <c r="G40" s="526">
        <v>0.83093640140620018</v>
      </c>
      <c r="H40" s="526">
        <v>0.46850598646538261</v>
      </c>
      <c r="I40" s="526">
        <v>0.44876589379207177</v>
      </c>
      <c r="J40" s="526">
        <v>0.80395794681508959</v>
      </c>
      <c r="K40" s="526">
        <v>0.79063883617963315</v>
      </c>
      <c r="L40" s="526">
        <v>0.67501917668115574</v>
      </c>
      <c r="M40" s="526">
        <v>0.61428205784489376</v>
      </c>
      <c r="N40" s="526">
        <v>0.8127208480565371</v>
      </c>
      <c r="O40" s="526">
        <v>0.52706709124849016</v>
      </c>
      <c r="P40" s="526">
        <v>0.34482758620689657</v>
      </c>
      <c r="Q40" s="526">
        <v>0.23866348448687352</v>
      </c>
      <c r="R40" s="526">
        <v>0.55737704918032793</v>
      </c>
    </row>
    <row r="41" spans="1:18" ht="15" customHeight="1">
      <c r="A41" s="660" t="s">
        <v>283</v>
      </c>
      <c r="B41" s="527">
        <v>2.2513972371612359</v>
      </c>
      <c r="C41" s="527">
        <v>3.3014019652181066</v>
      </c>
      <c r="D41" s="527">
        <v>1.8760236240011912</v>
      </c>
      <c r="E41" s="527">
        <v>5.7898375388869692</v>
      </c>
      <c r="F41" s="527">
        <v>1.7511520737327189</v>
      </c>
      <c r="G41" s="527">
        <v>3.6752956216043464</v>
      </c>
      <c r="H41" s="527">
        <v>1.6310949158424433</v>
      </c>
      <c r="I41" s="527">
        <v>1.7327349788082771</v>
      </c>
      <c r="J41" s="527">
        <v>0.927643784786642</v>
      </c>
      <c r="K41" s="527">
        <v>2.9938857263335441</v>
      </c>
      <c r="L41" s="527">
        <v>0.9511633853234468</v>
      </c>
      <c r="M41" s="527">
        <v>1.3053493729203993</v>
      </c>
      <c r="N41" s="527">
        <v>0.9540636042402828</v>
      </c>
      <c r="O41" s="527">
        <v>1.6361040957505215</v>
      </c>
      <c r="P41" s="527">
        <v>0.98522167487684731</v>
      </c>
      <c r="Q41" s="527">
        <v>2.6252983293556085</v>
      </c>
      <c r="R41" s="527">
        <v>1.2786885245901638</v>
      </c>
    </row>
    <row r="42" spans="1:18" ht="15.75" customHeight="1">
      <c r="A42" s="659" t="s">
        <v>282</v>
      </c>
      <c r="B42" s="525">
        <v>37.460016169285389</v>
      </c>
      <c r="C42" s="525">
        <v>40.10196110677137</v>
      </c>
      <c r="D42" s="525">
        <v>41.873045808725003</v>
      </c>
      <c r="E42" s="525">
        <v>50.841110727042285</v>
      </c>
      <c r="F42" s="525">
        <v>43.018433179723502</v>
      </c>
      <c r="G42" s="525">
        <v>25.918823905401091</v>
      </c>
      <c r="H42" s="525">
        <v>38.712476140898836</v>
      </c>
      <c r="I42" s="525">
        <v>24.688357018199948</v>
      </c>
      <c r="J42" s="525">
        <v>35.621521335807046</v>
      </c>
      <c r="K42" s="525">
        <v>31.27767235926629</v>
      </c>
      <c r="L42" s="525">
        <v>35.469189465609816</v>
      </c>
      <c r="M42" s="525">
        <v>36.191451241361662</v>
      </c>
      <c r="N42" s="525">
        <v>44.487632508833926</v>
      </c>
      <c r="O42" s="525">
        <v>48.35840562204897</v>
      </c>
      <c r="P42" s="525">
        <v>15.123152709359605</v>
      </c>
      <c r="Q42" s="525">
        <v>27.804295942720763</v>
      </c>
      <c r="R42" s="525">
        <v>27.442622950819672</v>
      </c>
    </row>
    <row r="43" spans="1:18" ht="8.1" customHeight="1">
      <c r="A43" s="441"/>
      <c r="B43" s="664"/>
      <c r="C43" s="664"/>
      <c r="D43" s="664"/>
      <c r="E43" s="664"/>
      <c r="F43" s="664"/>
      <c r="G43" s="664"/>
      <c r="H43" s="664"/>
      <c r="I43" s="664"/>
      <c r="J43" s="664"/>
      <c r="K43" s="664"/>
      <c r="L43" s="664"/>
      <c r="M43" s="664"/>
      <c r="N43" s="664"/>
      <c r="O43" s="664"/>
      <c r="P43" s="664"/>
      <c r="Q43" s="664"/>
      <c r="R43" s="664"/>
    </row>
    <row r="44" spans="1:18" ht="24.95" customHeight="1">
      <c r="A44" s="440" t="s">
        <v>281</v>
      </c>
      <c r="B44" s="663"/>
      <c r="C44" s="663"/>
      <c r="D44" s="663"/>
      <c r="E44" s="663"/>
      <c r="F44" s="663"/>
      <c r="G44" s="663"/>
      <c r="H44" s="663"/>
      <c r="I44" s="663"/>
      <c r="J44" s="663"/>
      <c r="K44" s="663"/>
      <c r="L44" s="663"/>
      <c r="M44" s="663"/>
      <c r="N44" s="663"/>
      <c r="O44" s="663"/>
      <c r="P44" s="663"/>
      <c r="Q44" s="663"/>
      <c r="R44" s="662"/>
    </row>
    <row r="45" spans="1:18" ht="15" customHeight="1">
      <c r="A45" s="660" t="s">
        <v>280</v>
      </c>
      <c r="B45" s="527">
        <v>1.1681722849074954</v>
      </c>
      <c r="C45" s="527">
        <v>1.6979813345393249</v>
      </c>
      <c r="D45" s="527">
        <v>1.315201746984962</v>
      </c>
      <c r="E45" s="527">
        <v>1.4805853208895035</v>
      </c>
      <c r="F45" s="527">
        <v>0.89861751152073743</v>
      </c>
      <c r="G45" s="527">
        <v>1.3742409715564077</v>
      </c>
      <c r="H45" s="527">
        <v>0.88495575221238942</v>
      </c>
      <c r="I45" s="527">
        <v>1.2465719272001994</v>
      </c>
      <c r="J45" s="527">
        <v>0.80395794681508959</v>
      </c>
      <c r="K45" s="527">
        <v>1.0752688172043012</v>
      </c>
      <c r="L45" s="527">
        <v>0.79774993607772937</v>
      </c>
      <c r="M45" s="527">
        <v>0.83184028666496035</v>
      </c>
      <c r="N45" s="527">
        <v>0.6360424028268552</v>
      </c>
      <c r="O45" s="527">
        <v>1.0651147468979905</v>
      </c>
      <c r="P45" s="527">
        <v>0.7142857142857143</v>
      </c>
      <c r="Q45" s="527">
        <v>0.79554494828957845</v>
      </c>
      <c r="R45" s="527">
        <v>2.2950819672131146</v>
      </c>
    </row>
    <row r="46" spans="1:18" ht="15" customHeight="1">
      <c r="A46" s="661" t="s">
        <v>279</v>
      </c>
      <c r="B46" s="526">
        <v>3.745884448193844</v>
      </c>
      <c r="C46" s="526">
        <v>4.1113349504584136</v>
      </c>
      <c r="D46" s="526">
        <v>5.27569606432081</v>
      </c>
      <c r="E46" s="526">
        <v>4.1825095057034218</v>
      </c>
      <c r="F46" s="526">
        <v>2.3963133640552998</v>
      </c>
      <c r="G46" s="526">
        <v>3.4835410674336846</v>
      </c>
      <c r="H46" s="526">
        <v>1.8046156515703626</v>
      </c>
      <c r="I46" s="526">
        <v>4.1386187983046625</v>
      </c>
      <c r="J46" s="526">
        <v>1.855287569573284</v>
      </c>
      <c r="K46" s="526">
        <v>1.4758591608686484</v>
      </c>
      <c r="L46" s="526">
        <v>4.1626182562004601</v>
      </c>
      <c r="M46" s="526">
        <v>3.2761709751727666</v>
      </c>
      <c r="N46" s="526">
        <v>3.9222614840989398</v>
      </c>
      <c r="O46" s="526">
        <v>1.8008125617656749</v>
      </c>
      <c r="P46" s="526">
        <v>3.7931034482758621</v>
      </c>
      <c r="Q46" s="526">
        <v>2.4661893396976926</v>
      </c>
      <c r="R46" s="526">
        <v>2.5901639344262297</v>
      </c>
    </row>
    <row r="47" spans="1:18" ht="15" customHeight="1">
      <c r="A47" s="660" t="s">
        <v>278</v>
      </c>
      <c r="B47" s="527">
        <v>10.73441362906722</v>
      </c>
      <c r="C47" s="527">
        <v>11.462401841878057</v>
      </c>
      <c r="D47" s="527">
        <v>9.6481214948632683</v>
      </c>
      <c r="E47" s="527">
        <v>6.233437031916119</v>
      </c>
      <c r="F47" s="527">
        <v>6.0368663594470044</v>
      </c>
      <c r="G47" s="527">
        <v>7.9897730904442312</v>
      </c>
      <c r="H47" s="527">
        <v>9.4048238764532357</v>
      </c>
      <c r="I47" s="527">
        <v>8.7447020693093993</v>
      </c>
      <c r="J47" s="527">
        <v>10.080395794681509</v>
      </c>
      <c r="K47" s="527">
        <v>19.512966476913345</v>
      </c>
      <c r="L47" s="527">
        <v>10.923037586295065</v>
      </c>
      <c r="M47" s="527">
        <v>6.9746608651138979</v>
      </c>
      <c r="N47" s="527">
        <v>6.0070671378091873</v>
      </c>
      <c r="O47" s="527">
        <v>14.340617107719336</v>
      </c>
      <c r="P47" s="527">
        <v>22.290640394088669</v>
      </c>
      <c r="Q47" s="527">
        <v>8.8305489260143197</v>
      </c>
      <c r="R47" s="527">
        <v>20.262295081967213</v>
      </c>
    </row>
    <row r="48" spans="1:18" ht="15" customHeight="1">
      <c r="A48" s="661" t="s">
        <v>277</v>
      </c>
      <c r="B48" s="526">
        <v>1.1236481657234585</v>
      </c>
      <c r="C48" s="526">
        <v>1.3032931792953171</v>
      </c>
      <c r="D48" s="526">
        <v>1.1315698049530996</v>
      </c>
      <c r="E48" s="526">
        <v>1.1579675077773937</v>
      </c>
      <c r="F48" s="526">
        <v>1.5898617511520736</v>
      </c>
      <c r="G48" s="526">
        <v>1.4701182486417386</v>
      </c>
      <c r="H48" s="526">
        <v>0.90230782578518132</v>
      </c>
      <c r="I48" s="526">
        <v>1.0533532784841684</v>
      </c>
      <c r="J48" s="526">
        <v>0.24737167594310452</v>
      </c>
      <c r="K48" s="526">
        <v>0.8960573476702508</v>
      </c>
      <c r="L48" s="526">
        <v>1.2758885195602148</v>
      </c>
      <c r="M48" s="526">
        <v>0.97261325825441525</v>
      </c>
      <c r="N48" s="526">
        <v>1.2367491166077738</v>
      </c>
      <c r="O48" s="526">
        <v>0.36235862523333695</v>
      </c>
      <c r="P48" s="526">
        <v>0.73891625615763545</v>
      </c>
      <c r="Q48" s="526">
        <v>1.5513126491646778</v>
      </c>
      <c r="R48" s="526">
        <v>1.1475409836065573</v>
      </c>
    </row>
    <row r="49" spans="1:18" ht="15" customHeight="1">
      <c r="A49" s="660" t="s">
        <v>276</v>
      </c>
      <c r="B49" s="527">
        <v>2.4716744583875236</v>
      </c>
      <c r="C49" s="527">
        <v>2.6435883731447603</v>
      </c>
      <c r="D49" s="527">
        <v>2.5509950866047943</v>
      </c>
      <c r="E49" s="527">
        <v>1.2616660905634289</v>
      </c>
      <c r="F49" s="527">
        <v>1.566820276497696</v>
      </c>
      <c r="G49" s="527">
        <v>4.1546820070310009</v>
      </c>
      <c r="H49" s="527">
        <v>2.741627624501128</v>
      </c>
      <c r="I49" s="527">
        <v>2.7112939416604336</v>
      </c>
      <c r="J49" s="527">
        <v>4.4526901669758807</v>
      </c>
      <c r="K49" s="527">
        <v>1.8026565464895636</v>
      </c>
      <c r="L49" s="527">
        <v>2.700076706724623</v>
      </c>
      <c r="M49" s="527">
        <v>1.8684412592782185</v>
      </c>
      <c r="N49" s="527">
        <v>2.5795053003533566</v>
      </c>
      <c r="O49" s="527">
        <v>2.4267047326232567</v>
      </c>
      <c r="P49" s="527">
        <v>3.3004926108374382</v>
      </c>
      <c r="Q49" s="527">
        <v>3.2617342879872711</v>
      </c>
      <c r="R49" s="527">
        <v>3.180327868852459</v>
      </c>
    </row>
    <row r="50" spans="1:18" ht="15" customHeight="1">
      <c r="A50" s="661" t="s">
        <v>275</v>
      </c>
      <c r="B50" s="526">
        <v>0.7908889591901298</v>
      </c>
      <c r="C50" s="526">
        <v>0.80993298524030755</v>
      </c>
      <c r="D50" s="526">
        <v>0.37718993498436648</v>
      </c>
      <c r="E50" s="526">
        <v>0.68556285286323304</v>
      </c>
      <c r="F50" s="526">
        <v>0.80645161290322576</v>
      </c>
      <c r="G50" s="526">
        <v>1.0546500479386385</v>
      </c>
      <c r="H50" s="526">
        <v>0.52056220718375845</v>
      </c>
      <c r="I50" s="526">
        <v>0.69184741959611062</v>
      </c>
      <c r="J50" s="526">
        <v>0.80395794681508959</v>
      </c>
      <c r="K50" s="526">
        <v>1.0541851149061774</v>
      </c>
      <c r="L50" s="526">
        <v>1.1454870877013552</v>
      </c>
      <c r="M50" s="526">
        <v>0.35833120040952138</v>
      </c>
      <c r="N50" s="526">
        <v>1.342756183745583</v>
      </c>
      <c r="O50" s="526">
        <v>0.49412539804545957</v>
      </c>
      <c r="P50" s="526">
        <v>0.56650246305418717</v>
      </c>
      <c r="Q50" s="526">
        <v>0.71599045346062051</v>
      </c>
      <c r="R50" s="526">
        <v>1.180327868852459</v>
      </c>
    </row>
    <row r="51" spans="1:18" ht="15" customHeight="1">
      <c r="A51" s="660" t="s">
        <v>274</v>
      </c>
      <c r="B51" s="527">
        <v>1.5062040845020914</v>
      </c>
      <c r="C51" s="527">
        <v>1.122394441475147</v>
      </c>
      <c r="D51" s="527">
        <v>1.3300908233659239</v>
      </c>
      <c r="E51" s="527">
        <v>1.3480815762184584</v>
      </c>
      <c r="F51" s="527">
        <v>1.0138248847926268</v>
      </c>
      <c r="G51" s="527">
        <v>1.6938318951741769</v>
      </c>
      <c r="H51" s="527">
        <v>1.1105327086586847</v>
      </c>
      <c r="I51" s="527">
        <v>1.9072550486163051</v>
      </c>
      <c r="J51" s="527">
        <v>1.7934446505875077</v>
      </c>
      <c r="K51" s="527">
        <v>2.4140839131351464</v>
      </c>
      <c r="L51" s="527">
        <v>1.8460751725901305</v>
      </c>
      <c r="M51" s="527">
        <v>0.76785257230611714</v>
      </c>
      <c r="N51" s="527">
        <v>1.7667844522968199</v>
      </c>
      <c r="O51" s="527">
        <v>0.92236740968485775</v>
      </c>
      <c r="P51" s="527">
        <v>1.3793103448275863</v>
      </c>
      <c r="Q51" s="527">
        <v>1.7501988862370723</v>
      </c>
      <c r="R51" s="527">
        <v>1.8032786885245904</v>
      </c>
    </row>
    <row r="52" spans="1:18" ht="15" customHeight="1">
      <c r="A52" s="661" t="s">
        <v>273</v>
      </c>
      <c r="B52" s="526">
        <v>3.0446295710452622</v>
      </c>
      <c r="C52" s="526">
        <v>2.9067138099740983</v>
      </c>
      <c r="D52" s="526">
        <v>1.4938706635565042</v>
      </c>
      <c r="E52" s="526">
        <v>2.0394054614586934</v>
      </c>
      <c r="F52" s="526">
        <v>2.8341013824884795</v>
      </c>
      <c r="G52" s="526">
        <v>6.1681048258229465</v>
      </c>
      <c r="H52" s="526">
        <v>2.4986985944820406</v>
      </c>
      <c r="I52" s="526">
        <v>6.9683370730491152</v>
      </c>
      <c r="J52" s="526">
        <v>0.24737167594310452</v>
      </c>
      <c r="K52" s="526">
        <v>2.9411764705882351</v>
      </c>
      <c r="L52" s="526">
        <v>2.9762209153669139</v>
      </c>
      <c r="M52" s="526">
        <v>5.490145891988738</v>
      </c>
      <c r="N52" s="526">
        <v>7.5618374558303891</v>
      </c>
      <c r="O52" s="526">
        <v>0.45020314044141874</v>
      </c>
      <c r="P52" s="526">
        <v>0.96059113300492605</v>
      </c>
      <c r="Q52" s="526">
        <v>2.5457438345266508</v>
      </c>
      <c r="R52" s="526">
        <v>0.75409836065573776</v>
      </c>
    </row>
    <row r="53" spans="1:18" ht="15" customHeight="1">
      <c r="A53" s="660" t="s">
        <v>272</v>
      </c>
      <c r="B53" s="527">
        <v>1.446448029807726</v>
      </c>
      <c r="C53" s="527">
        <v>0.85926900464580858</v>
      </c>
      <c r="D53" s="527">
        <v>0.75934289542905353</v>
      </c>
      <c r="E53" s="527">
        <v>0.26500748934209012</v>
      </c>
      <c r="F53" s="527">
        <v>0.55299539170506917</v>
      </c>
      <c r="G53" s="527">
        <v>0.89485458612975388</v>
      </c>
      <c r="H53" s="527">
        <v>0.36439354502863092</v>
      </c>
      <c r="I53" s="527">
        <v>3.1101969583644977</v>
      </c>
      <c r="J53" s="527">
        <v>3.0921459492888066</v>
      </c>
      <c r="K53" s="527">
        <v>0.72738772928526252</v>
      </c>
      <c r="L53" s="527">
        <v>2.5236512400920481</v>
      </c>
      <c r="M53" s="527">
        <v>2.1371896595853599</v>
      </c>
      <c r="N53" s="527">
        <v>3.8162544169611312</v>
      </c>
      <c r="O53" s="527">
        <v>0.54902822005051055</v>
      </c>
      <c r="P53" s="527">
        <v>0.32019704433497537</v>
      </c>
      <c r="Q53" s="527">
        <v>1.1137629276054097</v>
      </c>
      <c r="R53" s="527">
        <v>0.55737704918032793</v>
      </c>
    </row>
    <row r="54" spans="1:18" ht="15" customHeight="1">
      <c r="A54" s="661" t="s">
        <v>271</v>
      </c>
      <c r="B54" s="526">
        <v>1.5132342085837813</v>
      </c>
      <c r="C54" s="526">
        <v>2.0967808247337913</v>
      </c>
      <c r="D54" s="526">
        <v>2.724700977716016</v>
      </c>
      <c r="E54" s="526">
        <v>1.1637285401543958</v>
      </c>
      <c r="F54" s="526">
        <v>0.73732718894009219</v>
      </c>
      <c r="G54" s="526">
        <v>3.8350910834132312</v>
      </c>
      <c r="H54" s="526">
        <v>1.1625889293770606</v>
      </c>
      <c r="I54" s="526">
        <v>1.2652705061082026</v>
      </c>
      <c r="J54" s="526">
        <v>0.927643784786642</v>
      </c>
      <c r="K54" s="526">
        <v>0.78009698503057134</v>
      </c>
      <c r="L54" s="526">
        <v>1.2400920480695474</v>
      </c>
      <c r="M54" s="526">
        <v>0.99820834399795244</v>
      </c>
      <c r="N54" s="526">
        <v>1.3780918727915195</v>
      </c>
      <c r="O54" s="526">
        <v>1.2298232129131437</v>
      </c>
      <c r="P54" s="526">
        <v>0.68965517241379315</v>
      </c>
      <c r="Q54" s="526">
        <v>1.0342084327764518</v>
      </c>
      <c r="R54" s="526">
        <v>1.4098360655737705</v>
      </c>
    </row>
    <row r="55" spans="1:18" ht="15" customHeight="1">
      <c r="A55" s="660" t="s">
        <v>270</v>
      </c>
      <c r="B55" s="527">
        <v>5.2995418702473431</v>
      </c>
      <c r="C55" s="527">
        <v>4.4607984212473788</v>
      </c>
      <c r="D55" s="527">
        <v>5.6082187701622912</v>
      </c>
      <c r="E55" s="527">
        <v>5.3980873372508356</v>
      </c>
      <c r="F55" s="527">
        <v>11.036866359447005</v>
      </c>
      <c r="G55" s="527">
        <v>4.5062320230105462</v>
      </c>
      <c r="H55" s="527">
        <v>6.2814506333506852</v>
      </c>
      <c r="I55" s="527">
        <v>4.8927948142607827</v>
      </c>
      <c r="J55" s="527">
        <v>7.2356215213358066</v>
      </c>
      <c r="K55" s="527">
        <v>5.1971326164874547</v>
      </c>
      <c r="L55" s="527">
        <v>4.9424699565328556</v>
      </c>
      <c r="M55" s="527">
        <v>5.3621704632710525</v>
      </c>
      <c r="N55" s="527">
        <v>3.2155477031802118</v>
      </c>
      <c r="O55" s="527">
        <v>5.2047875260788405</v>
      </c>
      <c r="P55" s="527">
        <v>5.4187192118226601</v>
      </c>
      <c r="Q55" s="527">
        <v>6.6030230708035003</v>
      </c>
      <c r="R55" s="527">
        <v>7.0163934426229506</v>
      </c>
    </row>
    <row r="56" spans="1:18" ht="15" customHeight="1">
      <c r="A56" s="661" t="s">
        <v>269</v>
      </c>
      <c r="B56" s="526">
        <v>0.34799114204365705</v>
      </c>
      <c r="C56" s="526">
        <v>0.46046951445134238</v>
      </c>
      <c r="D56" s="526">
        <v>0.26800337485731301</v>
      </c>
      <c r="E56" s="526">
        <v>0.35718400737412143</v>
      </c>
      <c r="F56" s="526">
        <v>0.20737327188940094</v>
      </c>
      <c r="G56" s="526">
        <v>0.28763183125599234</v>
      </c>
      <c r="H56" s="526">
        <v>0.26028110359187923</v>
      </c>
      <c r="I56" s="526">
        <v>0.47993019197207681</v>
      </c>
      <c r="J56" s="526">
        <v>0.55658627087198509</v>
      </c>
      <c r="K56" s="526">
        <v>0.20029517183217374</v>
      </c>
      <c r="L56" s="526">
        <v>0.38097673229353107</v>
      </c>
      <c r="M56" s="526">
        <v>0.29434348605067828</v>
      </c>
      <c r="N56" s="526">
        <v>0.17667844522968199</v>
      </c>
      <c r="O56" s="526">
        <v>0.20863072361919399</v>
      </c>
      <c r="P56" s="526">
        <v>0.29556650246305421</v>
      </c>
      <c r="Q56" s="526">
        <v>0.27844073190135243</v>
      </c>
      <c r="R56" s="526">
        <v>0.42622950819672134</v>
      </c>
    </row>
    <row r="57" spans="1:18" ht="15" customHeight="1">
      <c r="A57" s="660" t="s">
        <v>268</v>
      </c>
      <c r="B57" s="527">
        <v>1.3169765779699345</v>
      </c>
      <c r="C57" s="527">
        <v>1.4142992229576945</v>
      </c>
      <c r="D57" s="527">
        <v>1.2754975433023972</v>
      </c>
      <c r="E57" s="527">
        <v>0.86991588892729577</v>
      </c>
      <c r="F57" s="527">
        <v>0.94470046082949299</v>
      </c>
      <c r="G57" s="527">
        <v>0.83093640140620018</v>
      </c>
      <c r="H57" s="527">
        <v>1.2840534443866041</v>
      </c>
      <c r="I57" s="527">
        <v>2.1815008726003491</v>
      </c>
      <c r="J57" s="527">
        <v>0.68027210884353739</v>
      </c>
      <c r="K57" s="527">
        <v>2.4984187223276404</v>
      </c>
      <c r="L57" s="527">
        <v>1.4625415494758374</v>
      </c>
      <c r="M57" s="527">
        <v>1.1517788584591757</v>
      </c>
      <c r="N57" s="527">
        <v>0.91872791519434627</v>
      </c>
      <c r="O57" s="527">
        <v>0.21961128802020424</v>
      </c>
      <c r="P57" s="527">
        <v>0.27093596059113301</v>
      </c>
      <c r="Q57" s="527">
        <v>1.1535401750198886</v>
      </c>
      <c r="R57" s="527">
        <v>0.29508196721311475</v>
      </c>
    </row>
    <row r="58" spans="1:18" ht="15" customHeight="1">
      <c r="A58" s="661" t="s">
        <v>267</v>
      </c>
      <c r="B58" s="526">
        <v>3.1284052163520681</v>
      </c>
      <c r="C58" s="526">
        <v>2.7011470624511777</v>
      </c>
      <c r="D58" s="526">
        <v>3.9406422154945657</v>
      </c>
      <c r="E58" s="526">
        <v>2.4945270192418483</v>
      </c>
      <c r="F58" s="526">
        <v>3.6405529953917046</v>
      </c>
      <c r="G58" s="526">
        <v>2.8124001278363697</v>
      </c>
      <c r="H58" s="526">
        <v>4.5115391289259064</v>
      </c>
      <c r="I58" s="526">
        <v>4.0949887808526553</v>
      </c>
      <c r="J58" s="526">
        <v>2.2263450834879404</v>
      </c>
      <c r="K58" s="526">
        <v>2.6460046384145057</v>
      </c>
      <c r="L58" s="526">
        <v>2.6003579647149064</v>
      </c>
      <c r="M58" s="526">
        <v>4.4919375479907862</v>
      </c>
      <c r="N58" s="526">
        <v>2.0848056537102475</v>
      </c>
      <c r="O58" s="526">
        <v>2.8439661798616447</v>
      </c>
      <c r="P58" s="526">
        <v>3.7192118226600983</v>
      </c>
      <c r="Q58" s="526">
        <v>3.2219570405727929</v>
      </c>
      <c r="R58" s="526">
        <v>2.8852459016393444</v>
      </c>
    </row>
    <row r="59" spans="1:18" ht="15" customHeight="1">
      <c r="A59" s="660" t="s">
        <v>266</v>
      </c>
      <c r="B59" s="527">
        <v>0.78092961674106876</v>
      </c>
      <c r="C59" s="527">
        <v>0.48513752415409284</v>
      </c>
      <c r="D59" s="527">
        <v>0.49133952057174052</v>
      </c>
      <c r="E59" s="527">
        <v>0.84111072704228607</v>
      </c>
      <c r="F59" s="527">
        <v>0.85253456221198154</v>
      </c>
      <c r="G59" s="527">
        <v>0.4793863854266539</v>
      </c>
      <c r="H59" s="527">
        <v>0.41644976574700676</v>
      </c>
      <c r="I59" s="527">
        <v>0.92246322612814757</v>
      </c>
      <c r="J59" s="527">
        <v>1.0513296227581941</v>
      </c>
      <c r="K59" s="527">
        <v>1.5707358212102045</v>
      </c>
      <c r="L59" s="527">
        <v>0.62899514190744055</v>
      </c>
      <c r="M59" s="527">
        <v>0.37112874328128997</v>
      </c>
      <c r="N59" s="527">
        <v>0.28268551236749118</v>
      </c>
      <c r="O59" s="527">
        <v>1.9435598989788077</v>
      </c>
      <c r="P59" s="527">
        <v>1.2561576354679802</v>
      </c>
      <c r="Q59" s="527">
        <v>0.67621320604614155</v>
      </c>
      <c r="R59" s="527">
        <v>1.7049180327868854</v>
      </c>
    </row>
    <row r="60" spans="1:18" ht="15.75" customHeight="1">
      <c r="A60" s="659" t="s">
        <v>265</v>
      </c>
      <c r="B60" s="525">
        <v>62.539983830714604</v>
      </c>
      <c r="C60" s="525">
        <v>59.89803889322863</v>
      </c>
      <c r="D60" s="525">
        <v>58.126954191275004</v>
      </c>
      <c r="E60" s="525">
        <v>49.158889272957715</v>
      </c>
      <c r="F60" s="525">
        <v>56.981566820276498</v>
      </c>
      <c r="G60" s="525">
        <v>74.081176094598916</v>
      </c>
      <c r="H60" s="525">
        <v>61.287523859101171</v>
      </c>
      <c r="I60" s="525">
        <v>75.311642981800048</v>
      </c>
      <c r="J60" s="525">
        <v>64.378478664192954</v>
      </c>
      <c r="K60" s="525">
        <v>68.72232764073371</v>
      </c>
      <c r="L60" s="525">
        <v>64.530810534390184</v>
      </c>
      <c r="M60" s="525">
        <v>63.808548758638338</v>
      </c>
      <c r="N60" s="525">
        <v>55.512367491166081</v>
      </c>
      <c r="O60" s="525">
        <v>51.64159437795103</v>
      </c>
      <c r="P60" s="525">
        <v>84.876847290640384</v>
      </c>
      <c r="Q60" s="525">
        <v>72.195704057279229</v>
      </c>
      <c r="R60" s="525">
        <v>72.557377049180332</v>
      </c>
    </row>
    <row r="61" spans="1:18" ht="8.1" customHeight="1">
      <c r="A61" s="438"/>
      <c r="B61" s="437"/>
      <c r="C61" s="437"/>
      <c r="D61" s="437"/>
      <c r="E61" s="437"/>
      <c r="F61" s="437"/>
      <c r="G61" s="437"/>
      <c r="H61" s="437"/>
      <c r="I61" s="437"/>
      <c r="J61" s="437"/>
      <c r="K61" s="437"/>
      <c r="L61" s="437"/>
      <c r="M61" s="437"/>
      <c r="N61" s="437"/>
      <c r="O61" s="437"/>
      <c r="P61" s="437"/>
      <c r="Q61" s="437"/>
      <c r="R61" s="437"/>
    </row>
    <row r="62" spans="1:18" ht="15.75" customHeight="1">
      <c r="A62" s="87" t="s">
        <v>264</v>
      </c>
      <c r="B62" s="403">
        <v>100</v>
      </c>
      <c r="C62" s="403">
        <v>100</v>
      </c>
      <c r="D62" s="403">
        <v>100</v>
      </c>
      <c r="E62" s="403">
        <v>100</v>
      </c>
      <c r="F62" s="403">
        <v>100</v>
      </c>
      <c r="G62" s="403">
        <v>100</v>
      </c>
      <c r="H62" s="403">
        <v>100</v>
      </c>
      <c r="I62" s="403">
        <v>100</v>
      </c>
      <c r="J62" s="403">
        <v>100</v>
      </c>
      <c r="K62" s="403">
        <v>100</v>
      </c>
      <c r="L62" s="403">
        <v>100</v>
      </c>
      <c r="M62" s="403">
        <v>100</v>
      </c>
      <c r="N62" s="403">
        <v>100</v>
      </c>
      <c r="O62" s="403">
        <v>100</v>
      </c>
      <c r="P62" s="403">
        <v>100</v>
      </c>
      <c r="Q62" s="403">
        <v>100</v>
      </c>
      <c r="R62" s="403">
        <v>100</v>
      </c>
    </row>
    <row r="63" spans="1:18">
      <c r="A63" s="436"/>
      <c r="B63" s="436"/>
      <c r="C63" s="436"/>
      <c r="D63" s="436"/>
      <c r="E63" s="436"/>
      <c r="F63" s="436"/>
      <c r="G63" s="436"/>
      <c r="H63" s="436"/>
      <c r="I63" s="436"/>
      <c r="J63" s="436"/>
      <c r="K63" s="436"/>
      <c r="L63" s="436"/>
      <c r="M63" s="436"/>
      <c r="N63" s="436"/>
      <c r="O63" s="436"/>
      <c r="P63" s="436"/>
      <c r="Q63" s="436"/>
      <c r="R63" s="436"/>
    </row>
    <row r="64" spans="1:18">
      <c r="A64" s="435" t="s">
        <v>263</v>
      </c>
      <c r="G64" s="84"/>
      <c r="H64" s="436"/>
      <c r="I64" s="436"/>
      <c r="J64" s="436"/>
      <c r="K64" s="436"/>
      <c r="L64" s="436"/>
      <c r="M64" s="436"/>
      <c r="N64" s="436"/>
      <c r="O64" s="436"/>
      <c r="P64" s="436"/>
      <c r="Q64" s="436"/>
      <c r="R64" s="436"/>
    </row>
    <row r="65" spans="1:18">
      <c r="G65" s="84"/>
      <c r="H65" s="436"/>
      <c r="I65" s="436"/>
      <c r="J65" s="436"/>
      <c r="K65" s="436"/>
      <c r="L65" s="436"/>
      <c r="M65" s="436"/>
      <c r="N65" s="436"/>
      <c r="O65" s="436"/>
      <c r="P65" s="436"/>
      <c r="Q65" s="436"/>
      <c r="R65" s="436"/>
    </row>
    <row r="66" spans="1:18">
      <c r="C66" s="436"/>
      <c r="D66" s="436"/>
      <c r="E66" s="436"/>
      <c r="F66" s="436"/>
      <c r="G66" s="436"/>
      <c r="H66" s="436"/>
      <c r="I66" s="436"/>
      <c r="J66" s="436"/>
      <c r="K66" s="436"/>
      <c r="L66" s="436"/>
      <c r="M66" s="436"/>
      <c r="N66" s="436"/>
      <c r="O66" s="436"/>
      <c r="P66" s="436"/>
      <c r="Q66" s="436"/>
      <c r="R66" s="436"/>
    </row>
    <row r="67" spans="1:18">
      <c r="A67" s="79" t="s">
        <v>28</v>
      </c>
      <c r="C67" s="436"/>
      <c r="D67" s="436"/>
      <c r="E67" s="436"/>
      <c r="F67" s="436"/>
      <c r="G67" s="436"/>
      <c r="H67" s="436"/>
      <c r="I67" s="436"/>
      <c r="J67" s="436"/>
      <c r="K67" s="436"/>
      <c r="L67" s="436"/>
      <c r="M67" s="436"/>
      <c r="N67" s="436"/>
      <c r="O67" s="436"/>
      <c r="P67" s="436"/>
      <c r="Q67" s="436"/>
      <c r="R67" s="436"/>
    </row>
  </sheetData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fitToHeight="2" orientation="portrait" r:id="rId1"/>
  <headerFooter alignWithMargins="0">
    <oddHeader>&amp;C&amp;8-46-</oddHeader>
    <oddFooter>&amp;C&amp;8Statistische Ämter des Bundes und der Länder, Internationale Bildungsindikatoren, 2014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RowHeight="12.75"/>
  <cols>
    <col min="1" max="1" width="24" style="145" customWidth="1"/>
    <col min="2" max="8" width="13.7109375" style="7" customWidth="1"/>
    <col min="9" max="16384" width="11.42578125" style="6"/>
  </cols>
  <sheetData>
    <row r="1" spans="1:8">
      <c r="A1" s="739" t="s">
        <v>461</v>
      </c>
    </row>
    <row r="2" spans="1:8">
      <c r="H2" s="136"/>
    </row>
    <row r="3" spans="1:8" ht="15.75">
      <c r="A3" s="171" t="s">
        <v>384</v>
      </c>
      <c r="B3" s="530"/>
      <c r="C3" s="531"/>
      <c r="D3" s="531"/>
      <c r="E3" s="531"/>
      <c r="F3" s="530"/>
      <c r="G3" s="530"/>
    </row>
    <row r="4" spans="1:8" ht="30" customHeight="1">
      <c r="A4" s="242" t="s">
        <v>383</v>
      </c>
      <c r="B4" s="529"/>
      <c r="C4" s="48"/>
      <c r="D4" s="48"/>
      <c r="E4" s="48"/>
      <c r="F4" s="529"/>
      <c r="G4" s="528"/>
      <c r="H4" s="47"/>
    </row>
    <row r="5" spans="1:8" ht="18" customHeight="1">
      <c r="A5" s="223"/>
      <c r="B5" s="667" t="s">
        <v>382</v>
      </c>
      <c r="C5" s="667"/>
      <c r="D5" s="667"/>
      <c r="E5" s="667" t="s">
        <v>381</v>
      </c>
      <c r="F5" s="667"/>
      <c r="G5" s="667"/>
      <c r="H5" s="667"/>
    </row>
    <row r="6" spans="1:8" ht="38.25" customHeight="1">
      <c r="A6" s="223" t="s">
        <v>0</v>
      </c>
      <c r="B6" s="666" t="s">
        <v>380</v>
      </c>
      <c r="C6" s="666" t="s">
        <v>379</v>
      </c>
      <c r="D6" s="666" t="s">
        <v>257</v>
      </c>
      <c r="E6" s="666" t="s">
        <v>365</v>
      </c>
      <c r="F6" s="666" t="s">
        <v>364</v>
      </c>
      <c r="G6" s="666" t="s">
        <v>378</v>
      </c>
      <c r="H6" s="666" t="s">
        <v>257</v>
      </c>
    </row>
    <row r="7" spans="1:8" ht="15" customHeight="1">
      <c r="A7" s="59" t="s">
        <v>1</v>
      </c>
      <c r="B7" s="527">
        <v>4.9540839622205919</v>
      </c>
      <c r="C7" s="527">
        <v>3.2611673447191425</v>
      </c>
      <c r="D7" s="527">
        <v>8.2152513069397344</v>
      </c>
      <c r="E7" s="527">
        <v>5.8011194278707778</v>
      </c>
      <c r="F7" s="527">
        <v>0.33759830905854171</v>
      </c>
      <c r="G7" s="527">
        <v>0.64587704762442222</v>
      </c>
      <c r="H7" s="527">
        <v>6.7847486930602665</v>
      </c>
    </row>
    <row r="8" spans="1:8" ht="15" customHeight="1">
      <c r="A8" s="57" t="s">
        <v>2</v>
      </c>
      <c r="B8" s="526">
        <v>4.5773837403813982</v>
      </c>
      <c r="C8" s="526">
        <v>2.8423553027768484</v>
      </c>
      <c r="D8" s="526">
        <v>7.4197390431582466</v>
      </c>
      <c r="E8" s="526">
        <v>6.4526597524255598</v>
      </c>
      <c r="F8" s="526">
        <v>0.30960187353629975</v>
      </c>
      <c r="G8" s="526">
        <v>0.8180662428905987</v>
      </c>
      <c r="H8" s="526">
        <v>7.5801940448310496</v>
      </c>
    </row>
    <row r="9" spans="1:8" ht="15" customHeight="1">
      <c r="A9" s="59" t="s">
        <v>3</v>
      </c>
      <c r="B9" s="527">
        <v>5.14641829666179</v>
      </c>
      <c r="C9" s="527">
        <v>3.0755074816374419</v>
      </c>
      <c r="D9" s="527">
        <v>8.2219257782992319</v>
      </c>
      <c r="E9" s="527">
        <v>4.7204230219064911</v>
      </c>
      <c r="F9" s="527">
        <v>1.0422057570838492</v>
      </c>
      <c r="G9" s="527">
        <v>1.015445442710426</v>
      </c>
      <c r="H9" s="527">
        <v>6.7780742217007663</v>
      </c>
    </row>
    <row r="10" spans="1:8" ht="15" customHeight="1">
      <c r="A10" s="57" t="s">
        <v>4</v>
      </c>
      <c r="B10" s="526">
        <v>4.7340705634544484</v>
      </c>
      <c r="C10" s="526">
        <v>2.5324732315253642</v>
      </c>
      <c r="D10" s="526">
        <v>7.2665437949798122</v>
      </c>
      <c r="E10" s="526">
        <v>5.8179743724767414</v>
      </c>
      <c r="F10" s="526">
        <v>1.2326663156047042</v>
      </c>
      <c r="G10" s="526">
        <v>0.68325434439178512</v>
      </c>
      <c r="H10" s="526">
        <v>7.7330173775671414</v>
      </c>
    </row>
    <row r="11" spans="1:8" ht="15" customHeight="1">
      <c r="A11" s="59" t="s">
        <v>5</v>
      </c>
      <c r="B11" s="527">
        <v>5.3902017743581707</v>
      </c>
      <c r="C11" s="527">
        <v>2.7969694590562928</v>
      </c>
      <c r="D11" s="527">
        <v>8.187171233414464</v>
      </c>
      <c r="E11" s="527">
        <v>4.6753552641909408</v>
      </c>
      <c r="F11" s="527">
        <v>1.0398838030933502</v>
      </c>
      <c r="G11" s="527">
        <v>1.0952343565988851</v>
      </c>
      <c r="H11" s="527">
        <v>6.8116510952343567</v>
      </c>
    </row>
    <row r="12" spans="1:8" ht="15" customHeight="1">
      <c r="A12" s="57" t="s">
        <v>6</v>
      </c>
      <c r="B12" s="526">
        <v>4.4822824234588925</v>
      </c>
      <c r="C12" s="526">
        <v>3.0137509549274251</v>
      </c>
      <c r="D12" s="526">
        <v>7.4960333783863167</v>
      </c>
      <c r="E12" s="526">
        <v>6.2972321795851194</v>
      </c>
      <c r="F12" s="526">
        <v>0.35038490920843857</v>
      </c>
      <c r="G12" s="526">
        <v>0.85634953282012083</v>
      </c>
      <c r="H12" s="526">
        <v>7.5039666216136798</v>
      </c>
    </row>
    <row r="13" spans="1:8" ht="15" customHeight="1">
      <c r="A13" s="59" t="s">
        <v>7</v>
      </c>
      <c r="B13" s="527">
        <v>5.1556746885033453</v>
      </c>
      <c r="C13" s="527">
        <v>3.0541400335797815</v>
      </c>
      <c r="D13" s="527">
        <v>8.2098147220831272</v>
      </c>
      <c r="E13" s="527">
        <v>5.4674659047394627</v>
      </c>
      <c r="F13" s="527">
        <v>0.59883943562402431</v>
      </c>
      <c r="G13" s="527">
        <v>0.72358537806710055</v>
      </c>
      <c r="H13" s="527">
        <v>6.7900379981737311</v>
      </c>
    </row>
    <row r="14" spans="1:8" ht="15" customHeight="1">
      <c r="A14" s="57" t="s">
        <v>8</v>
      </c>
      <c r="B14" s="526">
        <v>3.3350850952015207</v>
      </c>
      <c r="C14" s="526">
        <v>2.6219832639366127</v>
      </c>
      <c r="D14" s="526">
        <v>5.9570683591381339</v>
      </c>
      <c r="E14" s="526">
        <v>7.0297530015765863</v>
      </c>
      <c r="F14" s="526">
        <v>1.4547034806160815</v>
      </c>
      <c r="G14" s="526">
        <v>0.55847515866920006</v>
      </c>
      <c r="H14" s="526">
        <v>9.0429316408618661</v>
      </c>
    </row>
    <row r="15" spans="1:8" ht="15" customHeight="1">
      <c r="A15" s="59" t="s">
        <v>9</v>
      </c>
      <c r="B15" s="527">
        <v>5.1698451445571747</v>
      </c>
      <c r="C15" s="527">
        <v>3.006064535815089</v>
      </c>
      <c r="D15" s="527">
        <v>8.1759096803722642</v>
      </c>
      <c r="E15" s="527">
        <v>5.283927073003281</v>
      </c>
      <c r="F15" s="527">
        <v>0.62464718895415361</v>
      </c>
      <c r="G15" s="527">
        <v>0.91563048287436111</v>
      </c>
      <c r="H15" s="527">
        <v>6.8243191700358548</v>
      </c>
    </row>
    <row r="16" spans="1:8" ht="15" customHeight="1">
      <c r="A16" s="57" t="s">
        <v>10</v>
      </c>
      <c r="B16" s="526">
        <v>5.4433106244456786</v>
      </c>
      <c r="C16" s="526">
        <v>2.8281336803017458</v>
      </c>
      <c r="D16" s="526">
        <v>8.2714443047474244</v>
      </c>
      <c r="E16" s="526">
        <v>4.9901075017299688</v>
      </c>
      <c r="F16" s="526">
        <v>0.6395524497334385</v>
      </c>
      <c r="G16" s="526">
        <v>1.098895743789168</v>
      </c>
      <c r="H16" s="526">
        <v>6.728506963734004</v>
      </c>
    </row>
    <row r="17" spans="1:8" ht="15" customHeight="1">
      <c r="A17" s="59" t="s">
        <v>11</v>
      </c>
      <c r="B17" s="527">
        <v>5.0399891554832585</v>
      </c>
      <c r="C17" s="527">
        <v>3.3839410781257051</v>
      </c>
      <c r="D17" s="527">
        <v>8.4239302336089636</v>
      </c>
      <c r="E17" s="527">
        <v>4.9627219737020463</v>
      </c>
      <c r="F17" s="527">
        <v>0.49297365686141598</v>
      </c>
      <c r="G17" s="527">
        <v>1.1196963535312456</v>
      </c>
      <c r="H17" s="527">
        <v>6.5758438389589253</v>
      </c>
    </row>
    <row r="18" spans="1:8" ht="15" customHeight="1">
      <c r="A18" s="57" t="s">
        <v>12</v>
      </c>
      <c r="B18" s="526">
        <v>5.1755319148936172</v>
      </c>
      <c r="C18" s="526">
        <v>2.6835106382978728</v>
      </c>
      <c r="D18" s="526">
        <v>7.8590425531914896</v>
      </c>
      <c r="E18" s="526">
        <v>5.5168439716312063</v>
      </c>
      <c r="F18" s="526">
        <v>0.55939716312056742</v>
      </c>
      <c r="G18" s="526">
        <v>1.0629432624113475</v>
      </c>
      <c r="H18" s="526">
        <v>7.1409574468085113</v>
      </c>
    </row>
    <row r="19" spans="1:8" ht="15" customHeight="1">
      <c r="A19" s="59" t="s">
        <v>13</v>
      </c>
      <c r="B19" s="527">
        <v>4.9059027554756227</v>
      </c>
      <c r="C19" s="527">
        <v>2.1386248313957221</v>
      </c>
      <c r="D19" s="527">
        <v>7.0445275868713457</v>
      </c>
      <c r="E19" s="527">
        <v>6.3508414156336297</v>
      </c>
      <c r="F19" s="527">
        <v>0.76859464320123316</v>
      </c>
      <c r="G19" s="527">
        <v>0.83603635429378897</v>
      </c>
      <c r="H19" s="527">
        <v>7.9554724131286525</v>
      </c>
    </row>
    <row r="20" spans="1:8" ht="15" customHeight="1">
      <c r="A20" s="57" t="s">
        <v>14</v>
      </c>
      <c r="B20" s="526">
        <v>4.6761654066297318</v>
      </c>
      <c r="C20" s="526">
        <v>2.1927703467907325</v>
      </c>
      <c r="D20" s="526">
        <v>6.8689357534204634</v>
      </c>
      <c r="E20" s="526">
        <v>6.1237794986379352</v>
      </c>
      <c r="F20" s="526">
        <v>1.1574485017293625</v>
      </c>
      <c r="G20" s="526">
        <v>0.8502953689816658</v>
      </c>
      <c r="H20" s="526">
        <v>8.1315233693489652</v>
      </c>
    </row>
    <row r="21" spans="1:8" ht="15" customHeight="1">
      <c r="A21" s="59" t="s">
        <v>15</v>
      </c>
      <c r="B21" s="527">
        <v>4.9395015453409625</v>
      </c>
      <c r="C21" s="527">
        <v>3.1557835207470255</v>
      </c>
      <c r="D21" s="527">
        <v>8.0952850660879854</v>
      </c>
      <c r="E21" s="527">
        <v>5.235746695600711</v>
      </c>
      <c r="F21" s="527">
        <v>0.67041494048793326</v>
      </c>
      <c r="G21" s="527">
        <v>0.99888209377260506</v>
      </c>
      <c r="H21" s="527">
        <v>6.9050437298612497</v>
      </c>
    </row>
    <row r="22" spans="1:8" ht="15" customHeight="1">
      <c r="A22" s="57" t="s">
        <v>16</v>
      </c>
      <c r="B22" s="526">
        <v>3.8823217286206999</v>
      </c>
      <c r="C22" s="526">
        <v>2.1649028682604721</v>
      </c>
      <c r="D22" s="526">
        <v>6.0472245968811729</v>
      </c>
      <c r="E22" s="526">
        <v>7.1031453586062554</v>
      </c>
      <c r="F22" s="526">
        <v>0.79857323939510072</v>
      </c>
      <c r="G22" s="526">
        <v>1.0497302714972145</v>
      </c>
      <c r="H22" s="526">
        <v>8.9523332252454093</v>
      </c>
    </row>
    <row r="23" spans="1:8" ht="15" customHeight="1">
      <c r="A23" s="180" t="s">
        <v>17</v>
      </c>
      <c r="B23" s="525">
        <v>4.9752337510961304</v>
      </c>
      <c r="C23" s="525">
        <v>2.9025985976738573</v>
      </c>
      <c r="D23" s="525">
        <v>7.8778323487699877</v>
      </c>
      <c r="E23" s="525">
        <v>5.6305632039146776</v>
      </c>
      <c r="F23" s="525">
        <v>0.59800585325014166</v>
      </c>
      <c r="G23" s="525">
        <v>0.89358776807849571</v>
      </c>
      <c r="H23" s="525">
        <v>7.1221676512300132</v>
      </c>
    </row>
    <row r="24" spans="1:8" ht="15" customHeight="1">
      <c r="A24" s="180" t="s">
        <v>18</v>
      </c>
      <c r="B24" s="525">
        <v>5.2850429229947204</v>
      </c>
      <c r="C24" s="525">
        <v>2.0290733587693945</v>
      </c>
      <c r="D24" s="525">
        <v>7.3141162817641137</v>
      </c>
      <c r="E24" s="525">
        <v>5.4278437620328868</v>
      </c>
      <c r="F24" s="525">
        <v>0.98526918892001047</v>
      </c>
      <c r="G24" s="525">
        <v>1.2727708165369849</v>
      </c>
      <c r="H24" s="525">
        <v>7.6858837182358855</v>
      </c>
    </row>
    <row r="25" spans="1:8">
      <c r="B25" s="154"/>
      <c r="C25" s="154"/>
      <c r="D25" s="154"/>
      <c r="E25" s="154"/>
      <c r="F25" s="154"/>
      <c r="G25" s="154"/>
      <c r="H25" s="154"/>
    </row>
    <row r="26" spans="1:8">
      <c r="B26" s="154"/>
      <c r="C26" s="154"/>
      <c r="D26" s="154"/>
      <c r="E26" s="154"/>
      <c r="F26" s="154"/>
      <c r="G26" s="154"/>
      <c r="H26" s="154"/>
    </row>
    <row r="27" spans="1:8">
      <c r="A27" s="79" t="s">
        <v>28</v>
      </c>
      <c r="B27" s="154"/>
      <c r="C27" s="154"/>
      <c r="D27" s="154"/>
      <c r="E27" s="154"/>
      <c r="F27" s="154"/>
      <c r="G27" s="154"/>
      <c r="H27" s="154"/>
    </row>
  </sheetData>
  <conditionalFormatting sqref="B24:H24">
    <cfRule type="expression" dxfId="16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fitToHeight="2" orientation="portrait" r:id="rId1"/>
  <headerFooter alignWithMargins="0">
    <oddHeader>&amp;C&amp;8-47-</oddHeader>
    <oddFooter>&amp;C&amp;8Statistische Ämter des Bundes und der Länder, Internationale Bildungsindikatoren, 2014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RowHeight="12.75"/>
  <cols>
    <col min="1" max="1" width="24" style="145" customWidth="1"/>
    <col min="2" max="2" width="11.7109375" style="7" customWidth="1"/>
    <col min="3" max="9" width="13.7109375" style="7" customWidth="1"/>
    <col min="10" max="16384" width="11.42578125" style="6"/>
  </cols>
  <sheetData>
    <row r="1" spans="1:9">
      <c r="A1" s="739" t="s">
        <v>461</v>
      </c>
    </row>
    <row r="2" spans="1:9">
      <c r="I2" s="136"/>
    </row>
    <row r="3" spans="1:9" ht="15.75">
      <c r="A3" s="171" t="s">
        <v>387</v>
      </c>
      <c r="B3" s="530"/>
      <c r="C3" s="530"/>
      <c r="D3" s="531"/>
      <c r="E3" s="531"/>
      <c r="F3" s="531"/>
      <c r="G3" s="530"/>
      <c r="H3" s="530"/>
    </row>
    <row r="4" spans="1:9" ht="30" customHeight="1">
      <c r="A4" s="242" t="s">
        <v>386</v>
      </c>
      <c r="B4" s="410"/>
      <c r="C4" s="48"/>
      <c r="D4" s="48"/>
      <c r="E4" s="48"/>
      <c r="F4" s="48"/>
      <c r="G4" s="47"/>
      <c r="H4" s="47"/>
      <c r="I4" s="47"/>
    </row>
    <row r="5" spans="1:9" ht="18" customHeight="1">
      <c r="A5" s="223"/>
      <c r="B5" s="534"/>
      <c r="C5" s="667" t="s">
        <v>382</v>
      </c>
      <c r="D5" s="667"/>
      <c r="E5" s="667"/>
      <c r="F5" s="667" t="s">
        <v>381</v>
      </c>
      <c r="G5" s="667"/>
      <c r="H5" s="667"/>
      <c r="I5" s="667"/>
    </row>
    <row r="6" spans="1:9" ht="38.25" customHeight="1">
      <c r="A6" s="223" t="s">
        <v>0</v>
      </c>
      <c r="B6" s="131" t="s">
        <v>70</v>
      </c>
      <c r="C6" s="666" t="s">
        <v>596</v>
      </c>
      <c r="D6" s="666" t="s">
        <v>379</v>
      </c>
      <c r="E6" s="666" t="s">
        <v>257</v>
      </c>
      <c r="F6" s="666" t="s">
        <v>365</v>
      </c>
      <c r="G6" s="666" t="s">
        <v>364</v>
      </c>
      <c r="H6" s="666" t="s">
        <v>385</v>
      </c>
      <c r="I6" s="666" t="s">
        <v>257</v>
      </c>
    </row>
    <row r="7" spans="1:9" ht="15.75" customHeight="1">
      <c r="A7" s="59" t="s">
        <v>1</v>
      </c>
      <c r="B7" s="58" t="s">
        <v>69</v>
      </c>
      <c r="C7" s="527">
        <v>4.9401445104402697</v>
      </c>
      <c r="D7" s="527">
        <v>3.3003184128344869</v>
      </c>
      <c r="E7" s="527">
        <v>8.240462923274757</v>
      </c>
      <c r="F7" s="527">
        <v>6.0950033678280588</v>
      </c>
      <c r="G7" s="527">
        <v>0.41806992835711237</v>
      </c>
      <c r="H7" s="527">
        <v>0.24676994672708352</v>
      </c>
      <c r="I7" s="527">
        <v>6.7595370767252474</v>
      </c>
    </row>
    <row r="8" spans="1:9" ht="15.75" customHeight="1">
      <c r="A8" s="18"/>
      <c r="B8" s="58" t="s">
        <v>68</v>
      </c>
      <c r="C8" s="527">
        <v>4.9678650642182909</v>
      </c>
      <c r="D8" s="527">
        <v>3.2219012740496202</v>
      </c>
      <c r="E8" s="527">
        <v>8.1897663382679102</v>
      </c>
      <c r="F8" s="527">
        <v>5.5043585908082733</v>
      </c>
      <c r="G8" s="527">
        <v>0.2562541909527003</v>
      </c>
      <c r="H8" s="527">
        <v>1.049311394233249</v>
      </c>
      <c r="I8" s="527">
        <v>6.8100789188631561</v>
      </c>
    </row>
    <row r="9" spans="1:9" ht="15.75" customHeight="1">
      <c r="A9" s="16" t="s">
        <v>2</v>
      </c>
      <c r="B9" s="55" t="s">
        <v>69</v>
      </c>
      <c r="C9" s="526">
        <v>4.401590457256459</v>
      </c>
      <c r="D9" s="526">
        <v>3.0396288933068263</v>
      </c>
      <c r="E9" s="526">
        <v>7.4412193505632853</v>
      </c>
      <c r="F9" s="526">
        <v>6.7817097415506948</v>
      </c>
      <c r="G9" s="526">
        <v>0.33810470510271706</v>
      </c>
      <c r="H9" s="526">
        <v>0.43909874088800521</v>
      </c>
      <c r="I9" s="526">
        <v>7.5587806494367138</v>
      </c>
    </row>
    <row r="10" spans="1:9" ht="15.75" customHeight="1">
      <c r="A10" s="16"/>
      <c r="B10" s="55" t="s">
        <v>68</v>
      </c>
      <c r="C10" s="526">
        <v>4.7562590653969856</v>
      </c>
      <c r="D10" s="526">
        <v>2.6416454202290112</v>
      </c>
      <c r="E10" s="526">
        <v>7.3979044856259959</v>
      </c>
      <c r="F10" s="526">
        <v>6.1174875449328363</v>
      </c>
      <c r="G10" s="526">
        <v>0.28054306795556716</v>
      </c>
      <c r="H10" s="526">
        <v>1.2043351741907584</v>
      </c>
      <c r="I10" s="526">
        <v>7.6022306507265851</v>
      </c>
    </row>
    <row r="11" spans="1:9" ht="15.75" customHeight="1">
      <c r="A11" s="18" t="s">
        <v>3</v>
      </c>
      <c r="B11" s="58" t="s">
        <v>69</v>
      </c>
      <c r="C11" s="527">
        <v>5.1782545571866425</v>
      </c>
      <c r="D11" s="527">
        <v>2.9661235683174696</v>
      </c>
      <c r="E11" s="527">
        <v>8.1443781255041117</v>
      </c>
      <c r="F11" s="527">
        <v>4.739312792385868</v>
      </c>
      <c r="G11" s="527">
        <v>1.4102274560412968</v>
      </c>
      <c r="H11" s="527">
        <v>0.70656557509275686</v>
      </c>
      <c r="I11" s="527">
        <v>6.8556218744958857</v>
      </c>
    </row>
    <row r="12" spans="1:9" ht="15.75" customHeight="1">
      <c r="A12" s="18"/>
      <c r="B12" s="58" t="s">
        <v>68</v>
      </c>
      <c r="C12" s="527">
        <v>5.1165732586068851</v>
      </c>
      <c r="D12" s="527">
        <v>3.1825460368294638</v>
      </c>
      <c r="E12" s="527">
        <v>8.2991192954363502</v>
      </c>
      <c r="F12" s="527">
        <v>4.7015212169735792</v>
      </c>
      <c r="G12" s="527">
        <v>0.67686148919135314</v>
      </c>
      <c r="H12" s="527">
        <v>1.322978382706165</v>
      </c>
      <c r="I12" s="527">
        <v>6.7008807045636516</v>
      </c>
    </row>
    <row r="13" spans="1:9" ht="15.75" customHeight="1">
      <c r="A13" s="16" t="s">
        <v>4</v>
      </c>
      <c r="B13" s="55" t="s">
        <v>69</v>
      </c>
      <c r="C13" s="526">
        <v>4.7386217260626884</v>
      </c>
      <c r="D13" s="526">
        <v>2.3966831258050667</v>
      </c>
      <c r="E13" s="526">
        <v>7.1353048518677546</v>
      </c>
      <c r="F13" s="526">
        <v>5.8705452984113338</v>
      </c>
      <c r="G13" s="526">
        <v>1.5795405753542291</v>
      </c>
      <c r="H13" s="526">
        <v>0.41380420781451266</v>
      </c>
      <c r="I13" s="526">
        <v>7.8638900815800774</v>
      </c>
    </row>
    <row r="14" spans="1:9" ht="15.75" customHeight="1">
      <c r="A14" s="16"/>
      <c r="B14" s="55" t="s">
        <v>68</v>
      </c>
      <c r="C14" s="526">
        <v>4.726384155359785</v>
      </c>
      <c r="D14" s="526">
        <v>2.6969326731399916</v>
      </c>
      <c r="E14" s="526">
        <v>7.423316828499777</v>
      </c>
      <c r="F14" s="526">
        <v>5.7565429875892233</v>
      </c>
      <c r="G14" s="526">
        <v>0.8150601247508199</v>
      </c>
      <c r="H14" s="526">
        <v>1.0070091955501255</v>
      </c>
      <c r="I14" s="526">
        <v>7.5766831715002256</v>
      </c>
    </row>
    <row r="15" spans="1:9" ht="15.75" customHeight="1">
      <c r="A15" s="18" t="s">
        <v>5</v>
      </c>
      <c r="B15" s="58" t="s">
        <v>69</v>
      </c>
      <c r="C15" s="527">
        <v>5.7930214115781125</v>
      </c>
      <c r="D15" s="527">
        <v>2.8358445678033304</v>
      </c>
      <c r="E15" s="527">
        <v>8.6288659793814428</v>
      </c>
      <c r="F15" s="527">
        <v>4.9436954797779533</v>
      </c>
      <c r="G15" s="527">
        <v>0.9064234734337826</v>
      </c>
      <c r="H15" s="527">
        <v>0.52339413164155435</v>
      </c>
      <c r="I15" s="527">
        <v>6.3711340206185563</v>
      </c>
    </row>
    <row r="16" spans="1:9" ht="15.75" customHeight="1">
      <c r="A16" s="18"/>
      <c r="B16" s="58" t="s">
        <v>68</v>
      </c>
      <c r="C16" s="527">
        <v>5.0023320895522394</v>
      </c>
      <c r="D16" s="527">
        <v>2.758861940298508</v>
      </c>
      <c r="E16" s="527">
        <v>7.7611940298507474</v>
      </c>
      <c r="F16" s="527">
        <v>4.4123134328358207</v>
      </c>
      <c r="G16" s="527">
        <v>1.1707089552238807</v>
      </c>
      <c r="H16" s="527">
        <v>1.6534514925373136</v>
      </c>
      <c r="I16" s="527">
        <v>7.2388059701492553</v>
      </c>
    </row>
    <row r="17" spans="1:9" ht="15.75" customHeight="1">
      <c r="A17" s="16" t="s">
        <v>6</v>
      </c>
      <c r="B17" s="55" t="s">
        <v>69</v>
      </c>
      <c r="C17" s="526">
        <v>4.3049010367577756</v>
      </c>
      <c r="D17" s="526">
        <v>3.1438501413760602</v>
      </c>
      <c r="E17" s="526">
        <v>7.4487511781338362</v>
      </c>
      <c r="F17" s="526">
        <v>6.5448279924599451</v>
      </c>
      <c r="G17" s="526">
        <v>0.34813854853911408</v>
      </c>
      <c r="H17" s="526">
        <v>0.65651508011310089</v>
      </c>
      <c r="I17" s="526">
        <v>7.5503652214891606</v>
      </c>
    </row>
    <row r="18" spans="1:9" ht="15.75" customHeight="1">
      <c r="A18" s="16"/>
      <c r="B18" s="55" t="s">
        <v>68</v>
      </c>
      <c r="C18" s="526">
        <v>4.6576587138753744</v>
      </c>
      <c r="D18" s="526">
        <v>2.8841080954334961</v>
      </c>
      <c r="E18" s="526">
        <v>7.5417668093088706</v>
      </c>
      <c r="F18" s="526">
        <v>6.0495925904214793</v>
      </c>
      <c r="G18" s="526">
        <v>0.35172049944310924</v>
      </c>
      <c r="H18" s="526">
        <v>1.0551614983293276</v>
      </c>
      <c r="I18" s="526">
        <v>7.4564745881939158</v>
      </c>
    </row>
    <row r="19" spans="1:9" ht="15.75" customHeight="1">
      <c r="A19" s="18" t="s">
        <v>7</v>
      </c>
      <c r="B19" s="58" t="s">
        <v>69</v>
      </c>
      <c r="C19" s="527">
        <v>5.1394779457125228</v>
      </c>
      <c r="D19" s="527">
        <v>3.0958898827884016</v>
      </c>
      <c r="E19" s="527">
        <v>8.2353678285009249</v>
      </c>
      <c r="F19" s="527">
        <v>5.786937075879087</v>
      </c>
      <c r="G19" s="527">
        <v>0.63126542257865514</v>
      </c>
      <c r="H19" s="527">
        <v>0.34614049969154842</v>
      </c>
      <c r="I19" s="527">
        <v>6.7646321714990751</v>
      </c>
    </row>
    <row r="20" spans="1:9" ht="15.75" customHeight="1">
      <c r="A20" s="18"/>
      <c r="B20" s="58" t="s">
        <v>68</v>
      </c>
      <c r="C20" s="527">
        <v>5.1715857928964475</v>
      </c>
      <c r="D20" s="527">
        <v>3.0117058529264629</v>
      </c>
      <c r="E20" s="527">
        <v>8.1832916458229121</v>
      </c>
      <c r="F20" s="527">
        <v>5.136168084042021</v>
      </c>
      <c r="G20" s="527">
        <v>0.56548274137068533</v>
      </c>
      <c r="H20" s="527">
        <v>1.1159579789894947</v>
      </c>
      <c r="I20" s="527">
        <v>6.8164082041020508</v>
      </c>
    </row>
    <row r="21" spans="1:9" ht="15.75" customHeight="1">
      <c r="A21" s="16" t="s">
        <v>8</v>
      </c>
      <c r="B21" s="55" t="s">
        <v>69</v>
      </c>
      <c r="C21" s="526">
        <v>2.8269053472649057</v>
      </c>
      <c r="D21" s="526">
        <v>2.644821757836509</v>
      </c>
      <c r="E21" s="526">
        <v>5.4717271051014142</v>
      </c>
      <c r="F21" s="526">
        <v>7.3812999385371851</v>
      </c>
      <c r="G21" s="526">
        <v>1.8438844499078058</v>
      </c>
      <c r="H21" s="526">
        <v>0.30308850645359553</v>
      </c>
      <c r="I21" s="526">
        <v>9.5294253226797778</v>
      </c>
    </row>
    <row r="22" spans="1:9" ht="15.75" customHeight="1">
      <c r="A22" s="16"/>
      <c r="B22" s="55" t="s">
        <v>68</v>
      </c>
      <c r="C22" s="526">
        <v>3.8968518044535454</v>
      </c>
      <c r="D22" s="526">
        <v>2.5979012029690289</v>
      </c>
      <c r="E22" s="526">
        <v>6.4947530074225739</v>
      </c>
      <c r="F22" s="526">
        <v>6.6419247504479149</v>
      </c>
      <c r="G22" s="526">
        <v>1.021243921167136</v>
      </c>
      <c r="H22" s="526">
        <v>0.84079856667519837</v>
      </c>
      <c r="I22" s="526">
        <v>8.5039672382902474</v>
      </c>
    </row>
    <row r="23" spans="1:9" ht="15.75" customHeight="1">
      <c r="A23" s="18" t="s">
        <v>9</v>
      </c>
      <c r="B23" s="58" t="s">
        <v>69</v>
      </c>
      <c r="C23" s="527">
        <v>5.0866385703167465</v>
      </c>
      <c r="D23" s="527">
        <v>3.2441005007415669</v>
      </c>
      <c r="E23" s="527">
        <v>8.3307390710583142</v>
      </c>
      <c r="F23" s="527">
        <v>5.519684576866033</v>
      </c>
      <c r="G23" s="527">
        <v>0.63370974610493547</v>
      </c>
      <c r="H23" s="527">
        <v>0.51586660597071909</v>
      </c>
      <c r="I23" s="527">
        <v>6.6694811964933391</v>
      </c>
    </row>
    <row r="24" spans="1:9" ht="15.75" customHeight="1">
      <c r="A24" s="18"/>
      <c r="B24" s="58" t="s">
        <v>68</v>
      </c>
      <c r="C24" s="527">
        <v>5.2597990189074633</v>
      </c>
      <c r="D24" s="527">
        <v>2.7484878792208409</v>
      </c>
      <c r="E24" s="527">
        <v>8.0082868981283042</v>
      </c>
      <c r="F24" s="527">
        <v>5.0292898985569385</v>
      </c>
      <c r="G24" s="527">
        <v>0.61461161118254992</v>
      </c>
      <c r="H24" s="527">
        <v>1.3480497213887697</v>
      </c>
      <c r="I24" s="527">
        <v>6.9914749726151353</v>
      </c>
    </row>
    <row r="25" spans="1:9" ht="15.75" customHeight="1">
      <c r="A25" s="16" t="s">
        <v>10</v>
      </c>
      <c r="B25" s="55" t="s">
        <v>69</v>
      </c>
      <c r="C25" s="526">
        <v>5.4443652063296248</v>
      </c>
      <c r="D25" s="526">
        <v>2.9161767823757287</v>
      </c>
      <c r="E25" s="526">
        <v>8.3605419887053536</v>
      </c>
      <c r="F25" s="526">
        <v>5.1860917834358062</v>
      </c>
      <c r="G25" s="526">
        <v>0.85827727772102602</v>
      </c>
      <c r="H25" s="526">
        <v>0.59537806217836264</v>
      </c>
      <c r="I25" s="526">
        <v>6.6394580112946429</v>
      </c>
    </row>
    <row r="26" spans="1:9" ht="15.75" customHeight="1">
      <c r="A26" s="16"/>
      <c r="B26" s="55" t="s">
        <v>68</v>
      </c>
      <c r="C26" s="526">
        <v>5.4422676279418232</v>
      </c>
      <c r="D26" s="526">
        <v>2.7381883424575602</v>
      </c>
      <c r="E26" s="526">
        <v>8.1804559703993824</v>
      </c>
      <c r="F26" s="526">
        <v>4.7897593964208474</v>
      </c>
      <c r="G26" s="526">
        <v>0.41581503558777322</v>
      </c>
      <c r="H26" s="526">
        <v>1.6139695975919921</v>
      </c>
      <c r="I26" s="526">
        <v>6.819544029600614</v>
      </c>
    </row>
    <row r="27" spans="1:9" ht="15.75" customHeight="1">
      <c r="A27" s="18" t="s">
        <v>11</v>
      </c>
      <c r="B27" s="58" t="s">
        <v>69</v>
      </c>
      <c r="C27" s="527">
        <v>5.1797927613232728</v>
      </c>
      <c r="D27" s="527">
        <v>3.7514310036105321</v>
      </c>
      <c r="E27" s="527">
        <v>8.9312237649338062</v>
      </c>
      <c r="F27" s="527">
        <v>4.8988757448557259</v>
      </c>
      <c r="G27" s="527">
        <v>0.5561100184929697</v>
      </c>
      <c r="H27" s="527">
        <v>0.61423078052073854</v>
      </c>
      <c r="I27" s="527">
        <v>6.0687762350661911</v>
      </c>
    </row>
    <row r="28" spans="1:9" ht="15.75" customHeight="1">
      <c r="A28" s="18"/>
      <c r="B28" s="58" t="s">
        <v>68</v>
      </c>
      <c r="C28" s="527">
        <v>4.8921920435562711</v>
      </c>
      <c r="D28" s="527">
        <v>2.9971230588380871</v>
      </c>
      <c r="E28" s="527">
        <v>7.8893151023943577</v>
      </c>
      <c r="F28" s="527">
        <v>5.0309348512033649</v>
      </c>
      <c r="G28" s="527">
        <v>0.42643692383839632</v>
      </c>
      <c r="H28" s="527">
        <v>1.653777145331931</v>
      </c>
      <c r="I28" s="527">
        <v>7.1106848976056423</v>
      </c>
    </row>
    <row r="29" spans="1:9" ht="15.75" customHeight="1">
      <c r="A29" s="16" t="s">
        <v>12</v>
      </c>
      <c r="B29" s="55" t="s">
        <v>69</v>
      </c>
      <c r="C29" s="526">
        <v>4.7390874242611618</v>
      </c>
      <c r="D29" s="526">
        <v>3.2793372078644731</v>
      </c>
      <c r="E29" s="526">
        <v>8.0184246321256349</v>
      </c>
      <c r="F29" s="526">
        <v>6.0634351428218123</v>
      </c>
      <c r="G29" s="526">
        <v>0.21516013354766911</v>
      </c>
      <c r="H29" s="526">
        <v>0.69927043402992461</v>
      </c>
      <c r="I29" s="526">
        <v>6.9834301966118462</v>
      </c>
    </row>
    <row r="30" spans="1:9" ht="15.75" customHeight="1">
      <c r="A30" s="16"/>
      <c r="B30" s="55" t="s">
        <v>68</v>
      </c>
      <c r="C30" s="526">
        <v>5.5768142194045058</v>
      </c>
      <c r="D30" s="526">
        <v>2.1346088531642708</v>
      </c>
      <c r="E30" s="526">
        <v>7.7114230725687767</v>
      </c>
      <c r="F30" s="526">
        <v>5.0147175365108119</v>
      </c>
      <c r="G30" s="526">
        <v>0.87456130420015854</v>
      </c>
      <c r="H30" s="526">
        <v>1.3959017321408351</v>
      </c>
      <c r="I30" s="526">
        <v>7.2868787501415158</v>
      </c>
    </row>
    <row r="31" spans="1:9" ht="15.75" customHeight="1">
      <c r="A31" s="18" t="s">
        <v>13</v>
      </c>
      <c r="B31" s="58" t="s">
        <v>69</v>
      </c>
      <c r="C31" s="527">
        <v>4.7136705149349467</v>
      </c>
      <c r="D31" s="527">
        <v>2.3744731537474806</v>
      </c>
      <c r="E31" s="527">
        <v>7.0881436686824282</v>
      </c>
      <c r="F31" s="527">
        <v>6.5654205607476648</v>
      </c>
      <c r="G31" s="527">
        <v>0.94328385559831418</v>
      </c>
      <c r="H31" s="527">
        <v>0.40223566061938815</v>
      </c>
      <c r="I31" s="527">
        <v>7.9118563313175754</v>
      </c>
    </row>
    <row r="32" spans="1:9" ht="15.75" customHeight="1">
      <c r="A32" s="18"/>
      <c r="B32" s="58" t="s">
        <v>68</v>
      </c>
      <c r="C32" s="527">
        <v>5.1208735398679535</v>
      </c>
      <c r="D32" s="527">
        <v>1.8755713560182832</v>
      </c>
      <c r="E32" s="527">
        <v>6.9964448958862366</v>
      </c>
      <c r="F32" s="527">
        <v>6.112239715591671</v>
      </c>
      <c r="G32" s="527">
        <v>0.57491112239715592</v>
      </c>
      <c r="H32" s="527">
        <v>1.3169121381411883</v>
      </c>
      <c r="I32" s="527">
        <v>8.0035551041137634</v>
      </c>
    </row>
    <row r="33" spans="1:9" ht="15.75" customHeight="1">
      <c r="A33" s="16" t="s">
        <v>14</v>
      </c>
      <c r="B33" s="55" t="s">
        <v>69</v>
      </c>
      <c r="C33" s="526">
        <v>4.6575943810359961</v>
      </c>
      <c r="D33" s="526">
        <v>2.5083406496927125</v>
      </c>
      <c r="E33" s="526">
        <v>7.1659350307287077</v>
      </c>
      <c r="F33" s="526">
        <v>6.0079016681299375</v>
      </c>
      <c r="G33" s="526">
        <v>1.3169446883230902</v>
      </c>
      <c r="H33" s="526">
        <v>0.50746268656716398</v>
      </c>
      <c r="I33" s="526">
        <v>7.8331870061457405</v>
      </c>
    </row>
    <row r="34" spans="1:9" ht="15.75" customHeight="1">
      <c r="A34" s="16"/>
      <c r="B34" s="55" t="s">
        <v>68</v>
      </c>
      <c r="C34" s="526">
        <v>4.6981458908064413</v>
      </c>
      <c r="D34" s="526">
        <v>1.8438442291653301</v>
      </c>
      <c r="E34" s="526">
        <v>6.5419901199717714</v>
      </c>
      <c r="F34" s="526">
        <v>6.2475139539359725</v>
      </c>
      <c r="G34" s="526">
        <v>0.9825495605312119</v>
      </c>
      <c r="H34" s="526">
        <v>1.2260216847372811</v>
      </c>
      <c r="I34" s="526">
        <v>8.4570475396163456</v>
      </c>
    </row>
    <row r="35" spans="1:9" ht="15.75" customHeight="1">
      <c r="A35" s="18" t="s">
        <v>15</v>
      </c>
      <c r="B35" s="58" t="s">
        <v>69</v>
      </c>
      <c r="C35" s="527">
        <v>4.4286557598245899</v>
      </c>
      <c r="D35" s="527">
        <v>3.3818940799460275</v>
      </c>
      <c r="E35" s="527">
        <v>7.8105498397706183</v>
      </c>
      <c r="F35" s="527">
        <v>5.5962219598583225</v>
      </c>
      <c r="G35" s="527">
        <v>0.87409343902850389</v>
      </c>
      <c r="H35" s="527">
        <v>0.71723730814639908</v>
      </c>
      <c r="I35" s="527">
        <v>7.1888176758306619</v>
      </c>
    </row>
    <row r="36" spans="1:9" ht="15.75" customHeight="1">
      <c r="A36" s="18"/>
      <c r="B36" s="58" t="s">
        <v>68</v>
      </c>
      <c r="C36" s="527">
        <v>5.4898425017119372</v>
      </c>
      <c r="D36" s="527">
        <v>2.9123487788176221</v>
      </c>
      <c r="E36" s="527">
        <v>8.4021912805295589</v>
      </c>
      <c r="F36" s="527">
        <v>4.8447842958228726</v>
      </c>
      <c r="G36" s="527">
        <v>0.44989728372517679</v>
      </c>
      <c r="H36" s="527">
        <v>1.3024423647569048</v>
      </c>
      <c r="I36" s="527">
        <v>6.5978087194704402</v>
      </c>
    </row>
    <row r="37" spans="1:9" ht="15.75" customHeight="1">
      <c r="A37" s="16" t="s">
        <v>16</v>
      </c>
      <c r="B37" s="55" t="s">
        <v>69</v>
      </c>
      <c r="C37" s="526">
        <v>3.540013999066729</v>
      </c>
      <c r="D37" s="526">
        <v>2.4165888940737288</v>
      </c>
      <c r="E37" s="526">
        <v>5.9566028931404569</v>
      </c>
      <c r="F37" s="526">
        <v>7.5454969668688774</v>
      </c>
      <c r="G37" s="526">
        <v>0.88106626224918339</v>
      </c>
      <c r="H37" s="526">
        <v>0.61770881941203926</v>
      </c>
      <c r="I37" s="526">
        <v>9.0442720485300985</v>
      </c>
    </row>
    <row r="38" spans="1:9" ht="15.75" customHeight="1">
      <c r="A38" s="16"/>
      <c r="B38" s="55" t="s">
        <v>68</v>
      </c>
      <c r="C38" s="526">
        <v>4.2316862371103285</v>
      </c>
      <c r="D38" s="526">
        <v>1.9088633247898914</v>
      </c>
      <c r="E38" s="526">
        <v>6.1405495619002206</v>
      </c>
      <c r="F38" s="526">
        <v>6.6519639983310483</v>
      </c>
      <c r="G38" s="526">
        <v>0.71437086487453083</v>
      </c>
      <c r="H38" s="526">
        <v>1.4931155748942007</v>
      </c>
      <c r="I38" s="526">
        <v>8.8594504380997812</v>
      </c>
    </row>
    <row r="39" spans="1:9" ht="15.75" customHeight="1">
      <c r="A39" s="13" t="s">
        <v>17</v>
      </c>
      <c r="B39" s="54" t="s">
        <v>69</v>
      </c>
      <c r="C39" s="525">
        <v>4.8931960399407544</v>
      </c>
      <c r="D39" s="525">
        <v>3.0352280860894765</v>
      </c>
      <c r="E39" s="525">
        <v>7.9284241260302304</v>
      </c>
      <c r="F39" s="525">
        <v>5.8652956225329342</v>
      </c>
      <c r="G39" s="525">
        <v>0.71916745211148825</v>
      </c>
      <c r="H39" s="525">
        <v>0.48711279932534418</v>
      </c>
      <c r="I39" s="525">
        <v>7.0715971341303527</v>
      </c>
    </row>
    <row r="40" spans="1:9" ht="15.75" customHeight="1">
      <c r="A40" s="13"/>
      <c r="B40" s="54" t="s">
        <v>68</v>
      </c>
      <c r="C40" s="525">
        <v>5.0603594952419746</v>
      </c>
      <c r="D40" s="525">
        <v>2.7649928162715489</v>
      </c>
      <c r="E40" s="525">
        <v>7.825352311513524</v>
      </c>
      <c r="F40" s="525">
        <v>5.3870242893844047</v>
      </c>
      <c r="G40" s="525">
        <v>0.4722952196220932</v>
      </c>
      <c r="H40" s="525">
        <v>1.3153281794799776</v>
      </c>
      <c r="I40" s="525">
        <v>7.1746256299548978</v>
      </c>
    </row>
    <row r="41" spans="1:9" ht="15.75" customHeight="1">
      <c r="A41" s="120"/>
      <c r="B41" s="613"/>
      <c r="C41" s="612"/>
      <c r="D41" s="612"/>
      <c r="E41" s="612"/>
      <c r="F41" s="612"/>
      <c r="G41" s="612"/>
      <c r="H41" s="612"/>
      <c r="I41" s="612"/>
    </row>
    <row r="42" spans="1:9" ht="15.75" customHeight="1">
      <c r="A42" s="759" t="s">
        <v>18</v>
      </c>
      <c r="B42" s="54" t="s">
        <v>69</v>
      </c>
      <c r="C42" s="532">
        <v>5.1815130279595074</v>
      </c>
      <c r="D42" s="532">
        <v>1.9525465864516052</v>
      </c>
      <c r="E42" s="532">
        <v>7.1340596144111128</v>
      </c>
      <c r="F42" s="532">
        <v>5.9551597895479977</v>
      </c>
      <c r="G42" s="532">
        <v>1.1053296856734891</v>
      </c>
      <c r="H42" s="532">
        <v>0.81667617903033551</v>
      </c>
      <c r="I42" s="525">
        <v>7.8516445236571251</v>
      </c>
    </row>
    <row r="43" spans="1:9" ht="13.5" thickBot="1">
      <c r="A43" s="759"/>
      <c r="B43" s="54" t="s">
        <v>68</v>
      </c>
      <c r="C43" s="532">
        <v>5.3932661439918999</v>
      </c>
      <c r="D43" s="532">
        <v>2.1104030070620201</v>
      </c>
      <c r="E43" s="532">
        <v>7.5036691510539217</v>
      </c>
      <c r="F43" s="532">
        <v>4.886087511518201</v>
      </c>
      <c r="G43" s="532">
        <v>0.87421810866123428</v>
      </c>
      <c r="H43" s="532">
        <v>1.7480918019160492</v>
      </c>
      <c r="I43" s="533">
        <v>7.4810781061998188</v>
      </c>
    </row>
    <row r="44" spans="1:9">
      <c r="C44" s="154"/>
      <c r="D44" s="154"/>
      <c r="E44" s="154"/>
      <c r="F44" s="154"/>
      <c r="G44" s="154"/>
      <c r="H44" s="154"/>
      <c r="I44" s="154"/>
    </row>
    <row r="45" spans="1:9">
      <c r="C45" s="154"/>
      <c r="D45" s="154"/>
      <c r="E45" s="154"/>
      <c r="F45" s="154"/>
      <c r="G45" s="154"/>
      <c r="H45" s="154"/>
      <c r="I45" s="154"/>
    </row>
    <row r="46" spans="1:9">
      <c r="A46" s="118" t="s">
        <v>49</v>
      </c>
      <c r="C46" s="154"/>
      <c r="D46" s="154"/>
      <c r="E46" s="154"/>
      <c r="F46" s="154"/>
      <c r="G46" s="154"/>
      <c r="H46" s="154"/>
      <c r="I46" s="154"/>
    </row>
  </sheetData>
  <conditionalFormatting sqref="C42:H43">
    <cfRule type="expression" dxfId="15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&amp;C&amp;8-48-</oddHeader>
    <oddFooter>&amp;C&amp;8Statistische Ämter des Bundes und der Länder, Internationale Bildungsindikatoren, 2014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showGridLines="0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baseColWidth="10" defaultRowHeight="12.75"/>
  <cols>
    <col min="1" max="1" width="24" style="7" customWidth="1"/>
    <col min="2" max="2" width="8.7109375" style="7" customWidth="1"/>
    <col min="3" max="11" width="11.85546875" style="7" customWidth="1"/>
    <col min="12" max="16384" width="11.42578125" style="6"/>
  </cols>
  <sheetData>
    <row r="1" spans="1:11">
      <c r="A1" s="739" t="s">
        <v>461</v>
      </c>
    </row>
    <row r="3" spans="1:11" ht="15" customHeight="1">
      <c r="A3" s="115" t="s">
        <v>373</v>
      </c>
      <c r="E3" s="521"/>
      <c r="F3" s="521"/>
      <c r="G3" s="521"/>
      <c r="H3" s="521"/>
      <c r="I3" s="521"/>
      <c r="J3" s="521"/>
      <c r="K3" s="521"/>
    </row>
    <row r="4" spans="1:11" ht="15" customHeight="1">
      <c r="A4" s="170" t="s">
        <v>372</v>
      </c>
      <c r="B4" s="523"/>
      <c r="C4" s="522"/>
      <c r="D4" s="521"/>
      <c r="E4" s="521"/>
      <c r="F4" s="521"/>
      <c r="G4" s="521"/>
      <c r="H4" s="521"/>
      <c r="I4" s="521"/>
      <c r="J4" s="521"/>
      <c r="K4" s="521"/>
    </row>
    <row r="5" spans="1:11" ht="12.75" customHeight="1">
      <c r="A5" s="170"/>
      <c r="B5" s="523"/>
      <c r="C5" s="522"/>
      <c r="D5" s="521"/>
      <c r="E5" s="521"/>
      <c r="F5" s="521"/>
      <c r="G5" s="521"/>
      <c r="H5" s="521"/>
      <c r="I5" s="521"/>
      <c r="J5" s="521"/>
      <c r="K5" s="521"/>
    </row>
    <row r="6" spans="1:11" ht="18" customHeight="1">
      <c r="A6" s="520"/>
      <c r="B6" s="519"/>
      <c r="C6" s="143" t="s">
        <v>371</v>
      </c>
      <c r="D6" s="143"/>
      <c r="E6" s="143"/>
      <c r="F6" s="143"/>
      <c r="G6" s="143" t="s">
        <v>370</v>
      </c>
      <c r="H6" s="143"/>
      <c r="I6" s="143"/>
      <c r="J6" s="143"/>
      <c r="K6" s="710" t="s">
        <v>57</v>
      </c>
    </row>
    <row r="7" spans="1:11" ht="38.25" customHeight="1">
      <c r="A7" s="32" t="s">
        <v>0</v>
      </c>
      <c r="B7" s="104" t="s">
        <v>369</v>
      </c>
      <c r="C7" s="141" t="s">
        <v>368</v>
      </c>
      <c r="D7" s="141" t="s">
        <v>367</v>
      </c>
      <c r="E7" s="141" t="s">
        <v>366</v>
      </c>
      <c r="F7" s="141" t="s">
        <v>257</v>
      </c>
      <c r="G7" s="141" t="s">
        <v>365</v>
      </c>
      <c r="H7" s="141" t="s">
        <v>364</v>
      </c>
      <c r="I7" s="141" t="s">
        <v>363</v>
      </c>
      <c r="J7" s="141" t="s">
        <v>257</v>
      </c>
      <c r="K7" s="710"/>
    </row>
    <row r="8" spans="1:11" ht="15" customHeight="1">
      <c r="A8" s="518" t="s">
        <v>1</v>
      </c>
      <c r="B8" s="517" t="s">
        <v>362</v>
      </c>
      <c r="C8" s="91">
        <v>16.374581939799331</v>
      </c>
      <c r="D8" s="516">
        <v>12.188963210702344</v>
      </c>
      <c r="E8" s="516">
        <v>64.107023411371244</v>
      </c>
      <c r="F8" s="516">
        <v>92.667224080267559</v>
      </c>
      <c r="G8" s="516">
        <v>4.9381270903010019</v>
      </c>
      <c r="H8" s="516">
        <v>1.3678929765886292</v>
      </c>
      <c r="I8" s="516">
        <v>1.0301003344481607</v>
      </c>
      <c r="J8" s="516">
        <v>7.3327759197324429</v>
      </c>
      <c r="K8" s="720">
        <v>100</v>
      </c>
    </row>
    <row r="9" spans="1:11" ht="15" customHeight="1">
      <c r="A9" s="518"/>
      <c r="B9" s="517" t="s">
        <v>361</v>
      </c>
      <c r="C9" s="91">
        <v>13.360741373929796</v>
      </c>
      <c r="D9" s="516">
        <v>12.846501404322872</v>
      </c>
      <c r="E9" s="516">
        <v>28.789297295830451</v>
      </c>
      <c r="F9" s="516">
        <v>54.996540074083114</v>
      </c>
      <c r="G9" s="516">
        <v>38.349547495963428</v>
      </c>
      <c r="H9" s="516">
        <v>2.6132616925143481</v>
      </c>
      <c r="I9" s="516">
        <v>4.0379370700533235</v>
      </c>
      <c r="J9" s="516">
        <v>45.003459925916879</v>
      </c>
      <c r="K9" s="720">
        <v>100</v>
      </c>
    </row>
    <row r="10" spans="1:11" ht="15" customHeight="1">
      <c r="A10" s="518"/>
      <c r="B10" s="517" t="s">
        <v>360</v>
      </c>
      <c r="C10" s="91">
        <v>1.8609270444961821</v>
      </c>
      <c r="D10" s="516">
        <v>7.8816691359632696</v>
      </c>
      <c r="E10" s="516">
        <v>7.8556194135556261</v>
      </c>
      <c r="F10" s="516">
        <v>17.598215594015077</v>
      </c>
      <c r="G10" s="516">
        <v>71.907002491004704</v>
      </c>
      <c r="H10" s="516">
        <v>2.6782370850360624</v>
      </c>
      <c r="I10" s="516">
        <v>7.8198010452451117</v>
      </c>
      <c r="J10" s="516">
        <v>82.401784405984927</v>
      </c>
      <c r="K10" s="720">
        <v>100</v>
      </c>
    </row>
    <row r="11" spans="1:11" ht="15" customHeight="1">
      <c r="A11" s="191" t="s">
        <v>2</v>
      </c>
      <c r="B11" s="515" t="s">
        <v>362</v>
      </c>
      <c r="C11" s="88">
        <v>21.899446187659965</v>
      </c>
      <c r="D11" s="514">
        <v>8.3679164798935748</v>
      </c>
      <c r="E11" s="514">
        <v>63.610335902367076</v>
      </c>
      <c r="F11" s="514">
        <v>93.877698569920625</v>
      </c>
      <c r="G11" s="514">
        <v>4.0097170206920483</v>
      </c>
      <c r="H11" s="514" t="s">
        <v>29</v>
      </c>
      <c r="I11" s="514">
        <v>1.4734589412496204</v>
      </c>
      <c r="J11" s="514">
        <v>6.1223014300793848</v>
      </c>
      <c r="K11" s="721">
        <v>100</v>
      </c>
    </row>
    <row r="12" spans="1:11" ht="15" customHeight="1">
      <c r="A12" s="191"/>
      <c r="B12" s="515" t="s">
        <v>361</v>
      </c>
      <c r="C12" s="88">
        <v>8.5815124717452509</v>
      </c>
      <c r="D12" s="514">
        <v>11.679951355567011</v>
      </c>
      <c r="E12" s="514">
        <v>25.626891911541154</v>
      </c>
      <c r="F12" s="514">
        <v>45.88835573885342</v>
      </c>
      <c r="G12" s="514">
        <v>46.164624393596917</v>
      </c>
      <c r="H12" s="514">
        <v>2.5392922763744035</v>
      </c>
      <c r="I12" s="514">
        <v>5.4103713103594142</v>
      </c>
      <c r="J12" s="514">
        <v>54.111644261146573</v>
      </c>
      <c r="K12" s="721">
        <v>100</v>
      </c>
    </row>
    <row r="13" spans="1:11" ht="15" customHeight="1">
      <c r="A13" s="191"/>
      <c r="B13" s="515" t="s">
        <v>360</v>
      </c>
      <c r="C13" s="88">
        <v>0.8908096666078672</v>
      </c>
      <c r="D13" s="514">
        <v>6.9437794521583527</v>
      </c>
      <c r="E13" s="514">
        <v>6.340246453141142</v>
      </c>
      <c r="F13" s="514">
        <v>14.176095557291532</v>
      </c>
      <c r="G13" s="514">
        <v>74.011541466118999</v>
      </c>
      <c r="H13" s="514">
        <v>2.8488269536073378</v>
      </c>
      <c r="I13" s="514">
        <v>8.9647960083663012</v>
      </c>
      <c r="J13" s="514">
        <v>85.823904442708468</v>
      </c>
      <c r="K13" s="721">
        <v>100</v>
      </c>
    </row>
    <row r="14" spans="1:11" ht="15" customHeight="1">
      <c r="A14" s="518" t="s">
        <v>3</v>
      </c>
      <c r="B14" s="517" t="s">
        <v>362</v>
      </c>
      <c r="C14" s="91">
        <v>8.5006465663921595</v>
      </c>
      <c r="D14" s="516">
        <v>6.7310964404818625</v>
      </c>
      <c r="E14" s="516">
        <v>77.75811610971212</v>
      </c>
      <c r="F14" s="516">
        <v>92.989859116586132</v>
      </c>
      <c r="G14" s="516">
        <v>3.6479956441843058</v>
      </c>
      <c r="H14" s="516" t="s">
        <v>29</v>
      </c>
      <c r="I14" s="516" t="s">
        <v>29</v>
      </c>
      <c r="J14" s="516">
        <v>7.0101408834138708</v>
      </c>
      <c r="K14" s="720">
        <v>100</v>
      </c>
    </row>
    <row r="15" spans="1:11" ht="15" customHeight="1">
      <c r="A15" s="518"/>
      <c r="B15" s="517" t="s">
        <v>361</v>
      </c>
      <c r="C15" s="91">
        <v>9.6287813722683477</v>
      </c>
      <c r="D15" s="516">
        <v>15.774405954766676</v>
      </c>
      <c r="E15" s="516">
        <v>31.443840061074528</v>
      </c>
      <c r="F15" s="516">
        <v>56.847027388109559</v>
      </c>
      <c r="G15" s="516">
        <v>27.421509686038746</v>
      </c>
      <c r="H15" s="516">
        <v>7.3671151827464447</v>
      </c>
      <c r="I15" s="516">
        <v>8.3595762954480382</v>
      </c>
      <c r="J15" s="516">
        <v>43.152972611890441</v>
      </c>
      <c r="K15" s="720">
        <v>100</v>
      </c>
    </row>
    <row r="16" spans="1:11" ht="15" customHeight="1">
      <c r="A16" s="518"/>
      <c r="B16" s="517" t="s">
        <v>360</v>
      </c>
      <c r="C16" s="91">
        <v>3.5716974030861874</v>
      </c>
      <c r="D16" s="516">
        <v>15.97666541211893</v>
      </c>
      <c r="E16" s="516">
        <v>12.544222807677832</v>
      </c>
      <c r="F16" s="516">
        <v>32.1001129092962</v>
      </c>
      <c r="G16" s="516">
        <v>50.048927361686111</v>
      </c>
      <c r="H16" s="516">
        <v>9.2585622882950691</v>
      </c>
      <c r="I16" s="516">
        <v>8.6036883703424927</v>
      </c>
      <c r="J16" s="516">
        <v>67.899887090703814</v>
      </c>
      <c r="K16" s="720">
        <v>100</v>
      </c>
    </row>
    <row r="17" spans="1:11" ht="15" customHeight="1">
      <c r="A17" s="191" t="s">
        <v>4</v>
      </c>
      <c r="B17" s="515" t="s">
        <v>362</v>
      </c>
      <c r="C17" s="88">
        <v>15.814328495738311</v>
      </c>
      <c r="D17" s="514">
        <v>6.0700299470168178</v>
      </c>
      <c r="E17" s="514">
        <v>75.754434462105507</v>
      </c>
      <c r="F17" s="514">
        <v>97.638792904860622</v>
      </c>
      <c r="G17" s="514">
        <v>0</v>
      </c>
      <c r="H17" s="514" t="s">
        <v>29</v>
      </c>
      <c r="I17" s="514" t="s">
        <v>29</v>
      </c>
      <c r="J17" s="514" t="s">
        <v>29</v>
      </c>
      <c r="K17" s="721">
        <v>100</v>
      </c>
    </row>
    <row r="18" spans="1:11" ht="15" customHeight="1">
      <c r="A18" s="191"/>
      <c r="B18" s="515" t="s">
        <v>361</v>
      </c>
      <c r="C18" s="88">
        <v>16.333128078817737</v>
      </c>
      <c r="D18" s="514">
        <v>6.7887931034482758</v>
      </c>
      <c r="E18" s="514">
        <v>22.329125615763548</v>
      </c>
      <c r="F18" s="514">
        <v>45.451046798029559</v>
      </c>
      <c r="G18" s="514">
        <v>39.285714285714292</v>
      </c>
      <c r="H18" s="514">
        <v>9.2826354679802954</v>
      </c>
      <c r="I18" s="514">
        <v>5.9959975369458141</v>
      </c>
      <c r="J18" s="514">
        <v>54.548953201970441</v>
      </c>
      <c r="K18" s="721">
        <v>100</v>
      </c>
    </row>
    <row r="19" spans="1:11" ht="15" customHeight="1">
      <c r="A19" s="191"/>
      <c r="B19" s="515" t="s">
        <v>360</v>
      </c>
      <c r="C19" s="88" t="s">
        <v>29</v>
      </c>
      <c r="D19" s="514">
        <v>4.8216855909163598</v>
      </c>
      <c r="E19" s="514">
        <v>10.466975851591236</v>
      </c>
      <c r="F19" s="514">
        <v>17.399648168878937</v>
      </c>
      <c r="G19" s="514">
        <v>65.208699824084462</v>
      </c>
      <c r="H19" s="514">
        <v>11.890292659523428</v>
      </c>
      <c r="I19" s="514">
        <v>5.5093555093555091</v>
      </c>
      <c r="J19" s="514">
        <v>82.60035183112106</v>
      </c>
      <c r="K19" s="721">
        <v>100</v>
      </c>
    </row>
    <row r="20" spans="1:11" ht="15" customHeight="1">
      <c r="A20" s="518" t="s">
        <v>5</v>
      </c>
      <c r="B20" s="517" t="s">
        <v>362</v>
      </c>
      <c r="C20" s="91" t="s">
        <v>29</v>
      </c>
      <c r="D20" s="516" t="s">
        <v>29</v>
      </c>
      <c r="E20" s="516">
        <v>81.159864989260527</v>
      </c>
      <c r="F20" s="516">
        <v>97.177048174286597</v>
      </c>
      <c r="G20" s="516">
        <v>0</v>
      </c>
      <c r="H20" s="516">
        <v>0</v>
      </c>
      <c r="I20" s="516" t="s">
        <v>29</v>
      </c>
      <c r="J20" s="516" t="s">
        <v>29</v>
      </c>
      <c r="K20" s="720">
        <v>100</v>
      </c>
    </row>
    <row r="21" spans="1:11" ht="15" customHeight="1">
      <c r="A21" s="518"/>
      <c r="B21" s="517" t="s">
        <v>361</v>
      </c>
      <c r="C21" s="91">
        <v>14.487387178893773</v>
      </c>
      <c r="D21" s="516">
        <v>15.806526267067808</v>
      </c>
      <c r="E21" s="516">
        <v>27.35477898634575</v>
      </c>
      <c r="F21" s="516">
        <v>57.694978014348528</v>
      </c>
      <c r="G21" s="516">
        <v>29.78477204350845</v>
      </c>
      <c r="H21" s="516" t="s">
        <v>29</v>
      </c>
      <c r="I21" s="516" t="s">
        <v>29</v>
      </c>
      <c r="J21" s="516">
        <v>42.305021985651472</v>
      </c>
      <c r="K21" s="720">
        <v>100</v>
      </c>
    </row>
    <row r="22" spans="1:11" ht="15" customHeight="1">
      <c r="A22" s="518"/>
      <c r="B22" s="517" t="s">
        <v>360</v>
      </c>
      <c r="C22" s="91" t="s">
        <v>29</v>
      </c>
      <c r="D22" s="516" t="s">
        <v>29</v>
      </c>
      <c r="E22" s="516">
        <v>14.5655546935609</v>
      </c>
      <c r="F22" s="516">
        <v>25.077579519006981</v>
      </c>
      <c r="G22" s="516">
        <v>52.055857253685048</v>
      </c>
      <c r="H22" s="516">
        <v>12.21877424359969</v>
      </c>
      <c r="I22" s="516">
        <v>10.667183863460046</v>
      </c>
      <c r="J22" s="516">
        <v>74.922420480993011</v>
      </c>
      <c r="K22" s="720">
        <v>100</v>
      </c>
    </row>
    <row r="23" spans="1:11" ht="15" customHeight="1">
      <c r="A23" s="191" t="s">
        <v>6</v>
      </c>
      <c r="B23" s="515" t="s">
        <v>362</v>
      </c>
      <c r="C23" s="88" t="s">
        <v>29</v>
      </c>
      <c r="D23" s="514" t="s">
        <v>29</v>
      </c>
      <c r="E23" s="514">
        <v>82.735194210604064</v>
      </c>
      <c r="F23" s="514">
        <v>96.189632255206021</v>
      </c>
      <c r="G23" s="514" t="s">
        <v>29</v>
      </c>
      <c r="H23" s="514">
        <v>0</v>
      </c>
      <c r="I23" s="514" t="s">
        <v>29</v>
      </c>
      <c r="J23" s="514" t="s">
        <v>29</v>
      </c>
      <c r="K23" s="721">
        <v>100</v>
      </c>
    </row>
    <row r="24" spans="1:11" ht="15" customHeight="1">
      <c r="A24" s="191"/>
      <c r="B24" s="515" t="s">
        <v>361</v>
      </c>
      <c r="C24" s="88">
        <v>17.292612463887743</v>
      </c>
      <c r="D24" s="514">
        <v>16.326867519603798</v>
      </c>
      <c r="E24" s="514">
        <v>25.802723895996699</v>
      </c>
      <c r="F24" s="514">
        <v>59.438712340074282</v>
      </c>
      <c r="G24" s="514">
        <v>31.976888155179516</v>
      </c>
      <c r="H24" s="514" t="s">
        <v>29</v>
      </c>
      <c r="I24" s="514">
        <v>5.6541477507222453</v>
      </c>
      <c r="J24" s="514">
        <v>40.561287659925711</v>
      </c>
      <c r="K24" s="721">
        <v>100</v>
      </c>
    </row>
    <row r="25" spans="1:11" ht="15" customHeight="1">
      <c r="A25" s="191"/>
      <c r="B25" s="515" t="s">
        <v>360</v>
      </c>
      <c r="C25" s="88" t="s">
        <v>29</v>
      </c>
      <c r="D25" s="514">
        <v>10.298389226300502</v>
      </c>
      <c r="E25" s="514">
        <v>9.5194085027726434</v>
      </c>
      <c r="F25" s="514">
        <v>21.745444943226829</v>
      </c>
      <c r="G25" s="514">
        <v>68.094797993134392</v>
      </c>
      <c r="H25" s="514" t="s">
        <v>29</v>
      </c>
      <c r="I25" s="514">
        <v>7.2616847108529186</v>
      </c>
      <c r="J25" s="514">
        <v>78.254555056773185</v>
      </c>
      <c r="K25" s="721">
        <v>100</v>
      </c>
    </row>
    <row r="26" spans="1:11" ht="15" customHeight="1">
      <c r="A26" s="518" t="s">
        <v>7</v>
      </c>
      <c r="B26" s="517" t="s">
        <v>362</v>
      </c>
      <c r="C26" s="91">
        <v>13.445571955719554</v>
      </c>
      <c r="D26" s="516">
        <v>8.9648128624143375</v>
      </c>
      <c r="E26" s="516">
        <v>72.660780179230372</v>
      </c>
      <c r="F26" s="516">
        <v>95.071164997364249</v>
      </c>
      <c r="G26" s="516">
        <v>2.840010542962573</v>
      </c>
      <c r="H26" s="516" t="s">
        <v>29</v>
      </c>
      <c r="I26" s="516" t="s">
        <v>29</v>
      </c>
      <c r="J26" s="516">
        <v>4.9288350026357399</v>
      </c>
      <c r="K26" s="720">
        <v>100</v>
      </c>
    </row>
    <row r="27" spans="1:11" ht="15" customHeight="1">
      <c r="A27" s="518"/>
      <c r="B27" s="517" t="s">
        <v>361</v>
      </c>
      <c r="C27" s="91">
        <v>12.44685404479954</v>
      </c>
      <c r="D27" s="516">
        <v>15.317448994150379</v>
      </c>
      <c r="E27" s="516">
        <v>27.170780425167639</v>
      </c>
      <c r="F27" s="516">
        <v>54.93222999001285</v>
      </c>
      <c r="G27" s="516">
        <v>34.900841774860893</v>
      </c>
      <c r="H27" s="516">
        <v>5.2931944642602371</v>
      </c>
      <c r="I27" s="516">
        <v>4.8737337708660293</v>
      </c>
      <c r="J27" s="516">
        <v>45.067770009987157</v>
      </c>
      <c r="K27" s="720">
        <v>100</v>
      </c>
    </row>
    <row r="28" spans="1:11" ht="15" customHeight="1">
      <c r="A28" s="518"/>
      <c r="B28" s="517" t="s">
        <v>360</v>
      </c>
      <c r="C28" s="91">
        <v>1.3963568528475805</v>
      </c>
      <c r="D28" s="516">
        <v>10.142104685613958</v>
      </c>
      <c r="E28" s="516">
        <v>9.4096345879512775</v>
      </c>
      <c r="F28" s="516">
        <v>20.953582793811041</v>
      </c>
      <c r="G28" s="516">
        <v>65.930538790738495</v>
      </c>
      <c r="H28" s="516">
        <v>5.3714473828596523</v>
      </c>
      <c r="I28" s="516">
        <v>7.7444310325908035</v>
      </c>
      <c r="J28" s="516">
        <v>79.046417206188963</v>
      </c>
      <c r="K28" s="720">
        <v>100</v>
      </c>
    </row>
    <row r="29" spans="1:11" ht="15" customHeight="1">
      <c r="A29" s="191" t="s">
        <v>8</v>
      </c>
      <c r="B29" s="515" t="s">
        <v>362</v>
      </c>
      <c r="C29" s="88">
        <v>14.575690877965275</v>
      </c>
      <c r="D29" s="514">
        <v>0</v>
      </c>
      <c r="E29" s="514">
        <v>81.511371973587686</v>
      </c>
      <c r="F29" s="514">
        <v>96.111518708730742</v>
      </c>
      <c r="G29" s="514" t="s">
        <v>29</v>
      </c>
      <c r="H29" s="514" t="s">
        <v>29</v>
      </c>
      <c r="I29" s="514">
        <v>0</v>
      </c>
      <c r="J29" s="514" t="s">
        <v>29</v>
      </c>
      <c r="K29" s="721">
        <v>100</v>
      </c>
    </row>
    <row r="30" spans="1:11" ht="15" customHeight="1">
      <c r="A30" s="191"/>
      <c r="B30" s="515" t="s">
        <v>361</v>
      </c>
      <c r="C30" s="88">
        <v>15.807092792133068</v>
      </c>
      <c r="D30" s="514">
        <v>9.1327544722251286</v>
      </c>
      <c r="E30" s="514">
        <v>13.578826237054084</v>
      </c>
      <c r="F30" s="514">
        <v>38.508212156083275</v>
      </c>
      <c r="G30" s="514">
        <v>43.111204100847381</v>
      </c>
      <c r="H30" s="514">
        <v>13.108065697248669</v>
      </c>
      <c r="I30" s="514">
        <v>5.2515953551626744</v>
      </c>
      <c r="J30" s="514">
        <v>61.491787843916725</v>
      </c>
      <c r="K30" s="721">
        <v>100</v>
      </c>
    </row>
    <row r="31" spans="1:11" ht="15" customHeight="1">
      <c r="A31" s="191"/>
      <c r="B31" s="515" t="s">
        <v>360</v>
      </c>
      <c r="C31" s="88" t="s">
        <v>29</v>
      </c>
      <c r="D31" s="514">
        <v>9.5238095238095237</v>
      </c>
      <c r="E31" s="514">
        <v>7.8282828282828287</v>
      </c>
      <c r="F31" s="514">
        <v>19.949494949494952</v>
      </c>
      <c r="G31" s="514">
        <v>66.9011544011544</v>
      </c>
      <c r="H31" s="514">
        <v>9.3795093795093791</v>
      </c>
      <c r="I31" s="514" t="s">
        <v>29</v>
      </c>
      <c r="J31" s="514">
        <v>80.050505050505052</v>
      </c>
      <c r="K31" s="721">
        <v>100</v>
      </c>
    </row>
    <row r="32" spans="1:11" ht="15" customHeight="1">
      <c r="A32" s="518" t="s">
        <v>9</v>
      </c>
      <c r="B32" s="517" t="s">
        <v>362</v>
      </c>
      <c r="C32" s="91">
        <v>14.79416219193171</v>
      </c>
      <c r="D32" s="516">
        <v>5.6588186699710858</v>
      </c>
      <c r="E32" s="516">
        <v>73.491211161595288</v>
      </c>
      <c r="F32" s="516">
        <v>93.94419202349809</v>
      </c>
      <c r="G32" s="516">
        <v>2.8730093166276562</v>
      </c>
      <c r="H32" s="516">
        <v>1.438799394189729</v>
      </c>
      <c r="I32" s="516">
        <v>1.7462940015604203</v>
      </c>
      <c r="J32" s="516">
        <v>6.0558079765019048</v>
      </c>
      <c r="K32" s="720">
        <v>100</v>
      </c>
    </row>
    <row r="33" spans="1:11" ht="15" customHeight="1">
      <c r="A33" s="518"/>
      <c r="B33" s="517" t="s">
        <v>361</v>
      </c>
      <c r="C33" s="91">
        <v>19.022033592197936</v>
      </c>
      <c r="D33" s="516">
        <v>8.7028174101499012</v>
      </c>
      <c r="E33" s="516">
        <v>22.55508398049485</v>
      </c>
      <c r="F33" s="516">
        <v>50.284450063211125</v>
      </c>
      <c r="G33" s="516">
        <v>38.488802600686284</v>
      </c>
      <c r="H33" s="516">
        <v>4.9688459454578293</v>
      </c>
      <c r="I33" s="516">
        <v>6.2533863102763236</v>
      </c>
      <c r="J33" s="516">
        <v>49.715549936788875</v>
      </c>
      <c r="K33" s="720">
        <v>100</v>
      </c>
    </row>
    <row r="34" spans="1:11" ht="15" customHeight="1">
      <c r="A34" s="518"/>
      <c r="B34" s="517" t="s">
        <v>360</v>
      </c>
      <c r="C34" s="91">
        <v>3.0982461011615525</v>
      </c>
      <c r="D34" s="516">
        <v>8.6514878060067542</v>
      </c>
      <c r="E34" s="516">
        <v>7.3187097968439074</v>
      </c>
      <c r="F34" s="516">
        <v>19.066129853301863</v>
      </c>
      <c r="G34" s="516">
        <v>64.498588551066661</v>
      </c>
      <c r="H34" s="516">
        <v>6.0877412189365545</v>
      </c>
      <c r="I34" s="516">
        <v>10.340598824563839</v>
      </c>
      <c r="J34" s="516">
        <v>80.933870146698141</v>
      </c>
      <c r="K34" s="720">
        <v>100</v>
      </c>
    </row>
    <row r="35" spans="1:11" ht="15" customHeight="1">
      <c r="A35" s="191" t="s">
        <v>10</v>
      </c>
      <c r="B35" s="515" t="s">
        <v>362</v>
      </c>
      <c r="C35" s="88">
        <v>10.966725933451869</v>
      </c>
      <c r="D35" s="514">
        <v>6.2230124460248906</v>
      </c>
      <c r="E35" s="514">
        <v>77.391922783845573</v>
      </c>
      <c r="F35" s="514">
        <v>94.583693167386343</v>
      </c>
      <c r="G35" s="514">
        <v>1.6784353568707138</v>
      </c>
      <c r="H35" s="514">
        <v>1.1318262636525271</v>
      </c>
      <c r="I35" s="514">
        <v>2.6060452120904247</v>
      </c>
      <c r="J35" s="514">
        <v>5.4163068326136647</v>
      </c>
      <c r="K35" s="721">
        <v>100</v>
      </c>
    </row>
    <row r="36" spans="1:11" ht="15" customHeight="1">
      <c r="A36" s="191"/>
      <c r="B36" s="515" t="s">
        <v>361</v>
      </c>
      <c r="C36" s="88">
        <v>15.560131024801125</v>
      </c>
      <c r="D36" s="514">
        <v>11.730463266261115</v>
      </c>
      <c r="E36" s="514">
        <v>25.265325222274214</v>
      </c>
      <c r="F36" s="514">
        <v>52.554983621899865</v>
      </c>
      <c r="G36" s="514">
        <v>33.819372952737481</v>
      </c>
      <c r="H36" s="514">
        <v>5.4899391670566215</v>
      </c>
      <c r="I36" s="514">
        <v>8.1328965839962564</v>
      </c>
      <c r="J36" s="514">
        <v>47.445016378100149</v>
      </c>
      <c r="K36" s="721">
        <v>100</v>
      </c>
    </row>
    <row r="37" spans="1:11" ht="15" customHeight="1">
      <c r="A37" s="191"/>
      <c r="B37" s="515" t="s">
        <v>360</v>
      </c>
      <c r="C37" s="88">
        <v>2.9998927216516962</v>
      </c>
      <c r="D37" s="514">
        <v>8.6622389966548656</v>
      </c>
      <c r="E37" s="514">
        <v>8.3179730243716907</v>
      </c>
      <c r="F37" s="514">
        <v>19.98010474267825</v>
      </c>
      <c r="G37" s="514">
        <v>63.012376020363391</v>
      </c>
      <c r="H37" s="514">
        <v>5.9919833816085895</v>
      </c>
      <c r="I37" s="514">
        <v>11.018461628485326</v>
      </c>
      <c r="J37" s="514">
        <v>80.01989525732175</v>
      </c>
      <c r="K37" s="721">
        <v>100</v>
      </c>
    </row>
    <row r="38" spans="1:11" ht="15" customHeight="1">
      <c r="A38" s="518" t="s">
        <v>11</v>
      </c>
      <c r="B38" s="517" t="s">
        <v>362</v>
      </c>
      <c r="C38" s="91">
        <v>18.243093432663741</v>
      </c>
      <c r="D38" s="516">
        <v>10.030597312757751</v>
      </c>
      <c r="E38" s="516">
        <v>66.671101059819975</v>
      </c>
      <c r="F38" s="516">
        <v>94.940357412088161</v>
      </c>
      <c r="G38" s="516" t="s">
        <v>29</v>
      </c>
      <c r="H38" s="516" t="s">
        <v>29</v>
      </c>
      <c r="I38" s="516">
        <v>2.6872422508979645</v>
      </c>
      <c r="J38" s="516">
        <v>5.0596425879118447</v>
      </c>
      <c r="K38" s="720">
        <v>100</v>
      </c>
    </row>
    <row r="39" spans="1:11" ht="15" customHeight="1">
      <c r="A39" s="518"/>
      <c r="B39" s="517" t="s">
        <v>361</v>
      </c>
      <c r="C39" s="91">
        <v>17.344220776385306</v>
      </c>
      <c r="D39" s="516">
        <v>11.829177765163093</v>
      </c>
      <c r="E39" s="516">
        <v>24.038251604733418</v>
      </c>
      <c r="F39" s="516">
        <v>53.207283524736916</v>
      </c>
      <c r="G39" s="516">
        <v>34.758307497489191</v>
      </c>
      <c r="H39" s="516">
        <v>3.0217021090782064</v>
      </c>
      <c r="I39" s="516">
        <v>9.0083402471507803</v>
      </c>
      <c r="J39" s="516">
        <v>46.792716475263084</v>
      </c>
      <c r="K39" s="720">
        <v>100</v>
      </c>
    </row>
    <row r="40" spans="1:11" ht="15" customHeight="1">
      <c r="A40" s="518"/>
      <c r="B40" s="517" t="s">
        <v>360</v>
      </c>
      <c r="C40" s="91" t="s">
        <v>29</v>
      </c>
      <c r="D40" s="516">
        <v>6.875477463712758</v>
      </c>
      <c r="E40" s="516">
        <v>8.451107715813599</v>
      </c>
      <c r="F40" s="516">
        <v>17.637509549274256</v>
      </c>
      <c r="G40" s="516">
        <v>65.393430099312454</v>
      </c>
      <c r="H40" s="516">
        <v>6.0590145148968677</v>
      </c>
      <c r="I40" s="516">
        <v>10.933919022154317</v>
      </c>
      <c r="J40" s="516">
        <v>82.362490450725744</v>
      </c>
      <c r="K40" s="720">
        <v>100</v>
      </c>
    </row>
    <row r="41" spans="1:11" ht="15" customHeight="1">
      <c r="A41" s="191" t="s">
        <v>12</v>
      </c>
      <c r="B41" s="515" t="s">
        <v>362</v>
      </c>
      <c r="C41" s="88" t="s">
        <v>29</v>
      </c>
      <c r="D41" s="514" t="s">
        <v>29</v>
      </c>
      <c r="E41" s="514" t="s">
        <v>29</v>
      </c>
      <c r="F41" s="514" t="s">
        <v>29</v>
      </c>
      <c r="G41" s="514" t="s">
        <v>29</v>
      </c>
      <c r="H41" s="514" t="s">
        <v>29</v>
      </c>
      <c r="I41" s="514" t="s">
        <v>29</v>
      </c>
      <c r="J41" s="514" t="s">
        <v>29</v>
      </c>
      <c r="K41" s="721" t="s">
        <v>548</v>
      </c>
    </row>
    <row r="42" spans="1:11" ht="15" customHeight="1">
      <c r="A42" s="191"/>
      <c r="B42" s="515" t="s">
        <v>361</v>
      </c>
      <c r="C42" s="88">
        <v>12.519373170311693</v>
      </c>
      <c r="D42" s="514">
        <v>9.5918718787670052</v>
      </c>
      <c r="E42" s="514">
        <v>25.434820044773549</v>
      </c>
      <c r="F42" s="514">
        <v>47.528844498019637</v>
      </c>
      <c r="G42" s="514">
        <v>41.604959531599796</v>
      </c>
      <c r="H42" s="514" t="s">
        <v>29</v>
      </c>
      <c r="I42" s="514" t="s">
        <v>29</v>
      </c>
      <c r="J42" s="514">
        <v>52.471155501980363</v>
      </c>
      <c r="K42" s="721">
        <v>100</v>
      </c>
    </row>
    <row r="43" spans="1:11" ht="15" customHeight="1">
      <c r="A43" s="191"/>
      <c r="B43" s="515" t="s">
        <v>360</v>
      </c>
      <c r="C43" s="88" t="s">
        <v>29</v>
      </c>
      <c r="D43" s="514">
        <v>9.515859766277126</v>
      </c>
      <c r="E43" s="514" t="s">
        <v>29</v>
      </c>
      <c r="F43" s="514">
        <v>21.30217028380634</v>
      </c>
      <c r="G43" s="514">
        <v>61.552587646076795</v>
      </c>
      <c r="H43" s="514" t="s">
        <v>29</v>
      </c>
      <c r="I43" s="514">
        <v>10.517529215358932</v>
      </c>
      <c r="J43" s="514">
        <v>78.697829716193652</v>
      </c>
      <c r="K43" s="721">
        <v>100</v>
      </c>
    </row>
    <row r="44" spans="1:11" ht="15" customHeight="1">
      <c r="A44" s="518" t="s">
        <v>13</v>
      </c>
      <c r="B44" s="517" t="s">
        <v>362</v>
      </c>
      <c r="C44" s="91">
        <v>15.035816618911173</v>
      </c>
      <c r="D44" s="516" t="s">
        <v>29</v>
      </c>
      <c r="E44" s="516">
        <v>73.61031518624641</v>
      </c>
      <c r="F44" s="516">
        <v>92.05587392550143</v>
      </c>
      <c r="G44" s="516">
        <v>3.803724928366762</v>
      </c>
      <c r="H44" s="516" t="s">
        <v>29</v>
      </c>
      <c r="I44" s="516" t="s">
        <v>29</v>
      </c>
      <c r="J44" s="516">
        <v>7.9441260744985671</v>
      </c>
      <c r="K44" s="720">
        <v>100</v>
      </c>
    </row>
    <row r="45" spans="1:11" ht="15" customHeight="1">
      <c r="A45" s="518"/>
      <c r="B45" s="517" t="s">
        <v>361</v>
      </c>
      <c r="C45" s="91">
        <v>10.39067558817181</v>
      </c>
      <c r="D45" s="516">
        <v>7.2048348802072084</v>
      </c>
      <c r="E45" s="516">
        <v>32.277142240448953</v>
      </c>
      <c r="F45" s="516">
        <v>49.872652708827978</v>
      </c>
      <c r="G45" s="516">
        <v>38.894884524066477</v>
      </c>
      <c r="H45" s="516">
        <v>6.7299805741420249</v>
      </c>
      <c r="I45" s="516">
        <v>4.5024821929635239</v>
      </c>
      <c r="J45" s="516">
        <v>50.127347291172029</v>
      </c>
      <c r="K45" s="720">
        <v>100</v>
      </c>
    </row>
    <row r="46" spans="1:11" ht="15" customHeight="1">
      <c r="A46" s="518"/>
      <c r="B46" s="517" t="s">
        <v>360</v>
      </c>
      <c r="C46" s="91">
        <v>2.2582697201017816</v>
      </c>
      <c r="D46" s="516">
        <v>6.6078244274809173</v>
      </c>
      <c r="E46" s="516">
        <v>10.400763358778626</v>
      </c>
      <c r="F46" s="516">
        <v>19.258905852417303</v>
      </c>
      <c r="G46" s="516">
        <v>66.9091921119593</v>
      </c>
      <c r="H46" s="516">
        <v>5.9120547073791361</v>
      </c>
      <c r="I46" s="516">
        <v>7.9277989821882944</v>
      </c>
      <c r="J46" s="516">
        <v>80.741094147582686</v>
      </c>
      <c r="K46" s="720">
        <v>100</v>
      </c>
    </row>
    <row r="47" spans="1:11" ht="15" customHeight="1">
      <c r="A47" s="191" t="s">
        <v>14</v>
      </c>
      <c r="B47" s="515" t="s">
        <v>362</v>
      </c>
      <c r="C47" s="88">
        <v>16.694470924690176</v>
      </c>
      <c r="D47" s="514" t="s">
        <v>29</v>
      </c>
      <c r="E47" s="514">
        <v>76.227359389895128</v>
      </c>
      <c r="F47" s="514">
        <v>95.567206863679701</v>
      </c>
      <c r="G47" s="514" t="s">
        <v>29</v>
      </c>
      <c r="H47" s="514" t="s">
        <v>29</v>
      </c>
      <c r="I47" s="514" t="s">
        <v>29</v>
      </c>
      <c r="J47" s="514" t="s">
        <v>29</v>
      </c>
      <c r="K47" s="721">
        <v>100</v>
      </c>
    </row>
    <row r="48" spans="1:11" ht="15" customHeight="1">
      <c r="A48" s="191"/>
      <c r="B48" s="515" t="s">
        <v>361</v>
      </c>
      <c r="C48" s="88">
        <v>13.717444100159115</v>
      </c>
      <c r="D48" s="514">
        <v>5.2089439745414969</v>
      </c>
      <c r="E48" s="514">
        <v>23.691483125366386</v>
      </c>
      <c r="F48" s="514">
        <v>42.617871200067</v>
      </c>
      <c r="G48" s="514">
        <v>41.947910560254584</v>
      </c>
      <c r="H48" s="514">
        <v>9.1030901934511341</v>
      </c>
      <c r="I48" s="514">
        <v>6.3227535382296294</v>
      </c>
      <c r="J48" s="514">
        <v>57.382128799933</v>
      </c>
      <c r="K48" s="721">
        <v>100</v>
      </c>
    </row>
    <row r="49" spans="1:11" ht="15" customHeight="1">
      <c r="A49" s="191"/>
      <c r="B49" s="515" t="s">
        <v>360</v>
      </c>
      <c r="C49" s="88" t="s">
        <v>29</v>
      </c>
      <c r="D49" s="514">
        <v>4.490192899983791</v>
      </c>
      <c r="E49" s="514">
        <v>7.7808396822823811</v>
      </c>
      <c r="F49" s="514">
        <v>15.002431512400715</v>
      </c>
      <c r="G49" s="514">
        <v>66.274923002107315</v>
      </c>
      <c r="H49" s="514">
        <v>10.212352082995624</v>
      </c>
      <c r="I49" s="514">
        <v>8.502188361160643</v>
      </c>
      <c r="J49" s="514">
        <v>84.997568487599281</v>
      </c>
      <c r="K49" s="721">
        <v>100</v>
      </c>
    </row>
    <row r="50" spans="1:11" ht="15" customHeight="1">
      <c r="A50" s="518" t="s">
        <v>15</v>
      </c>
      <c r="B50" s="517" t="s">
        <v>362</v>
      </c>
      <c r="C50" s="91">
        <v>17.709203772233497</v>
      </c>
      <c r="D50" s="516">
        <v>7.4370299629939112</v>
      </c>
      <c r="E50" s="516">
        <v>67.160081174644873</v>
      </c>
      <c r="F50" s="516">
        <v>92.30631490987227</v>
      </c>
      <c r="G50" s="516">
        <v>3.1514862122478213</v>
      </c>
      <c r="H50" s="516" t="s">
        <v>29</v>
      </c>
      <c r="I50" s="516">
        <v>3.0380804583979946</v>
      </c>
      <c r="J50" s="516">
        <v>7.6936850901277287</v>
      </c>
      <c r="K50" s="720">
        <v>100</v>
      </c>
    </row>
    <row r="51" spans="1:11" ht="15" customHeight="1">
      <c r="A51" s="518"/>
      <c r="B51" s="517" t="s">
        <v>361</v>
      </c>
      <c r="C51" s="91">
        <v>16.967687314801751</v>
      </c>
      <c r="D51" s="516">
        <v>11.401157048116268</v>
      </c>
      <c r="E51" s="516">
        <v>18.364611260053625</v>
      </c>
      <c r="F51" s="516">
        <v>46.726400451530971</v>
      </c>
      <c r="G51" s="516">
        <v>36.750388034429236</v>
      </c>
      <c r="H51" s="516">
        <v>8.713136729222521</v>
      </c>
      <c r="I51" s="516">
        <v>7.8100747848172709</v>
      </c>
      <c r="J51" s="516">
        <v>53.273599548469022</v>
      </c>
      <c r="K51" s="720">
        <v>100</v>
      </c>
    </row>
    <row r="52" spans="1:11" ht="15" customHeight="1">
      <c r="A52" s="518"/>
      <c r="B52" s="517" t="s">
        <v>360</v>
      </c>
      <c r="C52" s="91" t="s">
        <v>29</v>
      </c>
      <c r="D52" s="516">
        <v>8.1070042883397999</v>
      </c>
      <c r="E52" s="516">
        <v>7.9572527397726507</v>
      </c>
      <c r="F52" s="516">
        <v>17.228234973793484</v>
      </c>
      <c r="G52" s="516">
        <v>69.348580763732897</v>
      </c>
      <c r="H52" s="516">
        <v>3.757402491321217</v>
      </c>
      <c r="I52" s="516">
        <v>9.6725886597236403</v>
      </c>
      <c r="J52" s="516">
        <v>82.771765026206523</v>
      </c>
      <c r="K52" s="720">
        <v>100</v>
      </c>
    </row>
    <row r="53" spans="1:11" ht="15" customHeight="1">
      <c r="A53" s="191" t="s">
        <v>16</v>
      </c>
      <c r="B53" s="515" t="s">
        <v>362</v>
      </c>
      <c r="C53" s="88">
        <v>24.37951617970468</v>
      </c>
      <c r="D53" s="514" t="s">
        <v>29</v>
      </c>
      <c r="E53" s="514">
        <v>63.556393339616712</v>
      </c>
      <c r="F53" s="514">
        <v>92.884071630537221</v>
      </c>
      <c r="G53" s="514" t="s">
        <v>29</v>
      </c>
      <c r="H53" s="514">
        <v>0</v>
      </c>
      <c r="I53" s="514" t="s">
        <v>29</v>
      </c>
      <c r="J53" s="514" t="s">
        <v>29</v>
      </c>
      <c r="K53" s="721">
        <v>100</v>
      </c>
    </row>
    <row r="54" spans="1:11" ht="15" customHeight="1">
      <c r="A54" s="191"/>
      <c r="B54" s="515" t="s">
        <v>361</v>
      </c>
      <c r="C54" s="88">
        <v>12.338006820765443</v>
      </c>
      <c r="D54" s="514">
        <v>3.8954149298976892</v>
      </c>
      <c r="E54" s="514">
        <v>27.548313755210309</v>
      </c>
      <c r="F54" s="514">
        <v>43.781735505873435</v>
      </c>
      <c r="G54" s="514">
        <v>44.009094353921938</v>
      </c>
      <c r="H54" s="514">
        <v>4.4031830238726792</v>
      </c>
      <c r="I54" s="514">
        <v>7.8135657446002273</v>
      </c>
      <c r="J54" s="514">
        <v>56.218264494126558</v>
      </c>
      <c r="K54" s="721">
        <v>100</v>
      </c>
    </row>
    <row r="55" spans="1:11" ht="15" customHeight="1">
      <c r="A55" s="191"/>
      <c r="B55" s="515" t="s">
        <v>360</v>
      </c>
      <c r="C55" s="88" t="s">
        <v>29</v>
      </c>
      <c r="D55" s="514">
        <v>5.2913736684536659</v>
      </c>
      <c r="E55" s="514">
        <v>7.6516048179349729</v>
      </c>
      <c r="F55" s="514">
        <v>13.848081877045185</v>
      </c>
      <c r="G55" s="514">
        <v>70.110701107011081</v>
      </c>
      <c r="H55" s="514">
        <v>8.542783541042958</v>
      </c>
      <c r="I55" s="514">
        <v>7.5193204762236299</v>
      </c>
      <c r="J55" s="514">
        <v>86.151918122954811</v>
      </c>
      <c r="K55" s="721">
        <v>100</v>
      </c>
    </row>
    <row r="56" spans="1:11" ht="15" customHeight="1">
      <c r="A56" s="713" t="s">
        <v>17</v>
      </c>
      <c r="B56" s="513" t="s">
        <v>362</v>
      </c>
      <c r="C56" s="420">
        <v>15.344057909799949</v>
      </c>
      <c r="D56" s="420">
        <v>7.5744445334517936</v>
      </c>
      <c r="E56" s="420">
        <v>71.136373015237254</v>
      </c>
      <c r="F56" s="420">
        <v>94.055118205806025</v>
      </c>
      <c r="G56" s="420">
        <v>2.9156380249107299</v>
      </c>
      <c r="H56" s="420">
        <v>1.1275612876288683</v>
      </c>
      <c r="I56" s="420">
        <v>1.9014397343373364</v>
      </c>
      <c r="J56" s="420">
        <v>5.9448817941939698</v>
      </c>
      <c r="K56" s="722">
        <v>100</v>
      </c>
    </row>
    <row r="57" spans="1:11" ht="15" customHeight="1">
      <c r="A57" s="713"/>
      <c r="B57" s="513" t="s">
        <v>361</v>
      </c>
      <c r="C57" s="420">
        <v>13.747061627734947</v>
      </c>
      <c r="D57" s="420">
        <v>11.398007660315947</v>
      </c>
      <c r="E57" s="420">
        <v>25.836305952361389</v>
      </c>
      <c r="F57" s="420">
        <v>50.981169759834302</v>
      </c>
      <c r="G57" s="420">
        <v>37.838837473082052</v>
      </c>
      <c r="H57" s="420">
        <v>4.8721499843834764</v>
      </c>
      <c r="I57" s="420">
        <v>6.3078427827001793</v>
      </c>
      <c r="J57" s="420">
        <v>49.018830240165691</v>
      </c>
      <c r="K57" s="722">
        <v>100</v>
      </c>
    </row>
    <row r="58" spans="1:11" ht="15" customHeight="1">
      <c r="A58" s="713"/>
      <c r="B58" s="513" t="s">
        <v>360</v>
      </c>
      <c r="C58" s="420">
        <v>2.1748237961456947</v>
      </c>
      <c r="D58" s="420">
        <v>8.366397226740272</v>
      </c>
      <c r="E58" s="420">
        <v>8.3748172244401751</v>
      </c>
      <c r="F58" s="420">
        <v>18.915627515731021</v>
      </c>
      <c r="G58" s="420">
        <v>66.525785729541454</v>
      </c>
      <c r="H58" s="420">
        <v>5.5200272725779147</v>
      </c>
      <c r="I58" s="420">
        <v>9.0383541163520462</v>
      </c>
      <c r="J58" s="420">
        <v>81.084372484268982</v>
      </c>
      <c r="K58" s="722">
        <v>100</v>
      </c>
    </row>
    <row r="59" spans="1:11" s="232" customFormat="1" ht="3.95" customHeight="1">
      <c r="A59" s="518"/>
      <c r="B59" s="668"/>
      <c r="C59" s="637"/>
      <c r="D59" s="637"/>
      <c r="E59" s="637"/>
      <c r="F59" s="637"/>
      <c r="G59" s="637"/>
      <c r="H59" s="637"/>
      <c r="I59" s="637"/>
      <c r="J59" s="637"/>
      <c r="K59" s="633"/>
    </row>
    <row r="60" spans="1:11" ht="15" customHeight="1">
      <c r="A60" s="713" t="s">
        <v>18</v>
      </c>
      <c r="B60" s="513" t="s">
        <v>362</v>
      </c>
      <c r="C60" s="420" t="s">
        <v>139</v>
      </c>
      <c r="D60" s="215">
        <v>11.712242902347057</v>
      </c>
      <c r="E60" s="512">
        <v>72.019118793585747</v>
      </c>
      <c r="F60" s="512">
        <v>86.505266745519435</v>
      </c>
      <c r="G60" s="512">
        <v>6.4749902102226411</v>
      </c>
      <c r="H60" s="512">
        <v>2.7731186261802625</v>
      </c>
      <c r="I60" s="512">
        <v>4.6049153504706632</v>
      </c>
      <c r="J60" s="85">
        <v>13.494733254480565</v>
      </c>
      <c r="K60" s="722">
        <v>100</v>
      </c>
    </row>
    <row r="61" spans="1:11" ht="15" customHeight="1">
      <c r="A61" s="713"/>
      <c r="B61" s="513" t="s">
        <v>361</v>
      </c>
      <c r="C61" s="420" t="s">
        <v>139</v>
      </c>
      <c r="D61" s="215">
        <v>14.600308261171428</v>
      </c>
      <c r="E61" s="512">
        <v>30.846848285851536</v>
      </c>
      <c r="F61" s="512">
        <v>46.436944592137444</v>
      </c>
      <c r="G61" s="512">
        <v>36.075291001592021</v>
      </c>
      <c r="H61" s="512">
        <v>8.5476266784544954</v>
      </c>
      <c r="I61" s="512">
        <v>9.1278257983629612</v>
      </c>
      <c r="J61" s="85">
        <v>53.563055407862549</v>
      </c>
      <c r="K61" s="722">
        <v>100</v>
      </c>
    </row>
    <row r="62" spans="1:11" ht="15" customHeight="1">
      <c r="A62" s="713"/>
      <c r="B62" s="513" t="s">
        <v>360</v>
      </c>
      <c r="C62" s="420" t="s">
        <v>139</v>
      </c>
      <c r="D62" s="215">
        <v>9.5313514061712787</v>
      </c>
      <c r="E62" s="512">
        <v>8.3721228372514354</v>
      </c>
      <c r="F62" s="512">
        <v>17.878217459173293</v>
      </c>
      <c r="G62" s="512">
        <v>62.511812808510605</v>
      </c>
      <c r="H62" s="512">
        <v>8.0586173249146071</v>
      </c>
      <c r="I62" s="512">
        <v>11.551352407401493</v>
      </c>
      <c r="J62" s="85">
        <v>82.1217825408267</v>
      </c>
      <c r="K62" s="722">
        <v>100</v>
      </c>
    </row>
    <row r="63" spans="1:11">
      <c r="A63" s="10"/>
      <c r="B63" s="511"/>
      <c r="C63" s="511"/>
      <c r="D63" s="511"/>
      <c r="E63" s="511"/>
      <c r="F63" s="511"/>
      <c r="G63" s="511"/>
      <c r="H63" s="511"/>
      <c r="I63" s="511"/>
      <c r="J63" s="511"/>
      <c r="K63" s="511"/>
    </row>
    <row r="64" spans="1:11">
      <c r="A64" s="10"/>
      <c r="B64" s="511"/>
      <c r="C64" s="511"/>
      <c r="D64" s="511"/>
      <c r="E64" s="511"/>
      <c r="F64" s="511"/>
      <c r="G64" s="511"/>
      <c r="H64" s="511"/>
      <c r="I64" s="511"/>
      <c r="J64" s="511"/>
      <c r="K64" s="511"/>
    </row>
    <row r="65" spans="1:11">
      <c r="A65" s="79" t="s">
        <v>28</v>
      </c>
      <c r="B65" s="511"/>
      <c r="C65" s="511"/>
      <c r="D65" s="511"/>
      <c r="E65" s="511"/>
      <c r="F65" s="511"/>
      <c r="G65" s="511"/>
      <c r="H65" s="511"/>
      <c r="I65" s="511"/>
      <c r="J65" s="511"/>
      <c r="K65" s="511"/>
    </row>
  </sheetData>
  <conditionalFormatting sqref="D65:K65">
    <cfRule type="expression" dxfId="14" priority="1" stopIfTrue="1">
      <formula>D65=1</formula>
    </cfRule>
  </conditionalFormatting>
  <conditionalFormatting sqref="C60:K60">
    <cfRule type="expression" dxfId="13" priority="2" stopIfTrue="1">
      <formula>#REF!=1</formula>
    </cfRule>
  </conditionalFormatting>
  <conditionalFormatting sqref="D62:K62 C61:K61">
    <cfRule type="expression" dxfId="12" priority="3" stopIfTrue="1">
      <formula>#REF!=1</formula>
    </cfRule>
  </conditionalFormatting>
  <conditionalFormatting sqref="C65">
    <cfRule type="expression" dxfId="11" priority="4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" footer="0.31496062992125984"/>
  <pageSetup paperSize="9" scale="70" orientation="portrait" r:id="rId1"/>
  <headerFooter alignWithMargins="0">
    <oddHeader>&amp;C&amp;8-49-</oddHeader>
    <oddFooter>&amp;C&amp;8Statistische Ämter des Bundes und der Länder, Internationale Bildungsindikatoren, 2014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showGridLines="0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baseColWidth="10" defaultRowHeight="12.75"/>
  <cols>
    <col min="1" max="1" width="24" style="7" customWidth="1"/>
    <col min="2" max="2" width="8.7109375" style="7" customWidth="1"/>
    <col min="3" max="11" width="11.85546875" style="7" customWidth="1"/>
    <col min="12" max="16384" width="11.42578125" style="6"/>
  </cols>
  <sheetData>
    <row r="1" spans="1:11">
      <c r="A1" s="739" t="s">
        <v>461</v>
      </c>
    </row>
    <row r="3" spans="1:11" ht="15" customHeight="1">
      <c r="A3" s="115" t="s">
        <v>375</v>
      </c>
      <c r="E3" s="521"/>
      <c r="F3" s="521"/>
      <c r="G3" s="521"/>
      <c r="H3" s="521"/>
      <c r="I3" s="521"/>
      <c r="J3" s="521"/>
      <c r="K3" s="521"/>
    </row>
    <row r="4" spans="1:11" ht="15" customHeight="1">
      <c r="A4" s="170" t="s">
        <v>374</v>
      </c>
      <c r="B4" s="523"/>
      <c r="C4" s="522"/>
      <c r="D4" s="521"/>
      <c r="E4" s="521"/>
      <c r="F4" s="521"/>
      <c r="G4" s="521"/>
      <c r="H4" s="521"/>
      <c r="I4" s="521"/>
      <c r="J4" s="521"/>
      <c r="K4" s="521"/>
    </row>
    <row r="5" spans="1:11" ht="12.75" customHeight="1">
      <c r="A5" s="170"/>
      <c r="B5" s="523"/>
      <c r="C5" s="522"/>
      <c r="D5" s="521"/>
      <c r="E5" s="521"/>
      <c r="F5" s="521"/>
      <c r="G5" s="521"/>
      <c r="H5" s="521"/>
      <c r="I5" s="521"/>
      <c r="J5" s="521"/>
      <c r="K5" s="521"/>
    </row>
    <row r="6" spans="1:11" ht="18" customHeight="1">
      <c r="A6" s="520"/>
      <c r="B6" s="519"/>
      <c r="C6" s="143" t="s">
        <v>371</v>
      </c>
      <c r="D6" s="143"/>
      <c r="E6" s="143"/>
      <c r="F6" s="143"/>
      <c r="G6" s="143" t="s">
        <v>370</v>
      </c>
      <c r="H6" s="143"/>
      <c r="I6" s="143"/>
      <c r="J6" s="143"/>
      <c r="K6" s="710" t="s">
        <v>57</v>
      </c>
    </row>
    <row r="7" spans="1:11" ht="38.25" customHeight="1">
      <c r="A7" s="32" t="s">
        <v>0</v>
      </c>
      <c r="B7" s="104" t="s">
        <v>369</v>
      </c>
      <c r="C7" s="141" t="s">
        <v>368</v>
      </c>
      <c r="D7" s="141" t="s">
        <v>367</v>
      </c>
      <c r="E7" s="141" t="s">
        <v>366</v>
      </c>
      <c r="F7" s="141" t="s">
        <v>257</v>
      </c>
      <c r="G7" s="141" t="s">
        <v>365</v>
      </c>
      <c r="H7" s="141" t="s">
        <v>364</v>
      </c>
      <c r="I7" s="141" t="s">
        <v>363</v>
      </c>
      <c r="J7" s="141" t="s">
        <v>257</v>
      </c>
      <c r="K7" s="710"/>
    </row>
    <row r="8" spans="1:11" ht="15" customHeight="1">
      <c r="A8" s="518" t="s">
        <v>1</v>
      </c>
      <c r="B8" s="517" t="s">
        <v>362</v>
      </c>
      <c r="C8" s="91">
        <v>20.631509340386849</v>
      </c>
      <c r="D8" s="516">
        <v>10.775334766077041</v>
      </c>
      <c r="E8" s="516">
        <v>60.760456273764277</v>
      </c>
      <c r="F8" s="516">
        <v>92.170606711853196</v>
      </c>
      <c r="G8" s="516">
        <v>5.8786576293602257</v>
      </c>
      <c r="H8" s="516" t="s">
        <v>29</v>
      </c>
      <c r="I8" s="516" t="s">
        <v>29</v>
      </c>
      <c r="J8" s="516">
        <v>7.829393288146802</v>
      </c>
      <c r="K8" s="720">
        <v>100</v>
      </c>
    </row>
    <row r="9" spans="1:11" ht="15" customHeight="1">
      <c r="A9" s="518"/>
      <c r="B9" s="517" t="s">
        <v>361</v>
      </c>
      <c r="C9" s="91">
        <v>11.799130090945036</v>
      </c>
      <c r="D9" s="516">
        <v>12.089099775932516</v>
      </c>
      <c r="E9" s="516">
        <v>29.77725056016871</v>
      </c>
      <c r="F9" s="516">
        <v>53.662844339000927</v>
      </c>
      <c r="G9" s="516">
        <v>40.983260840912095</v>
      </c>
      <c r="H9" s="516">
        <v>2.9181494661921707</v>
      </c>
      <c r="I9" s="516">
        <v>2.4410175299855017</v>
      </c>
      <c r="J9" s="516">
        <v>46.33715566099908</v>
      </c>
      <c r="K9" s="720">
        <v>100</v>
      </c>
    </row>
    <row r="10" spans="1:11" ht="15" customHeight="1">
      <c r="A10" s="518"/>
      <c r="B10" s="517" t="s">
        <v>360</v>
      </c>
      <c r="C10" s="91">
        <v>1.9928873381198415</v>
      </c>
      <c r="D10" s="516">
        <v>8.0654901697644767</v>
      </c>
      <c r="E10" s="516">
        <v>8.716365832382742</v>
      </c>
      <c r="F10" s="516">
        <v>18.771388311078308</v>
      </c>
      <c r="G10" s="516">
        <v>75.447896396698653</v>
      </c>
      <c r="H10" s="516">
        <v>3.8079581292357245</v>
      </c>
      <c r="I10" s="516">
        <v>1.9727571629873184</v>
      </c>
      <c r="J10" s="516">
        <v>81.228611688921688</v>
      </c>
      <c r="K10" s="720">
        <v>100</v>
      </c>
    </row>
    <row r="11" spans="1:11" ht="15" customHeight="1">
      <c r="A11" s="191" t="s">
        <v>2</v>
      </c>
      <c r="B11" s="515" t="s">
        <v>362</v>
      </c>
      <c r="C11" s="88">
        <v>24.813917769376182</v>
      </c>
      <c r="D11" s="514">
        <v>8.1285444234404522</v>
      </c>
      <c r="E11" s="514">
        <v>61.203331758034018</v>
      </c>
      <c r="F11" s="514">
        <v>94.148747637051045</v>
      </c>
      <c r="G11" s="514">
        <v>3.38492438563327</v>
      </c>
      <c r="H11" s="514" t="s">
        <v>29</v>
      </c>
      <c r="I11" s="514" t="s">
        <v>29</v>
      </c>
      <c r="J11" s="514">
        <v>5.8512523629489621</v>
      </c>
      <c r="K11" s="721">
        <v>100</v>
      </c>
    </row>
    <row r="12" spans="1:11" ht="15" customHeight="1">
      <c r="A12" s="191"/>
      <c r="B12" s="515" t="s">
        <v>361</v>
      </c>
      <c r="C12" s="88">
        <v>10.352733686067017</v>
      </c>
      <c r="D12" s="514">
        <v>10.697908793146889</v>
      </c>
      <c r="E12" s="514">
        <v>23.900226757369619</v>
      </c>
      <c r="F12" s="514">
        <v>44.948349710254469</v>
      </c>
      <c r="G12" s="514">
        <v>48.160745779793388</v>
      </c>
      <c r="H12" s="514">
        <v>3.2577475434618295</v>
      </c>
      <c r="I12" s="514">
        <v>3.6281179138321988</v>
      </c>
      <c r="J12" s="514">
        <v>55.051650289745524</v>
      </c>
      <c r="K12" s="721">
        <v>100</v>
      </c>
    </row>
    <row r="13" spans="1:11" ht="15" customHeight="1">
      <c r="A13" s="191"/>
      <c r="B13" s="515" t="s">
        <v>360</v>
      </c>
      <c r="C13" s="88" t="s">
        <v>29</v>
      </c>
      <c r="D13" s="514">
        <v>7.6965781770465345</v>
      </c>
      <c r="E13" s="514">
        <v>7.585545573836681</v>
      </c>
      <c r="F13" s="514">
        <v>16.228424346421725</v>
      </c>
      <c r="G13" s="514">
        <v>77.98778641364693</v>
      </c>
      <c r="H13" s="514">
        <v>2.3064499848591908</v>
      </c>
      <c r="I13" s="514">
        <v>3.4849096598364797</v>
      </c>
      <c r="J13" s="514">
        <v>83.771575653578282</v>
      </c>
      <c r="K13" s="721">
        <v>100</v>
      </c>
    </row>
    <row r="14" spans="1:11" ht="15" customHeight="1">
      <c r="A14" s="518" t="s">
        <v>3</v>
      </c>
      <c r="B14" s="517" t="s">
        <v>362</v>
      </c>
      <c r="C14" s="91">
        <v>8.8885778275475928</v>
      </c>
      <c r="D14" s="516" t="s">
        <v>29</v>
      </c>
      <c r="E14" s="516">
        <v>76.455767077267637</v>
      </c>
      <c r="F14" s="516">
        <v>89.333706606942869</v>
      </c>
      <c r="G14" s="516" t="s">
        <v>29</v>
      </c>
      <c r="H14" s="516" t="s">
        <v>29</v>
      </c>
      <c r="I14" s="516" t="s">
        <v>29</v>
      </c>
      <c r="J14" s="516">
        <v>10.66629339305711</v>
      </c>
      <c r="K14" s="720">
        <v>100</v>
      </c>
    </row>
    <row r="15" spans="1:11" ht="15" customHeight="1">
      <c r="A15" s="518"/>
      <c r="B15" s="517" t="s">
        <v>361</v>
      </c>
      <c r="C15" s="91">
        <v>10.388833499501496</v>
      </c>
      <c r="D15" s="516">
        <v>13.609172482552342</v>
      </c>
      <c r="E15" s="516">
        <v>33.060817547357921</v>
      </c>
      <c r="F15" s="516">
        <v>57.088733798604189</v>
      </c>
      <c r="G15" s="516">
        <v>27.81655034895314</v>
      </c>
      <c r="H15" s="516">
        <v>10.648055832502493</v>
      </c>
      <c r="I15" s="516" t="s">
        <v>29</v>
      </c>
      <c r="J15" s="516">
        <v>42.911266201395819</v>
      </c>
      <c r="K15" s="720">
        <v>100</v>
      </c>
    </row>
    <row r="16" spans="1:11" ht="15" customHeight="1">
      <c r="A16" s="518"/>
      <c r="B16" s="517" t="s">
        <v>360</v>
      </c>
      <c r="C16" s="91" t="s">
        <v>29</v>
      </c>
      <c r="D16" s="516">
        <v>17.280555756567047</v>
      </c>
      <c r="E16" s="516">
        <v>13.886677762500902</v>
      </c>
      <c r="F16" s="516">
        <v>34.163108763296918</v>
      </c>
      <c r="G16" s="516">
        <v>47.839930530429122</v>
      </c>
      <c r="H16" s="516">
        <v>11.549316158911642</v>
      </c>
      <c r="I16" s="516">
        <v>6.433171720095519</v>
      </c>
      <c r="J16" s="516">
        <v>65.836891236703082</v>
      </c>
      <c r="K16" s="720">
        <v>100</v>
      </c>
    </row>
    <row r="17" spans="1:11" ht="15" customHeight="1">
      <c r="A17" s="191" t="s">
        <v>4</v>
      </c>
      <c r="B17" s="515" t="s">
        <v>362</v>
      </c>
      <c r="C17" s="88">
        <v>17.614901801984214</v>
      </c>
      <c r="D17" s="514" t="s">
        <v>29</v>
      </c>
      <c r="E17" s="514">
        <v>75.906053857056094</v>
      </c>
      <c r="F17" s="514">
        <v>97.631099412836605</v>
      </c>
      <c r="G17" s="514">
        <v>0</v>
      </c>
      <c r="H17" s="514" t="s">
        <v>29</v>
      </c>
      <c r="I17" s="514">
        <v>0</v>
      </c>
      <c r="J17" s="514" t="s">
        <v>29</v>
      </c>
      <c r="K17" s="721">
        <v>100</v>
      </c>
    </row>
    <row r="18" spans="1:11" ht="15" customHeight="1">
      <c r="A18" s="191"/>
      <c r="B18" s="515" t="s">
        <v>361</v>
      </c>
      <c r="C18" s="88">
        <v>14.939242315939961</v>
      </c>
      <c r="D18" s="514" t="s">
        <v>29</v>
      </c>
      <c r="E18" s="514">
        <v>20.428877769835594</v>
      </c>
      <c r="F18" s="514">
        <v>40.471765546819157</v>
      </c>
      <c r="G18" s="514">
        <v>41.915654038599001</v>
      </c>
      <c r="H18" s="514">
        <v>12.323087919942818</v>
      </c>
      <c r="I18" s="514" t="s">
        <v>29</v>
      </c>
      <c r="J18" s="514">
        <v>59.52823445318085</v>
      </c>
      <c r="K18" s="721">
        <v>100</v>
      </c>
    </row>
    <row r="19" spans="1:11" ht="15" customHeight="1">
      <c r="A19" s="191"/>
      <c r="B19" s="515" t="s">
        <v>360</v>
      </c>
      <c r="C19" s="88" t="s">
        <v>29</v>
      </c>
      <c r="D19" s="514" t="s">
        <v>29</v>
      </c>
      <c r="E19" s="514">
        <v>10.59157454436809</v>
      </c>
      <c r="F19" s="514">
        <v>18.046011353450851</v>
      </c>
      <c r="G19" s="514">
        <v>65.147893636092007</v>
      </c>
      <c r="H19" s="514">
        <v>14.714669853600244</v>
      </c>
      <c r="I19" s="514" t="s">
        <v>29</v>
      </c>
      <c r="J19" s="514">
        <v>81.953988646549149</v>
      </c>
      <c r="K19" s="721">
        <v>100</v>
      </c>
    </row>
    <row r="20" spans="1:11" ht="15" customHeight="1">
      <c r="A20" s="518" t="s">
        <v>5</v>
      </c>
      <c r="B20" s="517" t="s">
        <v>362</v>
      </c>
      <c r="C20" s="91" t="s">
        <v>29</v>
      </c>
      <c r="D20" s="516" t="s">
        <v>29</v>
      </c>
      <c r="E20" s="516">
        <v>74.478330658105946</v>
      </c>
      <c r="F20" s="516">
        <v>100</v>
      </c>
      <c r="G20" s="516">
        <v>0</v>
      </c>
      <c r="H20" s="516">
        <v>0</v>
      </c>
      <c r="I20" s="516">
        <v>0</v>
      </c>
      <c r="J20" s="516">
        <v>0</v>
      </c>
      <c r="K20" s="720">
        <v>100</v>
      </c>
    </row>
    <row r="21" spans="1:11" ht="15" customHeight="1">
      <c r="A21" s="518"/>
      <c r="B21" s="517" t="s">
        <v>361</v>
      </c>
      <c r="C21" s="91" t="s">
        <v>29</v>
      </c>
      <c r="D21" s="516" t="s">
        <v>29</v>
      </c>
      <c r="E21" s="516">
        <v>30.727630285152408</v>
      </c>
      <c r="F21" s="516">
        <v>56.78466076696165</v>
      </c>
      <c r="G21" s="516">
        <v>33.824975417895772</v>
      </c>
      <c r="H21" s="516" t="s">
        <v>29</v>
      </c>
      <c r="I21" s="516" t="s">
        <v>29</v>
      </c>
      <c r="J21" s="516">
        <v>43.21533923303835</v>
      </c>
      <c r="K21" s="720">
        <v>100</v>
      </c>
    </row>
    <row r="22" spans="1:11" ht="15" customHeight="1">
      <c r="A22" s="518"/>
      <c r="B22" s="517" t="s">
        <v>360</v>
      </c>
      <c r="C22" s="91">
        <v>0</v>
      </c>
      <c r="D22" s="516" t="s">
        <v>29</v>
      </c>
      <c r="E22" s="516" t="s">
        <v>29</v>
      </c>
      <c r="F22" s="516">
        <v>25.083194675540767</v>
      </c>
      <c r="G22" s="516">
        <v>57.86189683860232</v>
      </c>
      <c r="H22" s="516" t="s">
        <v>29</v>
      </c>
      <c r="I22" s="516" t="s">
        <v>29</v>
      </c>
      <c r="J22" s="516">
        <v>74.916805324459233</v>
      </c>
      <c r="K22" s="720">
        <v>100</v>
      </c>
    </row>
    <row r="23" spans="1:11" ht="15" customHeight="1">
      <c r="A23" s="191" t="s">
        <v>6</v>
      </c>
      <c r="B23" s="515" t="s">
        <v>362</v>
      </c>
      <c r="C23" s="88" t="s">
        <v>29</v>
      </c>
      <c r="D23" s="514" t="s">
        <v>29</v>
      </c>
      <c r="E23" s="514">
        <v>83.711167086481936</v>
      </c>
      <c r="F23" s="514">
        <v>94.066610691295821</v>
      </c>
      <c r="G23" s="514" t="s">
        <v>29</v>
      </c>
      <c r="H23" s="514">
        <v>0</v>
      </c>
      <c r="I23" s="514" t="s">
        <v>29</v>
      </c>
      <c r="J23" s="514" t="s">
        <v>29</v>
      </c>
      <c r="K23" s="721">
        <v>100</v>
      </c>
    </row>
    <row r="24" spans="1:11" ht="15" customHeight="1">
      <c r="A24" s="191"/>
      <c r="B24" s="515" t="s">
        <v>361</v>
      </c>
      <c r="C24" s="88">
        <v>20.408864456278991</v>
      </c>
      <c r="D24" s="514">
        <v>19.601443051022159</v>
      </c>
      <c r="E24" s="514">
        <v>18.69094657275382</v>
      </c>
      <c r="F24" s="514">
        <v>58.735612437725479</v>
      </c>
      <c r="G24" s="514">
        <v>33.946057378457311</v>
      </c>
      <c r="H24" s="514" t="s">
        <v>29</v>
      </c>
      <c r="I24" s="514" t="s">
        <v>29</v>
      </c>
      <c r="J24" s="514">
        <v>41.264387562274528</v>
      </c>
      <c r="K24" s="721">
        <v>100</v>
      </c>
    </row>
    <row r="25" spans="1:11" ht="15" customHeight="1">
      <c r="A25" s="191"/>
      <c r="B25" s="515" t="s">
        <v>360</v>
      </c>
      <c r="C25" s="88" t="s">
        <v>29</v>
      </c>
      <c r="D25" s="514">
        <v>9.8153034300791546</v>
      </c>
      <c r="E25" s="514">
        <v>10.474934036939313</v>
      </c>
      <c r="F25" s="514">
        <v>21.767810026385224</v>
      </c>
      <c r="G25" s="514">
        <v>70.936675461741416</v>
      </c>
      <c r="H25" s="514" t="s">
        <v>29</v>
      </c>
      <c r="I25" s="514" t="s">
        <v>29</v>
      </c>
      <c r="J25" s="514">
        <v>78.23218997361478</v>
      </c>
      <c r="K25" s="721">
        <v>100</v>
      </c>
    </row>
    <row r="26" spans="1:11" ht="15" customHeight="1">
      <c r="A26" s="518" t="s">
        <v>7</v>
      </c>
      <c r="B26" s="517" t="s">
        <v>362</v>
      </c>
      <c r="C26" s="91">
        <v>15.376418228546351</v>
      </c>
      <c r="D26" s="516">
        <v>10.248856014542717</v>
      </c>
      <c r="E26" s="516">
        <v>70.419356860778535</v>
      </c>
      <c r="F26" s="516">
        <v>96.038362690403062</v>
      </c>
      <c r="G26" s="516" t="s">
        <v>29</v>
      </c>
      <c r="H26" s="516" t="s">
        <v>29</v>
      </c>
      <c r="I26" s="516" t="s">
        <v>29</v>
      </c>
      <c r="J26" s="516">
        <v>3.961637309596941</v>
      </c>
      <c r="K26" s="720">
        <v>100</v>
      </c>
    </row>
    <row r="27" spans="1:11" ht="15" customHeight="1">
      <c r="A27" s="518"/>
      <c r="B27" s="517" t="s">
        <v>361</v>
      </c>
      <c r="C27" s="91">
        <v>12.719047073645632</v>
      </c>
      <c r="D27" s="516">
        <v>13.142824418737828</v>
      </c>
      <c r="E27" s="516">
        <v>26.491810789142136</v>
      </c>
      <c r="F27" s="516">
        <v>52.353682281525593</v>
      </c>
      <c r="G27" s="516">
        <v>38.437750544038472</v>
      </c>
      <c r="H27" s="516">
        <v>5.9500629939296754</v>
      </c>
      <c r="I27" s="516">
        <v>3.2527774596266177</v>
      </c>
      <c r="J27" s="516">
        <v>47.6463177184744</v>
      </c>
      <c r="K27" s="720">
        <v>100</v>
      </c>
    </row>
    <row r="28" spans="1:11" ht="15" customHeight="1">
      <c r="A28" s="518"/>
      <c r="B28" s="517" t="s">
        <v>360</v>
      </c>
      <c r="C28" s="91" t="s">
        <v>29</v>
      </c>
      <c r="D28" s="516">
        <v>9.6515471739012622</v>
      </c>
      <c r="E28" s="516">
        <v>10.388554706551778</v>
      </c>
      <c r="F28" s="516">
        <v>21.74714138622446</v>
      </c>
      <c r="G28" s="516">
        <v>69.966943044491401</v>
      </c>
      <c r="H28" s="516">
        <v>5.4245922072291775</v>
      </c>
      <c r="I28" s="516">
        <v>2.8613233620549501</v>
      </c>
      <c r="J28" s="516">
        <v>78.25285861377553</v>
      </c>
      <c r="K28" s="720">
        <v>100</v>
      </c>
    </row>
    <row r="29" spans="1:11" ht="15" customHeight="1">
      <c r="A29" s="191" t="s">
        <v>8</v>
      </c>
      <c r="B29" s="515" t="s">
        <v>362</v>
      </c>
      <c r="C29" s="88" t="s">
        <v>29</v>
      </c>
      <c r="D29" s="514">
        <v>0</v>
      </c>
      <c r="E29" s="514">
        <v>72.294617563739365</v>
      </c>
      <c r="F29" s="514">
        <v>96.940509915014161</v>
      </c>
      <c r="G29" s="514" t="s">
        <v>29</v>
      </c>
      <c r="H29" s="514">
        <v>0</v>
      </c>
      <c r="I29" s="514">
        <v>0</v>
      </c>
      <c r="J29" s="514" t="s">
        <v>29</v>
      </c>
      <c r="K29" s="721">
        <v>100</v>
      </c>
    </row>
    <row r="30" spans="1:11" ht="15" customHeight="1">
      <c r="A30" s="191"/>
      <c r="B30" s="515" t="s">
        <v>361</v>
      </c>
      <c r="C30" s="88">
        <v>15.456492116021023</v>
      </c>
      <c r="D30" s="514" t="s">
        <v>29</v>
      </c>
      <c r="E30" s="514">
        <v>11.076503795989876</v>
      </c>
      <c r="F30" s="514">
        <v>27.973525403932261</v>
      </c>
      <c r="G30" s="514">
        <v>51.66439556161184</v>
      </c>
      <c r="H30" s="514">
        <v>17.500486665368893</v>
      </c>
      <c r="I30" s="514" t="s">
        <v>29</v>
      </c>
      <c r="J30" s="514">
        <v>72.026474596067743</v>
      </c>
      <c r="K30" s="721">
        <v>100</v>
      </c>
    </row>
    <row r="31" spans="1:11" ht="15" customHeight="1">
      <c r="A31" s="191"/>
      <c r="B31" s="515" t="s">
        <v>360</v>
      </c>
      <c r="C31" s="88" t="s">
        <v>29</v>
      </c>
      <c r="D31" s="514">
        <v>14.346474725993785</v>
      </c>
      <c r="E31" s="514">
        <v>9.9460166857516779</v>
      </c>
      <c r="F31" s="514">
        <v>26.157369540323906</v>
      </c>
      <c r="G31" s="514">
        <v>60.461311958122046</v>
      </c>
      <c r="H31" s="514">
        <v>11.45100605267463</v>
      </c>
      <c r="I31" s="514" t="s">
        <v>29</v>
      </c>
      <c r="J31" s="514">
        <v>73.842630459676101</v>
      </c>
      <c r="K31" s="721">
        <v>100</v>
      </c>
    </row>
    <row r="32" spans="1:11" ht="15" customHeight="1">
      <c r="A32" s="518" t="s">
        <v>9</v>
      </c>
      <c r="B32" s="517" t="s">
        <v>362</v>
      </c>
      <c r="C32" s="91">
        <v>16.997469028906352</v>
      </c>
      <c r="D32" s="516">
        <v>4.8399271790773062</v>
      </c>
      <c r="E32" s="516">
        <v>71.657564051329871</v>
      </c>
      <c r="F32" s="516">
        <v>93.486079658984949</v>
      </c>
      <c r="G32" s="516">
        <v>3.4634341281470631</v>
      </c>
      <c r="H32" s="516" t="s">
        <v>29</v>
      </c>
      <c r="I32" s="516" t="s">
        <v>29</v>
      </c>
      <c r="J32" s="516">
        <v>6.5139203410150532</v>
      </c>
      <c r="K32" s="720">
        <v>100</v>
      </c>
    </row>
    <row r="33" spans="1:11" ht="15" customHeight="1">
      <c r="A33" s="518"/>
      <c r="B33" s="517" t="s">
        <v>361</v>
      </c>
      <c r="C33" s="91">
        <v>21.37398238910118</v>
      </c>
      <c r="D33" s="516">
        <v>6.9239076258514709</v>
      </c>
      <c r="E33" s="516">
        <v>20.99601262668217</v>
      </c>
      <c r="F33" s="516">
        <v>49.306363183253033</v>
      </c>
      <c r="G33" s="516">
        <v>40.098022927396578</v>
      </c>
      <c r="H33" s="516">
        <v>5.3995680345572357</v>
      </c>
      <c r="I33" s="516">
        <v>5.1918923409204174</v>
      </c>
      <c r="J33" s="516">
        <v>50.693636816746967</v>
      </c>
      <c r="K33" s="720">
        <v>100</v>
      </c>
    </row>
    <row r="34" spans="1:11" ht="15" customHeight="1">
      <c r="A34" s="518"/>
      <c r="B34" s="517" t="s">
        <v>360</v>
      </c>
      <c r="C34" s="91">
        <v>3.3626342960792526</v>
      </c>
      <c r="D34" s="516">
        <v>10.571601320868798</v>
      </c>
      <c r="E34" s="516">
        <v>8.8367982884516998</v>
      </c>
      <c r="F34" s="516">
        <v>22.771033905399754</v>
      </c>
      <c r="G34" s="516">
        <v>68.006139249337267</v>
      </c>
      <c r="H34" s="516">
        <v>5.2788242407329902</v>
      </c>
      <c r="I34" s="516">
        <v>3.9347007115948101</v>
      </c>
      <c r="J34" s="516">
        <v>77.228966094600253</v>
      </c>
      <c r="K34" s="720">
        <v>100</v>
      </c>
    </row>
    <row r="35" spans="1:11" ht="15" customHeight="1">
      <c r="A35" s="191" t="s">
        <v>10</v>
      </c>
      <c r="B35" s="515" t="s">
        <v>362</v>
      </c>
      <c r="C35" s="88">
        <v>13.240230160632944</v>
      </c>
      <c r="D35" s="514">
        <v>4.8509550067929359</v>
      </c>
      <c r="E35" s="514">
        <v>76.376568368896358</v>
      </c>
      <c r="F35" s="514">
        <v>94.469751458483174</v>
      </c>
      <c r="G35" s="514">
        <v>2.0438743706545193</v>
      </c>
      <c r="H35" s="514">
        <v>1.1827699192839447</v>
      </c>
      <c r="I35" s="514">
        <v>2.3056021737393113</v>
      </c>
      <c r="J35" s="514">
        <v>5.5302485415168228</v>
      </c>
      <c r="K35" s="721">
        <v>100</v>
      </c>
    </row>
    <row r="36" spans="1:11" ht="15" customHeight="1">
      <c r="A36" s="191"/>
      <c r="B36" s="515" t="s">
        <v>361</v>
      </c>
      <c r="C36" s="88">
        <v>16.297660710996496</v>
      </c>
      <c r="D36" s="514">
        <v>10.688892982132989</v>
      </c>
      <c r="E36" s="514">
        <v>25.008288819303736</v>
      </c>
      <c r="F36" s="514">
        <v>51.994842512433223</v>
      </c>
      <c r="G36" s="514">
        <v>35.45772702155093</v>
      </c>
      <c r="H36" s="514">
        <v>7.18180143672868</v>
      </c>
      <c r="I36" s="514">
        <v>5.3656290292871622</v>
      </c>
      <c r="J36" s="514">
        <v>48.00515748756677</v>
      </c>
      <c r="K36" s="721">
        <v>100</v>
      </c>
    </row>
    <row r="37" spans="1:11" ht="15" customHeight="1">
      <c r="A37" s="191"/>
      <c r="B37" s="515" t="s">
        <v>360</v>
      </c>
      <c r="C37" s="88">
        <v>3.9835512852994484</v>
      </c>
      <c r="D37" s="514">
        <v>8.7836916060883627</v>
      </c>
      <c r="E37" s="514">
        <v>9.1422891777591548</v>
      </c>
      <c r="F37" s="514">
        <v>21.911480968993004</v>
      </c>
      <c r="G37" s="514">
        <v>65.368049735924089</v>
      </c>
      <c r="H37" s="514">
        <v>8.6024439204069303</v>
      </c>
      <c r="I37" s="514">
        <v>4.1160764748299581</v>
      </c>
      <c r="J37" s="514">
        <v>78.088519031006996</v>
      </c>
      <c r="K37" s="721">
        <v>100</v>
      </c>
    </row>
    <row r="38" spans="1:11" ht="15" customHeight="1">
      <c r="A38" s="518" t="s">
        <v>11</v>
      </c>
      <c r="B38" s="517" t="s">
        <v>362</v>
      </c>
      <c r="C38" s="91">
        <v>23.05229455709712</v>
      </c>
      <c r="D38" s="516">
        <v>7.7333552253509561</v>
      </c>
      <c r="E38" s="516">
        <v>65.175272966094724</v>
      </c>
      <c r="F38" s="516">
        <v>95.952713241934163</v>
      </c>
      <c r="G38" s="516" t="s">
        <v>29</v>
      </c>
      <c r="H38" s="516" t="s">
        <v>29</v>
      </c>
      <c r="I38" s="516" t="s">
        <v>29</v>
      </c>
      <c r="J38" s="516" t="s">
        <v>29</v>
      </c>
      <c r="K38" s="720">
        <v>100</v>
      </c>
    </row>
    <row r="39" spans="1:11" ht="15" customHeight="1">
      <c r="A39" s="518"/>
      <c r="B39" s="517" t="s">
        <v>361</v>
      </c>
      <c r="C39" s="91">
        <v>17.089928683249266</v>
      </c>
      <c r="D39" s="516">
        <v>15.054792137763091</v>
      </c>
      <c r="E39" s="516">
        <v>23.404070273090973</v>
      </c>
      <c r="F39" s="516">
        <v>55.514002435206123</v>
      </c>
      <c r="G39" s="516">
        <v>34.058097060358328</v>
      </c>
      <c r="H39" s="516" t="s">
        <v>29</v>
      </c>
      <c r="I39" s="516">
        <v>7.2621325447903979</v>
      </c>
      <c r="J39" s="516">
        <v>44.485997564793877</v>
      </c>
      <c r="K39" s="720">
        <v>100</v>
      </c>
    </row>
    <row r="40" spans="1:11" ht="15" customHeight="1">
      <c r="A40" s="518"/>
      <c r="B40" s="517" t="s">
        <v>360</v>
      </c>
      <c r="C40" s="91" t="s">
        <v>29</v>
      </c>
      <c r="D40" s="516">
        <v>7.8255847531042448</v>
      </c>
      <c r="E40" s="516">
        <v>10.963519106747519</v>
      </c>
      <c r="F40" s="516">
        <v>21.320627586870724</v>
      </c>
      <c r="G40" s="516">
        <v>68.351140629511974</v>
      </c>
      <c r="H40" s="516">
        <v>6.5068822793339116</v>
      </c>
      <c r="I40" s="516" t="s">
        <v>29</v>
      </c>
      <c r="J40" s="516">
        <v>78.679372413129272</v>
      </c>
      <c r="K40" s="720">
        <v>100</v>
      </c>
    </row>
    <row r="41" spans="1:11" ht="15" customHeight="1">
      <c r="A41" s="191" t="s">
        <v>12</v>
      </c>
      <c r="B41" s="515" t="s">
        <v>362</v>
      </c>
      <c r="C41" s="88" t="s">
        <v>29</v>
      </c>
      <c r="D41" s="514" t="s">
        <v>29</v>
      </c>
      <c r="E41" s="514" t="s">
        <v>29</v>
      </c>
      <c r="F41" s="514" t="s">
        <v>29</v>
      </c>
      <c r="G41" s="514" t="s">
        <v>29</v>
      </c>
      <c r="H41" s="514" t="s">
        <v>29</v>
      </c>
      <c r="I41" s="514" t="s">
        <v>29</v>
      </c>
      <c r="J41" s="514" t="s">
        <v>29</v>
      </c>
      <c r="K41" s="721" t="s">
        <v>29</v>
      </c>
    </row>
    <row r="42" spans="1:11" ht="15" customHeight="1">
      <c r="A42" s="191"/>
      <c r="B42" s="515" t="s">
        <v>361</v>
      </c>
      <c r="C42" s="88" t="s">
        <v>29</v>
      </c>
      <c r="D42" s="514" t="s">
        <v>29</v>
      </c>
      <c r="E42" s="514">
        <v>27.659574468085108</v>
      </c>
      <c r="F42" s="514">
        <v>52.12765957446809</v>
      </c>
      <c r="G42" s="514">
        <v>37.846550612508054</v>
      </c>
      <c r="H42" s="514" t="s">
        <v>29</v>
      </c>
      <c r="I42" s="514" t="s">
        <v>29</v>
      </c>
      <c r="J42" s="514">
        <v>47.87234042553191</v>
      </c>
      <c r="K42" s="721">
        <v>100</v>
      </c>
    </row>
    <row r="43" spans="1:11" ht="15" customHeight="1">
      <c r="A43" s="191"/>
      <c r="B43" s="515" t="s">
        <v>360</v>
      </c>
      <c r="C43" s="88" t="s">
        <v>29</v>
      </c>
      <c r="D43" s="514" t="s">
        <v>29</v>
      </c>
      <c r="E43" s="514" t="s">
        <v>29</v>
      </c>
      <c r="F43" s="514">
        <v>22.325064790818214</v>
      </c>
      <c r="G43" s="514">
        <v>75.231395779340971</v>
      </c>
      <c r="H43" s="514">
        <v>0</v>
      </c>
      <c r="I43" s="514" t="s">
        <v>29</v>
      </c>
      <c r="J43" s="514">
        <v>77.674935209181783</v>
      </c>
      <c r="K43" s="721">
        <v>100</v>
      </c>
    </row>
    <row r="44" spans="1:11" ht="15" customHeight="1">
      <c r="A44" s="518" t="s">
        <v>13</v>
      </c>
      <c r="B44" s="517" t="s">
        <v>362</v>
      </c>
      <c r="C44" s="91">
        <v>18.136326751420071</v>
      </c>
      <c r="D44" s="516" t="s">
        <v>29</v>
      </c>
      <c r="E44" s="516">
        <v>68.988368947795522</v>
      </c>
      <c r="F44" s="516">
        <v>92.358669191236146</v>
      </c>
      <c r="G44" s="516" t="s">
        <v>29</v>
      </c>
      <c r="H44" s="516" t="s">
        <v>29</v>
      </c>
      <c r="I44" s="516">
        <v>0</v>
      </c>
      <c r="J44" s="516">
        <v>7.6413308087638629</v>
      </c>
      <c r="K44" s="720">
        <v>100</v>
      </c>
    </row>
    <row r="45" spans="1:11" ht="15" customHeight="1">
      <c r="A45" s="518"/>
      <c r="B45" s="517" t="s">
        <v>361</v>
      </c>
      <c r="C45" s="91">
        <v>10.387165425227144</v>
      </c>
      <c r="D45" s="516">
        <v>6.3599901776213486</v>
      </c>
      <c r="E45" s="516">
        <v>30.293852828026523</v>
      </c>
      <c r="F45" s="516">
        <v>47.041008430875017</v>
      </c>
      <c r="G45" s="516">
        <v>41.237619710239834</v>
      </c>
      <c r="H45" s="516">
        <v>8.8319554718834414</v>
      </c>
      <c r="I45" s="516" t="s">
        <v>29</v>
      </c>
      <c r="J45" s="516">
        <v>52.958991569124983</v>
      </c>
      <c r="K45" s="720">
        <v>100</v>
      </c>
    </row>
    <row r="46" spans="1:11" ht="15" customHeight="1">
      <c r="A46" s="518"/>
      <c r="B46" s="517" t="s">
        <v>360</v>
      </c>
      <c r="C46" s="91" t="s">
        <v>29</v>
      </c>
      <c r="D46" s="516">
        <v>8.0432630055602097</v>
      </c>
      <c r="E46" s="516">
        <v>11.303221875238023</v>
      </c>
      <c r="F46" s="516">
        <v>22.050422728311371</v>
      </c>
      <c r="G46" s="516">
        <v>67.598446187828472</v>
      </c>
      <c r="H46" s="516">
        <v>6.3523497600731202</v>
      </c>
      <c r="I46" s="516">
        <v>4.0063980501180589</v>
      </c>
      <c r="J46" s="516">
        <v>77.949577271688625</v>
      </c>
      <c r="K46" s="720">
        <v>100</v>
      </c>
    </row>
    <row r="47" spans="1:11" ht="15" customHeight="1">
      <c r="A47" s="191" t="s">
        <v>14</v>
      </c>
      <c r="B47" s="515" t="s">
        <v>362</v>
      </c>
      <c r="C47" s="88">
        <v>21.634087414891283</v>
      </c>
      <c r="D47" s="514" t="s">
        <v>29</v>
      </c>
      <c r="E47" s="514">
        <v>70.678673402152427</v>
      </c>
      <c r="F47" s="514">
        <v>96.134416867999121</v>
      </c>
      <c r="G47" s="514" t="s">
        <v>29</v>
      </c>
      <c r="H47" s="514" t="s">
        <v>29</v>
      </c>
      <c r="I47" s="514">
        <v>0</v>
      </c>
      <c r="J47" s="514" t="s">
        <v>29</v>
      </c>
      <c r="K47" s="721">
        <v>100</v>
      </c>
    </row>
    <row r="48" spans="1:11" ht="15" customHeight="1">
      <c r="A48" s="191"/>
      <c r="B48" s="515" t="s">
        <v>361</v>
      </c>
      <c r="C48" s="88">
        <v>14.22537335948107</v>
      </c>
      <c r="D48" s="514" t="s">
        <v>29</v>
      </c>
      <c r="E48" s="514">
        <v>22.793784884597983</v>
      </c>
      <c r="F48" s="514">
        <v>40.775380902096849</v>
      </c>
      <c r="G48" s="514">
        <v>44.35058078141499</v>
      </c>
      <c r="H48" s="514">
        <v>10.544576859254789</v>
      </c>
      <c r="I48" s="514" t="s">
        <v>29</v>
      </c>
      <c r="J48" s="514">
        <v>59.224619097903151</v>
      </c>
      <c r="K48" s="721">
        <v>100</v>
      </c>
    </row>
    <row r="49" spans="1:11" ht="15" customHeight="1">
      <c r="A49" s="191"/>
      <c r="B49" s="515" t="s">
        <v>360</v>
      </c>
      <c r="C49" s="88" t="s">
        <v>29</v>
      </c>
      <c r="D49" s="514" t="s">
        <v>29</v>
      </c>
      <c r="E49" s="514">
        <v>9.744111167598712</v>
      </c>
      <c r="F49" s="514">
        <v>18.318928995085578</v>
      </c>
      <c r="G49" s="514">
        <v>65.344856803931549</v>
      </c>
      <c r="H49" s="514">
        <v>11.387900355871889</v>
      </c>
      <c r="I49" s="514" t="s">
        <v>29</v>
      </c>
      <c r="J49" s="514">
        <v>81.681071004914415</v>
      </c>
      <c r="K49" s="721">
        <v>100</v>
      </c>
    </row>
    <row r="50" spans="1:11" ht="15" customHeight="1">
      <c r="A50" s="518" t="s">
        <v>15</v>
      </c>
      <c r="B50" s="517" t="s">
        <v>362</v>
      </c>
      <c r="C50" s="91">
        <v>18.146316063525127</v>
      </c>
      <c r="D50" s="516">
        <v>9.4636813329862015</v>
      </c>
      <c r="E50" s="516">
        <v>62.7570945066389</v>
      </c>
      <c r="F50" s="516">
        <v>90.380109346524335</v>
      </c>
      <c r="G50" s="516" t="s">
        <v>29</v>
      </c>
      <c r="H50" s="516" t="s">
        <v>29</v>
      </c>
      <c r="I50" s="516" t="s">
        <v>29</v>
      </c>
      <c r="J50" s="516">
        <v>9.6198906534756574</v>
      </c>
      <c r="K50" s="720">
        <v>100</v>
      </c>
    </row>
    <row r="51" spans="1:11" ht="15" customHeight="1">
      <c r="A51" s="518"/>
      <c r="B51" s="517" t="s">
        <v>361</v>
      </c>
      <c r="C51" s="91">
        <v>16.80236861584012</v>
      </c>
      <c r="D51" s="516">
        <v>14.50777202072539</v>
      </c>
      <c r="E51" s="516">
        <v>16.839378238341968</v>
      </c>
      <c r="F51" s="516">
        <v>48.149518874907479</v>
      </c>
      <c r="G51" s="516">
        <v>36.590180113496174</v>
      </c>
      <c r="H51" s="516">
        <v>9.6348383913150766</v>
      </c>
      <c r="I51" s="516" t="s">
        <v>29</v>
      </c>
      <c r="J51" s="516">
        <v>51.850481125092514</v>
      </c>
      <c r="K51" s="720">
        <v>100</v>
      </c>
    </row>
    <row r="52" spans="1:11" ht="15" customHeight="1">
      <c r="A52" s="518"/>
      <c r="B52" s="517" t="s">
        <v>360</v>
      </c>
      <c r="C52" s="91" t="s">
        <v>29</v>
      </c>
      <c r="D52" s="516">
        <v>6.4943253467843629</v>
      </c>
      <c r="E52" s="516">
        <v>10.315258511979824</v>
      </c>
      <c r="F52" s="516">
        <v>18.978562421185373</v>
      </c>
      <c r="G52" s="516">
        <v>70.794451450189158</v>
      </c>
      <c r="H52" s="516" t="s">
        <v>29</v>
      </c>
      <c r="I52" s="516" t="s">
        <v>29</v>
      </c>
      <c r="J52" s="516">
        <v>81.021437578814627</v>
      </c>
      <c r="K52" s="720">
        <v>100</v>
      </c>
    </row>
    <row r="53" spans="1:11" ht="15" customHeight="1">
      <c r="A53" s="191" t="s">
        <v>16</v>
      </c>
      <c r="B53" s="515" t="s">
        <v>362</v>
      </c>
      <c r="C53" s="88">
        <v>29.917184265010349</v>
      </c>
      <c r="D53" s="514" t="s">
        <v>29</v>
      </c>
      <c r="E53" s="514">
        <v>61.835748792270529</v>
      </c>
      <c r="F53" s="514">
        <v>96.273291925465841</v>
      </c>
      <c r="G53" s="514" t="s">
        <v>29</v>
      </c>
      <c r="H53" s="514">
        <v>0</v>
      </c>
      <c r="I53" s="514" t="s">
        <v>29</v>
      </c>
      <c r="J53" s="514" t="s">
        <v>29</v>
      </c>
      <c r="K53" s="721">
        <v>100</v>
      </c>
    </row>
    <row r="54" spans="1:11" ht="15" customHeight="1">
      <c r="A54" s="191"/>
      <c r="B54" s="515" t="s">
        <v>361</v>
      </c>
      <c r="C54" s="88">
        <v>14.79621972829297</v>
      </c>
      <c r="D54" s="514" t="s">
        <v>29</v>
      </c>
      <c r="E54" s="514">
        <v>24.335499113998818</v>
      </c>
      <c r="F54" s="514">
        <v>42.040756054341408</v>
      </c>
      <c r="G54" s="514">
        <v>47.179562906083881</v>
      </c>
      <c r="H54" s="514" t="s">
        <v>29</v>
      </c>
      <c r="I54" s="514" t="s">
        <v>29</v>
      </c>
      <c r="J54" s="514">
        <v>57.959243945658592</v>
      </c>
      <c r="K54" s="721">
        <v>100</v>
      </c>
    </row>
    <row r="55" spans="1:11" ht="15" customHeight="1">
      <c r="A55" s="191"/>
      <c r="B55" s="515" t="s">
        <v>360</v>
      </c>
      <c r="C55" s="88">
        <v>0</v>
      </c>
      <c r="D55" s="514">
        <v>7.5575173889780629</v>
      </c>
      <c r="E55" s="514">
        <v>8.1193151417870517</v>
      </c>
      <c r="F55" s="514">
        <v>15.690208667736757</v>
      </c>
      <c r="G55" s="514">
        <v>71.963616907437142</v>
      </c>
      <c r="H55" s="514">
        <v>9.3900481540930976</v>
      </c>
      <c r="I55" s="514" t="s">
        <v>29</v>
      </c>
      <c r="J55" s="514">
        <v>84.309791332263245</v>
      </c>
      <c r="K55" s="721">
        <v>100</v>
      </c>
    </row>
    <row r="56" spans="1:11" ht="15" customHeight="1">
      <c r="A56" s="713" t="s">
        <v>17</v>
      </c>
      <c r="B56" s="513" t="s">
        <v>362</v>
      </c>
      <c r="C56" s="420">
        <v>18.207840696950839</v>
      </c>
      <c r="D56" s="420">
        <v>6.8819108707098744</v>
      </c>
      <c r="E56" s="420">
        <v>68.86745488487864</v>
      </c>
      <c r="F56" s="420">
        <v>93.956727777511844</v>
      </c>
      <c r="G56" s="420">
        <v>3.1487243310516493</v>
      </c>
      <c r="H56" s="420">
        <v>1.4240582068833469</v>
      </c>
      <c r="I56" s="420">
        <v>1.470489684553157</v>
      </c>
      <c r="J56" s="420">
        <v>6.0432722224881541</v>
      </c>
      <c r="K56" s="722">
        <v>100</v>
      </c>
    </row>
    <row r="57" spans="1:11" ht="15" customHeight="1">
      <c r="A57" s="713"/>
      <c r="B57" s="513" t="s">
        <v>361</v>
      </c>
      <c r="C57" s="420">
        <v>14.379780617796806</v>
      </c>
      <c r="D57" s="420">
        <v>10.390471727336992</v>
      </c>
      <c r="E57" s="420">
        <v>24.95611561648623</v>
      </c>
      <c r="F57" s="420">
        <v>49.725970817877823</v>
      </c>
      <c r="G57" s="420">
        <v>39.931214703849903</v>
      </c>
      <c r="H57" s="420">
        <v>5.9658932954193453</v>
      </c>
      <c r="I57" s="420">
        <v>4.3781126140795399</v>
      </c>
      <c r="J57" s="420">
        <v>50.274029182122185</v>
      </c>
      <c r="K57" s="722">
        <v>100</v>
      </c>
    </row>
    <row r="58" spans="1:11" ht="15" customHeight="1">
      <c r="A58" s="713"/>
      <c r="B58" s="513" t="s">
        <v>360</v>
      </c>
      <c r="C58" s="420">
        <v>2.423663186786257</v>
      </c>
      <c r="D58" s="420">
        <v>9.00643696188469</v>
      </c>
      <c r="E58" s="420">
        <v>9.5757976768122344</v>
      </c>
      <c r="F58" s="420">
        <v>21.006306262150993</v>
      </c>
      <c r="G58" s="420">
        <v>68.927772059664449</v>
      </c>
      <c r="H58" s="420">
        <v>6.4659608881046911</v>
      </c>
      <c r="I58" s="420">
        <v>3.6007776634155118</v>
      </c>
      <c r="J58" s="420">
        <v>78.993693737849</v>
      </c>
      <c r="K58" s="722">
        <v>100</v>
      </c>
    </row>
    <row r="59" spans="1:11" s="232" customFormat="1" ht="3.95" customHeight="1">
      <c r="A59" s="518"/>
      <c r="B59" s="668"/>
      <c r="C59" s="637"/>
      <c r="D59" s="637"/>
      <c r="E59" s="637"/>
      <c r="F59" s="637"/>
      <c r="G59" s="637"/>
      <c r="H59" s="637"/>
      <c r="I59" s="637"/>
      <c r="J59" s="637"/>
      <c r="K59" s="633"/>
    </row>
    <row r="60" spans="1:11" ht="15" customHeight="1">
      <c r="A60" s="713" t="s">
        <v>18</v>
      </c>
      <c r="B60" s="513" t="s">
        <v>362</v>
      </c>
      <c r="C60" s="420" t="s">
        <v>139</v>
      </c>
      <c r="D60" s="85">
        <v>11.399593893467129</v>
      </c>
      <c r="E60" s="215">
        <v>71.344736454368203</v>
      </c>
      <c r="F60" s="512">
        <v>85.527010347904309</v>
      </c>
      <c r="G60" s="512">
        <v>7.63093414117977</v>
      </c>
      <c r="H60" s="512">
        <v>3.3345754033361712</v>
      </c>
      <c r="I60" s="512">
        <v>4.5733076628065898</v>
      </c>
      <c r="J60" s="85">
        <v>14.472989652095684</v>
      </c>
      <c r="K60" s="722">
        <v>100</v>
      </c>
    </row>
    <row r="61" spans="1:11" ht="15" customHeight="1">
      <c r="A61" s="713"/>
      <c r="B61" s="513" t="s">
        <v>361</v>
      </c>
      <c r="C61" s="420" t="s">
        <v>139</v>
      </c>
      <c r="D61" s="85">
        <v>13.053717108189296</v>
      </c>
      <c r="E61" s="215">
        <v>29.453889453784491</v>
      </c>
      <c r="F61" s="512">
        <v>43.464989716453353</v>
      </c>
      <c r="G61" s="512">
        <v>40.124464689467104</v>
      </c>
      <c r="H61" s="512">
        <v>9.953196172479748</v>
      </c>
      <c r="I61" s="512">
        <v>6.740220829663488</v>
      </c>
      <c r="J61" s="85">
        <v>56.535010283546647</v>
      </c>
      <c r="K61" s="722">
        <v>100</v>
      </c>
    </row>
    <row r="62" spans="1:11" ht="15" customHeight="1">
      <c r="A62" s="713"/>
      <c r="B62" s="513" t="s">
        <v>360</v>
      </c>
      <c r="C62" s="420" t="s">
        <v>139</v>
      </c>
      <c r="D62" s="85">
        <v>9.6045470588721358</v>
      </c>
      <c r="E62" s="215">
        <v>8.4813736313286086</v>
      </c>
      <c r="F62" s="512">
        <v>17.827481720992623</v>
      </c>
      <c r="G62" s="512">
        <v>68.165076186212929</v>
      </c>
      <c r="H62" s="512">
        <v>8.848951347094415</v>
      </c>
      <c r="I62" s="512">
        <v>5.4681179195369909</v>
      </c>
      <c r="J62" s="85">
        <v>82.172518279007377</v>
      </c>
      <c r="K62" s="722">
        <v>100</v>
      </c>
    </row>
    <row r="63" spans="1:11">
      <c r="A63" s="10"/>
      <c r="B63" s="511"/>
      <c r="C63" s="524"/>
      <c r="D63" s="524"/>
      <c r="E63" s="524"/>
      <c r="F63" s="524"/>
      <c r="G63" s="524"/>
      <c r="H63" s="524"/>
      <c r="I63" s="524"/>
      <c r="J63" s="524"/>
      <c r="K63" s="524"/>
    </row>
    <row r="64" spans="1:11">
      <c r="A64" s="10"/>
      <c r="B64" s="511"/>
      <c r="C64" s="524"/>
      <c r="D64" s="524"/>
      <c r="E64" s="524"/>
      <c r="F64" s="524"/>
      <c r="G64" s="524"/>
      <c r="H64" s="524"/>
      <c r="I64" s="524"/>
      <c r="J64" s="524"/>
      <c r="K64" s="524"/>
    </row>
    <row r="65" spans="1:11">
      <c r="A65" s="79" t="s">
        <v>28</v>
      </c>
      <c r="B65" s="511"/>
      <c r="C65" s="524"/>
      <c r="D65" s="524"/>
      <c r="E65" s="524"/>
      <c r="F65" s="524"/>
      <c r="G65" s="524"/>
      <c r="H65" s="524"/>
      <c r="I65" s="524"/>
      <c r="J65" s="524"/>
      <c r="K65" s="524"/>
    </row>
  </sheetData>
  <conditionalFormatting sqref="C60:K60">
    <cfRule type="expression" dxfId="10" priority="1" stopIfTrue="1">
      <formula>#REF!=1</formula>
    </cfRule>
  </conditionalFormatting>
  <conditionalFormatting sqref="D62:K62 C61:K61">
    <cfRule type="expression" dxfId="9" priority="2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" footer="0.31496062992125984"/>
  <pageSetup paperSize="9" scale="70" orientation="portrait" r:id="rId1"/>
  <headerFooter alignWithMargins="0">
    <oddHeader>&amp;C&amp;8-50-</oddHeader>
    <oddFooter>&amp;C&amp;8Statistische Ämter des Bundes und der Länder, Internationale Bildungsindikatoren, 2014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showGridLines="0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baseColWidth="10" defaultRowHeight="12.75"/>
  <cols>
    <col min="1" max="1" width="24" style="145" customWidth="1"/>
    <col min="2" max="2" width="11.7109375" style="145" customWidth="1"/>
    <col min="3" max="3" width="11.42578125" style="145" customWidth="1"/>
    <col min="4" max="7" width="9.85546875" style="145" customWidth="1"/>
    <col min="8" max="8" width="14.7109375" style="145" customWidth="1"/>
    <col min="9" max="10" width="9.7109375" style="145" customWidth="1"/>
    <col min="11" max="11" width="8.7109375" style="145" customWidth="1"/>
    <col min="12" max="12" width="10.7109375" style="145" customWidth="1"/>
    <col min="13" max="16384" width="11.42578125" style="145"/>
  </cols>
  <sheetData>
    <row r="1" spans="1:12">
      <c r="A1" s="739" t="s">
        <v>461</v>
      </c>
    </row>
    <row r="2" spans="1:12">
      <c r="L2" s="172"/>
    </row>
    <row r="3" spans="1:12" ht="15.75">
      <c r="A3" s="171" t="s">
        <v>137</v>
      </c>
    </row>
    <row r="4" spans="1:12" ht="15" customHeight="1">
      <c r="A4" s="170" t="s">
        <v>136</v>
      </c>
    </row>
    <row r="6" spans="1:12" s="168" customFormat="1" ht="38.25" customHeight="1">
      <c r="A6" s="159"/>
      <c r="B6" s="169"/>
      <c r="C6" s="756" t="s">
        <v>133</v>
      </c>
      <c r="D6" s="756" t="s">
        <v>132</v>
      </c>
      <c r="E6" s="143" t="s">
        <v>131</v>
      </c>
      <c r="F6" s="143"/>
      <c r="G6" s="143"/>
      <c r="H6" s="756" t="s">
        <v>130</v>
      </c>
      <c r="I6" s="143" t="s">
        <v>30</v>
      </c>
      <c r="J6" s="143"/>
      <c r="K6" s="143"/>
      <c r="L6" s="837" t="s">
        <v>129</v>
      </c>
    </row>
    <row r="7" spans="1:12" s="167" customFormat="1" ht="25.5">
      <c r="A7" s="32" t="s">
        <v>0</v>
      </c>
      <c r="B7" s="614" t="s">
        <v>70</v>
      </c>
      <c r="C7" s="141" t="s">
        <v>128</v>
      </c>
      <c r="D7" s="141" t="s">
        <v>127</v>
      </c>
      <c r="E7" s="141" t="s">
        <v>126</v>
      </c>
      <c r="F7" s="141" t="s">
        <v>125</v>
      </c>
      <c r="G7" s="141" t="s">
        <v>61</v>
      </c>
      <c r="H7" s="141" t="s">
        <v>60</v>
      </c>
      <c r="I7" s="141" t="s">
        <v>124</v>
      </c>
      <c r="J7" s="141" t="s">
        <v>123</v>
      </c>
      <c r="K7" s="141" t="s">
        <v>122</v>
      </c>
      <c r="L7" s="837"/>
    </row>
    <row r="8" spans="1:12" s="166" customFormat="1" ht="12.75" customHeight="1">
      <c r="A8" s="59" t="s">
        <v>1</v>
      </c>
      <c r="B8" s="58" t="s">
        <v>69</v>
      </c>
      <c r="C8" s="103">
        <v>2.6596859358198746</v>
      </c>
      <c r="D8" s="103">
        <v>8.9141734258142744</v>
      </c>
      <c r="E8" s="103">
        <v>0.6912022866016001</v>
      </c>
      <c r="F8" s="103">
        <v>43.168880781347156</v>
      </c>
      <c r="G8" s="103">
        <v>2.9544431733468</v>
      </c>
      <c r="H8" s="103">
        <v>5.7508579909099327</v>
      </c>
      <c r="I8" s="103">
        <v>14.485360046996258</v>
      </c>
      <c r="J8" s="103">
        <v>19.187390711368078</v>
      </c>
      <c r="K8" s="103">
        <v>2.1890362675076522</v>
      </c>
      <c r="L8" s="103">
        <v>100</v>
      </c>
    </row>
    <row r="9" spans="1:12" s="166" customFormat="1">
      <c r="A9" s="18"/>
      <c r="B9" s="58" t="s">
        <v>68</v>
      </c>
      <c r="C9" s="103">
        <v>3.8273469612954849</v>
      </c>
      <c r="D9" s="103">
        <v>14.408673342712902</v>
      </c>
      <c r="E9" s="103">
        <v>0.69657093988799712</v>
      </c>
      <c r="F9" s="103">
        <v>45.072622693039811</v>
      </c>
      <c r="G9" s="103">
        <v>2.5838643824657233</v>
      </c>
      <c r="H9" s="103">
        <v>7.3836519628127695</v>
      </c>
      <c r="I9" s="103">
        <v>10.186143066015617</v>
      </c>
      <c r="J9" s="103">
        <v>14.898686860327185</v>
      </c>
      <c r="K9" s="103">
        <v>0.94312946564043143</v>
      </c>
      <c r="L9" s="103">
        <v>100</v>
      </c>
    </row>
    <row r="10" spans="1:12">
      <c r="A10" s="16" t="s">
        <v>2</v>
      </c>
      <c r="B10" s="148" t="s">
        <v>69</v>
      </c>
      <c r="C10" s="128">
        <v>1.9182789015220185</v>
      </c>
      <c r="D10" s="128">
        <v>7.4244817970699195</v>
      </c>
      <c r="E10" s="128">
        <v>1.1473414311983632</v>
      </c>
      <c r="F10" s="128">
        <v>48.367908972399917</v>
      </c>
      <c r="G10" s="128">
        <v>2.6388565146950058</v>
      </c>
      <c r="H10" s="128">
        <v>4.5738261117298178</v>
      </c>
      <c r="I10" s="128">
        <v>13.316585083698081</v>
      </c>
      <c r="J10" s="128">
        <v>18.522067689403418</v>
      </c>
      <c r="K10" s="128">
        <v>2.0903657276711587</v>
      </c>
      <c r="L10" s="128">
        <v>100</v>
      </c>
    </row>
    <row r="11" spans="1:12">
      <c r="A11" s="16"/>
      <c r="B11" s="148" t="s">
        <v>68</v>
      </c>
      <c r="C11" s="128">
        <v>2.4683956731395806</v>
      </c>
      <c r="D11" s="128">
        <v>13.431223482051061</v>
      </c>
      <c r="E11" s="128">
        <v>0.70347683797442706</v>
      </c>
      <c r="F11" s="128">
        <v>49.344164965173704</v>
      </c>
      <c r="G11" s="128">
        <v>2.4999637980219243</v>
      </c>
      <c r="H11" s="128">
        <v>5.9701406084828479</v>
      </c>
      <c r="I11" s="128">
        <v>9.7229824637618236</v>
      </c>
      <c r="J11" s="128">
        <v>14.765483586023143</v>
      </c>
      <c r="K11" s="128">
        <v>1.0947478170207221</v>
      </c>
      <c r="L11" s="128">
        <v>100</v>
      </c>
    </row>
    <row r="12" spans="1:12">
      <c r="A12" s="18" t="s">
        <v>3</v>
      </c>
      <c r="B12" s="58" t="s">
        <v>69</v>
      </c>
      <c r="C12" s="103">
        <v>4.5282209725051414</v>
      </c>
      <c r="D12" s="103">
        <v>10.726990965000343</v>
      </c>
      <c r="E12" s="103">
        <v>0.38401185173633795</v>
      </c>
      <c r="F12" s="103">
        <v>35.671192288574197</v>
      </c>
      <c r="G12" s="103">
        <v>6.6237171177668852</v>
      </c>
      <c r="H12" s="103">
        <v>6.9775148390366581</v>
      </c>
      <c r="I12" s="103">
        <v>7.4131831073771233</v>
      </c>
      <c r="J12" s="103">
        <v>25.098195924016341</v>
      </c>
      <c r="K12" s="103">
        <v>2.5750236352472209</v>
      </c>
      <c r="L12" s="103">
        <v>100</v>
      </c>
    </row>
    <row r="13" spans="1:12">
      <c r="A13" s="18"/>
      <c r="B13" s="58" t="s">
        <v>68</v>
      </c>
      <c r="C13" s="103">
        <v>5.5114747912094471</v>
      </c>
      <c r="D13" s="103">
        <v>9.9365435605120211</v>
      </c>
      <c r="E13" s="103">
        <v>0.32870237043068951</v>
      </c>
      <c r="F13" s="103">
        <v>33.270439627007228</v>
      </c>
      <c r="G13" s="103">
        <v>4.5253676799173785</v>
      </c>
      <c r="H13" s="103">
        <v>7.4916334819610935</v>
      </c>
      <c r="I13" s="103">
        <v>10.746879313597951</v>
      </c>
      <c r="J13" s="103">
        <v>26.497780514205711</v>
      </c>
      <c r="K13" s="103">
        <v>1.6941578367213179</v>
      </c>
      <c r="L13" s="103">
        <v>100</v>
      </c>
    </row>
    <row r="14" spans="1:12">
      <c r="A14" s="16" t="s">
        <v>4</v>
      </c>
      <c r="B14" s="148" t="s">
        <v>69</v>
      </c>
      <c r="C14" s="128">
        <v>1.3752428911573937</v>
      </c>
      <c r="D14" s="128">
        <v>5.3613946741837495</v>
      </c>
      <c r="E14" s="128">
        <v>0.36536303675524784</v>
      </c>
      <c r="F14" s="128">
        <v>57.409890801609251</v>
      </c>
      <c r="G14" s="128">
        <v>1.904814034319495</v>
      </c>
      <c r="H14" s="128">
        <v>5.9799118749828972</v>
      </c>
      <c r="I14" s="128">
        <v>13.129806508114619</v>
      </c>
      <c r="J14" s="128">
        <v>13.429486302307126</v>
      </c>
      <c r="K14" s="128">
        <v>1.0358794712498975</v>
      </c>
      <c r="L14" s="128">
        <v>100</v>
      </c>
    </row>
    <row r="15" spans="1:12">
      <c r="A15" s="16"/>
      <c r="B15" s="148" t="s">
        <v>68</v>
      </c>
      <c r="C15" s="128">
        <v>0.8481197880410849</v>
      </c>
      <c r="D15" s="128">
        <v>6.103052947109715</v>
      </c>
      <c r="E15" s="128">
        <v>0.41340512281399616</v>
      </c>
      <c r="F15" s="128">
        <v>53.147419414413768</v>
      </c>
      <c r="G15" s="128">
        <v>1.0711596652981206</v>
      </c>
      <c r="H15" s="128">
        <v>6.9128155588072335</v>
      </c>
      <c r="I15" s="128">
        <v>18.438436731968576</v>
      </c>
      <c r="J15" s="128">
        <v>12.362375871915443</v>
      </c>
      <c r="K15" s="128">
        <v>0.69895299114943676</v>
      </c>
      <c r="L15" s="128">
        <v>100</v>
      </c>
    </row>
    <row r="16" spans="1:12">
      <c r="A16" s="18" t="s">
        <v>5</v>
      </c>
      <c r="B16" s="58" t="s">
        <v>69</v>
      </c>
      <c r="C16" s="103">
        <v>4.7136368671762501</v>
      </c>
      <c r="D16" s="103">
        <v>12.473690040988147</v>
      </c>
      <c r="E16" s="103">
        <v>0.65913370998116771</v>
      </c>
      <c r="F16" s="103">
        <v>38.911044643846246</v>
      </c>
      <c r="G16" s="103">
        <v>6.1039104907499731</v>
      </c>
      <c r="H16" s="103">
        <v>9.2278719397363496</v>
      </c>
      <c r="I16" s="103">
        <v>7.0122964440013309</v>
      </c>
      <c r="J16" s="103">
        <v>18.893320039880361</v>
      </c>
      <c r="K16" s="103">
        <v>2.032790517336879</v>
      </c>
      <c r="L16" s="103">
        <v>100</v>
      </c>
    </row>
    <row r="17" spans="1:12">
      <c r="A17" s="18"/>
      <c r="B17" s="58" t="s">
        <v>68</v>
      </c>
      <c r="C17" s="103">
        <v>6.0481370835916808</v>
      </c>
      <c r="D17" s="103">
        <v>17.69911504424779</v>
      </c>
      <c r="E17" s="103">
        <v>0.27055972042162224</v>
      </c>
      <c r="F17" s="103">
        <v>34.761287413336341</v>
      </c>
      <c r="G17" s="103">
        <v>4.3909587960092438</v>
      </c>
      <c r="H17" s="103">
        <v>10.923848712022998</v>
      </c>
      <c r="I17" s="103">
        <v>7.0063694267515935</v>
      </c>
      <c r="J17" s="103">
        <v>17.98658474719576</v>
      </c>
      <c r="K17" s="103">
        <v>0.91877571726509244</v>
      </c>
      <c r="L17" s="103">
        <v>100</v>
      </c>
    </row>
    <row r="18" spans="1:12">
      <c r="A18" s="16" t="s">
        <v>6</v>
      </c>
      <c r="B18" s="148" t="s">
        <v>69</v>
      </c>
      <c r="C18" s="128">
        <v>4.5837448440132453</v>
      </c>
      <c r="D18" s="128">
        <v>9.9730823602316061</v>
      </c>
      <c r="E18" s="128">
        <v>0.30016073123027159</v>
      </c>
      <c r="F18" s="128">
        <v>34.040163442359443</v>
      </c>
      <c r="G18" s="128">
        <v>6.981157652162123</v>
      </c>
      <c r="H18" s="128">
        <v>12.939832297294677</v>
      </c>
      <c r="I18" s="128">
        <v>6.5105830864269247</v>
      </c>
      <c r="J18" s="128">
        <v>22.388117508084967</v>
      </c>
      <c r="K18" s="128">
        <v>2.2734754739634768</v>
      </c>
      <c r="L18" s="128">
        <v>100</v>
      </c>
    </row>
    <row r="19" spans="1:12">
      <c r="A19" s="16"/>
      <c r="B19" s="148" t="s">
        <v>68</v>
      </c>
      <c r="C19" s="128">
        <v>4.8448366547834727</v>
      </c>
      <c r="D19" s="128">
        <v>11.538386612900084</v>
      </c>
      <c r="E19" s="128">
        <v>0.56688679796622055</v>
      </c>
      <c r="F19" s="128">
        <v>33.668400444158728</v>
      </c>
      <c r="G19" s="128">
        <v>4.8273040734030745</v>
      </c>
      <c r="H19" s="128">
        <v>13.850739290514873</v>
      </c>
      <c r="I19" s="128">
        <v>8.0104416262443223</v>
      </c>
      <c r="J19" s="128">
        <v>21.32351508776031</v>
      </c>
      <c r="K19" s="128">
        <v>1.3694894122689105</v>
      </c>
      <c r="L19" s="128">
        <v>100</v>
      </c>
    </row>
    <row r="20" spans="1:12">
      <c r="A20" s="18" t="s">
        <v>7</v>
      </c>
      <c r="B20" s="58" t="s">
        <v>69</v>
      </c>
      <c r="C20" s="103">
        <v>2.9613634610935446</v>
      </c>
      <c r="D20" s="103">
        <v>8.2404446790966404</v>
      </c>
      <c r="E20" s="103">
        <v>0.7587307425357861</v>
      </c>
      <c r="F20" s="103">
        <v>41.462647786392672</v>
      </c>
      <c r="G20" s="103">
        <v>4.0712815371564508</v>
      </c>
      <c r="H20" s="103">
        <v>8.3294279561727684</v>
      </c>
      <c r="I20" s="103">
        <v>12.345539861542019</v>
      </c>
      <c r="J20" s="103">
        <v>19.899626863458124</v>
      </c>
      <c r="K20" s="103">
        <v>1.9261913377745874</v>
      </c>
      <c r="L20" s="103">
        <v>100</v>
      </c>
    </row>
    <row r="21" spans="1:12">
      <c r="A21" s="18"/>
      <c r="B21" s="58" t="s">
        <v>68</v>
      </c>
      <c r="C21" s="103">
        <v>3.781164582125403</v>
      </c>
      <c r="D21" s="103">
        <v>12.27710002248228</v>
      </c>
      <c r="E21" s="103">
        <v>0.62477073990368115</v>
      </c>
      <c r="F21" s="103">
        <v>43.915584953438007</v>
      </c>
      <c r="G21" s="103">
        <v>3.3185029167800639</v>
      </c>
      <c r="H21" s="103">
        <v>9.7922163978653654</v>
      </c>
      <c r="I21" s="103">
        <v>8.9722048017417837</v>
      </c>
      <c r="J21" s="103">
        <v>16.142868975636304</v>
      </c>
      <c r="K21" s="103">
        <v>1.176178248985339</v>
      </c>
      <c r="L21" s="103">
        <v>100</v>
      </c>
    </row>
    <row r="22" spans="1:12">
      <c r="A22" s="16" t="s">
        <v>8</v>
      </c>
      <c r="B22" s="148" t="s">
        <v>69</v>
      </c>
      <c r="C22" s="128">
        <v>1.4363682518192589</v>
      </c>
      <c r="D22" s="128">
        <v>5.4281604332374345</v>
      </c>
      <c r="E22" s="128">
        <v>0.1988492130648164</v>
      </c>
      <c r="F22" s="128">
        <v>64.037908275511924</v>
      </c>
      <c r="G22" s="128">
        <v>1.3242511423252668</v>
      </c>
      <c r="H22" s="128">
        <v>3.3233203587747515</v>
      </c>
      <c r="I22" s="128">
        <v>13.179048908444745</v>
      </c>
      <c r="J22" s="128">
        <v>10.126501946183788</v>
      </c>
      <c r="K22" s="128">
        <v>0.94559147063800997</v>
      </c>
      <c r="L22" s="128">
        <v>100</v>
      </c>
    </row>
    <row r="23" spans="1:12">
      <c r="A23" s="16"/>
      <c r="B23" s="148" t="s">
        <v>68</v>
      </c>
      <c r="C23" s="128">
        <v>0.93144395885754672</v>
      </c>
      <c r="D23" s="128">
        <v>5.6129430980444104</v>
      </c>
      <c r="E23" s="128">
        <v>0.28031607292632321</v>
      </c>
      <c r="F23" s="128">
        <v>57.877543813181489</v>
      </c>
      <c r="G23" s="128">
        <v>1.6112656160331968</v>
      </c>
      <c r="H23" s="128">
        <v>4.3217233920452038</v>
      </c>
      <c r="I23" s="128">
        <v>17.454641769302082</v>
      </c>
      <c r="J23" s="128">
        <v>10.980885533924868</v>
      </c>
      <c r="K23" s="128">
        <v>0.92482231933960179</v>
      </c>
      <c r="L23" s="128">
        <v>100</v>
      </c>
    </row>
    <row r="24" spans="1:12">
      <c r="A24" s="18" t="s">
        <v>9</v>
      </c>
      <c r="B24" s="58" t="s">
        <v>69</v>
      </c>
      <c r="C24" s="103">
        <v>2.8086315868207481</v>
      </c>
      <c r="D24" s="103">
        <v>9.1341299225849877</v>
      </c>
      <c r="E24" s="103">
        <v>0.82837802460824994</v>
      </c>
      <c r="F24" s="103">
        <v>50.150529189573277</v>
      </c>
      <c r="G24" s="103">
        <v>2.6403380829499978</v>
      </c>
      <c r="H24" s="103">
        <v>7.2319458468903086</v>
      </c>
      <c r="I24" s="103">
        <v>11.061558023860277</v>
      </c>
      <c r="J24" s="103">
        <v>14.907064587306929</v>
      </c>
      <c r="K24" s="103">
        <v>1.237424735405213</v>
      </c>
      <c r="L24" s="103">
        <v>100</v>
      </c>
    </row>
    <row r="25" spans="1:12">
      <c r="A25" s="18"/>
      <c r="B25" s="58" t="s">
        <v>68</v>
      </c>
      <c r="C25" s="103">
        <v>3.3643261426236171</v>
      </c>
      <c r="D25" s="103">
        <v>13.601402235639842</v>
      </c>
      <c r="E25" s="103">
        <v>0.61276941538868557</v>
      </c>
      <c r="F25" s="103">
        <v>50.130869027033661</v>
      </c>
      <c r="G25" s="103">
        <v>2.0995738488722591</v>
      </c>
      <c r="H25" s="103">
        <v>9.4140658219236322</v>
      </c>
      <c r="I25" s="103">
        <v>7.4373293269457905</v>
      </c>
      <c r="J25" s="103">
        <v>12.659806672903024</v>
      </c>
      <c r="K25" s="103">
        <v>0.68032996003061486</v>
      </c>
      <c r="L25" s="103">
        <v>100</v>
      </c>
    </row>
    <row r="26" spans="1:12">
      <c r="A26" s="16" t="s">
        <v>10</v>
      </c>
      <c r="B26" s="148" t="s">
        <v>69</v>
      </c>
      <c r="C26" s="128">
        <v>4.6266821235040005</v>
      </c>
      <c r="D26" s="128">
        <v>11.351650653355538</v>
      </c>
      <c r="E26" s="128">
        <v>0.5630408769750499</v>
      </c>
      <c r="F26" s="128">
        <v>41.930473265408963</v>
      </c>
      <c r="G26" s="128">
        <v>3.6733491911083083</v>
      </c>
      <c r="H26" s="128">
        <v>10.145727007090374</v>
      </c>
      <c r="I26" s="128">
        <v>10.587864447131185</v>
      </c>
      <c r="J26" s="128">
        <v>15.599861469132293</v>
      </c>
      <c r="K26" s="128">
        <v>1.521558347832759</v>
      </c>
      <c r="L26" s="128">
        <v>100</v>
      </c>
    </row>
    <row r="27" spans="1:12">
      <c r="A27" s="16"/>
      <c r="B27" s="148" t="s">
        <v>68</v>
      </c>
      <c r="C27" s="128">
        <v>5.5760837193061725</v>
      </c>
      <c r="D27" s="128">
        <v>14.931038378195186</v>
      </c>
      <c r="E27" s="128">
        <v>0.44776272683392726</v>
      </c>
      <c r="F27" s="128">
        <v>41.721010957863051</v>
      </c>
      <c r="G27" s="128">
        <v>3.1470736241052442</v>
      </c>
      <c r="H27" s="128">
        <v>12.672506752385154</v>
      </c>
      <c r="I27" s="128">
        <v>7.5600012323744759</v>
      </c>
      <c r="J27" s="128">
        <v>13.187433888244172</v>
      </c>
      <c r="K27" s="128">
        <v>0.75647253345383225</v>
      </c>
      <c r="L27" s="128">
        <v>100</v>
      </c>
    </row>
    <row r="28" spans="1:12">
      <c r="A28" s="18" t="s">
        <v>11</v>
      </c>
      <c r="B28" s="58" t="s">
        <v>69</v>
      </c>
      <c r="C28" s="103">
        <v>2.9165248272626068</v>
      </c>
      <c r="D28" s="103">
        <v>9.704575355825229</v>
      </c>
      <c r="E28" s="103">
        <v>0.99456256727787939</v>
      </c>
      <c r="F28" s="103">
        <v>46.244859279977177</v>
      </c>
      <c r="G28" s="103">
        <v>3.2550993182508203</v>
      </c>
      <c r="H28" s="103">
        <v>6.5470002116090571</v>
      </c>
      <c r="I28" s="103">
        <v>13.252247196179995</v>
      </c>
      <c r="J28" s="103">
        <v>15.41893993062903</v>
      </c>
      <c r="K28" s="103">
        <v>1.6671113523658811</v>
      </c>
      <c r="L28" s="103">
        <v>100</v>
      </c>
    </row>
    <row r="29" spans="1:12">
      <c r="A29" s="18"/>
      <c r="B29" s="58" t="s">
        <v>68</v>
      </c>
      <c r="C29" s="103">
        <v>3.2606100673975722</v>
      </c>
      <c r="D29" s="103">
        <v>16.361816612491506</v>
      </c>
      <c r="E29" s="103">
        <v>0.59868143169338706</v>
      </c>
      <c r="F29" s="103">
        <v>47.073623124529412</v>
      </c>
      <c r="G29" s="103">
        <v>2.5049124933428826</v>
      </c>
      <c r="H29" s="103">
        <v>8.2052412171964821</v>
      </c>
      <c r="I29" s="103">
        <v>9.1675389785686754</v>
      </c>
      <c r="J29" s="103">
        <v>11.871705874791104</v>
      </c>
      <c r="K29" s="103">
        <v>0.95403375387949263</v>
      </c>
      <c r="L29" s="103">
        <v>100</v>
      </c>
    </row>
    <row r="30" spans="1:12">
      <c r="A30" s="16" t="s">
        <v>12</v>
      </c>
      <c r="B30" s="148" t="s">
        <v>69</v>
      </c>
      <c r="C30" s="128">
        <v>3.6152821288394374</v>
      </c>
      <c r="D30" s="128">
        <v>8.724928882647367</v>
      </c>
      <c r="E30" s="128">
        <v>0.67696517950379897</v>
      </c>
      <c r="F30" s="128">
        <v>50.070217132980453</v>
      </c>
      <c r="G30" s="128">
        <v>2.8338914695185622</v>
      </c>
      <c r="H30" s="128">
        <v>7.396204673940443</v>
      </c>
      <c r="I30" s="128">
        <v>11.169925461812683</v>
      </c>
      <c r="J30" s="128">
        <v>14.731194411436391</v>
      </c>
      <c r="K30" s="128">
        <v>0.76698714486334685</v>
      </c>
      <c r="L30" s="128">
        <v>100</v>
      </c>
    </row>
    <row r="31" spans="1:12">
      <c r="A31" s="16"/>
      <c r="B31" s="148" t="s">
        <v>68</v>
      </c>
      <c r="C31" s="128">
        <v>3.9694877264017929</v>
      </c>
      <c r="D31" s="128">
        <v>16.366002675246737</v>
      </c>
      <c r="E31" s="128">
        <v>0.74473084848703952</v>
      </c>
      <c r="F31" s="128">
        <v>47.677235096345036</v>
      </c>
      <c r="G31" s="128">
        <v>2.8560066519648606</v>
      </c>
      <c r="H31" s="128">
        <v>9.7176530132677783</v>
      </c>
      <c r="I31" s="128">
        <v>7.0930190520950083</v>
      </c>
      <c r="J31" s="128">
        <v>10.849210079172842</v>
      </c>
      <c r="K31" s="128">
        <v>0.71219406384440187</v>
      </c>
      <c r="L31" s="128">
        <v>100</v>
      </c>
    </row>
    <row r="32" spans="1:12">
      <c r="A32" s="18" t="s">
        <v>13</v>
      </c>
      <c r="B32" s="58" t="s">
        <v>69</v>
      </c>
      <c r="C32" s="103">
        <v>0.76878723813184702</v>
      </c>
      <c r="D32" s="103">
        <v>3.345098107735049</v>
      </c>
      <c r="E32" s="103">
        <v>9.8719270351021279E-2</v>
      </c>
      <c r="F32" s="103">
        <v>61.438331032795766</v>
      </c>
      <c r="G32" s="103">
        <v>2.0495168871105833</v>
      </c>
      <c r="H32" s="103">
        <v>4.1217479426205168</v>
      </c>
      <c r="I32" s="103">
        <v>11.971240368318977</v>
      </c>
      <c r="J32" s="103">
        <v>14.861181486205513</v>
      </c>
      <c r="K32" s="103">
        <v>1.3418831792846786</v>
      </c>
      <c r="L32" s="103">
        <v>100</v>
      </c>
    </row>
    <row r="33" spans="1:12">
      <c r="A33" s="18"/>
      <c r="B33" s="58" t="s">
        <v>68</v>
      </c>
      <c r="C33" s="103">
        <v>0.70303608796211337</v>
      </c>
      <c r="D33" s="103">
        <v>3.5977825911377068</v>
      </c>
      <c r="E33" s="103">
        <v>0.17621792283123464</v>
      </c>
      <c r="F33" s="103">
        <v>54.916663607327735</v>
      </c>
      <c r="G33" s="103">
        <v>1.2794155438892765</v>
      </c>
      <c r="H33" s="103">
        <v>4.258599801754837</v>
      </c>
      <c r="I33" s="103">
        <v>18.948933514446196</v>
      </c>
      <c r="J33" s="103">
        <v>15.312603252689158</v>
      </c>
      <c r="K33" s="103">
        <v>0.80582987628033331</v>
      </c>
      <c r="L33" s="103">
        <v>100</v>
      </c>
    </row>
    <row r="34" spans="1:12">
      <c r="A34" s="16" t="s">
        <v>14</v>
      </c>
      <c r="B34" s="148" t="s">
        <v>69</v>
      </c>
      <c r="C34" s="128">
        <v>0.92965172748716518</v>
      </c>
      <c r="D34" s="128">
        <v>4.7191773430152777</v>
      </c>
      <c r="E34" s="128">
        <v>0.28367482231780827</v>
      </c>
      <c r="F34" s="128">
        <v>65.764765737014926</v>
      </c>
      <c r="G34" s="128">
        <v>1.1562832431432404</v>
      </c>
      <c r="H34" s="128">
        <v>4.0439079290196256</v>
      </c>
      <c r="I34" s="128">
        <v>11.205155481553426</v>
      </c>
      <c r="J34" s="128">
        <v>11.186654949663136</v>
      </c>
      <c r="K34" s="128">
        <v>0.70918705579452079</v>
      </c>
      <c r="L34" s="128">
        <v>100</v>
      </c>
    </row>
    <row r="35" spans="1:12">
      <c r="A35" s="16"/>
      <c r="B35" s="148" t="s">
        <v>68</v>
      </c>
      <c r="C35" s="128">
        <v>0.79767371649214269</v>
      </c>
      <c r="D35" s="128">
        <v>5.6647545802679042</v>
      </c>
      <c r="E35" s="128">
        <v>0.17955603578408785</v>
      </c>
      <c r="F35" s="128">
        <v>59.204233073268398</v>
      </c>
      <c r="G35" s="128">
        <v>1.0392004194937474</v>
      </c>
      <c r="H35" s="128">
        <v>4.6207871863728105</v>
      </c>
      <c r="I35" s="128">
        <v>16.320531358746603</v>
      </c>
      <c r="J35" s="128">
        <v>11.553556957399142</v>
      </c>
      <c r="K35" s="128">
        <v>0.61811768070805462</v>
      </c>
      <c r="L35" s="128">
        <v>100</v>
      </c>
    </row>
    <row r="36" spans="1:12">
      <c r="A36" s="18" t="s">
        <v>15</v>
      </c>
      <c r="B36" s="58" t="s">
        <v>69</v>
      </c>
      <c r="C36" s="103">
        <v>2.9786895884931721</v>
      </c>
      <c r="D36" s="103">
        <v>8.2725189727560497</v>
      </c>
      <c r="E36" s="103">
        <v>0.80394156523581861</v>
      </c>
      <c r="F36" s="103">
        <v>49.951657550031129</v>
      </c>
      <c r="G36" s="103">
        <v>2.6714170297868955</v>
      </c>
      <c r="H36" s="103">
        <v>8.4235063507410288</v>
      </c>
      <c r="I36" s="103">
        <v>10.688317020515742</v>
      </c>
      <c r="J36" s="103">
        <v>14.921261406831517</v>
      </c>
      <c r="K36" s="103">
        <v>1.2926638676608877</v>
      </c>
      <c r="L36" s="103">
        <v>100</v>
      </c>
    </row>
    <row r="37" spans="1:12">
      <c r="A37" s="18"/>
      <c r="B37" s="58" t="s">
        <v>68</v>
      </c>
      <c r="C37" s="103">
        <v>3.035506710345556</v>
      </c>
      <c r="D37" s="103">
        <v>11.120944732114552</v>
      </c>
      <c r="E37" s="103">
        <v>0.71462538307090784</v>
      </c>
      <c r="F37" s="103">
        <v>50.339480080312804</v>
      </c>
      <c r="G37" s="103">
        <v>2.1676529641762659</v>
      </c>
      <c r="H37" s="103">
        <v>9.8911550248335605</v>
      </c>
      <c r="I37" s="103">
        <v>9.0642502377681513</v>
      </c>
      <c r="J37" s="103">
        <v>12.797210187044278</v>
      </c>
      <c r="K37" s="103">
        <v>0.87313748282785608</v>
      </c>
      <c r="L37" s="103">
        <v>100</v>
      </c>
    </row>
    <row r="38" spans="1:12">
      <c r="A38" s="16" t="s">
        <v>16</v>
      </c>
      <c r="B38" s="148" t="s">
        <v>69</v>
      </c>
      <c r="C38" s="128">
        <v>1.1069537811864432</v>
      </c>
      <c r="D38" s="128">
        <v>2.7246898821629846</v>
      </c>
      <c r="E38" s="128">
        <v>0.19872382046544848</v>
      </c>
      <c r="F38" s="128">
        <v>62.785859558150001</v>
      </c>
      <c r="G38" s="128">
        <v>1.3056776016518916</v>
      </c>
      <c r="H38" s="128">
        <v>4.083153498626011</v>
      </c>
      <c r="I38" s="128">
        <v>14.165282327552747</v>
      </c>
      <c r="J38" s="128">
        <v>12.578596823523933</v>
      </c>
      <c r="K38" s="128">
        <v>1.0495101768331496</v>
      </c>
      <c r="L38" s="128">
        <v>100</v>
      </c>
    </row>
    <row r="39" spans="1:12">
      <c r="A39" s="16"/>
      <c r="B39" s="148" t="s">
        <v>68</v>
      </c>
      <c r="C39" s="128">
        <v>0.80753922568336578</v>
      </c>
      <c r="D39" s="128">
        <v>3.5525147199105289</v>
      </c>
      <c r="E39" s="128">
        <v>0.27301733495608704</v>
      </c>
      <c r="F39" s="128">
        <v>56.427420150652942</v>
      </c>
      <c r="G39" s="128">
        <v>0.94733725864280771</v>
      </c>
      <c r="H39" s="128">
        <v>4.3205815598171116</v>
      </c>
      <c r="I39" s="128">
        <v>20.287161606526102</v>
      </c>
      <c r="J39" s="128">
        <v>12.766027433308116</v>
      </c>
      <c r="K39" s="128">
        <v>0.61346666228084601</v>
      </c>
      <c r="L39" s="128">
        <v>100</v>
      </c>
    </row>
    <row r="40" spans="1:12">
      <c r="A40" s="13" t="s">
        <v>17</v>
      </c>
      <c r="B40" s="610" t="s">
        <v>69</v>
      </c>
      <c r="C40" s="609">
        <v>2.926065808500887</v>
      </c>
      <c r="D40" s="156">
        <v>8.5570681428160302</v>
      </c>
      <c r="E40" s="609">
        <v>0.67058265500811864</v>
      </c>
      <c r="F40" s="101">
        <v>47.158983915609362</v>
      </c>
      <c r="G40" s="101">
        <v>3.1884542001684126</v>
      </c>
      <c r="H40" s="101">
        <v>7.0180900541120543</v>
      </c>
      <c r="I40" s="101">
        <v>11.889240832394755</v>
      </c>
      <c r="J40" s="101">
        <v>16.907130142510475</v>
      </c>
      <c r="K40" s="101">
        <v>1.6845174860456276</v>
      </c>
      <c r="L40" s="101">
        <v>100</v>
      </c>
    </row>
    <row r="41" spans="1:12">
      <c r="A41" s="13"/>
      <c r="B41" s="610" t="s">
        <v>68</v>
      </c>
      <c r="C41" s="609">
        <v>3.5424446772879121</v>
      </c>
      <c r="D41" s="156">
        <v>12.390854625077241</v>
      </c>
      <c r="E41" s="609">
        <v>0.53473397633952158</v>
      </c>
      <c r="F41" s="101">
        <v>46.528124804098042</v>
      </c>
      <c r="G41" s="101">
        <v>2.6230264277334485</v>
      </c>
      <c r="H41" s="101">
        <v>8.637955276143396</v>
      </c>
      <c r="I41" s="101">
        <v>10.296427643892786</v>
      </c>
      <c r="J41" s="101">
        <v>14.5217753418769</v>
      </c>
      <c r="K41" s="101">
        <v>0.92470200514046741</v>
      </c>
      <c r="L41" s="101">
        <v>100</v>
      </c>
    </row>
    <row r="42" spans="1:12" ht="3.95" customHeight="1">
      <c r="A42" s="120"/>
      <c r="B42" s="613"/>
      <c r="C42" s="612"/>
      <c r="D42" s="612"/>
      <c r="E42" s="612"/>
      <c r="F42" s="612"/>
      <c r="G42" s="612"/>
      <c r="H42" s="612"/>
      <c r="I42" s="612"/>
      <c r="J42" s="612"/>
      <c r="K42" s="612"/>
      <c r="L42" s="611"/>
    </row>
    <row r="43" spans="1:12">
      <c r="A43" s="759" t="s">
        <v>18</v>
      </c>
      <c r="B43" s="765" t="s">
        <v>69</v>
      </c>
      <c r="C43" s="763">
        <v>23.49910515870009</v>
      </c>
      <c r="D43" s="766"/>
      <c r="E43" s="763"/>
      <c r="F43" s="763">
        <v>46.119476087487122</v>
      </c>
      <c r="G43" s="763"/>
      <c r="H43" s="761"/>
      <c r="I43" s="763">
        <v>30.233635743287529</v>
      </c>
      <c r="J43" s="763"/>
      <c r="K43" s="761"/>
      <c r="L43" s="764">
        <v>100</v>
      </c>
    </row>
    <row r="44" spans="1:12">
      <c r="A44" s="759"/>
      <c r="B44" s="765" t="s">
        <v>68</v>
      </c>
      <c r="C44" s="763">
        <v>24.589691036005835</v>
      </c>
      <c r="D44" s="766"/>
      <c r="E44" s="763"/>
      <c r="F44" s="763">
        <v>41.313106052448283</v>
      </c>
      <c r="G44" s="763"/>
      <c r="H44" s="761"/>
      <c r="I44" s="763">
        <v>33.922463209946294</v>
      </c>
      <c r="J44" s="763"/>
      <c r="K44" s="761"/>
      <c r="L44" s="764">
        <v>100</v>
      </c>
    </row>
    <row r="45" spans="1:12">
      <c r="A45" s="38"/>
      <c r="B45" s="164"/>
      <c r="C45" s="38"/>
      <c r="D45" s="164"/>
      <c r="E45" s="38"/>
      <c r="F45" s="164"/>
      <c r="G45" s="165"/>
      <c r="H45" s="164"/>
      <c r="I45" s="163"/>
      <c r="J45" s="164"/>
      <c r="K45" s="163"/>
      <c r="L45" s="163"/>
    </row>
    <row r="46" spans="1:12">
      <c r="A46" s="38"/>
      <c r="B46" s="164"/>
      <c r="C46" s="38"/>
      <c r="D46" s="164"/>
      <c r="E46" s="38"/>
      <c r="F46" s="164"/>
      <c r="G46" s="165"/>
      <c r="H46" s="164"/>
      <c r="I46" s="163"/>
      <c r="J46" s="164"/>
      <c r="K46" s="163"/>
      <c r="L46" s="163"/>
    </row>
    <row r="47" spans="1:12">
      <c r="A47" s="99" t="s">
        <v>77</v>
      </c>
      <c r="B47" s="162"/>
      <c r="C47" s="7"/>
      <c r="D47" s="7"/>
      <c r="E47" s="7"/>
      <c r="F47" s="7"/>
      <c r="G47" s="161"/>
      <c r="H47" s="7"/>
      <c r="I47" s="7"/>
      <c r="J47" s="139"/>
      <c r="K47" s="7"/>
      <c r="L47" s="7"/>
    </row>
  </sheetData>
  <mergeCells count="1">
    <mergeCell ref="L6:L7"/>
  </mergeCells>
  <conditionalFormatting sqref="C43:D44 F43:K44">
    <cfRule type="expression" dxfId="119" priority="2" stopIfTrue="1">
      <formula>#REF!=1</formula>
    </cfRule>
  </conditionalFormatting>
  <conditionalFormatting sqref="E43:E44">
    <cfRule type="expression" dxfId="118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69" orientation="portrait" horizontalDpi="300" verticalDpi="300" r:id="rId1"/>
  <headerFooter alignWithMargins="0">
    <oddHeader>&amp;C&amp;8-6-</oddHeader>
    <oddFooter>&amp;C&amp;8Statistische Ämter des Bundes und der Länder, Internationale Bildungsindikatoren, 2014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showGridLines="0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baseColWidth="10" defaultRowHeight="12.75"/>
  <cols>
    <col min="1" max="1" width="24" style="7" customWidth="1"/>
    <col min="2" max="2" width="8.7109375" style="7" customWidth="1"/>
    <col min="3" max="11" width="11.85546875" style="7" customWidth="1"/>
    <col min="12" max="16384" width="11.42578125" style="6"/>
  </cols>
  <sheetData>
    <row r="1" spans="1:11">
      <c r="A1" s="739" t="s">
        <v>461</v>
      </c>
    </row>
    <row r="3" spans="1:11" ht="15" customHeight="1">
      <c r="A3" s="115" t="s">
        <v>377</v>
      </c>
      <c r="E3" s="521"/>
      <c r="F3" s="521"/>
      <c r="G3" s="521"/>
      <c r="H3" s="521"/>
      <c r="I3" s="521"/>
      <c r="J3" s="521"/>
      <c r="K3" s="521"/>
    </row>
    <row r="4" spans="1:11" ht="15" customHeight="1">
      <c r="A4" s="170" t="s">
        <v>376</v>
      </c>
      <c r="B4" s="523"/>
      <c r="E4" s="521"/>
      <c r="F4" s="521"/>
      <c r="G4" s="521"/>
      <c r="H4" s="521"/>
      <c r="I4" s="521"/>
      <c r="J4" s="521"/>
      <c r="K4" s="521"/>
    </row>
    <row r="5" spans="1:11" ht="12.75" customHeight="1">
      <c r="A5" s="170"/>
      <c r="B5" s="523"/>
      <c r="C5" s="522"/>
      <c r="D5" s="521"/>
      <c r="E5" s="521"/>
      <c r="F5" s="521"/>
      <c r="G5" s="521"/>
      <c r="H5" s="521"/>
      <c r="I5" s="521"/>
      <c r="J5" s="521"/>
      <c r="K5" s="521"/>
    </row>
    <row r="6" spans="1:11" ht="18" customHeight="1">
      <c r="A6" s="520"/>
      <c r="B6" s="519"/>
      <c r="C6" s="143" t="s">
        <v>371</v>
      </c>
      <c r="D6" s="143"/>
      <c r="E6" s="143"/>
      <c r="F6" s="143"/>
      <c r="G6" s="143" t="s">
        <v>370</v>
      </c>
      <c r="H6" s="143"/>
      <c r="I6" s="143"/>
      <c r="J6" s="143"/>
      <c r="K6" s="710" t="s">
        <v>57</v>
      </c>
    </row>
    <row r="7" spans="1:11" ht="38.25" customHeight="1">
      <c r="A7" s="32" t="s">
        <v>0</v>
      </c>
      <c r="B7" s="104" t="s">
        <v>369</v>
      </c>
      <c r="C7" s="141" t="s">
        <v>368</v>
      </c>
      <c r="D7" s="141" t="s">
        <v>367</v>
      </c>
      <c r="E7" s="141" t="s">
        <v>366</v>
      </c>
      <c r="F7" s="141" t="s">
        <v>257</v>
      </c>
      <c r="G7" s="141" t="s">
        <v>365</v>
      </c>
      <c r="H7" s="141" t="s">
        <v>606</v>
      </c>
      <c r="I7" s="141" t="s">
        <v>363</v>
      </c>
      <c r="J7" s="141" t="s">
        <v>257</v>
      </c>
      <c r="K7" s="710"/>
    </row>
    <row r="8" spans="1:11" ht="15" customHeight="1">
      <c r="A8" s="518" t="s">
        <v>1</v>
      </c>
      <c r="B8" s="517" t="s">
        <v>362</v>
      </c>
      <c r="C8" s="91">
        <v>12.018271020131957</v>
      </c>
      <c r="D8" s="516">
        <v>13.632211131788191</v>
      </c>
      <c r="E8" s="516">
        <v>67.528336998815774</v>
      </c>
      <c r="F8" s="516">
        <v>93.175435628489254</v>
      </c>
      <c r="G8" s="516">
        <v>3.9621045508374211</v>
      </c>
      <c r="H8" s="516" t="s">
        <v>29</v>
      </c>
      <c r="I8" s="516">
        <v>1.7526645237692442</v>
      </c>
      <c r="J8" s="516">
        <v>6.8245643715107409</v>
      </c>
      <c r="K8" s="720">
        <v>100</v>
      </c>
    </row>
    <row r="9" spans="1:11" ht="15" customHeight="1">
      <c r="A9" s="518"/>
      <c r="B9" s="517" t="s">
        <v>361</v>
      </c>
      <c r="C9" s="91">
        <v>15.018315018315015</v>
      </c>
      <c r="D9" s="516">
        <v>13.656572435198388</v>
      </c>
      <c r="E9" s="516">
        <v>27.740961328747588</v>
      </c>
      <c r="F9" s="516">
        <v>56.410256410256409</v>
      </c>
      <c r="G9" s="516">
        <v>35.567485949165338</v>
      </c>
      <c r="H9" s="516">
        <v>2.292872521880156</v>
      </c>
      <c r="I9" s="516">
        <v>5.7293851186980964</v>
      </c>
      <c r="J9" s="516">
        <v>43.589743589743591</v>
      </c>
      <c r="K9" s="720">
        <v>100</v>
      </c>
    </row>
    <row r="10" spans="1:11" ht="15" customHeight="1">
      <c r="A10" s="518"/>
      <c r="B10" s="517" t="s">
        <v>360</v>
      </c>
      <c r="C10" s="91">
        <v>1.7365174758817017</v>
      </c>
      <c r="D10" s="516">
        <v>7.7083662818282468</v>
      </c>
      <c r="E10" s="516">
        <v>7.050450735410406</v>
      </c>
      <c r="F10" s="516">
        <v>16.492171437608729</v>
      </c>
      <c r="G10" s="516">
        <v>68.568717380990051</v>
      </c>
      <c r="H10" s="516">
        <v>1.6099952554167327</v>
      </c>
      <c r="I10" s="516">
        <v>13.33544203700775</v>
      </c>
      <c r="J10" s="516">
        <v>83.507828562391268</v>
      </c>
      <c r="K10" s="720">
        <v>100</v>
      </c>
    </row>
    <row r="11" spans="1:11" s="232" customFormat="1" ht="15" customHeight="1">
      <c r="A11" s="191" t="s">
        <v>2</v>
      </c>
      <c r="B11" s="515" t="s">
        <v>362</v>
      </c>
      <c r="C11" s="88">
        <v>19.103733499518444</v>
      </c>
      <c r="D11" s="514">
        <v>8.5944139142258233</v>
      </c>
      <c r="E11" s="514">
        <v>65.914112514871675</v>
      </c>
      <c r="F11" s="514">
        <v>93.617925330009626</v>
      </c>
      <c r="G11" s="514">
        <v>4.608804033765793</v>
      </c>
      <c r="H11" s="514" t="s">
        <v>29</v>
      </c>
      <c r="I11" s="514">
        <v>1.492833267236984</v>
      </c>
      <c r="J11" s="514">
        <v>6.3820746699903701</v>
      </c>
      <c r="K11" s="721">
        <v>100</v>
      </c>
    </row>
    <row r="12" spans="1:11" s="232" customFormat="1" ht="15" customHeight="1">
      <c r="A12" s="191"/>
      <c r="B12" s="515" t="s">
        <v>361</v>
      </c>
      <c r="C12" s="88">
        <v>6.6266232863379777</v>
      </c>
      <c r="D12" s="514">
        <v>12.763827479769748</v>
      </c>
      <c r="E12" s="514">
        <v>27.538166346875787</v>
      </c>
      <c r="F12" s="514">
        <v>46.9230555323823</v>
      </c>
      <c r="G12" s="514">
        <v>43.961513862239663</v>
      </c>
      <c r="H12" s="514">
        <v>1.7435555184783518</v>
      </c>
      <c r="I12" s="514">
        <v>7.3718750868996974</v>
      </c>
      <c r="J12" s="514">
        <v>53.076944467617693</v>
      </c>
      <c r="K12" s="721">
        <v>100</v>
      </c>
    </row>
    <row r="13" spans="1:11" s="232" customFormat="1" ht="15" customHeight="1">
      <c r="A13" s="191"/>
      <c r="B13" s="515" t="s">
        <v>360</v>
      </c>
      <c r="C13" s="88" t="s">
        <v>29</v>
      </c>
      <c r="D13" s="514">
        <v>6.1980975388796606</v>
      </c>
      <c r="E13" s="514">
        <v>5.0983944838693445</v>
      </c>
      <c r="F13" s="514">
        <v>12.134480849564646</v>
      </c>
      <c r="G13" s="514">
        <v>70.041270320599935</v>
      </c>
      <c r="H13" s="514">
        <v>3.3897025517137247</v>
      </c>
      <c r="I13" s="514">
        <v>14.429513312194873</v>
      </c>
      <c r="J13" s="514">
        <v>87.865519150435361</v>
      </c>
      <c r="K13" s="721">
        <v>100</v>
      </c>
    </row>
    <row r="14" spans="1:11" s="232" customFormat="1" ht="15" customHeight="1">
      <c r="A14" s="518" t="s">
        <v>3</v>
      </c>
      <c r="B14" s="517" t="s">
        <v>362</v>
      </c>
      <c r="C14" s="91">
        <v>8.1181300490001327</v>
      </c>
      <c r="D14" s="516">
        <v>9.3365117203019476</v>
      </c>
      <c r="E14" s="516">
        <v>78.996159449079613</v>
      </c>
      <c r="F14" s="516">
        <v>96.43755793934578</v>
      </c>
      <c r="G14" s="516" t="s">
        <v>29</v>
      </c>
      <c r="H14" s="516" t="s">
        <v>29</v>
      </c>
      <c r="I14" s="516" t="s">
        <v>29</v>
      </c>
      <c r="J14" s="516" t="s">
        <v>29</v>
      </c>
      <c r="K14" s="720">
        <v>100</v>
      </c>
    </row>
    <row r="15" spans="1:11" s="232" customFormat="1" ht="15" customHeight="1">
      <c r="A15" s="518"/>
      <c r="B15" s="517" t="s">
        <v>361</v>
      </c>
      <c r="C15" s="91">
        <v>8.9411549373112482</v>
      </c>
      <c r="D15" s="516">
        <v>17.754186876544338</v>
      </c>
      <c r="E15" s="516">
        <v>29.935023336688936</v>
      </c>
      <c r="F15" s="516">
        <v>56.630365150544527</v>
      </c>
      <c r="G15" s="516">
        <v>27.070559165370184</v>
      </c>
      <c r="H15" s="516" t="s">
        <v>29</v>
      </c>
      <c r="I15" s="516">
        <v>11.942893749428023</v>
      </c>
      <c r="J15" s="516">
        <v>43.369634849455466</v>
      </c>
      <c r="K15" s="720">
        <v>100</v>
      </c>
    </row>
    <row r="16" spans="1:11" s="232" customFormat="1" ht="15" customHeight="1">
      <c r="A16" s="518"/>
      <c r="B16" s="517" t="s">
        <v>360</v>
      </c>
      <c r="C16" s="91">
        <v>4.2039215686274503</v>
      </c>
      <c r="D16" s="516">
        <v>14.580392156862745</v>
      </c>
      <c r="E16" s="516">
        <v>11.08235294117647</v>
      </c>
      <c r="F16" s="516">
        <v>29.858823529411765</v>
      </c>
      <c r="G16" s="516">
        <v>52.447058823529403</v>
      </c>
      <c r="H16" s="516">
        <v>6.7607843137254919</v>
      </c>
      <c r="I16" s="516">
        <v>10.956862745098038</v>
      </c>
      <c r="J16" s="516">
        <v>70.141176470588235</v>
      </c>
      <c r="K16" s="720">
        <v>100</v>
      </c>
    </row>
    <row r="17" spans="1:11" s="232" customFormat="1" ht="15" customHeight="1">
      <c r="A17" s="191" t="s">
        <v>4</v>
      </c>
      <c r="B17" s="515" t="s">
        <v>362</v>
      </c>
      <c r="C17" s="88">
        <v>13.457943925233645</v>
      </c>
      <c r="D17" s="514" t="s">
        <v>29</v>
      </c>
      <c r="E17" s="514">
        <v>75.540720961281721</v>
      </c>
      <c r="F17" s="514">
        <v>97.650200267022697</v>
      </c>
      <c r="G17" s="514">
        <v>0</v>
      </c>
      <c r="H17" s="514">
        <v>0</v>
      </c>
      <c r="I17" s="514" t="s">
        <v>29</v>
      </c>
      <c r="J17" s="514" t="s">
        <v>29</v>
      </c>
      <c r="K17" s="721">
        <v>100</v>
      </c>
    </row>
    <row r="18" spans="1:11" s="232" customFormat="1" ht="15" customHeight="1">
      <c r="A18" s="191"/>
      <c r="B18" s="515" t="s">
        <v>361</v>
      </c>
      <c r="C18" s="88">
        <v>17.945296864576385</v>
      </c>
      <c r="D18" s="514">
        <v>8.7391594396264178</v>
      </c>
      <c r="E18" s="514">
        <v>24.549699799866577</v>
      </c>
      <c r="F18" s="514">
        <v>51.234156104069385</v>
      </c>
      <c r="G18" s="514">
        <v>36.224149432955308</v>
      </c>
      <c r="H18" s="514" t="s">
        <v>29</v>
      </c>
      <c r="I18" s="514" t="s">
        <v>29</v>
      </c>
      <c r="J18" s="514">
        <v>48.76584389593063</v>
      </c>
      <c r="K18" s="721">
        <v>100</v>
      </c>
    </row>
    <row r="19" spans="1:11" s="232" customFormat="1" ht="15" customHeight="1">
      <c r="A19" s="191"/>
      <c r="B19" s="515" t="s">
        <v>360</v>
      </c>
      <c r="C19" s="88" t="s">
        <v>29</v>
      </c>
      <c r="D19" s="514" t="s">
        <v>29</v>
      </c>
      <c r="E19" s="514">
        <v>10.311585470821139</v>
      </c>
      <c r="F19" s="514">
        <v>16.62936822172491</v>
      </c>
      <c r="G19" s="514">
        <v>65.329660871062131</v>
      </c>
      <c r="H19" s="514">
        <v>8.6417627818901703</v>
      </c>
      <c r="I19" s="514">
        <v>9.3992081253227742</v>
      </c>
      <c r="J19" s="514">
        <v>83.370631778275097</v>
      </c>
      <c r="K19" s="721">
        <v>100</v>
      </c>
    </row>
    <row r="20" spans="1:11" s="232" customFormat="1" ht="15" customHeight="1">
      <c r="A20" s="518" t="s">
        <v>5</v>
      </c>
      <c r="B20" s="517" t="s">
        <v>362</v>
      </c>
      <c r="C20" s="91" t="s">
        <v>29</v>
      </c>
      <c r="D20" s="516">
        <v>0</v>
      </c>
      <c r="E20" s="516">
        <v>90.014367816091962</v>
      </c>
      <c r="F20" s="516">
        <v>93.390804597701148</v>
      </c>
      <c r="G20" s="516">
        <v>0</v>
      </c>
      <c r="H20" s="516">
        <v>0</v>
      </c>
      <c r="I20" s="516" t="s">
        <v>29</v>
      </c>
      <c r="J20" s="516" t="s">
        <v>29</v>
      </c>
      <c r="K20" s="720">
        <v>100</v>
      </c>
    </row>
    <row r="21" spans="1:11" s="232" customFormat="1" ht="15" customHeight="1">
      <c r="A21" s="518"/>
      <c r="B21" s="517" t="s">
        <v>361</v>
      </c>
      <c r="C21" s="91" t="s">
        <v>29</v>
      </c>
      <c r="D21" s="516">
        <v>22.193097422455221</v>
      </c>
      <c r="E21" s="516">
        <v>24.377457404980341</v>
      </c>
      <c r="F21" s="516">
        <v>58.497160332022716</v>
      </c>
      <c r="G21" s="516">
        <v>26.168632590650944</v>
      </c>
      <c r="H21" s="516" t="s">
        <v>29</v>
      </c>
      <c r="I21" s="516" t="s">
        <v>29</v>
      </c>
      <c r="J21" s="516">
        <v>41.502839667977291</v>
      </c>
      <c r="K21" s="720">
        <v>100</v>
      </c>
    </row>
    <row r="22" spans="1:11" s="232" customFormat="1" ht="15" customHeight="1">
      <c r="A22" s="518"/>
      <c r="B22" s="517" t="s">
        <v>360</v>
      </c>
      <c r="C22" s="91" t="s">
        <v>29</v>
      </c>
      <c r="D22" s="516" t="s">
        <v>29</v>
      </c>
      <c r="E22" s="516" t="s">
        <v>29</v>
      </c>
      <c r="F22" s="516">
        <v>25.072674418604652</v>
      </c>
      <c r="G22" s="516">
        <v>47.056686046511622</v>
      </c>
      <c r="H22" s="516" t="s">
        <v>29</v>
      </c>
      <c r="I22" s="516" t="s">
        <v>29</v>
      </c>
      <c r="J22" s="516">
        <v>74.927325581395351</v>
      </c>
      <c r="K22" s="720">
        <v>100</v>
      </c>
    </row>
    <row r="23" spans="1:11" s="232" customFormat="1" ht="15" customHeight="1">
      <c r="A23" s="191" t="s">
        <v>6</v>
      </c>
      <c r="B23" s="515" t="s">
        <v>362</v>
      </c>
      <c r="C23" s="88" t="s">
        <v>29</v>
      </c>
      <c r="D23" s="514" t="s">
        <v>29</v>
      </c>
      <c r="E23" s="514">
        <v>81.64477798624138</v>
      </c>
      <c r="F23" s="514">
        <v>98.561601000625387</v>
      </c>
      <c r="G23" s="514" t="s">
        <v>29</v>
      </c>
      <c r="H23" s="514">
        <v>0</v>
      </c>
      <c r="I23" s="514">
        <v>0</v>
      </c>
      <c r="J23" s="514" t="s">
        <v>29</v>
      </c>
      <c r="K23" s="721">
        <v>100</v>
      </c>
    </row>
    <row r="24" spans="1:11" s="232" customFormat="1" ht="15" customHeight="1">
      <c r="A24" s="191"/>
      <c r="B24" s="515" t="s">
        <v>361</v>
      </c>
      <c r="C24" s="88">
        <v>14.410549729901492</v>
      </c>
      <c r="D24" s="514">
        <v>13.282491261518906</v>
      </c>
      <c r="E24" s="514">
        <v>32.395932634254841</v>
      </c>
      <c r="F24" s="514">
        <v>60.104861773117257</v>
      </c>
      <c r="G24" s="514">
        <v>30.139815697489681</v>
      </c>
      <c r="H24" s="514" t="s">
        <v>29</v>
      </c>
      <c r="I24" s="514" t="s">
        <v>29</v>
      </c>
      <c r="J24" s="514">
        <v>39.895138226882736</v>
      </c>
      <c r="K24" s="721">
        <v>100</v>
      </c>
    </row>
    <row r="25" spans="1:11" s="232" customFormat="1" ht="15" customHeight="1">
      <c r="A25" s="191"/>
      <c r="B25" s="515" t="s">
        <v>360</v>
      </c>
      <c r="C25" s="88" t="s">
        <v>29</v>
      </c>
      <c r="D25" s="514">
        <v>10.783665917800977</v>
      </c>
      <c r="E25" s="514">
        <v>8.5634994053125411</v>
      </c>
      <c r="F25" s="514">
        <v>21.712699881062509</v>
      </c>
      <c r="G25" s="514">
        <v>65.25703713492797</v>
      </c>
      <c r="H25" s="514" t="s">
        <v>29</v>
      </c>
      <c r="I25" s="514">
        <v>10.95546451698163</v>
      </c>
      <c r="J25" s="514">
        <v>78.28730011893748</v>
      </c>
      <c r="K25" s="721">
        <v>100</v>
      </c>
    </row>
    <row r="26" spans="1:11" s="232" customFormat="1" ht="15" customHeight="1">
      <c r="A26" s="518" t="s">
        <v>7</v>
      </c>
      <c r="B26" s="517" t="s">
        <v>362</v>
      </c>
      <c r="C26" s="91">
        <v>11.306340718105425</v>
      </c>
      <c r="D26" s="516">
        <v>7.5352455031599419</v>
      </c>
      <c r="E26" s="516">
        <v>75.14410722966872</v>
      </c>
      <c r="F26" s="516">
        <v>93.99958330439614</v>
      </c>
      <c r="G26" s="516" t="s">
        <v>29</v>
      </c>
      <c r="H26" s="516" t="s">
        <v>29</v>
      </c>
      <c r="I26" s="516" t="s">
        <v>29</v>
      </c>
      <c r="J26" s="516">
        <v>6.0004166956038612</v>
      </c>
      <c r="K26" s="720">
        <v>100</v>
      </c>
    </row>
    <row r="27" spans="1:11" s="232" customFormat="1" ht="15" customHeight="1">
      <c r="A27" s="518"/>
      <c r="B27" s="517" t="s">
        <v>361</v>
      </c>
      <c r="C27" s="91">
        <v>12.17153907405301</v>
      </c>
      <c r="D27" s="516">
        <v>17.466727334774202</v>
      </c>
      <c r="E27" s="516">
        <v>27.83528608804459</v>
      </c>
      <c r="F27" s="516">
        <v>57.484927767034463</v>
      </c>
      <c r="G27" s="516">
        <v>31.407120919121841</v>
      </c>
      <c r="H27" s="516">
        <v>4.6524854965305424</v>
      </c>
      <c r="I27" s="516">
        <v>6.4725287225571613</v>
      </c>
      <c r="J27" s="516">
        <v>42.515072232965537</v>
      </c>
      <c r="K27" s="720">
        <v>100</v>
      </c>
    </row>
    <row r="28" spans="1:11" s="232" customFormat="1" ht="15" customHeight="1">
      <c r="A28" s="518"/>
      <c r="B28" s="517" t="s">
        <v>360</v>
      </c>
      <c r="C28" s="91" t="s">
        <v>29</v>
      </c>
      <c r="D28" s="516">
        <v>10.652367192709487</v>
      </c>
      <c r="E28" s="516">
        <v>8.4129806623694137</v>
      </c>
      <c r="F28" s="516">
        <v>20.132251611469208</v>
      </c>
      <c r="G28" s="516">
        <v>61.802622805067784</v>
      </c>
      <c r="H28" s="516">
        <v>5.3178484107579447</v>
      </c>
      <c r="I28" s="516">
        <v>12.75283396310291</v>
      </c>
      <c r="J28" s="516">
        <v>79.867748388530785</v>
      </c>
      <c r="K28" s="720">
        <v>100</v>
      </c>
    </row>
    <row r="29" spans="1:11" s="232" customFormat="1" ht="15" customHeight="1">
      <c r="A29" s="191" t="s">
        <v>8</v>
      </c>
      <c r="B29" s="515" t="s">
        <v>362</v>
      </c>
      <c r="C29" s="88" t="s">
        <v>29</v>
      </c>
      <c r="D29" s="514">
        <v>0</v>
      </c>
      <c r="E29" s="514">
        <v>88.554216867469876</v>
      </c>
      <c r="F29" s="514">
        <v>95.481927710843379</v>
      </c>
      <c r="G29" s="514">
        <v>0</v>
      </c>
      <c r="H29" s="514" t="s">
        <v>29</v>
      </c>
      <c r="I29" s="514">
        <v>0</v>
      </c>
      <c r="J29" s="514" t="s">
        <v>29</v>
      </c>
      <c r="K29" s="721">
        <v>100</v>
      </c>
    </row>
    <row r="30" spans="1:11" s="232" customFormat="1" ht="15" customHeight="1">
      <c r="A30" s="191"/>
      <c r="B30" s="515" t="s">
        <v>361</v>
      </c>
      <c r="C30" s="88">
        <v>16.214382632293081</v>
      </c>
      <c r="D30" s="514">
        <v>18.068747173224786</v>
      </c>
      <c r="E30" s="514">
        <v>16.485753052917232</v>
      </c>
      <c r="F30" s="514">
        <v>50.746268656716417</v>
      </c>
      <c r="G30" s="514">
        <v>33.197648123021253</v>
      </c>
      <c r="H30" s="514" t="s">
        <v>29</v>
      </c>
      <c r="I30" s="514" t="s">
        <v>29</v>
      </c>
      <c r="J30" s="514">
        <v>49.253731343283576</v>
      </c>
      <c r="K30" s="721">
        <v>100</v>
      </c>
    </row>
    <row r="31" spans="1:11" s="232" customFormat="1" ht="15" customHeight="1">
      <c r="A31" s="191"/>
      <c r="B31" s="515" t="s">
        <v>360</v>
      </c>
      <c r="C31" s="88" t="s">
        <v>29</v>
      </c>
      <c r="D31" s="514" t="s">
        <v>29</v>
      </c>
      <c r="E31" s="514" t="s">
        <v>29</v>
      </c>
      <c r="F31" s="514">
        <v>12.301507537688444</v>
      </c>
      <c r="G31" s="514">
        <v>74.773869346733662</v>
      </c>
      <c r="H31" s="514" t="s">
        <v>29</v>
      </c>
      <c r="I31" s="514" t="s">
        <v>29</v>
      </c>
      <c r="J31" s="514">
        <v>87.698492462311563</v>
      </c>
      <c r="K31" s="721">
        <v>100</v>
      </c>
    </row>
    <row r="32" spans="1:11" s="232" customFormat="1" ht="15" customHeight="1">
      <c r="A32" s="518" t="s">
        <v>9</v>
      </c>
      <c r="B32" s="517" t="s">
        <v>362</v>
      </c>
      <c r="C32" s="91">
        <v>12.437669183644392</v>
      </c>
      <c r="D32" s="516">
        <v>6.5346440613572696</v>
      </c>
      <c r="E32" s="516">
        <v>75.457092653274444</v>
      </c>
      <c r="F32" s="516">
        <v>94.429405898276116</v>
      </c>
      <c r="G32" s="516" t="s">
        <v>29</v>
      </c>
      <c r="H32" s="516" t="s">
        <v>29</v>
      </c>
      <c r="I32" s="516">
        <v>2.4457425084295004</v>
      </c>
      <c r="J32" s="516">
        <v>5.5705941017238922</v>
      </c>
      <c r="K32" s="720">
        <v>100</v>
      </c>
    </row>
    <row r="33" spans="1:11" s="232" customFormat="1" ht="15" customHeight="1">
      <c r="A33" s="518"/>
      <c r="B33" s="517" t="s">
        <v>361</v>
      </c>
      <c r="C33" s="91">
        <v>16.227310945150599</v>
      </c>
      <c r="D33" s="516">
        <v>10.806666996389538</v>
      </c>
      <c r="E33" s="516">
        <v>24.422572827538449</v>
      </c>
      <c r="F33" s="516">
        <v>51.456550769078589</v>
      </c>
      <c r="G33" s="516">
        <v>36.579454968099313</v>
      </c>
      <c r="H33" s="516">
        <v>4.4562045600672642</v>
      </c>
      <c r="I33" s="516">
        <v>7.5176813887927185</v>
      </c>
      <c r="J33" s="516">
        <v>48.543449230921411</v>
      </c>
      <c r="K33" s="720">
        <v>100</v>
      </c>
    </row>
    <row r="34" spans="1:11" s="232" customFormat="1" ht="15" customHeight="1">
      <c r="A34" s="518"/>
      <c r="B34" s="517" t="s">
        <v>360</v>
      </c>
      <c r="C34" s="91">
        <v>2.8276687851155935</v>
      </c>
      <c r="D34" s="516">
        <v>6.7652205950078272</v>
      </c>
      <c r="E34" s="516">
        <v>5.7981026066132442</v>
      </c>
      <c r="F34" s="516">
        <v>15.390991986736665</v>
      </c>
      <c r="G34" s="516">
        <v>61.029750391452495</v>
      </c>
      <c r="H34" s="516">
        <v>6.889564336372846</v>
      </c>
      <c r="I34" s="516">
        <v>16.689693285437961</v>
      </c>
      <c r="J34" s="516">
        <v>84.609008013263335</v>
      </c>
      <c r="K34" s="720">
        <v>100</v>
      </c>
    </row>
    <row r="35" spans="1:11" s="232" customFormat="1" ht="15" customHeight="1">
      <c r="A35" s="191" t="s">
        <v>10</v>
      </c>
      <c r="B35" s="515" t="s">
        <v>362</v>
      </c>
      <c r="C35" s="88">
        <v>8.6122423666094736</v>
      </c>
      <c r="D35" s="514">
        <v>7.6426932379633268</v>
      </c>
      <c r="E35" s="514">
        <v>78.446654125235142</v>
      </c>
      <c r="F35" s="514">
        <v>94.699522460876935</v>
      </c>
      <c r="G35" s="514">
        <v>1.3044466954706144</v>
      </c>
      <c r="H35" s="514">
        <v>1.0791143819899531</v>
      </c>
      <c r="I35" s="514">
        <v>2.9169164616624981</v>
      </c>
      <c r="J35" s="514">
        <v>5.3004775391230643</v>
      </c>
      <c r="K35" s="721">
        <v>100</v>
      </c>
    </row>
    <row r="36" spans="1:11" s="232" customFormat="1" ht="15" customHeight="1">
      <c r="A36" s="191"/>
      <c r="B36" s="515" t="s">
        <v>361</v>
      </c>
      <c r="C36" s="88">
        <v>14.798888846607557</v>
      </c>
      <c r="D36" s="514">
        <v>12.801095932113091</v>
      </c>
      <c r="E36" s="514">
        <v>25.531793447239242</v>
      </c>
      <c r="F36" s="514">
        <v>53.133680885878455</v>
      </c>
      <c r="G36" s="514">
        <v>32.134023364663797</v>
      </c>
      <c r="H36" s="514">
        <v>3.744434719738194</v>
      </c>
      <c r="I36" s="514">
        <v>10.993569009475246</v>
      </c>
      <c r="J36" s="514">
        <v>46.866319114121545</v>
      </c>
      <c r="K36" s="721">
        <v>100</v>
      </c>
    </row>
    <row r="37" spans="1:11" s="232" customFormat="1" ht="15" customHeight="1">
      <c r="A37" s="191"/>
      <c r="B37" s="515" t="s">
        <v>360</v>
      </c>
      <c r="C37" s="88">
        <v>2.0183486238532109</v>
      </c>
      <c r="D37" s="514">
        <v>8.5360140542650793</v>
      </c>
      <c r="E37" s="514">
        <v>7.4917040796408347</v>
      </c>
      <c r="F37" s="514">
        <v>18.048018739020101</v>
      </c>
      <c r="G37" s="514">
        <v>60.648057778645317</v>
      </c>
      <c r="H37" s="514">
        <v>3.3730236189732574</v>
      </c>
      <c r="I37" s="514">
        <v>17.926995900839348</v>
      </c>
      <c r="J37" s="514">
        <v>81.951981260979906</v>
      </c>
      <c r="K37" s="721">
        <v>100</v>
      </c>
    </row>
    <row r="38" spans="1:11" s="232" customFormat="1" ht="15" customHeight="1">
      <c r="A38" s="518" t="s">
        <v>11</v>
      </c>
      <c r="B38" s="517" t="s">
        <v>362</v>
      </c>
      <c r="C38" s="91">
        <v>12.596450617283949</v>
      </c>
      <c r="D38" s="516">
        <v>12.741126543209875</v>
      </c>
      <c r="E38" s="516">
        <v>68.441358024691354</v>
      </c>
      <c r="F38" s="516">
        <v>93.759645061728392</v>
      </c>
      <c r="G38" s="516" t="s">
        <v>29</v>
      </c>
      <c r="H38" s="516">
        <v>0</v>
      </c>
      <c r="I38" s="516" t="s">
        <v>29</v>
      </c>
      <c r="J38" s="516">
        <v>6.2403549382716044</v>
      </c>
      <c r="K38" s="720">
        <v>100</v>
      </c>
    </row>
    <row r="39" spans="1:11" s="232" customFormat="1" ht="15" customHeight="1">
      <c r="A39" s="518"/>
      <c r="B39" s="517" t="s">
        <v>361</v>
      </c>
      <c r="C39" s="91">
        <v>17.598034915343451</v>
      </c>
      <c r="D39" s="516">
        <v>8.5796999736819028</v>
      </c>
      <c r="E39" s="516">
        <v>24.730239494692523</v>
      </c>
      <c r="F39" s="516">
        <v>50.881656285639096</v>
      </c>
      <c r="G39" s="516">
        <v>35.485568909553464</v>
      </c>
      <c r="H39" s="516" t="s">
        <v>29</v>
      </c>
      <c r="I39" s="516">
        <v>10.772874813580142</v>
      </c>
      <c r="J39" s="516">
        <v>49.118343714360904</v>
      </c>
      <c r="K39" s="720">
        <v>100</v>
      </c>
    </row>
    <row r="40" spans="1:11" s="232" customFormat="1" ht="15" customHeight="1">
      <c r="A40" s="518"/>
      <c r="B40" s="517" t="s">
        <v>360</v>
      </c>
      <c r="C40" s="91" t="s">
        <v>29</v>
      </c>
      <c r="D40" s="516">
        <v>5.9202424931325197</v>
      </c>
      <c r="E40" s="516">
        <v>5.9770768210665901</v>
      </c>
      <c r="F40" s="516">
        <v>14.019134223737803</v>
      </c>
      <c r="G40" s="516">
        <v>62.460926399545322</v>
      </c>
      <c r="H40" s="516">
        <v>5.6076536894951223</v>
      </c>
      <c r="I40" s="516">
        <v>17.931230463199775</v>
      </c>
      <c r="J40" s="516">
        <v>85.980865776262192</v>
      </c>
      <c r="K40" s="720">
        <v>100</v>
      </c>
    </row>
    <row r="41" spans="1:11" s="232" customFormat="1" ht="15" customHeight="1">
      <c r="A41" s="191" t="s">
        <v>12</v>
      </c>
      <c r="B41" s="515" t="s">
        <v>362</v>
      </c>
      <c r="C41" s="88" t="s">
        <v>29</v>
      </c>
      <c r="D41" s="514" t="s">
        <v>29</v>
      </c>
      <c r="E41" s="514" t="s">
        <v>29</v>
      </c>
      <c r="F41" s="514" t="s">
        <v>29</v>
      </c>
      <c r="G41" s="514" t="s">
        <v>29</v>
      </c>
      <c r="H41" s="514" t="s">
        <v>29</v>
      </c>
      <c r="I41" s="514" t="s">
        <v>29</v>
      </c>
      <c r="J41" s="514" t="s">
        <v>29</v>
      </c>
      <c r="K41" s="721" t="s">
        <v>29</v>
      </c>
    </row>
    <row r="42" spans="1:11" s="232" customFormat="1" ht="15" customHeight="1">
      <c r="A42" s="191"/>
      <c r="B42" s="515" t="s">
        <v>361</v>
      </c>
      <c r="C42" s="88" t="s">
        <v>29</v>
      </c>
      <c r="D42" s="514" t="s">
        <v>29</v>
      </c>
      <c r="E42" s="514">
        <v>22.912047302291207</v>
      </c>
      <c r="F42" s="514">
        <v>42.276422764227647</v>
      </c>
      <c r="G42" s="514">
        <v>45.934959349593498</v>
      </c>
      <c r="H42" s="514" t="s">
        <v>29</v>
      </c>
      <c r="I42" s="514" t="s">
        <v>29</v>
      </c>
      <c r="J42" s="514">
        <v>57.72357723577236</v>
      </c>
      <c r="K42" s="721">
        <v>100</v>
      </c>
    </row>
    <row r="43" spans="1:11" s="232" customFormat="1" ht="15" customHeight="1">
      <c r="A43" s="191"/>
      <c r="B43" s="515" t="s">
        <v>360</v>
      </c>
      <c r="C43" s="88" t="s">
        <v>29</v>
      </c>
      <c r="D43" s="514" t="s">
        <v>29</v>
      </c>
      <c r="E43" s="514" t="s">
        <v>29</v>
      </c>
      <c r="F43" s="514">
        <v>20.455927051671736</v>
      </c>
      <c r="G43" s="514">
        <v>50.334346504559271</v>
      </c>
      <c r="H43" s="514" t="s">
        <v>29</v>
      </c>
      <c r="I43" s="514">
        <v>17.17325227963526</v>
      </c>
      <c r="J43" s="514">
        <v>79.544072948328264</v>
      </c>
      <c r="K43" s="721">
        <v>100</v>
      </c>
    </row>
    <row r="44" spans="1:11" s="232" customFormat="1" ht="15" customHeight="1">
      <c r="A44" s="518" t="s">
        <v>13</v>
      </c>
      <c r="B44" s="517" t="s">
        <v>362</v>
      </c>
      <c r="C44" s="91">
        <v>11.554270056325164</v>
      </c>
      <c r="D44" s="516" t="s">
        <v>29</v>
      </c>
      <c r="E44" s="516">
        <v>78.794337037600855</v>
      </c>
      <c r="F44" s="516">
        <v>91.718678642106866</v>
      </c>
      <c r="G44" s="516" t="s">
        <v>29</v>
      </c>
      <c r="H44" s="516">
        <v>0</v>
      </c>
      <c r="I44" s="516" t="s">
        <v>29</v>
      </c>
      <c r="J44" s="516">
        <v>8.2813213578931322</v>
      </c>
      <c r="K44" s="720">
        <v>100</v>
      </c>
    </row>
    <row r="45" spans="1:11" s="232" customFormat="1" ht="15" customHeight="1">
      <c r="A45" s="518"/>
      <c r="B45" s="517" t="s">
        <v>361</v>
      </c>
      <c r="C45" s="91">
        <v>10.396491869175954</v>
      </c>
      <c r="D45" s="516">
        <v>8.1308240453133571</v>
      </c>
      <c r="E45" s="516">
        <v>34.496619769778917</v>
      </c>
      <c r="F45" s="516">
        <v>53.023935684268231</v>
      </c>
      <c r="G45" s="516">
        <v>36.287228211218711</v>
      </c>
      <c r="H45" s="516" t="s">
        <v>29</v>
      </c>
      <c r="I45" s="516">
        <v>6.3128083318107073</v>
      </c>
      <c r="J45" s="516">
        <v>46.976064315731776</v>
      </c>
      <c r="K45" s="720">
        <v>100</v>
      </c>
    </row>
    <row r="46" spans="1:11" s="232" customFormat="1" ht="15" customHeight="1">
      <c r="A46" s="518"/>
      <c r="B46" s="517" t="s">
        <v>360</v>
      </c>
      <c r="C46" s="91" t="s">
        <v>29</v>
      </c>
      <c r="D46" s="516">
        <v>5.0328591631311879</v>
      </c>
      <c r="E46" s="516">
        <v>9.4002162881623832</v>
      </c>
      <c r="F46" s="516">
        <v>16.204974627734799</v>
      </c>
      <c r="G46" s="516">
        <v>66.150902587139186</v>
      </c>
      <c r="H46" s="516">
        <v>5.4238416105149332</v>
      </c>
      <c r="I46" s="516">
        <v>12.211962399134849</v>
      </c>
      <c r="J46" s="516">
        <v>83.795025372265201</v>
      </c>
      <c r="K46" s="720">
        <v>100</v>
      </c>
    </row>
    <row r="47" spans="1:11" s="232" customFormat="1" ht="15" customHeight="1">
      <c r="A47" s="191" t="s">
        <v>14</v>
      </c>
      <c r="B47" s="515" t="s">
        <v>362</v>
      </c>
      <c r="C47" s="88" t="s">
        <v>29</v>
      </c>
      <c r="D47" s="514" t="s">
        <v>29</v>
      </c>
      <c r="E47" s="514">
        <v>82.855653986451273</v>
      </c>
      <c r="F47" s="514">
        <v>94.8931735278791</v>
      </c>
      <c r="G47" s="514" t="s">
        <v>29</v>
      </c>
      <c r="H47" s="514" t="s">
        <v>29</v>
      </c>
      <c r="I47" s="514" t="s">
        <v>29</v>
      </c>
      <c r="J47" s="514" t="s">
        <v>29</v>
      </c>
      <c r="K47" s="721">
        <v>100</v>
      </c>
    </row>
    <row r="48" spans="1:11" s="232" customFormat="1" ht="15" customHeight="1">
      <c r="A48" s="191"/>
      <c r="B48" s="515" t="s">
        <v>361</v>
      </c>
      <c r="C48" s="88">
        <v>13.083584337349397</v>
      </c>
      <c r="D48" s="514" t="s">
        <v>29</v>
      </c>
      <c r="E48" s="514">
        <v>24.811746987951807</v>
      </c>
      <c r="F48" s="514">
        <v>44.917168674698786</v>
      </c>
      <c r="G48" s="514">
        <v>38.94954819277109</v>
      </c>
      <c r="H48" s="514" t="s">
        <v>29</v>
      </c>
      <c r="I48" s="514" t="s">
        <v>29</v>
      </c>
      <c r="J48" s="514">
        <v>55.082831325301207</v>
      </c>
      <c r="K48" s="721">
        <v>100</v>
      </c>
    </row>
    <row r="49" spans="1:11" s="232" customFormat="1" ht="15" customHeight="1">
      <c r="A49" s="191"/>
      <c r="B49" s="515" t="s">
        <v>360</v>
      </c>
      <c r="C49" s="88" t="s">
        <v>29</v>
      </c>
      <c r="D49" s="514" t="s">
        <v>29</v>
      </c>
      <c r="E49" s="514" t="s">
        <v>29</v>
      </c>
      <c r="F49" s="514">
        <v>11.963952765692976</v>
      </c>
      <c r="G49" s="514">
        <v>67.153511497824752</v>
      </c>
      <c r="H49" s="514">
        <v>9.136109384711002</v>
      </c>
      <c r="I49" s="514">
        <v>11.761963952765692</v>
      </c>
      <c r="J49" s="514">
        <v>88.03604723430702</v>
      </c>
      <c r="K49" s="721">
        <v>100</v>
      </c>
    </row>
    <row r="50" spans="1:11" s="232" customFormat="1" ht="15" customHeight="1">
      <c r="A50" s="518" t="s">
        <v>15</v>
      </c>
      <c r="B50" s="517" t="s">
        <v>362</v>
      </c>
      <c r="C50" s="91">
        <v>17.329952596185642</v>
      </c>
      <c r="D50" s="516">
        <v>5.7105060081578642</v>
      </c>
      <c r="E50" s="516">
        <v>70.896262815566075</v>
      </c>
      <c r="F50" s="516">
        <v>93.936721419909603</v>
      </c>
      <c r="G50" s="516" t="s">
        <v>29</v>
      </c>
      <c r="H50" s="516" t="s">
        <v>29</v>
      </c>
      <c r="I50" s="516" t="s">
        <v>29</v>
      </c>
      <c r="J50" s="516">
        <v>6.0632785800903966</v>
      </c>
      <c r="K50" s="720">
        <v>100</v>
      </c>
    </row>
    <row r="51" spans="1:11" s="232" customFormat="1" ht="15" customHeight="1">
      <c r="A51" s="518"/>
      <c r="B51" s="517" t="s">
        <v>361</v>
      </c>
      <c r="C51" s="91">
        <v>17.190844722542405</v>
      </c>
      <c r="D51" s="516" t="s">
        <v>29</v>
      </c>
      <c r="E51" s="516">
        <v>20.385312036884571</v>
      </c>
      <c r="F51" s="516">
        <v>44.870739338053681</v>
      </c>
      <c r="G51" s="516">
        <v>36.917503704923426</v>
      </c>
      <c r="H51" s="516" t="s">
        <v>29</v>
      </c>
      <c r="I51" s="516">
        <v>10.719578462045117</v>
      </c>
      <c r="J51" s="516">
        <v>55.129260661946319</v>
      </c>
      <c r="K51" s="720">
        <v>100</v>
      </c>
    </row>
    <row r="52" spans="1:11" s="232" customFormat="1" ht="15" customHeight="1">
      <c r="A52" s="518"/>
      <c r="B52" s="517" t="s">
        <v>360</v>
      </c>
      <c r="C52" s="91">
        <v>0</v>
      </c>
      <c r="D52" s="516">
        <v>9.9837302174234566</v>
      </c>
      <c r="E52" s="516" t="s">
        <v>29</v>
      </c>
      <c r="F52" s="516">
        <v>15.160479219050437</v>
      </c>
      <c r="G52" s="516">
        <v>67.667504806981214</v>
      </c>
      <c r="H52" s="516" t="s">
        <v>29</v>
      </c>
      <c r="I52" s="516">
        <v>16.343736133708031</v>
      </c>
      <c r="J52" s="516">
        <v>84.839520780949556</v>
      </c>
      <c r="K52" s="720">
        <v>100</v>
      </c>
    </row>
    <row r="53" spans="1:11" s="232" customFormat="1" ht="15" customHeight="1">
      <c r="A53" s="191" t="s">
        <v>16</v>
      </c>
      <c r="B53" s="515" t="s">
        <v>362</v>
      </c>
      <c r="C53" s="88">
        <v>19.757715604268817</v>
      </c>
      <c r="D53" s="514" t="s">
        <v>29</v>
      </c>
      <c r="E53" s="514">
        <v>65.041822901644082</v>
      </c>
      <c r="F53" s="514">
        <v>90.077877127199315</v>
      </c>
      <c r="G53" s="514" t="s">
        <v>29</v>
      </c>
      <c r="H53" s="514">
        <v>0</v>
      </c>
      <c r="I53" s="514" t="s">
        <v>29</v>
      </c>
      <c r="J53" s="514" t="s">
        <v>29</v>
      </c>
      <c r="K53" s="721">
        <v>100</v>
      </c>
    </row>
    <row r="54" spans="1:11" s="232" customFormat="1" ht="15" customHeight="1">
      <c r="A54" s="191"/>
      <c r="B54" s="515" t="s">
        <v>361</v>
      </c>
      <c r="C54" s="88">
        <v>9.7321706633447533</v>
      </c>
      <c r="D54" s="514" t="s">
        <v>29</v>
      </c>
      <c r="E54" s="514">
        <v>30.956088445966991</v>
      </c>
      <c r="F54" s="514">
        <v>45.608844596698852</v>
      </c>
      <c r="G54" s="514">
        <v>40.641544690127681</v>
      </c>
      <c r="H54" s="514" t="s">
        <v>29</v>
      </c>
      <c r="I54" s="514">
        <v>9.4207412021177195</v>
      </c>
      <c r="J54" s="514">
        <v>54.391155403301148</v>
      </c>
      <c r="K54" s="721">
        <v>100</v>
      </c>
    </row>
    <row r="55" spans="1:11" s="232" customFormat="1" ht="15" customHeight="1">
      <c r="A55" s="191"/>
      <c r="B55" s="515" t="s">
        <v>360</v>
      </c>
      <c r="C55" s="88" t="s">
        <v>29</v>
      </c>
      <c r="D55" s="514" t="s">
        <v>29</v>
      </c>
      <c r="E55" s="514" t="s">
        <v>29</v>
      </c>
      <c r="F55" s="514">
        <v>11.857764876632801</v>
      </c>
      <c r="G55" s="514">
        <v>68.084179970972443</v>
      </c>
      <c r="H55" s="514">
        <v>7.5761973875181425</v>
      </c>
      <c r="I55" s="514">
        <v>12.496371552975329</v>
      </c>
      <c r="J55" s="514">
        <v>88.142235123367215</v>
      </c>
      <c r="K55" s="721">
        <v>100</v>
      </c>
    </row>
    <row r="56" spans="1:11" s="232" customFormat="1" ht="15" customHeight="1">
      <c r="A56" s="713" t="s">
        <v>17</v>
      </c>
      <c r="B56" s="513" t="s">
        <v>362</v>
      </c>
      <c r="C56" s="420">
        <v>12.397988583586567</v>
      </c>
      <c r="D56" s="420">
        <v>8.2874887338025331</v>
      </c>
      <c r="E56" s="420">
        <v>73.471367851813199</v>
      </c>
      <c r="F56" s="420">
        <v>94.156845169202271</v>
      </c>
      <c r="G56" s="420">
        <v>2.6772917785077897</v>
      </c>
      <c r="H56" s="420">
        <v>0.82249397904856669</v>
      </c>
      <c r="I56" s="420">
        <v>2.3443540959707647</v>
      </c>
      <c r="J56" s="420">
        <v>5.8431548307977215</v>
      </c>
      <c r="K56" s="722">
        <v>100</v>
      </c>
    </row>
    <row r="57" spans="1:11" s="232" customFormat="1" ht="15" customHeight="1">
      <c r="A57" s="713"/>
      <c r="B57" s="513" t="s">
        <v>361</v>
      </c>
      <c r="C57" s="420">
        <v>13.069413162230866</v>
      </c>
      <c r="D57" s="420">
        <v>12.480148508317402</v>
      </c>
      <c r="E57" s="420">
        <v>26.779183289408138</v>
      </c>
      <c r="F57" s="420">
        <v>52.32746765218058</v>
      </c>
      <c r="G57" s="420">
        <v>35.596438865921002</v>
      </c>
      <c r="H57" s="420">
        <v>3.7003606265620417</v>
      </c>
      <c r="I57" s="420">
        <v>8.3753070860777719</v>
      </c>
      <c r="J57" s="420">
        <v>47.672532347819434</v>
      </c>
      <c r="K57" s="722">
        <v>100</v>
      </c>
    </row>
    <row r="58" spans="1:11" s="232" customFormat="1" ht="15" customHeight="1">
      <c r="A58" s="713"/>
      <c r="B58" s="513" t="s">
        <v>360</v>
      </c>
      <c r="C58" s="420">
        <v>1.9227591904171832</v>
      </c>
      <c r="D58" s="420">
        <v>7.7207765386204068</v>
      </c>
      <c r="E58" s="420">
        <v>7.1594382486575796</v>
      </c>
      <c r="F58" s="420">
        <v>16.801321767864518</v>
      </c>
      <c r="G58" s="420">
        <v>64.096241222635285</v>
      </c>
      <c r="H58" s="420">
        <v>4.5646427096241222</v>
      </c>
      <c r="I58" s="420">
        <v>14.536968194960762</v>
      </c>
      <c r="J58" s="420">
        <v>83.198678232135478</v>
      </c>
      <c r="K58" s="722">
        <v>100</v>
      </c>
    </row>
    <row r="59" spans="1:11" s="232" customFormat="1" ht="3.95" customHeight="1">
      <c r="A59" s="518"/>
      <c r="B59" s="668"/>
      <c r="C59" s="637"/>
      <c r="D59" s="637"/>
      <c r="E59" s="637"/>
      <c r="F59" s="637"/>
      <c r="G59" s="637"/>
      <c r="H59" s="637"/>
      <c r="I59" s="637"/>
      <c r="J59" s="637"/>
      <c r="K59" s="633"/>
    </row>
    <row r="60" spans="1:11" s="232" customFormat="1" ht="15" customHeight="1">
      <c r="A60" s="713" t="s">
        <v>18</v>
      </c>
      <c r="B60" s="513" t="s">
        <v>362</v>
      </c>
      <c r="C60" s="420" t="s">
        <v>139</v>
      </c>
      <c r="D60" s="85">
        <v>14.672798778815695</v>
      </c>
      <c r="E60" s="215">
        <v>72.711821538811222</v>
      </c>
      <c r="F60" s="512">
        <v>87.539191026468387</v>
      </c>
      <c r="G60" s="512">
        <v>6.0853789246243775</v>
      </c>
      <c r="H60" s="512">
        <v>2.3311955139851026</v>
      </c>
      <c r="I60" s="512">
        <v>5.4815319295122764</v>
      </c>
      <c r="J60" s="85">
        <v>12.460808973531634</v>
      </c>
      <c r="K60" s="722">
        <v>100</v>
      </c>
    </row>
    <row r="61" spans="1:11" s="232" customFormat="1" ht="15" customHeight="1">
      <c r="A61" s="713"/>
      <c r="B61" s="513" t="s">
        <v>361</v>
      </c>
      <c r="C61" s="420" t="s">
        <v>139</v>
      </c>
      <c r="D61" s="85">
        <v>16.249703215088424</v>
      </c>
      <c r="E61" s="215">
        <v>32.636971592121142</v>
      </c>
      <c r="F61" s="512">
        <v>49.560761505684042</v>
      </c>
      <c r="G61" s="512">
        <v>31.881107847118766</v>
      </c>
      <c r="H61" s="512">
        <v>7.4248456894960126</v>
      </c>
      <c r="I61" s="512">
        <v>11.648640740306995</v>
      </c>
      <c r="J61" s="85">
        <v>50.439238494315958</v>
      </c>
      <c r="K61" s="722">
        <v>100</v>
      </c>
    </row>
    <row r="62" spans="1:11" s="232" customFormat="1" ht="15" customHeight="1">
      <c r="A62" s="713"/>
      <c r="B62" s="513" t="s">
        <v>360</v>
      </c>
      <c r="C62" s="420" t="s">
        <v>139</v>
      </c>
      <c r="D62" s="85">
        <v>9.4557950098737251</v>
      </c>
      <c r="E62" s="215">
        <v>8.7547686452204037</v>
      </c>
      <c r="F62" s="512">
        <v>17.939751995930141</v>
      </c>
      <c r="G62" s="512">
        <v>56.825781059081031</v>
      </c>
      <c r="H62" s="512">
        <v>7.7930704059048361</v>
      </c>
      <c r="I62" s="512">
        <v>17.997265920490442</v>
      </c>
      <c r="J62" s="85">
        <v>82.060248004069862</v>
      </c>
      <c r="K62" s="722">
        <v>100</v>
      </c>
    </row>
    <row r="63" spans="1:11" s="232" customFormat="1">
      <c r="A63" s="10"/>
      <c r="B63" s="511"/>
      <c r="C63" s="524"/>
      <c r="D63" s="524"/>
      <c r="E63" s="524"/>
      <c r="F63" s="524"/>
      <c r="G63" s="524"/>
      <c r="H63" s="524"/>
      <c r="I63" s="524"/>
      <c r="J63" s="524"/>
      <c r="K63" s="524"/>
    </row>
    <row r="64" spans="1:11" s="232" customFormat="1">
      <c r="A64" s="10"/>
      <c r="B64" s="511"/>
      <c r="C64" s="524"/>
      <c r="D64" s="524"/>
      <c r="E64" s="524"/>
      <c r="F64" s="524"/>
      <c r="G64" s="524"/>
      <c r="H64" s="524"/>
      <c r="I64" s="524"/>
      <c r="J64" s="524"/>
      <c r="K64" s="524"/>
    </row>
    <row r="65" spans="1:11" s="232" customFormat="1">
      <c r="A65" s="79" t="s">
        <v>28</v>
      </c>
      <c r="B65" s="511"/>
      <c r="C65" s="524"/>
      <c r="D65" s="524"/>
      <c r="E65" s="524"/>
      <c r="F65" s="524"/>
      <c r="G65" s="524"/>
      <c r="H65" s="524"/>
      <c r="I65" s="524"/>
      <c r="J65" s="524"/>
      <c r="K65" s="524"/>
    </row>
  </sheetData>
  <conditionalFormatting sqref="C60:K60">
    <cfRule type="expression" dxfId="8" priority="1" stopIfTrue="1">
      <formula>#REF!=1</formula>
    </cfRule>
  </conditionalFormatting>
  <conditionalFormatting sqref="D62:K62 C61:K61">
    <cfRule type="expression" dxfId="7" priority="2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" footer="0.31496062992125984"/>
  <pageSetup paperSize="9" scale="70" orientation="portrait" r:id="rId1"/>
  <headerFooter alignWithMargins="0">
    <oddHeader>&amp;C&amp;8-51-</oddHeader>
    <oddFooter>&amp;C&amp;8Statistische Ämter des Bundes und der Länder, Internationale Bildungsindikatoren, 2014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ColWidth="9.140625" defaultRowHeight="12.75"/>
  <cols>
    <col min="1" max="1" width="24" style="5" customWidth="1"/>
    <col min="2" max="10" width="11.7109375" style="4" customWidth="1"/>
    <col min="11" max="16384" width="9.140625" style="7"/>
  </cols>
  <sheetData>
    <row r="1" spans="1:10">
      <c r="A1" s="739" t="s">
        <v>461</v>
      </c>
    </row>
    <row r="3" spans="1:10" s="113" customFormat="1" ht="15.75">
      <c r="A3" s="674" t="s">
        <v>344</v>
      </c>
      <c r="B3" s="7"/>
      <c r="C3" s="7"/>
      <c r="D3" s="7"/>
      <c r="E3" s="7"/>
      <c r="F3" s="7"/>
      <c r="G3" s="7"/>
      <c r="H3" s="7"/>
      <c r="I3" s="7"/>
      <c r="J3" s="7"/>
    </row>
    <row r="4" spans="1:10" s="113" customFormat="1" ht="15.75">
      <c r="A4" s="673" t="s">
        <v>343</v>
      </c>
      <c r="B4" s="7"/>
      <c r="C4" s="7"/>
      <c r="D4" s="7"/>
      <c r="E4" s="7"/>
      <c r="F4" s="7"/>
      <c r="G4" s="7"/>
      <c r="H4" s="7"/>
      <c r="I4" s="7"/>
      <c r="J4" s="7"/>
    </row>
    <row r="5" spans="1:10" s="113" customFormat="1">
      <c r="A5" s="599" t="s">
        <v>342</v>
      </c>
      <c r="B5" s="7"/>
      <c r="C5" s="7"/>
      <c r="D5" s="7"/>
      <c r="E5" s="7"/>
      <c r="F5" s="7"/>
      <c r="G5" s="7"/>
      <c r="H5" s="7"/>
      <c r="I5" s="7"/>
      <c r="J5" s="7"/>
    </row>
    <row r="6" spans="1:10">
      <c r="A6" s="599" t="s">
        <v>341</v>
      </c>
      <c r="B6" s="7"/>
      <c r="C6" s="7"/>
      <c r="D6" s="7"/>
      <c r="E6" s="7"/>
      <c r="F6" s="7"/>
      <c r="G6" s="7"/>
      <c r="H6" s="7"/>
      <c r="I6" s="7"/>
      <c r="J6" s="7"/>
    </row>
    <row r="7" spans="1:10">
      <c r="A7" s="599"/>
      <c r="B7" s="7"/>
      <c r="C7" s="7"/>
      <c r="D7" s="7"/>
      <c r="E7" s="7"/>
      <c r="F7" s="7"/>
      <c r="G7" s="7"/>
      <c r="H7" s="7"/>
      <c r="I7" s="7"/>
      <c r="J7" s="7"/>
    </row>
    <row r="8" spans="1:10" ht="18" customHeight="1">
      <c r="A8" s="711"/>
      <c r="B8" s="671" t="s">
        <v>340</v>
      </c>
      <c r="C8" s="640"/>
      <c r="D8" s="640"/>
      <c r="E8" s="672"/>
      <c r="F8" s="671" t="s">
        <v>339</v>
      </c>
      <c r="G8" s="671"/>
      <c r="H8" s="143"/>
      <c r="I8" s="143"/>
      <c r="J8" s="143"/>
    </row>
    <row r="9" spans="1:10" ht="15">
      <c r="A9" s="711"/>
      <c r="B9" s="600" t="s">
        <v>159</v>
      </c>
      <c r="C9" s="669"/>
      <c r="D9" s="141" t="s">
        <v>69</v>
      </c>
      <c r="E9" s="140" t="s">
        <v>68</v>
      </c>
      <c r="F9" s="670" t="s">
        <v>159</v>
      </c>
      <c r="G9" s="222" t="s">
        <v>161</v>
      </c>
      <c r="H9" s="222"/>
      <c r="I9" s="222" t="s">
        <v>338</v>
      </c>
      <c r="J9" s="222"/>
    </row>
    <row r="10" spans="1:10" ht="25.5">
      <c r="A10" s="110"/>
      <c r="B10" s="600"/>
      <c r="C10" s="669"/>
      <c r="D10" s="141"/>
      <c r="E10" s="140"/>
      <c r="F10" s="140"/>
      <c r="G10" s="140" t="s">
        <v>556</v>
      </c>
      <c r="H10" s="140" t="s">
        <v>557</v>
      </c>
      <c r="I10" s="140" t="s">
        <v>556</v>
      </c>
      <c r="J10" s="140" t="s">
        <v>557</v>
      </c>
    </row>
    <row r="11" spans="1:10">
      <c r="A11" s="110" t="s">
        <v>0</v>
      </c>
      <c r="B11" s="443" t="s">
        <v>337</v>
      </c>
      <c r="C11" s="408" t="s">
        <v>177</v>
      </c>
      <c r="D11" s="408"/>
      <c r="E11" s="408"/>
      <c r="F11" s="601"/>
      <c r="G11" s="408"/>
      <c r="H11" s="408"/>
      <c r="I11" s="408"/>
      <c r="J11" s="408"/>
    </row>
    <row r="12" spans="1:10" ht="15.95" customHeight="1">
      <c r="A12" s="18" t="s">
        <v>1</v>
      </c>
      <c r="B12" s="103">
        <v>77.92</v>
      </c>
      <c r="C12" s="17">
        <v>8.2631657087106838</v>
      </c>
      <c r="D12" s="17">
        <v>8.257979272472026</v>
      </c>
      <c r="E12" s="17">
        <v>8.2686436982119496</v>
      </c>
      <c r="F12" s="17">
        <v>8.2631657087106838</v>
      </c>
      <c r="G12" s="17">
        <v>4.5759188954166587</v>
      </c>
      <c r="H12" s="17">
        <v>3.6872468132940246</v>
      </c>
      <c r="I12" s="17">
        <v>55.377310061601648</v>
      </c>
      <c r="J12" s="17">
        <v>44.622689938398352</v>
      </c>
    </row>
    <row r="13" spans="1:10" ht="15.95" customHeight="1">
      <c r="A13" s="16" t="s">
        <v>2</v>
      </c>
      <c r="B13" s="102">
        <v>75.86</v>
      </c>
      <c r="C13" s="30">
        <v>7.3583331716685745</v>
      </c>
      <c r="D13" s="30">
        <v>7.8371844605610832</v>
      </c>
      <c r="E13" s="30">
        <v>6.8425391591096449</v>
      </c>
      <c r="F13" s="15">
        <v>7.3583331716685745</v>
      </c>
      <c r="G13" s="15">
        <v>4.0516421906221494</v>
      </c>
      <c r="H13" s="15">
        <v>3.3066909810464238</v>
      </c>
      <c r="I13" s="15">
        <v>55.061956235170037</v>
      </c>
      <c r="J13" s="15">
        <v>44.938043764829956</v>
      </c>
    </row>
    <row r="14" spans="1:10" ht="15.95" customHeight="1">
      <c r="A14" s="18" t="s">
        <v>3</v>
      </c>
      <c r="B14" s="103">
        <v>35.900000000000006</v>
      </c>
      <c r="C14" s="17">
        <v>12.98043894854829</v>
      </c>
      <c r="D14" s="17">
        <v>15.218188485515219</v>
      </c>
      <c r="E14" s="17">
        <v>10.810810810810811</v>
      </c>
      <c r="F14" s="17">
        <v>12.98043894854829</v>
      </c>
      <c r="G14" s="17">
        <v>4.1472321654554003</v>
      </c>
      <c r="H14" s="17">
        <v>8.8332067830928906</v>
      </c>
      <c r="I14" s="17">
        <v>31.949860724233975</v>
      </c>
      <c r="J14" s="17">
        <v>68.050139275766014</v>
      </c>
    </row>
    <row r="15" spans="1:10" ht="15.95" customHeight="1">
      <c r="A15" s="16" t="s">
        <v>4</v>
      </c>
      <c r="B15" s="102">
        <v>15.41</v>
      </c>
      <c r="C15" s="30">
        <v>9.9547803617571056</v>
      </c>
      <c r="D15" s="30">
        <v>9.6863691194209878</v>
      </c>
      <c r="E15" s="30">
        <v>10.264255910987481</v>
      </c>
      <c r="F15" s="15">
        <v>9.9547803617571056</v>
      </c>
      <c r="G15" s="15" t="s">
        <v>29</v>
      </c>
      <c r="H15" s="15">
        <v>7.1124031007751931</v>
      </c>
      <c r="I15" s="15" t="s">
        <v>29</v>
      </c>
      <c r="J15" s="15">
        <v>71.447112264763135</v>
      </c>
    </row>
    <row r="16" spans="1:10" ht="15.95" customHeight="1">
      <c r="A16" s="18" t="s">
        <v>5</v>
      </c>
      <c r="B16" s="103">
        <v>7.2299999999999995</v>
      </c>
      <c r="C16" s="17">
        <v>13.339483394833948</v>
      </c>
      <c r="D16" s="17" t="s">
        <v>29</v>
      </c>
      <c r="E16" s="17" t="s">
        <v>29</v>
      </c>
      <c r="F16" s="17">
        <v>13.339483394833948</v>
      </c>
      <c r="G16" s="17" t="s">
        <v>29</v>
      </c>
      <c r="H16" s="17" t="s">
        <v>29</v>
      </c>
      <c r="I16" s="17" t="s">
        <v>29</v>
      </c>
      <c r="J16" s="17" t="s">
        <v>29</v>
      </c>
    </row>
    <row r="17" spans="1:10" ht="15.95" customHeight="1">
      <c r="A17" s="16" t="s">
        <v>6</v>
      </c>
      <c r="B17" s="102">
        <v>17.68</v>
      </c>
      <c r="C17" s="30">
        <v>12.471783295711061</v>
      </c>
      <c r="D17" s="30">
        <v>13.942237208620437</v>
      </c>
      <c r="E17" s="30">
        <v>11.121685927940177</v>
      </c>
      <c r="F17" s="15">
        <v>12.471783295711061</v>
      </c>
      <c r="G17" s="15">
        <v>5.0931151241534991</v>
      </c>
      <c r="H17" s="15">
        <v>7.3786681715575622</v>
      </c>
      <c r="I17" s="15">
        <v>40.837104072398198</v>
      </c>
      <c r="J17" s="15">
        <v>59.162895927601809</v>
      </c>
    </row>
    <row r="18" spans="1:10" ht="15.95" customHeight="1">
      <c r="A18" s="18" t="s">
        <v>7</v>
      </c>
      <c r="B18" s="103">
        <v>42.98</v>
      </c>
      <c r="C18" s="17">
        <v>9.0749773019995352</v>
      </c>
      <c r="D18" s="17">
        <v>9.6908319953892388</v>
      </c>
      <c r="E18" s="17">
        <v>8.4268932333434456</v>
      </c>
      <c r="F18" s="17">
        <v>9.0749773019995352</v>
      </c>
      <c r="G18" s="17">
        <v>4.0940858512278036</v>
      </c>
      <c r="H18" s="17">
        <v>4.9808914507717308</v>
      </c>
      <c r="I18" s="17">
        <v>45.114006514657987</v>
      </c>
      <c r="J18" s="17">
        <v>54.885993485342013</v>
      </c>
    </row>
    <row r="19" spans="1:10" ht="15.95" customHeight="1">
      <c r="A19" s="16" t="s">
        <v>8</v>
      </c>
      <c r="B19" s="102">
        <v>12.33</v>
      </c>
      <c r="C19" s="30">
        <v>10.951239008792966</v>
      </c>
      <c r="D19" s="30">
        <v>10.989193682460515</v>
      </c>
      <c r="E19" s="30">
        <v>10.888634630053396</v>
      </c>
      <c r="F19" s="15">
        <v>10.951239008792966</v>
      </c>
      <c r="G19" s="15" t="s">
        <v>29</v>
      </c>
      <c r="H19" s="15">
        <v>7.0432542854605202</v>
      </c>
      <c r="I19" s="15" t="s">
        <v>29</v>
      </c>
      <c r="J19" s="15">
        <v>64.314679643146803</v>
      </c>
    </row>
    <row r="20" spans="1:10" ht="15.95" customHeight="1">
      <c r="A20" s="18" t="s">
        <v>9</v>
      </c>
      <c r="B20" s="103">
        <v>72.67</v>
      </c>
      <c r="C20" s="17">
        <v>11.795163122869665</v>
      </c>
      <c r="D20" s="17">
        <v>13.458611585649946</v>
      </c>
      <c r="E20" s="17">
        <v>9.9748419120146874</v>
      </c>
      <c r="F20" s="17">
        <v>11.795163122869665</v>
      </c>
      <c r="G20" s="17">
        <v>5.4926148352540185</v>
      </c>
      <c r="H20" s="17">
        <v>6.3025482876156476</v>
      </c>
      <c r="I20" s="17">
        <v>46.566671253612228</v>
      </c>
      <c r="J20" s="17">
        <v>53.433328746387772</v>
      </c>
    </row>
    <row r="21" spans="1:10" ht="15.95" customHeight="1">
      <c r="A21" s="16" t="s">
        <v>10</v>
      </c>
      <c r="B21" s="102">
        <v>185.36</v>
      </c>
      <c r="C21" s="30">
        <v>12.769533887212555</v>
      </c>
      <c r="D21" s="30">
        <v>13.388420825232231</v>
      </c>
      <c r="E21" s="30">
        <v>12.123556468288015</v>
      </c>
      <c r="F21" s="15">
        <v>12.769533887212555</v>
      </c>
      <c r="G21" s="15">
        <v>5.091004284986016</v>
      </c>
      <c r="H21" s="15">
        <v>7.6785296022265399</v>
      </c>
      <c r="I21" s="15">
        <v>39.868364264134662</v>
      </c>
      <c r="J21" s="15">
        <v>60.131635735865338</v>
      </c>
    </row>
    <row r="22" spans="1:10" ht="15.95" customHeight="1">
      <c r="A22" s="18" t="s">
        <v>11</v>
      </c>
      <c r="B22" s="103">
        <v>39.47</v>
      </c>
      <c r="C22" s="17">
        <v>12.496833839918947</v>
      </c>
      <c r="D22" s="17">
        <v>11.779841847621437</v>
      </c>
      <c r="E22" s="17">
        <v>13.226837060702875</v>
      </c>
      <c r="F22" s="17">
        <v>12.496833839918947</v>
      </c>
      <c r="G22" s="17">
        <v>5.9903748733535975</v>
      </c>
      <c r="H22" s="17">
        <v>6.5064589665653498</v>
      </c>
      <c r="I22" s="17">
        <v>47.935140613123899</v>
      </c>
      <c r="J22" s="17">
        <v>52.064859386876108</v>
      </c>
    </row>
    <row r="23" spans="1:10" ht="15.95" customHeight="1">
      <c r="A23" s="16" t="s">
        <v>12</v>
      </c>
      <c r="B23" s="102">
        <v>10.75</v>
      </c>
      <c r="C23" s="30">
        <v>12.863467751585498</v>
      </c>
      <c r="D23" s="30">
        <v>14.7173266193637</v>
      </c>
      <c r="E23" s="30" t="s">
        <v>29</v>
      </c>
      <c r="F23" s="15">
        <v>12.863467751585498</v>
      </c>
      <c r="G23" s="15" t="s">
        <v>29</v>
      </c>
      <c r="H23" s="15">
        <v>8.1488572454229988</v>
      </c>
      <c r="I23" s="15" t="s">
        <v>29</v>
      </c>
      <c r="J23" s="15">
        <v>63.348837209302332</v>
      </c>
    </row>
    <row r="24" spans="1:10" ht="15.95" customHeight="1">
      <c r="A24" s="18" t="s">
        <v>13</v>
      </c>
      <c r="B24" s="103">
        <v>21.55</v>
      </c>
      <c r="C24" s="17">
        <v>7.7063367186382496</v>
      </c>
      <c r="D24" s="17">
        <v>8.1457366488882723</v>
      </c>
      <c r="E24" s="17">
        <v>7.2299844754934579</v>
      </c>
      <c r="F24" s="17">
        <v>7.7063367186382496</v>
      </c>
      <c r="G24" s="17">
        <v>3.1969675296810185</v>
      </c>
      <c r="H24" s="17">
        <v>4.5093691889572316</v>
      </c>
      <c r="I24" s="17">
        <v>41.484918793503475</v>
      </c>
      <c r="J24" s="17">
        <v>58.515081206496525</v>
      </c>
    </row>
    <row r="25" spans="1:10" ht="15.95" customHeight="1">
      <c r="A25" s="16" t="s">
        <v>14</v>
      </c>
      <c r="B25" s="102">
        <v>16.02</v>
      </c>
      <c r="C25" s="30">
        <v>11.05437482749103</v>
      </c>
      <c r="D25" s="30">
        <v>11.827291847086476</v>
      </c>
      <c r="E25" s="30">
        <v>10.081148564294631</v>
      </c>
      <c r="F25" s="15">
        <v>11.05437482749103</v>
      </c>
      <c r="G25" s="15">
        <v>3.7399944797129452</v>
      </c>
      <c r="H25" s="15">
        <v>7.3143803477780853</v>
      </c>
      <c r="I25" s="15">
        <v>33.83270911360799</v>
      </c>
      <c r="J25" s="15">
        <v>66.16729088639201</v>
      </c>
    </row>
    <row r="26" spans="1:10" ht="15.95" customHeight="1">
      <c r="A26" s="18" t="s">
        <v>15</v>
      </c>
      <c r="B26" s="103">
        <v>26.87</v>
      </c>
      <c r="C26" s="17">
        <v>12.275572205217234</v>
      </c>
      <c r="D26" s="17">
        <v>12.874121627483301</v>
      </c>
      <c r="E26" s="17">
        <v>11.610848373709102</v>
      </c>
      <c r="F26" s="17">
        <v>12.275572205217234</v>
      </c>
      <c r="G26" s="17">
        <v>5.5324592260952992</v>
      </c>
      <c r="H26" s="17">
        <v>6.7431129791219346</v>
      </c>
      <c r="I26" s="17">
        <v>45.06885001860811</v>
      </c>
      <c r="J26" s="17">
        <v>54.93114998139189</v>
      </c>
    </row>
    <row r="27" spans="1:10" ht="15.95" customHeight="1">
      <c r="A27" s="16" t="s">
        <v>16</v>
      </c>
      <c r="B27" s="102">
        <v>10.44</v>
      </c>
      <c r="C27" s="30">
        <v>6.993569131832797</v>
      </c>
      <c r="D27" s="30">
        <v>8.03559743489072</v>
      </c>
      <c r="E27" s="30" t="s">
        <v>29</v>
      </c>
      <c r="F27" s="15">
        <v>6.993569131832797</v>
      </c>
      <c r="G27" s="15" t="s">
        <v>29</v>
      </c>
      <c r="H27" s="15">
        <v>4.9370310825294741</v>
      </c>
      <c r="I27" s="15" t="s">
        <v>29</v>
      </c>
      <c r="J27" s="15">
        <v>70.593869731800766</v>
      </c>
    </row>
    <row r="28" spans="1:10">
      <c r="A28" s="13" t="s">
        <v>17</v>
      </c>
      <c r="B28" s="101">
        <v>668.43999999999994</v>
      </c>
      <c r="C28" s="11">
        <v>10.367815164891752</v>
      </c>
      <c r="D28" s="11">
        <v>10.965415999734732</v>
      </c>
      <c r="E28" s="11">
        <v>9.7343945198301522</v>
      </c>
      <c r="F28" s="11">
        <v>10.367815164891752</v>
      </c>
      <c r="G28" s="11">
        <v>4.5735707882108061</v>
      </c>
      <c r="H28" s="11">
        <v>5.7942443766809451</v>
      </c>
      <c r="I28" s="11">
        <v>44.113158997067799</v>
      </c>
      <c r="J28" s="11">
        <v>55.886841002932201</v>
      </c>
    </row>
    <row r="29" spans="1:10" ht="15.95" customHeight="1">
      <c r="A29" s="13" t="s">
        <v>206</v>
      </c>
      <c r="B29" s="101" t="s">
        <v>139</v>
      </c>
      <c r="C29" s="11">
        <v>13.5</v>
      </c>
      <c r="D29" s="11">
        <v>15.4</v>
      </c>
      <c r="E29" s="11">
        <v>11.6</v>
      </c>
      <c r="F29" s="11">
        <v>13.5</v>
      </c>
      <c r="G29" s="11">
        <v>6.1</v>
      </c>
      <c r="H29" s="11">
        <v>7.4</v>
      </c>
      <c r="I29" s="11">
        <v>45.185185185185183</v>
      </c>
      <c r="J29" s="11">
        <v>54.814814814814817</v>
      </c>
    </row>
    <row r="30" spans="1:10" ht="15.95" customHeight="1">
      <c r="B30" s="7"/>
      <c r="C30" s="7"/>
      <c r="D30" s="7"/>
      <c r="E30" s="7"/>
      <c r="F30" s="7"/>
      <c r="G30" s="7"/>
      <c r="H30" s="7"/>
      <c r="I30" s="7"/>
      <c r="J30" s="7"/>
    </row>
    <row r="31" spans="1:10" ht="15.95" customHeight="1">
      <c r="B31" s="7"/>
      <c r="C31" s="7"/>
      <c r="D31" s="7"/>
      <c r="E31" s="7"/>
      <c r="F31" s="7"/>
      <c r="G31" s="7"/>
      <c r="H31" s="7"/>
      <c r="I31" s="7"/>
      <c r="J31" s="7"/>
    </row>
    <row r="32" spans="1:10" ht="15.95" customHeight="1">
      <c r="A32" s="79" t="s">
        <v>28</v>
      </c>
      <c r="B32" s="7"/>
      <c r="C32" s="7"/>
      <c r="D32" s="7"/>
      <c r="E32" s="7"/>
      <c r="F32" s="7"/>
      <c r="G32" s="7"/>
      <c r="H32" s="7"/>
      <c r="I32" s="7"/>
      <c r="J32" s="7"/>
    </row>
  </sheetData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&amp;C&amp;8-52-</oddHeader>
    <oddFooter>&amp;C&amp;8Statistische Ämter des Bundes und der Länder, Internationale Bildungsindikatoren, 2014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showGridLines="0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baseColWidth="10" defaultRowHeight="12.75"/>
  <cols>
    <col min="1" max="1" width="24" style="7" customWidth="1"/>
    <col min="2" max="2" width="34.5703125" style="7" customWidth="1"/>
    <col min="3" max="4" width="9.42578125" style="7" customWidth="1"/>
    <col min="5" max="5" width="11.42578125" style="7" customWidth="1"/>
    <col min="6" max="7" width="10" style="7" customWidth="1"/>
    <col min="8" max="9" width="9.42578125" style="7" customWidth="1"/>
    <col min="10" max="10" width="10" style="7" customWidth="1"/>
    <col min="11" max="11" width="6.28515625" style="7" customWidth="1"/>
    <col min="12" max="16384" width="11.42578125" style="7"/>
  </cols>
  <sheetData>
    <row r="1" spans="1:11">
      <c r="A1" s="739" t="s">
        <v>461</v>
      </c>
    </row>
    <row r="3" spans="1:11" ht="15.75">
      <c r="A3" s="692" t="s">
        <v>485</v>
      </c>
      <c r="B3" s="523"/>
      <c r="C3" s="521"/>
      <c r="D3" s="521"/>
      <c r="E3" s="521"/>
      <c r="F3" s="521"/>
      <c r="G3" s="521"/>
      <c r="H3" s="521"/>
      <c r="I3" s="521"/>
      <c r="J3" s="521"/>
      <c r="K3" s="521"/>
    </row>
    <row r="4" spans="1:11" ht="14.1" customHeight="1">
      <c r="A4" s="170" t="s">
        <v>484</v>
      </c>
      <c r="B4" s="523"/>
      <c r="C4" s="522"/>
      <c r="D4" s="521"/>
      <c r="E4" s="521"/>
      <c r="F4" s="521"/>
      <c r="G4" s="521"/>
      <c r="H4" s="521"/>
      <c r="I4" s="521"/>
      <c r="J4" s="521"/>
      <c r="K4" s="521"/>
    </row>
    <row r="5" spans="1:11" ht="12.75" customHeight="1">
      <c r="A5" s="170"/>
      <c r="B5" s="523"/>
      <c r="C5" s="522"/>
      <c r="D5" s="521"/>
      <c r="E5" s="521"/>
      <c r="F5" s="521"/>
      <c r="G5" s="521"/>
      <c r="H5" s="521"/>
      <c r="I5" s="521"/>
      <c r="J5" s="521"/>
      <c r="K5" s="521"/>
    </row>
    <row r="6" spans="1:11" ht="15" customHeight="1">
      <c r="A6" s="520"/>
      <c r="B6" s="519"/>
      <c r="C6" s="143" t="s">
        <v>371</v>
      </c>
      <c r="D6" s="143"/>
      <c r="E6" s="143"/>
      <c r="F6" s="143"/>
      <c r="G6" s="143" t="s">
        <v>370</v>
      </c>
      <c r="H6" s="143"/>
      <c r="I6" s="143"/>
      <c r="J6" s="143"/>
      <c r="K6" s="837" t="s">
        <v>549</v>
      </c>
    </row>
    <row r="7" spans="1:11" ht="40.5" customHeight="1">
      <c r="A7" s="691" t="s">
        <v>0</v>
      </c>
      <c r="B7" s="690" t="s">
        <v>483</v>
      </c>
      <c r="C7" s="141" t="s">
        <v>558</v>
      </c>
      <c r="D7" s="141" t="s">
        <v>367</v>
      </c>
      <c r="E7" s="141" t="s">
        <v>366</v>
      </c>
      <c r="F7" s="141" t="s">
        <v>257</v>
      </c>
      <c r="G7" s="141" t="s">
        <v>365</v>
      </c>
      <c r="H7" s="141" t="s">
        <v>559</v>
      </c>
      <c r="I7" s="141" t="s">
        <v>482</v>
      </c>
      <c r="J7" s="141" t="s">
        <v>257</v>
      </c>
      <c r="K7" s="837"/>
    </row>
    <row r="8" spans="1:11" ht="15" customHeight="1">
      <c r="A8" s="681" t="s">
        <v>1</v>
      </c>
      <c r="B8" s="687" t="s">
        <v>32</v>
      </c>
      <c r="C8" s="91">
        <v>19.393763633383347</v>
      </c>
      <c r="D8" s="516">
        <v>11.755286285289182</v>
      </c>
      <c r="E8" s="516">
        <v>51.458220378519457</v>
      </c>
      <c r="F8" s="516">
        <v>82.609792079083078</v>
      </c>
      <c r="G8" s="516">
        <v>10.576353251207303</v>
      </c>
      <c r="H8" s="516">
        <v>2.0439042227237767</v>
      </c>
      <c r="I8" s="516">
        <v>4.77499401076801</v>
      </c>
      <c r="J8" s="516">
        <v>17.390207920916922</v>
      </c>
      <c r="K8" s="611">
        <v>100</v>
      </c>
    </row>
    <row r="9" spans="1:11" ht="27" customHeight="1">
      <c r="A9" s="681"/>
      <c r="B9" s="689" t="s">
        <v>481</v>
      </c>
      <c r="C9" s="17">
        <v>5.6291462281478921</v>
      </c>
      <c r="D9" s="688">
        <v>11.098385807204442</v>
      </c>
      <c r="E9" s="688">
        <v>23.674827668172099</v>
      </c>
      <c r="F9" s="688">
        <v>40.404520604187823</v>
      </c>
      <c r="G9" s="688">
        <v>53.199213432158523</v>
      </c>
      <c r="H9" s="688">
        <v>2.5585063854614605</v>
      </c>
      <c r="I9" s="688">
        <v>3.8366791278604921</v>
      </c>
      <c r="J9" s="688">
        <v>59.595479395812177</v>
      </c>
      <c r="K9" s="611">
        <v>100</v>
      </c>
    </row>
    <row r="10" spans="1:11" s="145" customFormat="1" ht="15" customHeight="1">
      <c r="A10" s="681"/>
      <c r="B10" s="687" t="s">
        <v>30</v>
      </c>
      <c r="C10" s="91" t="s">
        <v>29</v>
      </c>
      <c r="D10" s="516">
        <v>8.6639781449199962</v>
      </c>
      <c r="E10" s="516">
        <v>7.1809548588526093</v>
      </c>
      <c r="F10" s="516">
        <v>16.677507480161314</v>
      </c>
      <c r="G10" s="516">
        <v>77.013139065955514</v>
      </c>
      <c r="H10" s="516" t="s">
        <v>29</v>
      </c>
      <c r="I10" s="516">
        <v>4.5834959455357538</v>
      </c>
      <c r="J10" s="516">
        <v>83.32249251983869</v>
      </c>
      <c r="K10" s="611">
        <v>100</v>
      </c>
    </row>
    <row r="11" spans="1:11" s="145" customFormat="1" ht="15" customHeight="1">
      <c r="A11" s="683" t="s">
        <v>2</v>
      </c>
      <c r="B11" s="682" t="s">
        <v>32</v>
      </c>
      <c r="C11" s="88">
        <v>22.378945557753507</v>
      </c>
      <c r="D11" s="514">
        <v>7.1004681222278192</v>
      </c>
      <c r="E11" s="514">
        <v>53.163203872759212</v>
      </c>
      <c r="F11" s="514">
        <v>82.640160218211307</v>
      </c>
      <c r="G11" s="514">
        <v>9.985378859551048</v>
      </c>
      <c r="H11" s="514">
        <v>2.10593569155537</v>
      </c>
      <c r="I11" s="514">
        <v>5.2672965634176609</v>
      </c>
      <c r="J11" s="514">
        <v>17.359839781788693</v>
      </c>
      <c r="K11" s="723">
        <v>100</v>
      </c>
    </row>
    <row r="12" spans="1:11" s="145" customFormat="1" ht="27" customHeight="1">
      <c r="A12" s="683"/>
      <c r="B12" s="686" t="s">
        <v>481</v>
      </c>
      <c r="C12" s="15">
        <v>5.6291462281478921</v>
      </c>
      <c r="D12" s="685">
        <v>11.098385807204442</v>
      </c>
      <c r="E12" s="685">
        <v>23.674827668172099</v>
      </c>
      <c r="F12" s="685">
        <v>40.404520604187823</v>
      </c>
      <c r="G12" s="685">
        <v>53.199213432158523</v>
      </c>
      <c r="H12" s="685">
        <v>2.5585063854614605</v>
      </c>
      <c r="I12" s="685">
        <v>3.8366791278604921</v>
      </c>
      <c r="J12" s="685">
        <v>59.595479395812177</v>
      </c>
      <c r="K12" s="723">
        <v>100</v>
      </c>
    </row>
    <row r="13" spans="1:11" s="145" customFormat="1" ht="15" customHeight="1">
      <c r="A13" s="683"/>
      <c r="B13" s="682" t="s">
        <v>30</v>
      </c>
      <c r="C13" s="88" t="s">
        <v>29</v>
      </c>
      <c r="D13" s="514">
        <v>10.068426197458455</v>
      </c>
      <c r="E13" s="514">
        <v>7.5942966932955827</v>
      </c>
      <c r="F13" s="514">
        <v>18.77844069167762</v>
      </c>
      <c r="G13" s="514">
        <v>74.608150470219442</v>
      </c>
      <c r="H13" s="514" t="s">
        <v>29</v>
      </c>
      <c r="I13" s="514">
        <v>5.2549971348636531</v>
      </c>
      <c r="J13" s="514">
        <v>81.221559308322384</v>
      </c>
      <c r="K13" s="723">
        <v>100</v>
      </c>
    </row>
    <row r="14" spans="1:11" s="145" customFormat="1" ht="15" customHeight="1">
      <c r="A14" s="681" t="s">
        <v>3</v>
      </c>
      <c r="B14" s="687" t="s">
        <v>32</v>
      </c>
      <c r="C14" s="91">
        <v>10.612263059535461</v>
      </c>
      <c r="D14" s="516">
        <v>5.0413811515529057</v>
      </c>
      <c r="E14" s="516">
        <v>54.218207706683287</v>
      </c>
      <c r="F14" s="516">
        <v>69.876301503960136</v>
      </c>
      <c r="G14" s="516">
        <v>10.870339058467563</v>
      </c>
      <c r="H14" s="516">
        <v>8.8858236184034887</v>
      </c>
      <c r="I14" s="516">
        <v>10.376434991545787</v>
      </c>
      <c r="J14" s="516">
        <v>30.123698496039868</v>
      </c>
      <c r="K14" s="611">
        <v>100</v>
      </c>
    </row>
    <row r="15" spans="1:11" s="145" customFormat="1" ht="27" customHeight="1">
      <c r="A15" s="681"/>
      <c r="B15" s="689" t="s">
        <v>481</v>
      </c>
      <c r="C15" s="17">
        <v>6.132770632368703</v>
      </c>
      <c r="D15" s="688">
        <v>19.212218649517681</v>
      </c>
      <c r="E15" s="688">
        <v>27.729769560557351</v>
      </c>
      <c r="F15" s="688">
        <v>53.081457663451239</v>
      </c>
      <c r="G15" s="688">
        <v>36.002813504823159</v>
      </c>
      <c r="H15" s="688">
        <v>6.367229367631297</v>
      </c>
      <c r="I15" s="688">
        <v>4.5418006430868161</v>
      </c>
      <c r="J15" s="688">
        <v>46.918542336548768</v>
      </c>
      <c r="K15" s="611">
        <v>100</v>
      </c>
    </row>
    <row r="16" spans="1:11" s="145" customFormat="1" ht="15" customHeight="1">
      <c r="A16" s="681"/>
      <c r="B16" s="687" t="s">
        <v>30</v>
      </c>
      <c r="C16" s="91">
        <v>0</v>
      </c>
      <c r="D16" s="516">
        <v>16.875631951466126</v>
      </c>
      <c r="E16" s="516">
        <v>8.9383215369059652</v>
      </c>
      <c r="F16" s="516">
        <v>25.813953488372093</v>
      </c>
      <c r="G16" s="516">
        <v>64.590495449949444</v>
      </c>
      <c r="H16" s="516" t="s">
        <v>29</v>
      </c>
      <c r="I16" s="516">
        <v>5.3083923154701722</v>
      </c>
      <c r="J16" s="516">
        <v>74.186046511627907</v>
      </c>
      <c r="K16" s="611">
        <v>100</v>
      </c>
    </row>
    <row r="17" spans="1:11" s="145" customFormat="1" ht="15" customHeight="1">
      <c r="A17" s="683" t="s">
        <v>4</v>
      </c>
      <c r="B17" s="682" t="s">
        <v>32</v>
      </c>
      <c r="C17" s="88">
        <v>16.213577650946227</v>
      </c>
      <c r="D17" s="514" t="s">
        <v>29</v>
      </c>
      <c r="E17" s="514">
        <v>53.76239110844098</v>
      </c>
      <c r="F17" s="514">
        <v>73.670772003604696</v>
      </c>
      <c r="G17" s="514">
        <v>10.333433463502553</v>
      </c>
      <c r="H17" s="514">
        <v>8.4860318413938103</v>
      </c>
      <c r="I17" s="514">
        <v>7.509762691498949</v>
      </c>
      <c r="J17" s="514">
        <v>26.329227996395311</v>
      </c>
      <c r="K17" s="723">
        <v>100</v>
      </c>
    </row>
    <row r="18" spans="1:11" s="145" customFormat="1" ht="27" customHeight="1">
      <c r="A18" s="683"/>
      <c r="B18" s="686" t="s">
        <v>481</v>
      </c>
      <c r="C18" s="15">
        <v>8.3293288483101069</v>
      </c>
      <c r="D18" s="685">
        <v>7.1279833413423033</v>
      </c>
      <c r="E18" s="685">
        <v>18.319184152917931</v>
      </c>
      <c r="F18" s="685">
        <v>33.787174969298952</v>
      </c>
      <c r="G18" s="685">
        <v>54.72262267072454</v>
      </c>
      <c r="H18" s="685">
        <v>8.6924021570826007</v>
      </c>
      <c r="I18" s="685">
        <v>2.8031395162582089</v>
      </c>
      <c r="J18" s="685">
        <v>66.21282503070104</v>
      </c>
      <c r="K18" s="723">
        <v>100</v>
      </c>
    </row>
    <row r="19" spans="1:11" s="145" customFormat="1" ht="15" customHeight="1">
      <c r="A19" s="683"/>
      <c r="B19" s="682" t="s">
        <v>30</v>
      </c>
      <c r="C19" s="88" t="s">
        <v>29</v>
      </c>
      <c r="D19" s="514" t="s">
        <v>29</v>
      </c>
      <c r="E19" s="514" t="s">
        <v>29</v>
      </c>
      <c r="F19" s="514" t="s">
        <v>29</v>
      </c>
      <c r="G19" s="514">
        <v>76.368741226017775</v>
      </c>
      <c r="H19" s="514" t="s">
        <v>29</v>
      </c>
      <c r="I19" s="514" t="s">
        <v>29</v>
      </c>
      <c r="J19" s="514">
        <v>80.252690687880204</v>
      </c>
      <c r="K19" s="723">
        <v>100</v>
      </c>
    </row>
    <row r="20" spans="1:11" s="145" customFormat="1" ht="15" customHeight="1">
      <c r="A20" s="681" t="s">
        <v>5</v>
      </c>
      <c r="B20" s="687" t="s">
        <v>32</v>
      </c>
      <c r="C20" s="91">
        <v>15.92851592851593</v>
      </c>
      <c r="D20" s="516" t="s">
        <v>29</v>
      </c>
      <c r="E20" s="516">
        <v>54.254079254079258</v>
      </c>
      <c r="F20" s="516">
        <v>75.679875679875678</v>
      </c>
      <c r="G20" s="516">
        <v>14.102564102564102</v>
      </c>
      <c r="H20" s="516">
        <v>0</v>
      </c>
      <c r="I20" s="516">
        <v>10.217560217560218</v>
      </c>
      <c r="J20" s="516">
        <v>24.320124320124322</v>
      </c>
      <c r="K20" s="611">
        <v>100</v>
      </c>
    </row>
    <row r="21" spans="1:11" s="145" customFormat="1" ht="27" customHeight="1">
      <c r="A21" s="681"/>
      <c r="B21" s="689" t="s">
        <v>481</v>
      </c>
      <c r="C21" s="17" t="s">
        <v>29</v>
      </c>
      <c r="D21" s="688">
        <v>11.880548829701372</v>
      </c>
      <c r="E21" s="688">
        <v>27.893462469733649</v>
      </c>
      <c r="F21" s="688">
        <v>43.454398708635999</v>
      </c>
      <c r="G21" s="688">
        <v>37.610976594027441</v>
      </c>
      <c r="H21" s="688">
        <v>12.445520581113803</v>
      </c>
      <c r="I21" s="688" t="s">
        <v>29</v>
      </c>
      <c r="J21" s="688">
        <v>56.545601291364001</v>
      </c>
      <c r="K21" s="611">
        <v>100</v>
      </c>
    </row>
    <row r="22" spans="1:11" s="145" customFormat="1" ht="15" customHeight="1">
      <c r="A22" s="681"/>
      <c r="B22" s="687" t="s">
        <v>30</v>
      </c>
      <c r="C22" s="91">
        <v>0</v>
      </c>
      <c r="D22" s="516" t="s">
        <v>29</v>
      </c>
      <c r="E22" s="516" t="s">
        <v>29</v>
      </c>
      <c r="F22" s="516" t="s">
        <v>29</v>
      </c>
      <c r="G22" s="516">
        <v>65.757358219669754</v>
      </c>
      <c r="H22" s="516" t="s">
        <v>29</v>
      </c>
      <c r="I22" s="516">
        <v>0</v>
      </c>
      <c r="J22" s="516">
        <v>73.797559224694908</v>
      </c>
      <c r="K22" s="611">
        <v>100</v>
      </c>
    </row>
    <row r="23" spans="1:11" s="145" customFormat="1" ht="15" customHeight="1">
      <c r="A23" s="683" t="s">
        <v>6</v>
      </c>
      <c r="B23" s="682" t="s">
        <v>32</v>
      </c>
      <c r="C23" s="88">
        <v>15.951731548061824</v>
      </c>
      <c r="D23" s="514">
        <v>5.4302008430448785</v>
      </c>
      <c r="E23" s="514">
        <v>51.665426894784694</v>
      </c>
      <c r="F23" s="514">
        <v>73.047359285891403</v>
      </c>
      <c r="G23" s="514">
        <v>13.885445078105629</v>
      </c>
      <c r="H23" s="514" t="s">
        <v>29</v>
      </c>
      <c r="I23" s="514">
        <v>9.2734936771634011</v>
      </c>
      <c r="J23" s="514">
        <v>26.952640714108604</v>
      </c>
      <c r="K23" s="723">
        <v>100</v>
      </c>
    </row>
    <row r="24" spans="1:11" s="145" customFormat="1" ht="27" customHeight="1">
      <c r="A24" s="683"/>
      <c r="B24" s="686" t="s">
        <v>481</v>
      </c>
      <c r="C24" s="15">
        <v>5.2730918957178252</v>
      </c>
      <c r="D24" s="685">
        <v>15.654122920844637</v>
      </c>
      <c r="E24" s="685">
        <v>18.868703550784478</v>
      </c>
      <c r="F24" s="685">
        <v>39.790020054264481</v>
      </c>
      <c r="G24" s="685">
        <v>54.1995989147104</v>
      </c>
      <c r="H24" s="685" t="s">
        <v>29</v>
      </c>
      <c r="I24" s="685">
        <v>4.0285478353190989</v>
      </c>
      <c r="J24" s="685">
        <v>60.209979945735526</v>
      </c>
      <c r="K24" s="723">
        <v>100</v>
      </c>
    </row>
    <row r="25" spans="1:11" s="145" customFormat="1" ht="15" customHeight="1">
      <c r="A25" s="683"/>
      <c r="B25" s="682" t="s">
        <v>30</v>
      </c>
      <c r="C25" s="88" t="s">
        <v>29</v>
      </c>
      <c r="D25" s="514">
        <v>13.384202928438851</v>
      </c>
      <c r="E25" s="514">
        <v>14.869045163951331</v>
      </c>
      <c r="F25" s="514">
        <v>29.366879769024539</v>
      </c>
      <c r="G25" s="514">
        <v>69.230769230769226</v>
      </c>
      <c r="H25" s="514">
        <v>0</v>
      </c>
      <c r="I25" s="514" t="s">
        <v>29</v>
      </c>
      <c r="J25" s="514">
        <v>70.63312023097545</v>
      </c>
      <c r="K25" s="723">
        <v>100</v>
      </c>
    </row>
    <row r="26" spans="1:11" s="145" customFormat="1" ht="15" customHeight="1">
      <c r="A26" s="681" t="s">
        <v>7</v>
      </c>
      <c r="B26" s="687" t="s">
        <v>32</v>
      </c>
      <c r="C26" s="91">
        <v>14.256793014293375</v>
      </c>
      <c r="D26" s="516">
        <v>7.4271915703205034</v>
      </c>
      <c r="E26" s="516">
        <v>57.680862481096639</v>
      </c>
      <c r="F26" s="516">
        <v>79.369725352456229</v>
      </c>
      <c r="G26" s="516">
        <v>9.6907166203229416</v>
      </c>
      <c r="H26" s="516">
        <v>4.3148446265671474</v>
      </c>
      <c r="I26" s="516">
        <v>6.6222742572808428</v>
      </c>
      <c r="J26" s="516">
        <v>20.630274647543782</v>
      </c>
      <c r="K26" s="611">
        <v>100</v>
      </c>
    </row>
    <row r="27" spans="1:11" s="145" customFormat="1" ht="27" customHeight="1">
      <c r="A27" s="681"/>
      <c r="B27" s="689" t="s">
        <v>481</v>
      </c>
      <c r="C27" s="17">
        <v>6.2305812171175283</v>
      </c>
      <c r="D27" s="688">
        <v>13.453332780976842</v>
      </c>
      <c r="E27" s="688">
        <v>21.425908281204688</v>
      </c>
      <c r="F27" s="688">
        <v>41.10982227929906</v>
      </c>
      <c r="G27" s="688">
        <v>51.565930651642567</v>
      </c>
      <c r="H27" s="688">
        <v>4.0432495132358417</v>
      </c>
      <c r="I27" s="688">
        <v>3.2789262189817308</v>
      </c>
      <c r="J27" s="688">
        <v>58.89017772070094</v>
      </c>
      <c r="K27" s="611">
        <v>100</v>
      </c>
    </row>
    <row r="28" spans="1:11" s="145" customFormat="1" ht="15" customHeight="1">
      <c r="A28" s="681"/>
      <c r="B28" s="687" t="s">
        <v>30</v>
      </c>
      <c r="C28" s="91" t="s">
        <v>29</v>
      </c>
      <c r="D28" s="516">
        <v>17.858563360114555</v>
      </c>
      <c r="E28" s="516">
        <v>8.0423196245326558</v>
      </c>
      <c r="F28" s="516">
        <v>26.696364648794844</v>
      </c>
      <c r="G28" s="516">
        <v>65.674966192029288</v>
      </c>
      <c r="H28" s="516" t="s">
        <v>29</v>
      </c>
      <c r="I28" s="516">
        <v>4.892212234507995</v>
      </c>
      <c r="J28" s="516">
        <v>73.303635351205159</v>
      </c>
      <c r="K28" s="611">
        <v>100</v>
      </c>
    </row>
    <row r="29" spans="1:11" s="145" customFormat="1" ht="15" customHeight="1">
      <c r="A29" s="683" t="s">
        <v>8</v>
      </c>
      <c r="B29" s="682" t="s">
        <v>32</v>
      </c>
      <c r="C29" s="88">
        <v>24.803854094975907</v>
      </c>
      <c r="D29" s="514">
        <v>0</v>
      </c>
      <c r="E29" s="514">
        <v>47.721954576737787</v>
      </c>
      <c r="F29" s="514">
        <v>72.539573296627665</v>
      </c>
      <c r="G29" s="514">
        <v>9.5939435650378506</v>
      </c>
      <c r="H29" s="514">
        <v>12.346868547832067</v>
      </c>
      <c r="I29" s="514" t="s">
        <v>29</v>
      </c>
      <c r="J29" s="514">
        <v>27.460426703372331</v>
      </c>
      <c r="K29" s="723">
        <v>100</v>
      </c>
    </row>
    <row r="30" spans="1:11" s="145" customFormat="1" ht="27" customHeight="1">
      <c r="A30" s="683"/>
      <c r="B30" s="686" t="s">
        <v>481</v>
      </c>
      <c r="C30" s="15">
        <v>3.9774632772151048</v>
      </c>
      <c r="D30" s="685">
        <v>9.3970085183446255</v>
      </c>
      <c r="E30" s="685">
        <v>12.160440002682943</v>
      </c>
      <c r="F30" s="685">
        <v>25.528204440270979</v>
      </c>
      <c r="G30" s="685">
        <v>60.916225098933531</v>
      </c>
      <c r="H30" s="685">
        <v>10.067744315514119</v>
      </c>
      <c r="I30" s="685">
        <v>3.4945335032530687</v>
      </c>
      <c r="J30" s="685">
        <v>74.471795559729031</v>
      </c>
      <c r="K30" s="723">
        <v>100</v>
      </c>
    </row>
    <row r="31" spans="1:11" s="145" customFormat="1" ht="15" customHeight="1">
      <c r="A31" s="683"/>
      <c r="B31" s="682" t="s">
        <v>30</v>
      </c>
      <c r="C31" s="88">
        <v>0</v>
      </c>
      <c r="D31" s="514">
        <v>20.639875146312914</v>
      </c>
      <c r="E31" s="514" t="s">
        <v>29</v>
      </c>
      <c r="F31" s="514">
        <v>29.184549356223176</v>
      </c>
      <c r="G31" s="514">
        <v>70.815450643776828</v>
      </c>
      <c r="H31" s="514">
        <v>0</v>
      </c>
      <c r="I31" s="514">
        <v>0</v>
      </c>
      <c r="J31" s="514">
        <v>70.815450643776828</v>
      </c>
      <c r="K31" s="723">
        <v>100</v>
      </c>
    </row>
    <row r="32" spans="1:11" s="145" customFormat="1" ht="15" customHeight="1">
      <c r="A32" s="681" t="s">
        <v>9</v>
      </c>
      <c r="B32" s="687" t="s">
        <v>32</v>
      </c>
      <c r="C32" s="91">
        <v>19.353183601185055</v>
      </c>
      <c r="D32" s="516">
        <v>4.632648670120326</v>
      </c>
      <c r="E32" s="516">
        <v>54.3918303844817</v>
      </c>
      <c r="F32" s="516">
        <v>78.380972872771807</v>
      </c>
      <c r="G32" s="516">
        <v>11.173637431933663</v>
      </c>
      <c r="H32" s="516">
        <v>3.7289594332908531</v>
      </c>
      <c r="I32" s="516">
        <v>6.7164302620036755</v>
      </c>
      <c r="J32" s="516">
        <v>21.61902712722819</v>
      </c>
      <c r="K32" s="611">
        <v>100</v>
      </c>
    </row>
    <row r="33" spans="1:11" s="145" customFormat="1" ht="27" customHeight="1">
      <c r="A33" s="681"/>
      <c r="B33" s="689" t="s">
        <v>481</v>
      </c>
      <c r="C33" s="17">
        <v>7.4621803134115723</v>
      </c>
      <c r="D33" s="688">
        <v>9.7500169595007122</v>
      </c>
      <c r="E33" s="688">
        <v>19.211722406892342</v>
      </c>
      <c r="F33" s="688">
        <v>36.418831829590935</v>
      </c>
      <c r="G33" s="688">
        <v>52.666033511973396</v>
      </c>
      <c r="H33" s="688">
        <v>4.9335187572077883</v>
      </c>
      <c r="I33" s="688">
        <v>5.9833118512990984</v>
      </c>
      <c r="J33" s="688">
        <v>63.581168170409072</v>
      </c>
      <c r="K33" s="611">
        <v>100</v>
      </c>
    </row>
    <row r="34" spans="1:11" s="145" customFormat="1" ht="15" customHeight="1">
      <c r="A34" s="681"/>
      <c r="B34" s="687" t="s">
        <v>30</v>
      </c>
      <c r="C34" s="91" t="s">
        <v>29</v>
      </c>
      <c r="D34" s="516">
        <v>13.01128046155171</v>
      </c>
      <c r="E34" s="516">
        <v>8.09437699130285</v>
      </c>
      <c r="F34" s="516">
        <v>22.130371135796096</v>
      </c>
      <c r="G34" s="516">
        <v>72.108843537414984</v>
      </c>
      <c r="H34" s="516" t="s">
        <v>29</v>
      </c>
      <c r="I34" s="516" t="s">
        <v>29</v>
      </c>
      <c r="J34" s="516">
        <v>77.869628864203904</v>
      </c>
      <c r="K34" s="611">
        <v>100</v>
      </c>
    </row>
    <row r="35" spans="1:11" s="145" customFormat="1" ht="15" customHeight="1">
      <c r="A35" s="683" t="s">
        <v>10</v>
      </c>
      <c r="B35" s="682" t="s">
        <v>32</v>
      </c>
      <c r="C35" s="88">
        <v>13.739409995308666</v>
      </c>
      <c r="D35" s="514">
        <v>5.8069100642989229</v>
      </c>
      <c r="E35" s="514">
        <v>55.935921847835111</v>
      </c>
      <c r="F35" s="514">
        <v>75.48362171261418</v>
      </c>
      <c r="G35" s="514">
        <v>9.9890995391450748</v>
      </c>
      <c r="H35" s="514">
        <v>5.1114882578579914</v>
      </c>
      <c r="I35" s="514">
        <v>9.4157904903827614</v>
      </c>
      <c r="J35" s="514">
        <v>24.516378287385827</v>
      </c>
      <c r="K35" s="723">
        <v>100</v>
      </c>
    </row>
    <row r="36" spans="1:11" s="145" customFormat="1" ht="27" customHeight="1">
      <c r="A36" s="683"/>
      <c r="B36" s="686" t="s">
        <v>481</v>
      </c>
      <c r="C36" s="15">
        <v>7.6879355143498289</v>
      </c>
      <c r="D36" s="685">
        <v>11.455503720325972</v>
      </c>
      <c r="E36" s="685">
        <v>20.804299043344745</v>
      </c>
      <c r="F36" s="685">
        <v>39.947000118105585</v>
      </c>
      <c r="G36" s="685">
        <v>49.836128498877997</v>
      </c>
      <c r="H36" s="685">
        <v>4.131481044053384</v>
      </c>
      <c r="I36" s="685">
        <v>6.084652179048069</v>
      </c>
      <c r="J36" s="685">
        <v>60.052999881894408</v>
      </c>
      <c r="K36" s="723">
        <v>100</v>
      </c>
    </row>
    <row r="37" spans="1:11" s="145" customFormat="1" ht="15" customHeight="1">
      <c r="A37" s="683"/>
      <c r="B37" s="682" t="s">
        <v>30</v>
      </c>
      <c r="C37" s="88" t="s">
        <v>29</v>
      </c>
      <c r="D37" s="514">
        <v>13.258774188801411</v>
      </c>
      <c r="E37" s="514">
        <v>8.2039585019498187</v>
      </c>
      <c r="F37" s="514">
        <v>22.062394231476716</v>
      </c>
      <c r="G37" s="514">
        <v>75.075417555735413</v>
      </c>
      <c r="H37" s="514" t="s">
        <v>29</v>
      </c>
      <c r="I37" s="514">
        <v>2.4207195938488706</v>
      </c>
      <c r="J37" s="514">
        <v>77.937605768523284</v>
      </c>
      <c r="K37" s="723">
        <v>100</v>
      </c>
    </row>
    <row r="38" spans="1:11" s="145" customFormat="1" ht="15" customHeight="1">
      <c r="A38" s="681" t="s">
        <v>11</v>
      </c>
      <c r="B38" s="687" t="s">
        <v>32</v>
      </c>
      <c r="C38" s="91">
        <v>20.83047998505883</v>
      </c>
      <c r="D38" s="516">
        <v>8.2487704662889882</v>
      </c>
      <c r="E38" s="516">
        <v>49.922181410695387</v>
      </c>
      <c r="F38" s="516">
        <v>79.004544605615393</v>
      </c>
      <c r="G38" s="516">
        <v>9.0487455643404111</v>
      </c>
      <c r="H38" s="516">
        <v>3.3026209300877793</v>
      </c>
      <c r="I38" s="516">
        <v>8.6503143871007904</v>
      </c>
      <c r="J38" s="516">
        <v>20.99545539438461</v>
      </c>
      <c r="K38" s="611">
        <v>100</v>
      </c>
    </row>
    <row r="39" spans="1:11" s="145" customFormat="1" ht="27" customHeight="1">
      <c r="A39" s="681"/>
      <c r="B39" s="689" t="s">
        <v>481</v>
      </c>
      <c r="C39" s="17">
        <v>6.1821969969106965</v>
      </c>
      <c r="D39" s="688">
        <v>11.68905812199152</v>
      </c>
      <c r="E39" s="688">
        <v>19.868525037718221</v>
      </c>
      <c r="F39" s="688">
        <v>37.739780156620448</v>
      </c>
      <c r="G39" s="688">
        <v>51.648825346648451</v>
      </c>
      <c r="H39" s="688">
        <v>3.6604641138012783</v>
      </c>
      <c r="I39" s="688">
        <v>6.9473381708456055</v>
      </c>
      <c r="J39" s="688">
        <v>62.260219843379552</v>
      </c>
      <c r="K39" s="611">
        <v>100</v>
      </c>
    </row>
    <row r="40" spans="1:11" s="145" customFormat="1" ht="15" customHeight="1">
      <c r="A40" s="681"/>
      <c r="B40" s="687" t="s">
        <v>30</v>
      </c>
      <c r="C40" s="91" t="s">
        <v>29</v>
      </c>
      <c r="D40" s="516">
        <v>7.8059399782304473</v>
      </c>
      <c r="E40" s="516">
        <v>11.522313792567251</v>
      </c>
      <c r="F40" s="516">
        <v>21.785103405380191</v>
      </c>
      <c r="G40" s="516">
        <v>72.819157207277257</v>
      </c>
      <c r="H40" s="516" t="s">
        <v>29</v>
      </c>
      <c r="I40" s="516" t="s">
        <v>29</v>
      </c>
      <c r="J40" s="516">
        <v>78.214896594619816</v>
      </c>
      <c r="K40" s="611">
        <v>100</v>
      </c>
    </row>
    <row r="41" spans="1:11" s="145" customFormat="1" ht="15" customHeight="1">
      <c r="A41" s="683" t="s">
        <v>12</v>
      </c>
      <c r="B41" s="682" t="s">
        <v>32</v>
      </c>
      <c r="C41" s="88" t="s">
        <v>29</v>
      </c>
      <c r="D41" s="514" t="s">
        <v>29</v>
      </c>
      <c r="E41" s="514" t="s">
        <v>29</v>
      </c>
      <c r="F41" s="514" t="s">
        <v>29</v>
      </c>
      <c r="G41" s="514" t="s">
        <v>29</v>
      </c>
      <c r="H41" s="514" t="s">
        <v>29</v>
      </c>
      <c r="I41" s="514" t="s">
        <v>29</v>
      </c>
      <c r="J41" s="514" t="s">
        <v>29</v>
      </c>
      <c r="K41" s="721" t="s">
        <v>29</v>
      </c>
    </row>
    <row r="42" spans="1:11" s="145" customFormat="1" ht="27" customHeight="1">
      <c r="A42" s="683"/>
      <c r="B42" s="686" t="s">
        <v>481</v>
      </c>
      <c r="C42" s="15">
        <v>7.8314072059823259</v>
      </c>
      <c r="D42" s="685">
        <v>10.605030591434398</v>
      </c>
      <c r="E42" s="685">
        <v>21.985044187627466</v>
      </c>
      <c r="F42" s="685">
        <v>40.421481985044188</v>
      </c>
      <c r="G42" s="685">
        <v>53.74575118966689</v>
      </c>
      <c r="H42" s="685" t="s">
        <v>29</v>
      </c>
      <c r="I42" s="685" t="s">
        <v>29</v>
      </c>
      <c r="J42" s="685">
        <v>59.578518014955819</v>
      </c>
      <c r="K42" s="723">
        <v>100</v>
      </c>
    </row>
    <row r="43" spans="1:11" s="145" customFormat="1" ht="15" customHeight="1">
      <c r="A43" s="683"/>
      <c r="B43" s="682" t="s">
        <v>30</v>
      </c>
      <c r="C43" s="88" t="s">
        <v>29</v>
      </c>
      <c r="D43" s="514" t="s">
        <v>29</v>
      </c>
      <c r="E43" s="514" t="s">
        <v>29</v>
      </c>
      <c r="F43" s="514" t="s">
        <v>29</v>
      </c>
      <c r="G43" s="514">
        <v>74.960629921259851</v>
      </c>
      <c r="H43" s="514" t="s">
        <v>29</v>
      </c>
      <c r="I43" s="514">
        <v>0</v>
      </c>
      <c r="J43" s="514">
        <v>77.90026246719161</v>
      </c>
      <c r="K43" s="723">
        <v>100</v>
      </c>
    </row>
    <row r="44" spans="1:11" s="145" customFormat="1" ht="15" customHeight="1">
      <c r="A44" s="681" t="s">
        <v>13</v>
      </c>
      <c r="B44" s="687" t="s">
        <v>32</v>
      </c>
      <c r="C44" s="91">
        <v>17.90209014802905</v>
      </c>
      <c r="D44" s="516">
        <v>2.8552420025503125</v>
      </c>
      <c r="E44" s="516">
        <v>57.747962521483622</v>
      </c>
      <c r="F44" s="516">
        <v>78.510838831291224</v>
      </c>
      <c r="G44" s="516">
        <v>9.5082330764539567</v>
      </c>
      <c r="H44" s="516">
        <v>5.5497033874812898</v>
      </c>
      <c r="I44" s="516">
        <v>6.4423130232300272</v>
      </c>
      <c r="J44" s="516">
        <v>21.489161168708769</v>
      </c>
      <c r="K44" s="611">
        <v>100</v>
      </c>
    </row>
    <row r="45" spans="1:11" s="145" customFormat="1" ht="27" customHeight="1">
      <c r="A45" s="681"/>
      <c r="B45" s="689" t="s">
        <v>481</v>
      </c>
      <c r="C45" s="17">
        <v>5.0645877197974176</v>
      </c>
      <c r="D45" s="688">
        <v>7.0448984237182044</v>
      </c>
      <c r="E45" s="688">
        <v>26.199282990952028</v>
      </c>
      <c r="F45" s="688">
        <v>38.308769134467653</v>
      </c>
      <c r="G45" s="688">
        <v>50.956012063961765</v>
      </c>
      <c r="H45" s="688">
        <v>5.7872873157685083</v>
      </c>
      <c r="I45" s="688">
        <v>4.9422409378023096</v>
      </c>
      <c r="J45" s="688">
        <v>61.691230865532354</v>
      </c>
      <c r="K45" s="611">
        <v>100</v>
      </c>
    </row>
    <row r="46" spans="1:11" s="145" customFormat="1" ht="15" customHeight="1">
      <c r="A46" s="681"/>
      <c r="B46" s="687" t="s">
        <v>30</v>
      </c>
      <c r="C46" s="91" t="s">
        <v>29</v>
      </c>
      <c r="D46" s="516">
        <v>8.961952936001758</v>
      </c>
      <c r="E46" s="516">
        <v>8.1702221244776752</v>
      </c>
      <c r="F46" s="516">
        <v>17.84693204310534</v>
      </c>
      <c r="G46" s="516">
        <v>74.158786012755655</v>
      </c>
      <c r="H46" s="516" t="s">
        <v>29</v>
      </c>
      <c r="I46" s="516">
        <v>6.2788651858368141</v>
      </c>
      <c r="J46" s="516">
        <v>82.15306795689466</v>
      </c>
      <c r="K46" s="611">
        <v>100</v>
      </c>
    </row>
    <row r="47" spans="1:11" s="145" customFormat="1" ht="15" customHeight="1">
      <c r="A47" s="683" t="s">
        <v>14</v>
      </c>
      <c r="B47" s="682" t="s">
        <v>32</v>
      </c>
      <c r="C47" s="88">
        <v>19.433569346105788</v>
      </c>
      <c r="D47" s="514" t="s">
        <v>29</v>
      </c>
      <c r="E47" s="514">
        <v>53.21116201582673</v>
      </c>
      <c r="F47" s="514">
        <v>75.743440233236157</v>
      </c>
      <c r="G47" s="514">
        <v>8.7380258225739258</v>
      </c>
      <c r="H47" s="514">
        <v>7.6218242399000404</v>
      </c>
      <c r="I47" s="514">
        <v>7.8967097042898784</v>
      </c>
      <c r="J47" s="514">
        <v>24.25655976676385</v>
      </c>
      <c r="K47" s="723">
        <v>100</v>
      </c>
    </row>
    <row r="48" spans="1:11" s="145" customFormat="1" ht="27" customHeight="1">
      <c r="A48" s="683"/>
      <c r="B48" s="686" t="s">
        <v>481</v>
      </c>
      <c r="C48" s="15">
        <v>6.1212512471389164</v>
      </c>
      <c r="D48" s="685">
        <v>4.7068489934855329</v>
      </c>
      <c r="E48" s="685">
        <v>18.71001819355596</v>
      </c>
      <c r="F48" s="685">
        <v>29.538118434180411</v>
      </c>
      <c r="G48" s="685">
        <v>57.474030166089548</v>
      </c>
      <c r="H48" s="685">
        <v>9.1261224250249438</v>
      </c>
      <c r="I48" s="685">
        <v>3.8675978637243973</v>
      </c>
      <c r="J48" s="685">
        <v>70.461881565819596</v>
      </c>
      <c r="K48" s="723">
        <v>100</v>
      </c>
    </row>
    <row r="49" spans="1:11" s="145" customFormat="1" ht="15" customHeight="1">
      <c r="A49" s="683"/>
      <c r="B49" s="682" t="s">
        <v>30</v>
      </c>
      <c r="C49" s="88">
        <v>0</v>
      </c>
      <c r="D49" s="514" t="s">
        <v>29</v>
      </c>
      <c r="E49" s="514">
        <v>16.836594103058694</v>
      </c>
      <c r="F49" s="514">
        <v>23.03664921465969</v>
      </c>
      <c r="G49" s="514">
        <v>68.751722237531013</v>
      </c>
      <c r="H49" s="514" t="s">
        <v>29</v>
      </c>
      <c r="I49" s="514" t="s">
        <v>29</v>
      </c>
      <c r="J49" s="514">
        <v>76.96335078534031</v>
      </c>
      <c r="K49" s="723">
        <v>100</v>
      </c>
    </row>
    <row r="50" spans="1:11" s="145" customFormat="1" ht="15" customHeight="1">
      <c r="A50" s="681" t="s">
        <v>15</v>
      </c>
      <c r="B50" s="687" t="s">
        <v>32</v>
      </c>
      <c r="C50" s="91">
        <v>18.049010367577758</v>
      </c>
      <c r="D50" s="516">
        <v>6.4775940365007294</v>
      </c>
      <c r="E50" s="516">
        <v>50.081398337760263</v>
      </c>
      <c r="F50" s="516">
        <v>74.612286864878769</v>
      </c>
      <c r="G50" s="516">
        <v>12.059806357638593</v>
      </c>
      <c r="H50" s="516">
        <v>5.9549310256190555</v>
      </c>
      <c r="I50" s="516">
        <v>7.3815439979436208</v>
      </c>
      <c r="J50" s="516">
        <v>25.387713135121242</v>
      </c>
      <c r="K50" s="611">
        <v>100</v>
      </c>
    </row>
    <row r="51" spans="1:11" s="145" customFormat="1" ht="27" customHeight="1">
      <c r="A51" s="681"/>
      <c r="B51" s="689" t="s">
        <v>481</v>
      </c>
      <c r="C51" s="17">
        <v>6.8228419110108671</v>
      </c>
      <c r="D51" s="688">
        <v>11.641377896247693</v>
      </c>
      <c r="E51" s="688">
        <v>15.767890096370721</v>
      </c>
      <c r="F51" s="688">
        <v>34.226983801517321</v>
      </c>
      <c r="G51" s="688">
        <v>56.540906294853386</v>
      </c>
      <c r="H51" s="688">
        <v>3.3268402706581912</v>
      </c>
      <c r="I51" s="688">
        <v>5.8950174287471802</v>
      </c>
      <c r="J51" s="688">
        <v>65.773016198482665</v>
      </c>
      <c r="K51" s="611">
        <v>100</v>
      </c>
    </row>
    <row r="52" spans="1:11" s="145" customFormat="1" ht="15" customHeight="1">
      <c r="A52" s="681"/>
      <c r="B52" s="687" t="s">
        <v>30</v>
      </c>
      <c r="C52" s="91">
        <v>0</v>
      </c>
      <c r="D52" s="516" t="s">
        <v>29</v>
      </c>
      <c r="E52" s="516" t="s">
        <v>29</v>
      </c>
      <c r="F52" s="516">
        <v>19.025270758122744</v>
      </c>
      <c r="G52" s="516">
        <v>74.981949458483754</v>
      </c>
      <c r="H52" s="516">
        <v>0</v>
      </c>
      <c r="I52" s="516" t="s">
        <v>29</v>
      </c>
      <c r="J52" s="516">
        <v>80.974729241877256</v>
      </c>
      <c r="K52" s="611">
        <v>100</v>
      </c>
    </row>
    <row r="53" spans="1:11" s="145" customFormat="1" ht="15" customHeight="1">
      <c r="A53" s="683" t="s">
        <v>16</v>
      </c>
      <c r="B53" s="682" t="s">
        <v>32</v>
      </c>
      <c r="C53" s="88">
        <v>22.943722943722943</v>
      </c>
      <c r="D53" s="514" t="s">
        <v>29</v>
      </c>
      <c r="E53" s="514">
        <v>49.226963512677806</v>
      </c>
      <c r="F53" s="514">
        <v>77.087198515769941</v>
      </c>
      <c r="G53" s="514">
        <v>7.1840857555143272</v>
      </c>
      <c r="H53" s="514">
        <v>6.6068851783137479</v>
      </c>
      <c r="I53" s="514">
        <v>9.1321377035662739</v>
      </c>
      <c r="J53" s="514">
        <v>22.912801484230055</v>
      </c>
      <c r="K53" s="723">
        <v>100</v>
      </c>
    </row>
    <row r="54" spans="1:11" s="145" customFormat="1" ht="27" customHeight="1">
      <c r="A54" s="683"/>
      <c r="B54" s="686" t="s">
        <v>481</v>
      </c>
      <c r="C54" s="15">
        <v>5.1184784868010809</v>
      </c>
      <c r="D54" s="685">
        <v>5.2068177094159225</v>
      </c>
      <c r="E54" s="685">
        <v>17.901683641654536</v>
      </c>
      <c r="F54" s="685">
        <v>28.211390563292454</v>
      </c>
      <c r="G54" s="685">
        <v>59.686135938474337</v>
      </c>
      <c r="H54" s="685">
        <v>4.7963001454998961</v>
      </c>
      <c r="I54" s="685">
        <v>7.3009769278736227</v>
      </c>
      <c r="J54" s="684">
        <v>71.788609436707546</v>
      </c>
      <c r="K54" s="723">
        <v>100</v>
      </c>
    </row>
    <row r="55" spans="1:11" s="145" customFormat="1" ht="15" customHeight="1">
      <c r="A55" s="683"/>
      <c r="B55" s="682" t="s">
        <v>30</v>
      </c>
      <c r="C55" s="88" t="s">
        <v>29</v>
      </c>
      <c r="D55" s="514" t="s">
        <v>29</v>
      </c>
      <c r="E55" s="514">
        <v>11.251758087201127</v>
      </c>
      <c r="F55" s="514">
        <v>15.471167369901551</v>
      </c>
      <c r="G55" s="514">
        <v>77.958609604179244</v>
      </c>
      <c r="H55" s="514" t="s">
        <v>29</v>
      </c>
      <c r="I55" s="514" t="s">
        <v>29</v>
      </c>
      <c r="J55" s="514">
        <v>84.528832630098449</v>
      </c>
      <c r="K55" s="723">
        <v>100</v>
      </c>
    </row>
    <row r="56" spans="1:11" s="145" customFormat="1" ht="15" customHeight="1">
      <c r="A56" s="677" t="s">
        <v>17</v>
      </c>
      <c r="B56" s="676" t="s">
        <v>32</v>
      </c>
      <c r="C56" s="85">
        <v>17.52848870447858</v>
      </c>
      <c r="D56" s="85">
        <v>6.6007162072581771</v>
      </c>
      <c r="E56" s="85">
        <v>53.838478077113294</v>
      </c>
      <c r="F56" s="85">
        <v>77.968209096042614</v>
      </c>
      <c r="G56" s="85">
        <v>10.287675412906465</v>
      </c>
      <c r="H56" s="85">
        <v>4.342313398547244</v>
      </c>
      <c r="I56" s="85">
        <v>7.4016267234394792</v>
      </c>
      <c r="J56" s="85">
        <v>22.031790903957386</v>
      </c>
      <c r="K56" s="156">
        <v>100</v>
      </c>
    </row>
    <row r="57" spans="1:11" s="145" customFormat="1" ht="27" customHeight="1">
      <c r="A57" s="677"/>
      <c r="B57" s="680" t="s">
        <v>481</v>
      </c>
      <c r="C57" s="11">
        <v>5.9590502565033825</v>
      </c>
      <c r="D57" s="11">
        <v>10.872565487810416</v>
      </c>
      <c r="E57" s="11">
        <v>21.045383695767317</v>
      </c>
      <c r="F57" s="11">
        <v>37.876999440081107</v>
      </c>
      <c r="G57" s="11">
        <v>52.7796189524977</v>
      </c>
      <c r="H57" s="11">
        <v>4.1943977845371583</v>
      </c>
      <c r="I57" s="11">
        <v>5.1488324934550018</v>
      </c>
      <c r="J57" s="11">
        <v>62.123000559918886</v>
      </c>
      <c r="K57" s="156">
        <v>100</v>
      </c>
    </row>
    <row r="58" spans="1:11" s="145" customFormat="1" ht="15" customHeight="1">
      <c r="A58" s="677"/>
      <c r="B58" s="676" t="s">
        <v>30</v>
      </c>
      <c r="C58" s="85">
        <v>0.89379224209149988</v>
      </c>
      <c r="D58" s="85">
        <v>11.6596303837322</v>
      </c>
      <c r="E58" s="85">
        <v>8.5391635821944085</v>
      </c>
      <c r="F58" s="85">
        <v>21.091935704202903</v>
      </c>
      <c r="G58" s="85">
        <v>73.082152126822223</v>
      </c>
      <c r="H58" s="85">
        <v>1.7934390185198439</v>
      </c>
      <c r="I58" s="85">
        <v>4.0311721428246177</v>
      </c>
      <c r="J58" s="85">
        <v>78.908064295797104</v>
      </c>
      <c r="K58" s="156">
        <v>100</v>
      </c>
    </row>
    <row r="59" spans="1:11" s="145" customFormat="1" ht="3.95" customHeight="1">
      <c r="A59" s="681"/>
      <c r="B59" s="681"/>
      <c r="C59" s="637"/>
      <c r="D59" s="637"/>
      <c r="E59" s="637"/>
      <c r="F59" s="637"/>
      <c r="G59" s="637"/>
      <c r="H59" s="637"/>
      <c r="I59" s="637"/>
      <c r="J59" s="637"/>
      <c r="K59" s="612"/>
    </row>
    <row r="60" spans="1:11" s="145" customFormat="1" ht="15" customHeight="1">
      <c r="A60" s="677" t="s">
        <v>18</v>
      </c>
      <c r="B60" s="676" t="s">
        <v>32</v>
      </c>
      <c r="C60" s="182" t="s">
        <v>139</v>
      </c>
      <c r="D60" s="215">
        <v>9.5299124652111509</v>
      </c>
      <c r="E60" s="215">
        <v>56.843646338599562</v>
      </c>
      <c r="F60" s="512">
        <v>69.244632949903348</v>
      </c>
      <c r="G60" s="512">
        <v>15.463746531094728</v>
      </c>
      <c r="H60" s="512">
        <v>5.7932275077616957</v>
      </c>
      <c r="I60" s="512">
        <v>9.4983930112402213</v>
      </c>
      <c r="J60" s="512">
        <v>30.755367050096652</v>
      </c>
      <c r="K60" s="724">
        <v>100</v>
      </c>
    </row>
    <row r="61" spans="1:11" s="145" customFormat="1" ht="27" customHeight="1">
      <c r="A61" s="677"/>
      <c r="B61" s="680" t="s">
        <v>481</v>
      </c>
      <c r="C61" s="101" t="s">
        <v>139</v>
      </c>
      <c r="D61" s="679">
        <v>13.846213983031491</v>
      </c>
      <c r="E61" s="679">
        <v>28.017354351458494</v>
      </c>
      <c r="F61" s="678">
        <v>42.352582216397309</v>
      </c>
      <c r="G61" s="678">
        <v>41.755754177085052</v>
      </c>
      <c r="H61" s="678">
        <v>7.4042999646484313</v>
      </c>
      <c r="I61" s="678">
        <v>8.7434302973782891</v>
      </c>
      <c r="J61" s="678">
        <v>57.647417783602691</v>
      </c>
      <c r="K61" s="724">
        <v>100</v>
      </c>
    </row>
    <row r="62" spans="1:11" s="145" customFormat="1" ht="15" customHeight="1">
      <c r="A62" s="677"/>
      <c r="B62" s="676" t="s">
        <v>30</v>
      </c>
      <c r="C62" s="182" t="s">
        <v>139</v>
      </c>
      <c r="D62" s="215">
        <v>12.843026653013938</v>
      </c>
      <c r="E62" s="215">
        <v>13.83975946409268</v>
      </c>
      <c r="F62" s="512">
        <v>26.204996960566262</v>
      </c>
      <c r="G62" s="512">
        <v>61.503964490860731</v>
      </c>
      <c r="H62" s="512">
        <v>6.9386985521922062</v>
      </c>
      <c r="I62" s="512">
        <v>6.4464813028710761</v>
      </c>
      <c r="J62" s="512">
        <v>74.565738244156279</v>
      </c>
      <c r="K62" s="724">
        <v>100</v>
      </c>
    </row>
    <row r="63" spans="1:11" s="145" customFormat="1">
      <c r="A63" s="10"/>
      <c r="B63" s="511"/>
      <c r="C63" s="511"/>
      <c r="D63" s="511"/>
      <c r="E63" s="511"/>
      <c r="F63" s="511"/>
      <c r="G63" s="511"/>
      <c r="H63" s="511"/>
      <c r="I63" s="511"/>
      <c r="J63" s="511"/>
      <c r="K63" s="675"/>
    </row>
    <row r="64" spans="1:11" s="145" customFormat="1">
      <c r="A64" s="10"/>
      <c r="B64" s="511"/>
      <c r="C64" s="511"/>
      <c r="D64" s="511"/>
      <c r="E64" s="511"/>
      <c r="F64" s="511"/>
      <c r="G64" s="511"/>
      <c r="H64" s="511"/>
      <c r="I64" s="511"/>
      <c r="J64" s="511"/>
      <c r="K64" s="675"/>
    </row>
    <row r="65" spans="1:11" s="145" customFormat="1">
      <c r="A65" s="79" t="s">
        <v>28</v>
      </c>
      <c r="B65" s="511"/>
      <c r="C65" s="511"/>
      <c r="D65" s="511"/>
      <c r="E65" s="511"/>
      <c r="F65" s="511"/>
      <c r="G65" s="511"/>
      <c r="H65" s="511"/>
      <c r="I65" s="511"/>
      <c r="J65" s="511"/>
      <c r="K65" s="675"/>
    </row>
  </sheetData>
  <mergeCells count="1">
    <mergeCell ref="K6:K7"/>
  </mergeCells>
  <conditionalFormatting sqref="C60:K60">
    <cfRule type="expression" dxfId="6" priority="1" stopIfTrue="1">
      <formula>#REF!=1</formula>
    </cfRule>
  </conditionalFormatting>
  <conditionalFormatting sqref="D62:K62 C61:K61">
    <cfRule type="expression" dxfId="5" priority="2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66" orientation="portrait" r:id="rId1"/>
  <headerFooter alignWithMargins="0">
    <oddHeader>&amp;C&amp;8-53-</oddHeader>
    <oddFooter>&amp;C&amp;8Statistische Ämter des Bundes und der Länder, Internationale Bildungsindikatoren, 2014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baseColWidth="10" defaultColWidth="9.140625" defaultRowHeight="12.75"/>
  <cols>
    <col min="1" max="1" width="25.7109375" style="5" customWidth="1"/>
    <col min="2" max="4" width="17.7109375" style="4" customWidth="1"/>
    <col min="5" max="16384" width="9.140625" style="6"/>
  </cols>
  <sheetData>
    <row r="1" spans="1:4">
      <c r="A1" s="739" t="s">
        <v>461</v>
      </c>
    </row>
    <row r="2" spans="1:4">
      <c r="D2" s="28"/>
    </row>
    <row r="3" spans="1:4" s="736" customFormat="1" ht="15" customHeight="1">
      <c r="A3" s="115" t="s">
        <v>570</v>
      </c>
      <c r="B3" s="738"/>
      <c r="C3" s="738"/>
      <c r="D3" s="737"/>
    </row>
    <row r="4" spans="1:4" ht="15" customHeight="1">
      <c r="A4" s="734" t="s">
        <v>569</v>
      </c>
      <c r="B4" s="735"/>
      <c r="C4" s="735"/>
      <c r="D4" s="735"/>
    </row>
    <row r="5" spans="1:4" ht="15" customHeight="1">
      <c r="A5" s="734" t="s">
        <v>568</v>
      </c>
      <c r="B5" s="734"/>
      <c r="C5" s="734"/>
      <c r="D5" s="734"/>
    </row>
    <row r="6" spans="1:4" ht="12.75" customHeight="1">
      <c r="A6" s="734"/>
      <c r="B6" s="734"/>
      <c r="C6" s="734"/>
      <c r="D6" s="734"/>
    </row>
    <row r="7" spans="1:4" ht="12.75" customHeight="1">
      <c r="A7" s="733" t="s">
        <v>0</v>
      </c>
      <c r="B7" s="732" t="s">
        <v>57</v>
      </c>
      <c r="C7" s="732" t="s">
        <v>102</v>
      </c>
      <c r="D7" s="446" t="s">
        <v>101</v>
      </c>
    </row>
    <row r="8" spans="1:4" ht="15" customHeight="1">
      <c r="A8" s="730" t="s">
        <v>1</v>
      </c>
      <c r="B8" s="91">
        <v>9.1124822021831982</v>
      </c>
      <c r="C8" s="91">
        <v>9.3026767848378444</v>
      </c>
      <c r="D8" s="91">
        <v>8.921482134980149</v>
      </c>
    </row>
    <row r="9" spans="1:4" ht="15" customHeight="1">
      <c r="A9" s="193" t="s">
        <v>2</v>
      </c>
      <c r="B9" s="399">
        <v>7.5504205793112984</v>
      </c>
      <c r="C9" s="399">
        <v>7.8077724639594903</v>
      </c>
      <c r="D9" s="399">
        <v>7.2916335880507059</v>
      </c>
    </row>
    <row r="10" spans="1:4" ht="15" customHeight="1">
      <c r="A10" s="730" t="s">
        <v>3</v>
      </c>
      <c r="B10" s="91">
        <v>10.130871641526786</v>
      </c>
      <c r="C10" s="91">
        <v>9.9087861542059716</v>
      </c>
      <c r="D10" s="91">
        <v>10.358146416053538</v>
      </c>
    </row>
    <row r="11" spans="1:4" ht="15" customHeight="1">
      <c r="A11" s="193" t="s">
        <v>4</v>
      </c>
      <c r="B11" s="399">
        <v>6.8810119176145266</v>
      </c>
      <c r="C11" s="399">
        <v>6.2961544773261853</v>
      </c>
      <c r="D11" s="399">
        <v>7.4895308396621463</v>
      </c>
    </row>
    <row r="12" spans="1:4" ht="15" customHeight="1">
      <c r="A12" s="730" t="s">
        <v>5</v>
      </c>
      <c r="B12" s="91">
        <v>10.611939471204479</v>
      </c>
      <c r="C12" s="91">
        <v>10.900786881637595</v>
      </c>
      <c r="D12" s="91">
        <v>10.318834105756881</v>
      </c>
    </row>
    <row r="13" spans="1:4" ht="15" customHeight="1">
      <c r="A13" s="193" t="s">
        <v>6</v>
      </c>
      <c r="B13" s="399">
        <v>9.1443034061709056</v>
      </c>
      <c r="C13" s="399">
        <v>8.8368420038906752</v>
      </c>
      <c r="D13" s="399">
        <v>9.4536715827826114</v>
      </c>
    </row>
    <row r="14" spans="1:4" ht="15" customHeight="1">
      <c r="A14" s="730" t="s">
        <v>7</v>
      </c>
      <c r="B14" s="91">
        <v>9.3966012545386697</v>
      </c>
      <c r="C14" s="91">
        <v>9.8556793982785944</v>
      </c>
      <c r="D14" s="91">
        <v>8.9388481762099943</v>
      </c>
    </row>
    <row r="15" spans="1:4" ht="15" customHeight="1">
      <c r="A15" s="193" t="s">
        <v>8</v>
      </c>
      <c r="B15" s="399">
        <v>7.3634537718938295</v>
      </c>
      <c r="C15" s="399">
        <v>6.4379679370585006</v>
      </c>
      <c r="D15" s="399">
        <v>8.3289206601359105</v>
      </c>
    </row>
    <row r="16" spans="1:4" ht="15" customHeight="1">
      <c r="A16" s="730" t="s">
        <v>9</v>
      </c>
      <c r="B16" s="91">
        <v>6.826139606488435</v>
      </c>
      <c r="C16" s="91">
        <v>7.3908760265754063</v>
      </c>
      <c r="D16" s="91">
        <v>6.2553968546069676</v>
      </c>
    </row>
    <row r="17" spans="1:4" ht="15" customHeight="1">
      <c r="A17" s="193" t="s">
        <v>10</v>
      </c>
      <c r="B17" s="399">
        <v>7.1346664686762695</v>
      </c>
      <c r="C17" s="399">
        <v>7.3205204192865168</v>
      </c>
      <c r="D17" s="399">
        <v>6.9505962521294702</v>
      </c>
    </row>
    <row r="18" spans="1:4" ht="15" customHeight="1">
      <c r="A18" s="730" t="s">
        <v>11</v>
      </c>
      <c r="B18" s="91">
        <v>8.0761491744687106</v>
      </c>
      <c r="C18" s="91">
        <v>8.8237458378557374</v>
      </c>
      <c r="D18" s="91">
        <v>7.3301456484430219</v>
      </c>
    </row>
    <row r="19" spans="1:4" ht="15" customHeight="1">
      <c r="A19" s="193" t="s">
        <v>12</v>
      </c>
      <c r="B19" s="399">
        <v>6.5420897891452183</v>
      </c>
      <c r="C19" s="399">
        <v>7.2171628091141429</v>
      </c>
      <c r="D19" s="399">
        <v>5.8640636297903104</v>
      </c>
    </row>
    <row r="20" spans="1:4" ht="15" customHeight="1">
      <c r="A20" s="730" t="s">
        <v>13</v>
      </c>
      <c r="B20" s="91">
        <v>7.6134293553426033</v>
      </c>
      <c r="C20" s="91">
        <v>7.0973660070763973</v>
      </c>
      <c r="D20" s="91">
        <v>8.1555857410330788</v>
      </c>
    </row>
    <row r="21" spans="1:4" ht="15" customHeight="1">
      <c r="A21" s="193" t="s">
        <v>14</v>
      </c>
      <c r="B21" s="399">
        <v>6.8287534691005733</v>
      </c>
      <c r="C21" s="399">
        <v>6.179247462534847</v>
      </c>
      <c r="D21" s="399">
        <v>7.498253635613132</v>
      </c>
    </row>
    <row r="22" spans="1:4" ht="15" customHeight="1">
      <c r="A22" s="730" t="s">
        <v>15</v>
      </c>
      <c r="B22" s="91">
        <v>7.8486988257695973</v>
      </c>
      <c r="C22" s="91">
        <v>8.0730373528593944</v>
      </c>
      <c r="D22" s="91">
        <v>7.6249587322548704</v>
      </c>
    </row>
    <row r="23" spans="1:4" ht="15" customHeight="1">
      <c r="A23" s="193" t="s">
        <v>16</v>
      </c>
      <c r="B23" s="399">
        <v>8.1916414429811581</v>
      </c>
      <c r="C23" s="399">
        <v>7.6182639611246525</v>
      </c>
      <c r="D23" s="399">
        <v>8.7990526627413583</v>
      </c>
    </row>
    <row r="24" spans="1:4" ht="15" customHeight="1">
      <c r="A24" s="731" t="s">
        <v>17</v>
      </c>
      <c r="B24" s="85">
        <v>7.9095874063464064</v>
      </c>
      <c r="C24" s="85">
        <v>8.0389875032886682</v>
      </c>
      <c r="D24" s="85">
        <v>7.7791851382731689</v>
      </c>
    </row>
    <row r="25" spans="1:4" ht="15" customHeight="1">
      <c r="A25" s="731" t="s">
        <v>206</v>
      </c>
      <c r="B25" s="85">
        <v>8.9</v>
      </c>
      <c r="C25" s="85">
        <v>8.1999999999999993</v>
      </c>
      <c r="D25" s="85">
        <v>9.6</v>
      </c>
    </row>
    <row r="26" spans="1:4" ht="25.5" customHeight="1">
      <c r="A26" s="10"/>
      <c r="B26" s="106"/>
      <c r="C26" s="106"/>
      <c r="D26" s="106"/>
    </row>
    <row r="27" spans="1:4">
      <c r="A27" s="79" t="s">
        <v>28</v>
      </c>
      <c r="B27" s="106"/>
      <c r="C27" s="106"/>
      <c r="D27" s="106"/>
    </row>
  </sheetData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&amp;C&amp;8-54-</oddHeader>
    <oddFooter>&amp;C&amp;8Statistische Ämter des Bundes und der Länder, Internationale Bildungsindikatoren, 2014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baseColWidth="10" defaultRowHeight="11.25"/>
  <cols>
    <col min="1" max="1" width="24" style="491" customWidth="1"/>
    <col min="2" max="7" width="16.7109375" style="491" customWidth="1"/>
    <col min="8" max="16384" width="11.42578125" style="490"/>
  </cols>
  <sheetData>
    <row r="1" spans="1:7" ht="12.75">
      <c r="A1" s="739" t="s">
        <v>461</v>
      </c>
    </row>
    <row r="2" spans="1:7" ht="12.75">
      <c r="G2" s="510"/>
    </row>
    <row r="3" spans="1:7" s="506" customFormat="1" ht="15" customHeight="1">
      <c r="A3" s="509" t="s">
        <v>359</v>
      </c>
      <c r="B3" s="508"/>
      <c r="C3" s="508"/>
      <c r="D3" s="508"/>
      <c r="E3" s="508"/>
      <c r="F3" s="508"/>
      <c r="G3" s="507"/>
    </row>
    <row r="4" spans="1:7" ht="15" customHeight="1">
      <c r="A4" s="505" t="s">
        <v>358</v>
      </c>
      <c r="B4" s="505"/>
      <c r="C4" s="505"/>
      <c r="D4" s="505"/>
      <c r="E4" s="505"/>
      <c r="F4" s="505"/>
      <c r="G4" s="505"/>
    </row>
    <row r="5" spans="1:7" ht="12.75">
      <c r="A5" s="504"/>
      <c r="B5" s="503"/>
      <c r="C5" s="495"/>
      <c r="D5" s="503"/>
      <c r="E5" s="502"/>
      <c r="F5" s="502"/>
      <c r="G5" s="501"/>
    </row>
    <row r="6" spans="1:7" ht="25.5">
      <c r="A6" s="485"/>
      <c r="B6" s="694" t="s">
        <v>228</v>
      </c>
      <c r="C6" s="694"/>
      <c r="D6" s="694"/>
      <c r="E6" s="694" t="s">
        <v>227</v>
      </c>
      <c r="F6" s="694"/>
      <c r="G6" s="694"/>
    </row>
    <row r="7" spans="1:7" ht="12.75">
      <c r="A7" s="693" t="s">
        <v>0</v>
      </c>
      <c r="B7" s="484" t="s">
        <v>201</v>
      </c>
      <c r="C7" s="484" t="s">
        <v>200</v>
      </c>
      <c r="D7" s="484" t="s">
        <v>257</v>
      </c>
      <c r="E7" s="484" t="s">
        <v>201</v>
      </c>
      <c r="F7" s="484" t="s">
        <v>200</v>
      </c>
      <c r="G7" s="484" t="s">
        <v>257</v>
      </c>
    </row>
    <row r="8" spans="1:7" s="498" customFormat="1" ht="15" customHeight="1">
      <c r="A8" s="289" t="s">
        <v>1</v>
      </c>
      <c r="B8" s="500">
        <v>19.567056323060573</v>
      </c>
      <c r="C8" s="500">
        <v>23.011188811188813</v>
      </c>
      <c r="D8" s="500">
        <v>19.693114921934988</v>
      </c>
      <c r="E8" s="500">
        <v>23.890132495373312</v>
      </c>
      <c r="F8" s="500">
        <v>22.452267310592688</v>
      </c>
      <c r="G8" s="500">
        <v>23.758801529075328</v>
      </c>
    </row>
    <row r="9" spans="1:7" s="498" customFormat="1" ht="15" customHeight="1">
      <c r="A9" s="287" t="s">
        <v>2</v>
      </c>
      <c r="B9" s="499">
        <v>21.511060574736408</v>
      </c>
      <c r="C9" s="499">
        <v>21.843329253365972</v>
      </c>
      <c r="D9" s="499">
        <v>21.524522687825439</v>
      </c>
      <c r="E9" s="499">
        <v>24.115036669993355</v>
      </c>
      <c r="F9" s="499">
        <v>25.217906005568533</v>
      </c>
      <c r="G9" s="499">
        <v>24.252953123783843</v>
      </c>
    </row>
    <row r="10" spans="1:7" s="498" customFormat="1" ht="15" customHeight="1">
      <c r="A10" s="289" t="s">
        <v>3</v>
      </c>
      <c r="B10" s="500">
        <v>22.859254046446164</v>
      </c>
      <c r="C10" s="500">
        <v>21.881048387096776</v>
      </c>
      <c r="D10" s="500">
        <v>22.757301954192059</v>
      </c>
      <c r="E10" s="500">
        <v>24.752347826086957</v>
      </c>
      <c r="F10" s="500">
        <v>22.970790378006871</v>
      </c>
      <c r="G10" s="500">
        <v>24.58859759949463</v>
      </c>
    </row>
    <row r="11" spans="1:7" s="498" customFormat="1" ht="15" customHeight="1">
      <c r="A11" s="287" t="s">
        <v>4</v>
      </c>
      <c r="B11" s="499">
        <v>21.880989180834622</v>
      </c>
      <c r="C11" s="499">
        <v>18.993788819875775</v>
      </c>
      <c r="D11" s="499">
        <v>21.619623278043296</v>
      </c>
      <c r="E11" s="499">
        <v>23.004909944813072</v>
      </c>
      <c r="F11" s="499">
        <v>18.949363358020378</v>
      </c>
      <c r="G11" s="499">
        <v>22.594600335789927</v>
      </c>
    </row>
    <row r="12" spans="1:7" s="498" customFormat="1" ht="15" customHeight="1">
      <c r="A12" s="289" t="s">
        <v>5</v>
      </c>
      <c r="B12" s="500">
        <v>20.176344086021505</v>
      </c>
      <c r="C12" s="500">
        <v>24.078651685393258</v>
      </c>
      <c r="D12" s="500">
        <v>20.517173699705594</v>
      </c>
      <c r="E12" s="500">
        <v>22.752538574038201</v>
      </c>
      <c r="F12" s="500">
        <v>25.242647058823529</v>
      </c>
      <c r="G12" s="500">
        <v>22.972793535303175</v>
      </c>
    </row>
    <row r="13" spans="1:7" s="498" customFormat="1" ht="15" customHeight="1">
      <c r="A13" s="287" t="s">
        <v>6</v>
      </c>
      <c r="B13" s="499">
        <v>20.707468879668049</v>
      </c>
      <c r="C13" s="499">
        <v>24.635761589403973</v>
      </c>
      <c r="D13" s="499">
        <v>21.14491150442478</v>
      </c>
      <c r="E13" s="499">
        <v>24.57755904610292</v>
      </c>
      <c r="F13" s="499">
        <v>23.907312879820537</v>
      </c>
      <c r="G13" s="499">
        <v>24.512174880447194</v>
      </c>
    </row>
    <row r="14" spans="1:7" s="498" customFormat="1" ht="15" customHeight="1">
      <c r="A14" s="289" t="s">
        <v>7</v>
      </c>
      <c r="B14" s="500">
        <v>19.603400515808577</v>
      </c>
      <c r="C14" s="500">
        <v>20.005730659025787</v>
      </c>
      <c r="D14" s="500">
        <v>19.616380107228693</v>
      </c>
      <c r="E14" s="500">
        <v>24.25934031397065</v>
      </c>
      <c r="F14" s="500">
        <v>23.918227387881249</v>
      </c>
      <c r="G14" s="500">
        <v>24.23562549942746</v>
      </c>
    </row>
    <row r="15" spans="1:7" s="498" customFormat="1" ht="15" customHeight="1">
      <c r="A15" s="287" t="s">
        <v>8</v>
      </c>
      <c r="B15" s="499">
        <v>19.773862622658342</v>
      </c>
      <c r="C15" s="499">
        <v>19.467181467181469</v>
      </c>
      <c r="D15" s="499">
        <v>19.742103158736505</v>
      </c>
      <c r="E15" s="499">
        <v>20.632789317507417</v>
      </c>
      <c r="F15" s="499">
        <v>19.090614886731391</v>
      </c>
      <c r="G15" s="499">
        <v>20.474209650582363</v>
      </c>
    </row>
    <row r="16" spans="1:7" s="498" customFormat="1" ht="15" customHeight="1">
      <c r="A16" s="289" t="s">
        <v>9</v>
      </c>
      <c r="B16" s="500">
        <v>20.27222801529371</v>
      </c>
      <c r="C16" s="500">
        <v>19.603305785123968</v>
      </c>
      <c r="D16" s="500">
        <v>20.261160866889998</v>
      </c>
      <c r="E16" s="500">
        <v>23.971633393634701</v>
      </c>
      <c r="F16" s="500">
        <v>24.68939916452447</v>
      </c>
      <c r="G16" s="500">
        <v>24.019655491891687</v>
      </c>
    </row>
    <row r="17" spans="1:7" s="498" customFormat="1" ht="15" customHeight="1">
      <c r="A17" s="287" t="s">
        <v>10</v>
      </c>
      <c r="B17" s="499">
        <v>23.198993710691823</v>
      </c>
      <c r="C17" s="499">
        <v>22.307262569832403</v>
      </c>
      <c r="D17" s="499">
        <v>23.182109865312743</v>
      </c>
      <c r="E17" s="499">
        <v>26.521094190637339</v>
      </c>
      <c r="F17" s="499">
        <v>28.957913455838767</v>
      </c>
      <c r="G17" s="499">
        <v>26.732811453880618</v>
      </c>
    </row>
    <row r="18" spans="1:7" s="498" customFormat="1" ht="15" customHeight="1">
      <c r="A18" s="289" t="s">
        <v>11</v>
      </c>
      <c r="B18" s="500">
        <v>19.841526150328665</v>
      </c>
      <c r="C18" s="500">
        <v>21.128205128205124</v>
      </c>
      <c r="D18" s="500">
        <v>19.869583449818283</v>
      </c>
      <c r="E18" s="500">
        <v>24.503753669127569</v>
      </c>
      <c r="F18" s="500">
        <v>27.209730793646024</v>
      </c>
      <c r="G18" s="500">
        <v>24.727180236538498</v>
      </c>
    </row>
    <row r="19" spans="1:7" s="498" customFormat="1" ht="15" customHeight="1">
      <c r="A19" s="287" t="s">
        <v>12</v>
      </c>
      <c r="B19" s="499">
        <v>20.640763462849353</v>
      </c>
      <c r="C19" s="499">
        <v>20.52</v>
      </c>
      <c r="D19" s="499">
        <v>20.636783124588003</v>
      </c>
      <c r="E19" s="499">
        <v>24.660773480662982</v>
      </c>
      <c r="F19" s="499">
        <v>21.791304347826088</v>
      </c>
      <c r="G19" s="499">
        <v>24.337254901960783</v>
      </c>
    </row>
    <row r="20" spans="1:7" s="498" customFormat="1" ht="15" customHeight="1">
      <c r="A20" s="289" t="s">
        <v>13</v>
      </c>
      <c r="B20" s="500">
        <v>19.930410577592205</v>
      </c>
      <c r="C20" s="500">
        <v>19.814569536423843</v>
      </c>
      <c r="D20" s="500">
        <v>19.921948072891468</v>
      </c>
      <c r="E20" s="500">
        <v>23.056009334889147</v>
      </c>
      <c r="F20" s="500">
        <v>21.145092460881934</v>
      </c>
      <c r="G20" s="500">
        <v>22.855565502834974</v>
      </c>
    </row>
    <row r="21" spans="1:7" s="498" customFormat="1" ht="15" customHeight="1">
      <c r="A21" s="287" t="s">
        <v>14</v>
      </c>
      <c r="B21" s="499">
        <v>17.898863305158844</v>
      </c>
      <c r="C21" s="499">
        <v>18.376518218623481</v>
      </c>
      <c r="D21" s="499">
        <v>17.930940728656878</v>
      </c>
      <c r="E21" s="499">
        <v>21.845530726256982</v>
      </c>
      <c r="F21" s="499">
        <v>22.339222614840988</v>
      </c>
      <c r="G21" s="499">
        <v>21.88169816205022</v>
      </c>
    </row>
    <row r="22" spans="1:7" s="498" customFormat="1" ht="15" customHeight="1">
      <c r="A22" s="289" t="s">
        <v>15</v>
      </c>
      <c r="B22" s="500">
        <v>21.49462365591398</v>
      </c>
      <c r="C22" s="500">
        <v>20.215859030837006</v>
      </c>
      <c r="D22" s="500">
        <v>21.43510354726266</v>
      </c>
      <c r="E22" s="500">
        <v>24.148579271422086</v>
      </c>
      <c r="F22" s="500">
        <v>21.043016415710614</v>
      </c>
      <c r="G22" s="500">
        <v>24.004702014314748</v>
      </c>
    </row>
    <row r="23" spans="1:7" s="498" customFormat="1" ht="15" customHeight="1">
      <c r="A23" s="287" t="s">
        <v>16</v>
      </c>
      <c r="B23" s="499">
        <v>19.54630205096333</v>
      </c>
      <c r="C23" s="499">
        <v>18.504545454545458</v>
      </c>
      <c r="D23" s="499">
        <v>19.479639325189062</v>
      </c>
      <c r="E23" s="499">
        <v>20.121159130652011</v>
      </c>
      <c r="F23" s="499">
        <v>21.38174273858921</v>
      </c>
      <c r="G23" s="499">
        <v>20.192742695570217</v>
      </c>
    </row>
    <row r="24" spans="1:7" s="496" customFormat="1" ht="15" customHeight="1">
      <c r="A24" s="284" t="s">
        <v>17</v>
      </c>
      <c r="B24" s="497">
        <v>20.982794984510079</v>
      </c>
      <c r="C24" s="497">
        <v>21.181353767560662</v>
      </c>
      <c r="D24" s="497">
        <v>20.99086125111177</v>
      </c>
      <c r="E24" s="497">
        <v>24.512873530134431</v>
      </c>
      <c r="F24" s="497">
        <v>23.981784299542557</v>
      </c>
      <c r="G24" s="497">
        <v>24.463773136128456</v>
      </c>
    </row>
    <row r="25" spans="1:7" s="496" customFormat="1" ht="15" customHeight="1">
      <c r="A25" s="395" t="s">
        <v>18</v>
      </c>
      <c r="B25" s="367">
        <v>21.301773391684407</v>
      </c>
      <c r="C25" s="367">
        <v>20.542406361021015</v>
      </c>
      <c r="D25" s="367">
        <v>21.348411506265666</v>
      </c>
      <c r="E25" s="367">
        <v>23.621519499444091</v>
      </c>
      <c r="F25" s="367">
        <v>22.052829151261008</v>
      </c>
      <c r="G25" s="367">
        <v>23.515343946977023</v>
      </c>
    </row>
    <row r="26" spans="1:7" ht="25.5" customHeight="1">
      <c r="A26" s="495"/>
      <c r="B26" s="495"/>
      <c r="C26" s="495"/>
      <c r="D26" s="495"/>
      <c r="E26" s="495"/>
      <c r="F26" s="495"/>
      <c r="G26" s="495"/>
    </row>
    <row r="27" spans="1:7" s="492" customFormat="1" ht="12.75">
      <c r="A27" s="494" t="s">
        <v>28</v>
      </c>
      <c r="B27" s="493"/>
      <c r="C27" s="493"/>
      <c r="D27" s="493"/>
      <c r="E27" s="493"/>
      <c r="F27" s="493"/>
      <c r="G27" s="493"/>
    </row>
  </sheetData>
  <conditionalFormatting sqref="B25:G25">
    <cfRule type="expression" dxfId="4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19685039370078741" footer="0"/>
  <pageSetup paperSize="9" scale="70" orientation="portrait" r:id="rId1"/>
  <headerFooter alignWithMargins="0">
    <oddHeader>&amp;C&amp;8-55-</oddHeader>
    <oddFooter>&amp;C&amp;8Statistische Ämter des Bundes und der Länder, Internationale Bildungsindikatoren, 2014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baseColWidth="10" defaultRowHeight="12.75"/>
  <cols>
    <col min="1" max="1" width="24" style="464" customWidth="1"/>
    <col min="2" max="7" width="16.7109375" style="464" customWidth="1"/>
    <col min="8" max="16384" width="11.42578125" style="462"/>
  </cols>
  <sheetData>
    <row r="1" spans="1:7">
      <c r="A1" s="739" t="s">
        <v>461</v>
      </c>
    </row>
    <row r="2" spans="1:7">
      <c r="G2" s="172"/>
    </row>
    <row r="3" spans="1:7" s="487" customFormat="1" ht="15" customHeight="1">
      <c r="A3" s="489" t="s">
        <v>357</v>
      </c>
      <c r="B3" s="488"/>
      <c r="C3" s="488"/>
      <c r="D3" s="488"/>
      <c r="E3" s="488"/>
      <c r="F3" s="488"/>
      <c r="G3" s="488"/>
    </row>
    <row r="4" spans="1:7" s="487" customFormat="1" ht="15" customHeight="1">
      <c r="A4" s="473" t="s">
        <v>356</v>
      </c>
      <c r="B4" s="488"/>
      <c r="C4" s="488"/>
      <c r="D4" s="488"/>
      <c r="E4" s="488"/>
      <c r="F4" s="488"/>
      <c r="G4" s="488"/>
    </row>
    <row r="5" spans="1:7">
      <c r="A5" s="485"/>
      <c r="B5" s="486"/>
      <c r="C5" s="486"/>
      <c r="D5" s="486"/>
      <c r="E5" s="486"/>
      <c r="F5" s="486"/>
      <c r="G5" s="486"/>
    </row>
    <row r="6" spans="1:7" ht="25.5" customHeight="1">
      <c r="A6" s="485"/>
      <c r="B6" s="694" t="s">
        <v>228</v>
      </c>
      <c r="C6" s="694"/>
      <c r="D6" s="694"/>
      <c r="E6" s="694" t="s">
        <v>227</v>
      </c>
      <c r="F6" s="694"/>
      <c r="G6" s="694"/>
    </row>
    <row r="7" spans="1:7">
      <c r="A7" s="693" t="s">
        <v>0</v>
      </c>
      <c r="B7" s="484" t="s">
        <v>201</v>
      </c>
      <c r="C7" s="484" t="s">
        <v>200</v>
      </c>
      <c r="D7" s="484" t="s">
        <v>257</v>
      </c>
      <c r="E7" s="484" t="s">
        <v>201</v>
      </c>
      <c r="F7" s="484" t="s">
        <v>200</v>
      </c>
      <c r="G7" s="484" t="s">
        <v>257</v>
      </c>
    </row>
    <row r="8" spans="1:7" ht="15" customHeight="1">
      <c r="A8" s="482" t="s">
        <v>1</v>
      </c>
      <c r="B8" s="481">
        <v>16.716948930024945</v>
      </c>
      <c r="C8" s="481">
        <v>8.8289418653283143</v>
      </c>
      <c r="D8" s="481">
        <v>15.969772601220189</v>
      </c>
      <c r="E8" s="481">
        <v>14.02089753379073</v>
      </c>
      <c r="F8" s="481">
        <v>11.077640292016884</v>
      </c>
      <c r="G8" s="481">
        <v>13.657857796418488</v>
      </c>
    </row>
    <row r="9" spans="1:7" ht="15" customHeight="1">
      <c r="A9" s="480" t="s">
        <v>2</v>
      </c>
      <c r="B9" s="479">
        <v>16.619040277510116</v>
      </c>
      <c r="C9" s="479">
        <v>13.6431718061674</v>
      </c>
      <c r="D9" s="479">
        <v>16.424372320881812</v>
      </c>
      <c r="E9" s="479">
        <v>14.035796558503153</v>
      </c>
      <c r="F9" s="479">
        <v>13.819745793140099</v>
      </c>
      <c r="G9" s="479">
        <v>14.005548160120764</v>
      </c>
    </row>
    <row r="10" spans="1:7" ht="15" customHeight="1">
      <c r="A10" s="482" t="s">
        <v>3</v>
      </c>
      <c r="B10" s="481">
        <v>15.317771314863004</v>
      </c>
      <c r="C10" s="481">
        <v>15.192837465564738</v>
      </c>
      <c r="D10" s="481">
        <v>15.305276208844193</v>
      </c>
      <c r="E10" s="481">
        <v>12.321259328970207</v>
      </c>
      <c r="F10" s="481">
        <v>12.308896807660147</v>
      </c>
      <c r="G10" s="481">
        <v>12.32022570844067</v>
      </c>
    </row>
    <row r="11" spans="1:7" ht="15" customHeight="1">
      <c r="A11" s="480" t="s">
        <v>4</v>
      </c>
      <c r="B11" s="479">
        <v>17.030842225401532</v>
      </c>
      <c r="C11" s="479">
        <v>13.397226797926066</v>
      </c>
      <c r="D11" s="479">
        <v>16.676514682714703</v>
      </c>
      <c r="E11" s="479">
        <v>12.618831876361986</v>
      </c>
      <c r="F11" s="479">
        <v>12.046931271796076</v>
      </c>
      <c r="G11" s="479">
        <v>12.566553258371462</v>
      </c>
    </row>
    <row r="12" spans="1:7" ht="15" customHeight="1">
      <c r="A12" s="482" t="s">
        <v>5</v>
      </c>
      <c r="B12" s="481">
        <v>14.354103343465045</v>
      </c>
      <c r="C12" s="481">
        <v>17.93388429752066</v>
      </c>
      <c r="D12" s="481">
        <v>14.65553235908142</v>
      </c>
      <c r="E12" s="481">
        <v>13.561457768265301</v>
      </c>
      <c r="F12" s="481">
        <v>14.66223590711963</v>
      </c>
      <c r="G12" s="481">
        <v>13.660116823584582</v>
      </c>
    </row>
    <row r="13" spans="1:7" ht="15" customHeight="1">
      <c r="A13" s="480" t="s">
        <v>6</v>
      </c>
      <c r="B13" s="479">
        <v>13.332729624838292</v>
      </c>
      <c r="C13" s="479">
        <v>16.579175704989154</v>
      </c>
      <c r="D13" s="479">
        <v>13.678687008784097</v>
      </c>
      <c r="E13" s="479">
        <v>13.115063523282382</v>
      </c>
      <c r="F13" s="479">
        <v>13.635936887710187</v>
      </c>
      <c r="G13" s="479">
        <v>13.161217179815749</v>
      </c>
    </row>
    <row r="14" spans="1:7" ht="15" customHeight="1">
      <c r="A14" s="482" t="s">
        <v>7</v>
      </c>
      <c r="B14" s="481">
        <v>16.050923876392083</v>
      </c>
      <c r="C14" s="481">
        <v>15.319976498237367</v>
      </c>
      <c r="D14" s="481">
        <v>16.02404976877963</v>
      </c>
      <c r="E14" s="481">
        <v>14.539216241895813</v>
      </c>
      <c r="F14" s="481">
        <v>14.603670109407977</v>
      </c>
      <c r="G14" s="481">
        <v>14.543799116184493</v>
      </c>
    </row>
    <row r="15" spans="1:7" ht="15" customHeight="1">
      <c r="A15" s="480" t="s">
        <v>8</v>
      </c>
      <c r="B15" s="479">
        <v>16.296399860188746</v>
      </c>
      <c r="C15" s="479">
        <v>15.634674922600619</v>
      </c>
      <c r="D15" s="479">
        <v>16.229271356783919</v>
      </c>
      <c r="E15" s="483">
        <v>12.432915253602143</v>
      </c>
      <c r="F15" s="483">
        <v>11.830677290836654</v>
      </c>
      <c r="G15" s="479">
        <v>12.378711714899151</v>
      </c>
    </row>
    <row r="16" spans="1:7" ht="15" customHeight="1">
      <c r="A16" s="482" t="s">
        <v>9</v>
      </c>
      <c r="B16" s="481">
        <v>16.724503300696451</v>
      </c>
      <c r="C16" s="481">
        <v>11</v>
      </c>
      <c r="D16" s="481">
        <v>16.556635640469207</v>
      </c>
      <c r="E16" s="481">
        <v>14.118316674560063</v>
      </c>
      <c r="F16" s="481">
        <v>11.684914609838476</v>
      </c>
      <c r="G16" s="481">
        <v>13.913339742016257</v>
      </c>
    </row>
    <row r="17" spans="1:7" ht="15" customHeight="1">
      <c r="A17" s="480" t="s">
        <v>10</v>
      </c>
      <c r="B17" s="479">
        <v>16.962532004968693</v>
      </c>
      <c r="C17" s="479">
        <v>10.668316831683168</v>
      </c>
      <c r="D17" s="479">
        <v>16.774908384367546</v>
      </c>
      <c r="E17" s="479">
        <v>15.013184241507703</v>
      </c>
      <c r="F17" s="479">
        <v>15.432657654650594</v>
      </c>
      <c r="G17" s="479">
        <v>15.05136339916718</v>
      </c>
    </row>
    <row r="18" spans="1:7" ht="15" customHeight="1">
      <c r="A18" s="482" t="s">
        <v>11</v>
      </c>
      <c r="B18" s="481">
        <v>15.147112202412725</v>
      </c>
      <c r="C18" s="481">
        <v>12.75432525951557</v>
      </c>
      <c r="D18" s="481">
        <v>15.075497100248549</v>
      </c>
      <c r="E18" s="481">
        <v>14.82235565947544</v>
      </c>
      <c r="F18" s="481">
        <v>15.037266879047456</v>
      </c>
      <c r="G18" s="481">
        <v>14.841712002439241</v>
      </c>
    </row>
    <row r="19" spans="1:7" ht="15" customHeight="1">
      <c r="A19" s="480" t="s">
        <v>12</v>
      </c>
      <c r="B19" s="479">
        <v>14.38927507447865</v>
      </c>
      <c r="C19" s="479">
        <v>20.230492704588709</v>
      </c>
      <c r="D19" s="479">
        <v>14.528028933092225</v>
      </c>
      <c r="E19" s="479">
        <v>13.837906929968792</v>
      </c>
      <c r="F19" s="479">
        <v>15.659551922924145</v>
      </c>
      <c r="G19" s="479">
        <v>13.994445544495926</v>
      </c>
    </row>
    <row r="20" spans="1:7" ht="15" customHeight="1">
      <c r="A20" s="482" t="s">
        <v>13</v>
      </c>
      <c r="B20" s="481">
        <v>15.301105323338838</v>
      </c>
      <c r="C20" s="481">
        <v>17.246212121212121</v>
      </c>
      <c r="D20" s="481">
        <v>15.423383736159067</v>
      </c>
      <c r="E20" s="481">
        <v>11.817829614261171</v>
      </c>
      <c r="F20" s="481">
        <v>14.226813126047384</v>
      </c>
      <c r="G20" s="481">
        <v>12.021042531067959</v>
      </c>
    </row>
    <row r="21" spans="1:7" ht="15" customHeight="1">
      <c r="A21" s="480" t="s">
        <v>14</v>
      </c>
      <c r="B21" s="479">
        <v>13.141104294478527</v>
      </c>
      <c r="C21" s="479">
        <v>14.332298136645962</v>
      </c>
      <c r="D21" s="479">
        <v>13.214696853415196</v>
      </c>
      <c r="E21" s="479">
        <v>10.875158428390368</v>
      </c>
      <c r="F21" s="479">
        <v>13.208588957055214</v>
      </c>
      <c r="G21" s="479">
        <v>11.011337868480725</v>
      </c>
    </row>
    <row r="22" spans="1:7" ht="15" customHeight="1">
      <c r="A22" s="482" t="s">
        <v>15</v>
      </c>
      <c r="B22" s="481">
        <v>16.754324683965404</v>
      </c>
      <c r="C22" s="481">
        <v>14.527950310559007</v>
      </c>
      <c r="D22" s="481">
        <v>16.641143037574992</v>
      </c>
      <c r="E22" s="481">
        <v>14.72206298688927</v>
      </c>
      <c r="F22" s="481">
        <v>11.629362537733504</v>
      </c>
      <c r="G22" s="481">
        <v>14.565601874025869</v>
      </c>
    </row>
    <row r="23" spans="1:7" ht="15" customHeight="1">
      <c r="A23" s="480" t="s">
        <v>16</v>
      </c>
      <c r="B23" s="479">
        <v>14.017635532331809</v>
      </c>
      <c r="C23" s="479">
        <v>12.966767371601209</v>
      </c>
      <c r="D23" s="479">
        <v>13.946994313566206</v>
      </c>
      <c r="E23" s="479">
        <v>10.631842469867973</v>
      </c>
      <c r="F23" s="479">
        <v>10.516086389611001</v>
      </c>
      <c r="G23" s="479">
        <v>10.624315635799839</v>
      </c>
    </row>
    <row r="24" spans="1:7" ht="15" customHeight="1">
      <c r="A24" s="477" t="s">
        <v>17</v>
      </c>
      <c r="B24" s="478">
        <v>16.213001516663788</v>
      </c>
      <c r="C24" s="478">
        <v>12.690513909365508</v>
      </c>
      <c r="D24" s="478">
        <v>16.013306504094778</v>
      </c>
      <c r="E24" s="478">
        <v>13.939291920986344</v>
      </c>
      <c r="F24" s="478">
        <v>13.330192270051496</v>
      </c>
      <c r="G24" s="478">
        <v>13.879793194968862</v>
      </c>
    </row>
    <row r="25" spans="1:7" ht="15" customHeight="1">
      <c r="A25" s="477" t="s">
        <v>18</v>
      </c>
      <c r="B25" s="249" t="s">
        <v>139</v>
      </c>
      <c r="C25" s="249" t="s">
        <v>139</v>
      </c>
      <c r="D25" s="476">
        <v>15.345933052530263</v>
      </c>
      <c r="E25" s="476">
        <v>13.197324162311224</v>
      </c>
      <c r="F25" s="476">
        <v>12.544377342312751</v>
      </c>
      <c r="G25" s="476">
        <v>13.500642043808623</v>
      </c>
    </row>
    <row r="26" spans="1:7" ht="25.5" customHeight="1">
      <c r="B26" s="475"/>
      <c r="C26" s="475"/>
      <c r="D26" s="475"/>
      <c r="E26" s="475"/>
      <c r="F26" s="475"/>
      <c r="G26" s="475"/>
    </row>
    <row r="27" spans="1:7">
      <c r="A27" s="466" t="s">
        <v>28</v>
      </c>
      <c r="B27" s="475"/>
      <c r="C27" s="475"/>
      <c r="D27" s="475"/>
      <c r="E27" s="475"/>
      <c r="F27" s="475"/>
      <c r="G27" s="475"/>
    </row>
  </sheetData>
  <conditionalFormatting sqref="D25:G25">
    <cfRule type="expression" dxfId="3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&amp;C&amp;8-56-</oddHeader>
    <oddFooter>&amp;C&amp;8Statistische Ämter des Bundes und der Länder, Internationale Bildungsindikatoren, 2014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baseColWidth="10" defaultRowHeight="12.75"/>
  <cols>
    <col min="1" max="1" width="25.7109375" style="463" customWidth="1"/>
    <col min="2" max="5" width="17.28515625" style="463" customWidth="1"/>
    <col min="6" max="16384" width="11.42578125" style="462"/>
  </cols>
  <sheetData>
    <row r="1" spans="1:5">
      <c r="A1" s="739" t="s">
        <v>461</v>
      </c>
    </row>
    <row r="2" spans="1:5">
      <c r="E2" s="172"/>
    </row>
    <row r="3" spans="1:5" ht="15.75">
      <c r="A3" s="474" t="s">
        <v>355</v>
      </c>
    </row>
    <row r="4" spans="1:5" ht="15" customHeight="1">
      <c r="A4" s="473" t="s">
        <v>354</v>
      </c>
      <c r="B4" s="472"/>
      <c r="C4" s="472"/>
      <c r="D4" s="472"/>
      <c r="E4" s="472"/>
    </row>
    <row r="5" spans="1:5">
      <c r="A5" s="471"/>
      <c r="B5" s="464"/>
      <c r="C5" s="464"/>
      <c r="D5" s="464"/>
      <c r="E5" s="464"/>
    </row>
    <row r="6" spans="1:5" ht="15" customHeight="1">
      <c r="A6" s="470"/>
      <c r="B6" s="856" t="s">
        <v>57</v>
      </c>
      <c r="C6" s="296" t="s">
        <v>353</v>
      </c>
      <c r="D6" s="296"/>
      <c r="E6" s="856" t="s">
        <v>352</v>
      </c>
    </row>
    <row r="7" spans="1:5" ht="25.5" customHeight="1">
      <c r="A7" s="469" t="s">
        <v>0</v>
      </c>
      <c r="B7" s="856"/>
      <c r="C7" s="468" t="s">
        <v>159</v>
      </c>
      <c r="D7" s="468" t="s">
        <v>351</v>
      </c>
      <c r="E7" s="856"/>
    </row>
    <row r="8" spans="1:5" ht="15" customHeight="1">
      <c r="A8" s="699" t="s">
        <v>1</v>
      </c>
      <c r="B8" s="706">
        <v>8.9700429367107333</v>
      </c>
      <c r="C8" s="705">
        <v>7.1062457293463046</v>
      </c>
      <c r="D8" s="706">
        <v>9.2701714733795342</v>
      </c>
      <c r="E8" s="725">
        <v>14.802525233240418</v>
      </c>
    </row>
    <row r="9" spans="1:5" ht="15" customHeight="1">
      <c r="A9" s="704" t="s">
        <v>2</v>
      </c>
      <c r="B9" s="703">
        <v>9.8999598479402646</v>
      </c>
      <c r="C9" s="702">
        <v>7.7484060814124573</v>
      </c>
      <c r="D9" s="703">
        <v>10.27833827893175</v>
      </c>
      <c r="E9" s="726">
        <v>22.933883353140139</v>
      </c>
    </row>
    <row r="10" spans="1:5" ht="15" customHeight="1">
      <c r="A10" s="699" t="s">
        <v>3</v>
      </c>
      <c r="B10" s="706">
        <v>10.369600899049196</v>
      </c>
      <c r="C10" s="705">
        <v>8.3752435071839937</v>
      </c>
      <c r="D10" s="706">
        <v>11.001234242438768</v>
      </c>
      <c r="E10" s="725">
        <v>23.61420258742444</v>
      </c>
    </row>
    <row r="11" spans="1:5" ht="15" customHeight="1">
      <c r="A11" s="704" t="s">
        <v>4</v>
      </c>
      <c r="B11" s="703">
        <v>14.019951668041967</v>
      </c>
      <c r="C11" s="702">
        <v>12.799839871897518</v>
      </c>
      <c r="D11" s="703">
        <v>12.799839871897518</v>
      </c>
      <c r="E11" s="726">
        <v>17.42459785522788</v>
      </c>
    </row>
    <row r="12" spans="1:5" ht="15" customHeight="1">
      <c r="A12" s="699" t="s">
        <v>5</v>
      </c>
      <c r="B12" s="706">
        <v>11.779882429784456</v>
      </c>
      <c r="C12" s="705">
        <v>8.6279554937413074</v>
      </c>
      <c r="D12" s="706">
        <v>8.4538114462123009</v>
      </c>
      <c r="E12" s="725">
        <v>27.033879291002915</v>
      </c>
    </row>
    <row r="13" spans="1:5" ht="15" customHeight="1">
      <c r="A13" s="704" t="s">
        <v>6</v>
      </c>
      <c r="B13" s="703">
        <v>10.762799875376466</v>
      </c>
      <c r="C13" s="702">
        <v>8.3040759569907703</v>
      </c>
      <c r="D13" s="703">
        <v>11.051354630004043</v>
      </c>
      <c r="E13" s="726">
        <v>23.438812785388127</v>
      </c>
    </row>
    <row r="14" spans="1:5" ht="15" customHeight="1">
      <c r="A14" s="699" t="s">
        <v>7</v>
      </c>
      <c r="B14" s="706">
        <v>13.401817694333111</v>
      </c>
      <c r="C14" s="705">
        <v>10.719398212675248</v>
      </c>
      <c r="D14" s="706">
        <v>13.639912624621934</v>
      </c>
      <c r="E14" s="725">
        <v>27.330665417855165</v>
      </c>
    </row>
    <row r="15" spans="1:5" ht="15" customHeight="1">
      <c r="A15" s="704" t="s">
        <v>8</v>
      </c>
      <c r="B15" s="703">
        <v>8.9665485157288423</v>
      </c>
      <c r="C15" s="702">
        <v>7.4371425335522963</v>
      </c>
      <c r="D15" s="703">
        <v>11.597108704536167</v>
      </c>
      <c r="E15" s="726">
        <v>19.142803315749813</v>
      </c>
    </row>
    <row r="16" spans="1:5" ht="15" customHeight="1">
      <c r="A16" s="699" t="s">
        <v>9</v>
      </c>
      <c r="B16" s="706">
        <v>9.5298671139207851</v>
      </c>
      <c r="C16" s="705">
        <v>7.6720849737910504</v>
      </c>
      <c r="D16" s="706">
        <v>9.2926113550971046</v>
      </c>
      <c r="E16" s="725">
        <v>19.321831641114841</v>
      </c>
    </row>
    <row r="17" spans="1:5" ht="15" customHeight="1">
      <c r="A17" s="704" t="s">
        <v>10</v>
      </c>
      <c r="B17" s="703">
        <v>12.854332967471562</v>
      </c>
      <c r="C17" s="702">
        <v>10.993973004836031</v>
      </c>
      <c r="D17" s="703">
        <v>13.919289470721624</v>
      </c>
      <c r="E17" s="726">
        <v>21.901032526032523</v>
      </c>
    </row>
    <row r="18" spans="1:5" ht="15" customHeight="1">
      <c r="A18" s="699" t="s">
        <v>11</v>
      </c>
      <c r="B18" s="706">
        <v>14.39218089996935</v>
      </c>
      <c r="C18" s="705">
        <v>12.366727100347632</v>
      </c>
      <c r="D18" s="706">
        <v>15.334413026350344</v>
      </c>
      <c r="E18" s="725">
        <v>22.550582875519229</v>
      </c>
    </row>
    <row r="19" spans="1:5" ht="15" customHeight="1">
      <c r="A19" s="704" t="s">
        <v>12</v>
      </c>
      <c r="B19" s="703">
        <v>9.4525989256260878</v>
      </c>
      <c r="C19" s="702">
        <v>7.3474823852895685</v>
      </c>
      <c r="D19" s="703">
        <v>11.302270011947433</v>
      </c>
      <c r="E19" s="726">
        <v>24.968334388853705</v>
      </c>
    </row>
    <row r="20" spans="1:5" ht="15" customHeight="1">
      <c r="A20" s="699" t="s">
        <v>13</v>
      </c>
      <c r="B20" s="706">
        <v>8.7292670566306771</v>
      </c>
      <c r="C20" s="705">
        <v>7.1686080092414324</v>
      </c>
      <c r="D20" s="706">
        <v>8.6484461569457025</v>
      </c>
      <c r="E20" s="725">
        <v>21.656566462004626</v>
      </c>
    </row>
    <row r="21" spans="1:5" ht="15" customHeight="1">
      <c r="A21" s="704" t="s">
        <v>14</v>
      </c>
      <c r="B21" s="703">
        <v>10.522751730999614</v>
      </c>
      <c r="C21" s="702">
        <v>8.0056831922611842</v>
      </c>
      <c r="D21" s="703">
        <v>10.918901850063154</v>
      </c>
      <c r="E21" s="726">
        <v>23.699202430687428</v>
      </c>
    </row>
    <row r="22" spans="1:5" ht="15" customHeight="1">
      <c r="A22" s="699" t="s">
        <v>15</v>
      </c>
      <c r="B22" s="706">
        <v>10.344777722690464</v>
      </c>
      <c r="C22" s="705">
        <v>7.2781386559584265</v>
      </c>
      <c r="D22" s="706">
        <v>11.59217398749893</v>
      </c>
      <c r="E22" s="725">
        <v>31.722377737526759</v>
      </c>
    </row>
    <row r="23" spans="1:5" ht="15" customHeight="1">
      <c r="A23" s="704" t="s">
        <v>16</v>
      </c>
      <c r="B23" s="703">
        <v>9.3298035519580118</v>
      </c>
      <c r="C23" s="702">
        <v>7.4408394106265812</v>
      </c>
      <c r="D23" s="703">
        <v>9.1769103687732745</v>
      </c>
      <c r="E23" s="726">
        <v>21.881887538852784</v>
      </c>
    </row>
    <row r="24" spans="1:5" ht="15" customHeight="1">
      <c r="A24" s="467" t="s">
        <v>17</v>
      </c>
      <c r="B24" s="701">
        <v>10.805306326985228</v>
      </c>
      <c r="C24" s="700">
        <v>8.7650038093503984</v>
      </c>
      <c r="D24" s="701">
        <v>11.266604171742658</v>
      </c>
      <c r="E24" s="727">
        <v>20.884962953318816</v>
      </c>
    </row>
    <row r="25" spans="1:5" ht="3.95" customHeight="1">
      <c r="A25" s="699"/>
      <c r="B25" s="698"/>
      <c r="C25" s="698"/>
      <c r="D25" s="698"/>
      <c r="E25" s="728"/>
    </row>
    <row r="26" spans="1:5" ht="15" customHeight="1">
      <c r="A26" s="467" t="s">
        <v>140</v>
      </c>
      <c r="B26" s="697"/>
      <c r="C26" s="695"/>
      <c r="D26" s="696"/>
      <c r="E26" s="729"/>
    </row>
    <row r="27" spans="1:5" ht="25.5">
      <c r="A27" s="467" t="s">
        <v>500</v>
      </c>
      <c r="B27" s="697">
        <v>11.367689516659295</v>
      </c>
      <c r="C27" s="695" t="s">
        <v>139</v>
      </c>
      <c r="D27" s="696" t="s">
        <v>139</v>
      </c>
      <c r="E27" s="729" t="s">
        <v>139</v>
      </c>
    </row>
    <row r="28" spans="1:5" ht="15" customHeight="1">
      <c r="A28" s="467" t="s">
        <v>18</v>
      </c>
      <c r="B28" s="697">
        <v>14.522660703643881</v>
      </c>
      <c r="C28" s="695" t="s">
        <v>139</v>
      </c>
      <c r="D28" s="696" t="s">
        <v>139</v>
      </c>
      <c r="E28" s="729" t="s">
        <v>139</v>
      </c>
    </row>
    <row r="29" spans="1:5" ht="25.5" customHeight="1"/>
    <row r="30" spans="1:5" ht="12.75" customHeight="1">
      <c r="A30" s="466" t="s">
        <v>28</v>
      </c>
      <c r="B30" s="465"/>
      <c r="C30" s="464"/>
      <c r="D30" s="464"/>
      <c r="E30" s="464"/>
    </row>
  </sheetData>
  <mergeCells count="2">
    <mergeCell ref="B6:B7"/>
    <mergeCell ref="E6:E7"/>
  </mergeCells>
  <conditionalFormatting sqref="B28">
    <cfRule type="expression" dxfId="2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&amp;C&amp;8-57-</oddHeader>
    <oddFooter>&amp;C&amp;8Statistische Ämter des Bundes und der Länder, Internationale Bildungsindikatoren, 2014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ColWidth="8.7109375" defaultRowHeight="12.75"/>
  <cols>
    <col min="1" max="1" width="24" style="451" customWidth="1"/>
    <col min="2" max="2" width="9.7109375" style="453" customWidth="1"/>
    <col min="3" max="6" width="9.7109375" style="451" customWidth="1"/>
    <col min="7" max="7" width="9.7109375" style="453" customWidth="1"/>
    <col min="8" max="8" width="9.7109375" style="451" customWidth="1"/>
    <col min="9" max="10" width="9.7109375" style="452" customWidth="1"/>
    <col min="11" max="11" width="9.7109375" style="451" customWidth="1"/>
    <col min="12" max="16384" width="8.7109375" style="232"/>
  </cols>
  <sheetData>
    <row r="1" spans="1:11">
      <c r="A1" s="739" t="s">
        <v>461</v>
      </c>
    </row>
    <row r="2" spans="1:11">
      <c r="K2" s="709"/>
    </row>
    <row r="3" spans="1:11" ht="15.75">
      <c r="A3" s="461" t="s">
        <v>350</v>
      </c>
      <c r="B3" s="7"/>
      <c r="C3" s="7"/>
      <c r="D3" s="7"/>
      <c r="E3" s="7"/>
      <c r="F3" s="7"/>
      <c r="G3" s="7"/>
      <c r="H3" s="7"/>
      <c r="I3" s="7"/>
      <c r="J3" s="7"/>
      <c r="K3" s="145"/>
    </row>
    <row r="4" spans="1:11" ht="15" customHeight="1">
      <c r="A4" s="460" t="s">
        <v>349</v>
      </c>
      <c r="B4" s="7"/>
      <c r="C4" s="7"/>
      <c r="D4" s="7"/>
      <c r="E4" s="7"/>
      <c r="F4" s="7"/>
      <c r="G4" s="7"/>
      <c r="H4" s="7"/>
      <c r="I4" s="7"/>
      <c r="J4" s="7"/>
      <c r="K4" s="7"/>
    </row>
    <row r="5" spans="1:11">
      <c r="A5" s="459"/>
      <c r="B5" s="7"/>
      <c r="C5" s="7"/>
      <c r="D5" s="7"/>
      <c r="E5" s="7"/>
      <c r="F5" s="7"/>
      <c r="G5" s="7"/>
      <c r="H5" s="7"/>
      <c r="I5" s="7"/>
      <c r="J5" s="7"/>
      <c r="K5" s="7"/>
    </row>
    <row r="6" spans="1:11" s="77" customFormat="1" ht="15.6" customHeight="1">
      <c r="A6" s="458"/>
      <c r="B6" s="143" t="s">
        <v>348</v>
      </c>
      <c r="C6" s="143"/>
      <c r="D6" s="143"/>
      <c r="E6" s="143"/>
      <c r="F6" s="143"/>
      <c r="G6" s="143" t="s">
        <v>347</v>
      </c>
      <c r="H6" s="143"/>
      <c r="I6" s="143"/>
      <c r="J6" s="143"/>
      <c r="K6" s="143"/>
    </row>
    <row r="7" spans="1:11" ht="25.5" customHeight="1">
      <c r="A7" s="458" t="s">
        <v>0</v>
      </c>
      <c r="B7" s="141" t="s">
        <v>346</v>
      </c>
      <c r="C7" s="141" t="s">
        <v>552</v>
      </c>
      <c r="D7" s="141" t="s">
        <v>551</v>
      </c>
      <c r="E7" s="141" t="s">
        <v>550</v>
      </c>
      <c r="F7" s="141" t="s">
        <v>345</v>
      </c>
      <c r="G7" s="141" t="s">
        <v>346</v>
      </c>
      <c r="H7" s="141" t="s">
        <v>552</v>
      </c>
      <c r="I7" s="141" t="s">
        <v>551</v>
      </c>
      <c r="J7" s="141" t="s">
        <v>550</v>
      </c>
      <c r="K7" s="141" t="s">
        <v>345</v>
      </c>
    </row>
    <row r="8" spans="1:11" ht="15" customHeight="1">
      <c r="A8" s="289" t="s">
        <v>1</v>
      </c>
      <c r="B8" s="457">
        <v>10.362997667092296</v>
      </c>
      <c r="C8" s="457">
        <v>22.530072426725333</v>
      </c>
      <c r="D8" s="457">
        <v>20.067480243691012</v>
      </c>
      <c r="E8" s="457">
        <v>32.124855120595534</v>
      </c>
      <c r="F8" s="457">
        <v>14.91459454189582</v>
      </c>
      <c r="G8" s="457">
        <v>9.2751755540887917</v>
      </c>
      <c r="H8" s="457">
        <v>24.931318403878798</v>
      </c>
      <c r="I8" s="457">
        <v>21.108640449432823</v>
      </c>
      <c r="J8" s="457">
        <v>30.210299842262188</v>
      </c>
      <c r="K8" s="457">
        <v>14.474565750337387</v>
      </c>
    </row>
    <row r="9" spans="1:11" ht="15" customHeight="1">
      <c r="A9" s="341" t="s">
        <v>2</v>
      </c>
      <c r="B9" s="456">
        <v>7.1216747513267205</v>
      </c>
      <c r="C9" s="456">
        <v>19.412231473232566</v>
      </c>
      <c r="D9" s="456">
        <v>23.406253499361501</v>
      </c>
      <c r="E9" s="456">
        <v>37.692223847684794</v>
      </c>
      <c r="F9" s="456">
        <v>12.367616428394427</v>
      </c>
      <c r="G9" s="456">
        <v>7.0534329609682951</v>
      </c>
      <c r="H9" s="456">
        <v>23.949463071449941</v>
      </c>
      <c r="I9" s="456">
        <v>21.036813956491759</v>
      </c>
      <c r="J9" s="456">
        <v>35.633571742775395</v>
      </c>
      <c r="K9" s="456">
        <v>12.326718268314613</v>
      </c>
    </row>
    <row r="10" spans="1:11" ht="15" customHeight="1">
      <c r="A10" s="289" t="s">
        <v>3</v>
      </c>
      <c r="B10" s="457">
        <v>2.3673841430559879</v>
      </c>
      <c r="C10" s="457">
        <v>12.112338899360326</v>
      </c>
      <c r="D10" s="457">
        <v>32.492649392780351</v>
      </c>
      <c r="E10" s="457">
        <v>36.121822131364397</v>
      </c>
      <c r="F10" s="457">
        <v>16.905805433438957</v>
      </c>
      <c r="G10" s="457">
        <v>1.4860130146358868</v>
      </c>
      <c r="H10" s="457">
        <v>10.290584605821708</v>
      </c>
      <c r="I10" s="457">
        <v>29.544528577988899</v>
      </c>
      <c r="J10" s="457">
        <v>40.633809536931743</v>
      </c>
      <c r="K10" s="457">
        <v>18.045064264621772</v>
      </c>
    </row>
    <row r="11" spans="1:11" ht="15" customHeight="1">
      <c r="A11" s="341" t="s">
        <v>4</v>
      </c>
      <c r="B11" s="456">
        <v>1.9179170372819181</v>
      </c>
      <c r="C11" s="456">
        <v>12.124652925889636</v>
      </c>
      <c r="D11" s="456">
        <v>42.512121573248351</v>
      </c>
      <c r="E11" s="456">
        <v>37.543712277454638</v>
      </c>
      <c r="F11" s="456">
        <v>5.9015961861254587</v>
      </c>
      <c r="G11" s="456">
        <v>1.3108299327924271</v>
      </c>
      <c r="H11" s="456">
        <v>8.07120071529007</v>
      </c>
      <c r="I11" s="456">
        <v>33.796254573630925</v>
      </c>
      <c r="J11" s="456">
        <v>48.610306145020495</v>
      </c>
      <c r="K11" s="456">
        <v>8.2114086332660783</v>
      </c>
    </row>
    <row r="12" spans="1:11" ht="15" customHeight="1">
      <c r="A12" s="289" t="s">
        <v>5</v>
      </c>
      <c r="B12" s="457">
        <v>7.2808561002770524</v>
      </c>
      <c r="C12" s="457">
        <v>24.999909780070602</v>
      </c>
      <c r="D12" s="457">
        <v>21.406345408979547</v>
      </c>
      <c r="E12" s="457">
        <v>29.374301474296576</v>
      </c>
      <c r="F12" s="457">
        <v>16.938587236376222</v>
      </c>
      <c r="G12" s="457">
        <v>6.1330980623126345</v>
      </c>
      <c r="H12" s="457">
        <v>19.757783898520636</v>
      </c>
      <c r="I12" s="457">
        <v>23.726642323040963</v>
      </c>
      <c r="J12" s="457">
        <v>32.813429800096664</v>
      </c>
      <c r="K12" s="457">
        <v>17.569045916029104</v>
      </c>
    </row>
    <row r="13" spans="1:11" ht="15" customHeight="1">
      <c r="A13" s="341" t="s">
        <v>6</v>
      </c>
      <c r="B13" s="456">
        <v>7.7987383147330736</v>
      </c>
      <c r="C13" s="456">
        <v>24.489055448077334</v>
      </c>
      <c r="D13" s="456">
        <v>26.366213632821417</v>
      </c>
      <c r="E13" s="456">
        <v>25.48016162502833</v>
      </c>
      <c r="F13" s="456">
        <v>15.865830979339837</v>
      </c>
      <c r="G13" s="456">
        <v>5.6978496746620442</v>
      </c>
      <c r="H13" s="456">
        <v>24.344005186286932</v>
      </c>
      <c r="I13" s="456">
        <v>25.853982373335803</v>
      </c>
      <c r="J13" s="456">
        <v>27.05511402565412</v>
      </c>
      <c r="K13" s="456">
        <v>17.049048740061103</v>
      </c>
    </row>
    <row r="14" spans="1:11" ht="15" customHeight="1">
      <c r="A14" s="289" t="s">
        <v>7</v>
      </c>
      <c r="B14" s="457">
        <v>8.5727943095567163</v>
      </c>
      <c r="C14" s="457">
        <v>27.936747711364657</v>
      </c>
      <c r="D14" s="457">
        <v>27.358088395005442</v>
      </c>
      <c r="E14" s="457">
        <v>28.300747530896007</v>
      </c>
      <c r="F14" s="457">
        <v>7.8316220531771785</v>
      </c>
      <c r="G14" s="457">
        <v>7.4368398103943871</v>
      </c>
      <c r="H14" s="457">
        <v>23.652494159581934</v>
      </c>
      <c r="I14" s="457">
        <v>23.509095424078733</v>
      </c>
      <c r="J14" s="457">
        <v>32.826230863082557</v>
      </c>
      <c r="K14" s="457">
        <v>12.57533974286239</v>
      </c>
    </row>
    <row r="15" spans="1:11" ht="15" customHeight="1">
      <c r="A15" s="341" t="s">
        <v>8</v>
      </c>
      <c r="B15" s="456">
        <v>1.8607230306377207</v>
      </c>
      <c r="C15" s="456">
        <v>7.8890651791575994</v>
      </c>
      <c r="D15" s="456">
        <v>41.981634187495779</v>
      </c>
      <c r="E15" s="456">
        <v>44.068099974722458</v>
      </c>
      <c r="F15" s="456">
        <v>4.2004776279864471</v>
      </c>
      <c r="G15" s="456">
        <v>1.6505013782992346</v>
      </c>
      <c r="H15" s="456">
        <v>8.3007615978412232</v>
      </c>
      <c r="I15" s="456">
        <v>39.129181528551996</v>
      </c>
      <c r="J15" s="456">
        <v>47.162336788009654</v>
      </c>
      <c r="K15" s="456">
        <v>3.7572187072978727</v>
      </c>
    </row>
    <row r="16" spans="1:11" ht="15" customHeight="1">
      <c r="A16" s="289" t="s">
        <v>9</v>
      </c>
      <c r="B16" s="457">
        <v>6.8734969820107477</v>
      </c>
      <c r="C16" s="457">
        <v>26.152374994877874</v>
      </c>
      <c r="D16" s="457">
        <v>21.554031265920045</v>
      </c>
      <c r="E16" s="457">
        <v>30.227807596335669</v>
      </c>
      <c r="F16" s="457">
        <v>15.192289160855669</v>
      </c>
      <c r="G16" s="457">
        <v>5.1062225007367896</v>
      </c>
      <c r="H16" s="457">
        <v>23.910202866518699</v>
      </c>
      <c r="I16" s="457">
        <v>23.299163131515154</v>
      </c>
      <c r="J16" s="457">
        <v>30.649728391062709</v>
      </c>
      <c r="K16" s="457">
        <v>17.034683110166636</v>
      </c>
    </row>
    <row r="17" spans="1:11" ht="15" customHeight="1">
      <c r="A17" s="341" t="s">
        <v>10</v>
      </c>
      <c r="B17" s="456">
        <v>6.5987987225555944</v>
      </c>
      <c r="C17" s="456">
        <v>23.448451743089439</v>
      </c>
      <c r="D17" s="456">
        <v>21.553301220799483</v>
      </c>
      <c r="E17" s="456">
        <v>33.902322980786472</v>
      </c>
      <c r="F17" s="456">
        <v>14.497125332769015</v>
      </c>
      <c r="G17" s="456">
        <v>4.4179386307641941</v>
      </c>
      <c r="H17" s="456">
        <v>18.402967222435006</v>
      </c>
      <c r="I17" s="456">
        <v>20.141963064554389</v>
      </c>
      <c r="J17" s="456">
        <v>41.086912874912898</v>
      </c>
      <c r="K17" s="456">
        <v>15.950218207333524</v>
      </c>
    </row>
    <row r="18" spans="1:11" ht="15" customHeight="1">
      <c r="A18" s="289" t="s">
        <v>11</v>
      </c>
      <c r="B18" s="457">
        <v>10.635132243677754</v>
      </c>
      <c r="C18" s="457">
        <v>27.047331000275744</v>
      </c>
      <c r="D18" s="457">
        <v>20.643008925070365</v>
      </c>
      <c r="E18" s="457">
        <v>23.840632608942435</v>
      </c>
      <c r="F18" s="457">
        <v>17.833895222033707</v>
      </c>
      <c r="G18" s="457">
        <v>8.1183308302967951</v>
      </c>
      <c r="H18" s="457">
        <v>26.729073187970524</v>
      </c>
      <c r="I18" s="457">
        <v>22.743376332308703</v>
      </c>
      <c r="J18" s="457">
        <v>26.828069532918509</v>
      </c>
      <c r="K18" s="457">
        <v>15.58115011650546</v>
      </c>
    </row>
    <row r="19" spans="1:11" ht="15" customHeight="1">
      <c r="A19" s="341" t="s">
        <v>12</v>
      </c>
      <c r="B19" s="456">
        <v>9.8414843905277518</v>
      </c>
      <c r="C19" s="456">
        <v>29.900299601957386</v>
      </c>
      <c r="D19" s="456">
        <v>18.666337425422565</v>
      </c>
      <c r="E19" s="456">
        <v>21.416139922441229</v>
      </c>
      <c r="F19" s="456">
        <v>20.175738659651071</v>
      </c>
      <c r="G19" s="456">
        <v>4.8299186887265018</v>
      </c>
      <c r="H19" s="456">
        <v>24.662205115123776</v>
      </c>
      <c r="I19" s="456">
        <v>23.063769582053443</v>
      </c>
      <c r="J19" s="456">
        <v>32.91861618178762</v>
      </c>
      <c r="K19" s="456">
        <v>14.525490432308652</v>
      </c>
    </row>
    <row r="20" spans="1:11" ht="15" customHeight="1">
      <c r="A20" s="289" t="s">
        <v>13</v>
      </c>
      <c r="B20" s="457">
        <v>4.3934065771431294</v>
      </c>
      <c r="C20" s="457">
        <v>12.278461620141085</v>
      </c>
      <c r="D20" s="457">
        <v>38.404873583102528</v>
      </c>
      <c r="E20" s="457">
        <v>37.938345856787123</v>
      </c>
      <c r="F20" s="457">
        <v>6.9849123628261429</v>
      </c>
      <c r="G20" s="457">
        <v>2.5967191573734287</v>
      </c>
      <c r="H20" s="457">
        <v>11.049837074289071</v>
      </c>
      <c r="I20" s="457">
        <v>36.974838422909109</v>
      </c>
      <c r="J20" s="457">
        <v>45.052255606546709</v>
      </c>
      <c r="K20" s="457">
        <v>4.3263497388816825</v>
      </c>
    </row>
    <row r="21" spans="1:11" ht="15" customHeight="1">
      <c r="A21" s="341" t="s">
        <v>14</v>
      </c>
      <c r="B21" s="456">
        <v>3.0733646595088486</v>
      </c>
      <c r="C21" s="456">
        <v>10.248321374370565</v>
      </c>
      <c r="D21" s="456">
        <v>41.871276657338882</v>
      </c>
      <c r="E21" s="456">
        <v>36.109814550755424</v>
      </c>
      <c r="F21" s="456">
        <v>8.6972227580262818</v>
      </c>
      <c r="G21" s="456">
        <v>2.1815564341216063</v>
      </c>
      <c r="H21" s="456">
        <v>9.4729110683286493</v>
      </c>
      <c r="I21" s="456">
        <v>35.041225228633081</v>
      </c>
      <c r="J21" s="456">
        <v>45.368678690729894</v>
      </c>
      <c r="K21" s="456">
        <v>7.9356285781867726</v>
      </c>
    </row>
    <row r="22" spans="1:11" ht="15" customHeight="1">
      <c r="A22" s="289" t="s">
        <v>15</v>
      </c>
      <c r="B22" s="457">
        <v>5.9181084737808174</v>
      </c>
      <c r="C22" s="457">
        <v>25.202737936843889</v>
      </c>
      <c r="D22" s="457">
        <v>23.86300651713648</v>
      </c>
      <c r="E22" s="457">
        <v>31.655814087673061</v>
      </c>
      <c r="F22" s="457">
        <v>13.360332984565746</v>
      </c>
      <c r="G22" s="457">
        <v>5.2780602784170991</v>
      </c>
      <c r="H22" s="457">
        <v>23.531409707321245</v>
      </c>
      <c r="I22" s="457">
        <v>24.347522530421305</v>
      </c>
      <c r="J22" s="457">
        <v>32.565993014512415</v>
      </c>
      <c r="K22" s="457">
        <v>14.277014469327939</v>
      </c>
    </row>
    <row r="23" spans="1:11" ht="15" customHeight="1">
      <c r="A23" s="341" t="s">
        <v>16</v>
      </c>
      <c r="B23" s="456">
        <v>5.1630807926770741</v>
      </c>
      <c r="C23" s="456">
        <v>8.5325056784343847</v>
      </c>
      <c r="D23" s="456">
        <v>38.134055052200928</v>
      </c>
      <c r="E23" s="456">
        <v>37.618299700294422</v>
      </c>
      <c r="F23" s="456">
        <v>10.552058776393196</v>
      </c>
      <c r="G23" s="456">
        <v>0.95990847273280178</v>
      </c>
      <c r="H23" s="456">
        <v>5.0702817067056065</v>
      </c>
      <c r="I23" s="456">
        <v>32.917182890645108</v>
      </c>
      <c r="J23" s="456">
        <v>50.739718051361884</v>
      </c>
      <c r="K23" s="456">
        <v>10.312908878554595</v>
      </c>
    </row>
    <row r="24" spans="1:11" ht="15" customHeight="1">
      <c r="A24" s="284" t="s">
        <v>17</v>
      </c>
      <c r="B24" s="455">
        <v>7.3701964558143924</v>
      </c>
      <c r="C24" s="455">
        <v>21.611689726038058</v>
      </c>
      <c r="D24" s="455">
        <v>24.66463600500839</v>
      </c>
      <c r="E24" s="455">
        <v>33.057034821638574</v>
      </c>
      <c r="F24" s="455">
        <v>13.296195802783641</v>
      </c>
      <c r="G24" s="455">
        <v>5.5503716154517084</v>
      </c>
      <c r="H24" s="455">
        <v>20.283037558831619</v>
      </c>
      <c r="I24" s="455">
        <v>23.95182502055879</v>
      </c>
      <c r="J24" s="455">
        <v>36.408558025745513</v>
      </c>
      <c r="K24" s="455">
        <v>13.805566544473754</v>
      </c>
    </row>
    <row r="25" spans="1:11" ht="15" customHeight="1">
      <c r="A25" s="713" t="s">
        <v>18</v>
      </c>
      <c r="B25" s="455">
        <v>13.320041725833262</v>
      </c>
      <c r="C25" s="455">
        <v>27.913248575226337</v>
      </c>
      <c r="D25" s="455">
        <v>28.13803336729676</v>
      </c>
      <c r="E25" s="455">
        <v>25.141154691552238</v>
      </c>
      <c r="F25" s="455">
        <v>5.4875216400914049</v>
      </c>
      <c r="G25" s="455">
        <v>11.078399484529694</v>
      </c>
      <c r="H25" s="455">
        <v>27.380633233312683</v>
      </c>
      <c r="I25" s="455">
        <v>27.521005584285966</v>
      </c>
      <c r="J25" s="455">
        <v>27.13209611664271</v>
      </c>
      <c r="K25" s="455">
        <v>6.8878655812289509</v>
      </c>
    </row>
    <row r="26" spans="1:11" ht="25.5" customHeight="1">
      <c r="A26" s="418"/>
      <c r="B26" s="454"/>
      <c r="C26" s="418"/>
      <c r="D26" s="418"/>
      <c r="E26" s="418"/>
      <c r="F26" s="418"/>
      <c r="G26" s="454"/>
      <c r="H26" s="418"/>
      <c r="I26" s="417"/>
      <c r="J26" s="418"/>
      <c r="K26" s="417"/>
    </row>
    <row r="27" spans="1:11">
      <c r="A27" s="79" t="s">
        <v>28</v>
      </c>
      <c r="B27" s="145"/>
      <c r="C27" s="418"/>
      <c r="D27" s="418"/>
      <c r="E27" s="418"/>
      <c r="F27" s="418"/>
      <c r="G27" s="454"/>
      <c r="H27" s="418"/>
      <c r="I27" s="417"/>
      <c r="J27" s="418"/>
      <c r="K27" s="417"/>
    </row>
  </sheetData>
  <conditionalFormatting sqref="B25:K25">
    <cfRule type="expression" dxfId="1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&amp;C&amp;8-58-</oddHeader>
    <oddFooter>&amp;C&amp;8Statistische Ämter des Bundes und der Länder, Internationale Bildungsindikatoren, 2014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ColWidth="8.7109375" defaultRowHeight="11.25"/>
  <cols>
    <col min="1" max="1" width="24" style="414" customWidth="1"/>
    <col min="2" max="9" width="11.5703125" style="414" customWidth="1"/>
    <col min="10" max="11" width="11.5703125" style="413" customWidth="1"/>
    <col min="12" max="16384" width="8.7109375" style="412"/>
  </cols>
  <sheetData>
    <row r="1" spans="1:11" ht="12.75">
      <c r="A1" s="739" t="s">
        <v>461</v>
      </c>
    </row>
    <row r="2" spans="1:11" ht="12.75">
      <c r="K2" s="231"/>
    </row>
    <row r="3" spans="1:11" ht="15.75">
      <c r="A3" s="434" t="s">
        <v>262</v>
      </c>
      <c r="B3" s="433"/>
      <c r="C3" s="433"/>
      <c r="D3" s="433"/>
      <c r="E3" s="433"/>
      <c r="F3" s="433"/>
      <c r="G3" s="433"/>
      <c r="H3" s="433"/>
      <c r="I3" s="433"/>
      <c r="J3" s="432"/>
      <c r="K3" s="414"/>
    </row>
    <row r="4" spans="1:11" ht="17.100000000000001" customHeight="1">
      <c r="A4" s="431" t="s">
        <v>560</v>
      </c>
      <c r="B4" s="431"/>
      <c r="C4" s="431"/>
      <c r="D4" s="431"/>
      <c r="E4" s="431"/>
      <c r="F4" s="431"/>
      <c r="G4" s="431"/>
      <c r="H4" s="431"/>
      <c r="I4" s="431"/>
      <c r="J4" s="431"/>
      <c r="K4" s="431"/>
    </row>
    <row r="5" spans="1:11" ht="12.75">
      <c r="A5" s="430"/>
      <c r="B5" s="430"/>
      <c r="C5" s="430"/>
      <c r="D5" s="430"/>
      <c r="E5" s="430"/>
      <c r="F5" s="430"/>
      <c r="G5" s="430"/>
      <c r="H5" s="418"/>
      <c r="I5" s="430"/>
      <c r="J5" s="429"/>
      <c r="K5" s="417"/>
    </row>
    <row r="6" spans="1:11" ht="25.5" customHeight="1">
      <c r="A6" s="427"/>
      <c r="B6" s="837" t="s">
        <v>261</v>
      </c>
      <c r="C6" s="837" t="s">
        <v>260</v>
      </c>
      <c r="D6" s="837" t="s">
        <v>132</v>
      </c>
      <c r="E6" s="143" t="s">
        <v>259</v>
      </c>
      <c r="F6" s="224"/>
      <c r="G6" s="143"/>
      <c r="H6" s="708" t="s">
        <v>30</v>
      </c>
      <c r="I6" s="428"/>
      <c r="J6" s="240"/>
      <c r="K6" s="707" t="s">
        <v>57</v>
      </c>
    </row>
    <row r="7" spans="1:11" ht="27">
      <c r="A7" s="427"/>
      <c r="B7" s="837"/>
      <c r="C7" s="837"/>
      <c r="D7" s="837"/>
      <c r="E7" s="425" t="s">
        <v>257</v>
      </c>
      <c r="F7" s="426" t="s">
        <v>158</v>
      </c>
      <c r="G7" s="426" t="s">
        <v>258</v>
      </c>
      <c r="H7" s="425" t="s">
        <v>257</v>
      </c>
      <c r="I7" s="425" t="s">
        <v>256</v>
      </c>
      <c r="J7" s="425" t="s">
        <v>553</v>
      </c>
      <c r="K7" s="707"/>
    </row>
    <row r="8" spans="1:11" s="419" customFormat="1" ht="12.75">
      <c r="A8" s="424" t="s">
        <v>0</v>
      </c>
      <c r="B8" s="222" t="s">
        <v>207</v>
      </c>
      <c r="C8" s="222" t="s">
        <v>147</v>
      </c>
      <c r="D8" s="222" t="s">
        <v>127</v>
      </c>
      <c r="E8" s="222" t="s">
        <v>255</v>
      </c>
      <c r="F8" s="222"/>
      <c r="G8" s="222"/>
      <c r="H8" s="43" t="s">
        <v>254</v>
      </c>
      <c r="I8" s="43" t="s">
        <v>59</v>
      </c>
      <c r="J8" s="43" t="s">
        <v>106</v>
      </c>
      <c r="K8" s="423"/>
    </row>
    <row r="9" spans="1:11" s="419" customFormat="1" ht="15" customHeight="1">
      <c r="A9" s="289" t="s">
        <v>1</v>
      </c>
      <c r="B9" s="422">
        <v>97.69206250897696</v>
      </c>
      <c r="C9" s="422">
        <v>77.119009195039283</v>
      </c>
      <c r="D9" s="422">
        <v>60.727180966515817</v>
      </c>
      <c r="E9" s="422">
        <v>50.293195173275052</v>
      </c>
      <c r="F9" s="422">
        <v>52.306928691281641</v>
      </c>
      <c r="G9" s="422">
        <v>45.841989053978772</v>
      </c>
      <c r="H9" s="422">
        <v>35.233379438381171</v>
      </c>
      <c r="I9" s="422">
        <v>51.81989625320751</v>
      </c>
      <c r="J9" s="422">
        <v>32.269208832396316</v>
      </c>
      <c r="K9" s="422">
        <v>61.019661235767245</v>
      </c>
    </row>
    <row r="10" spans="1:11" s="419" customFormat="1" ht="15" customHeight="1">
      <c r="A10" s="341" t="s">
        <v>2</v>
      </c>
      <c r="B10" s="421">
        <v>98.243301098964253</v>
      </c>
      <c r="C10" s="421">
        <v>85.016432975267193</v>
      </c>
      <c r="D10" s="421">
        <v>61.115125674107041</v>
      </c>
      <c r="E10" s="421">
        <v>48.315788925329365</v>
      </c>
      <c r="F10" s="421">
        <v>53.786582037319384</v>
      </c>
      <c r="G10" s="421">
        <v>40.036941370183911</v>
      </c>
      <c r="H10" s="421">
        <v>39.829234176909232</v>
      </c>
      <c r="I10" s="421">
        <v>58.521281289272764</v>
      </c>
      <c r="J10" s="421">
        <v>35.244141181837193</v>
      </c>
      <c r="K10" s="421">
        <v>61.618245725278044</v>
      </c>
    </row>
    <row r="11" spans="1:11" s="419" customFormat="1" ht="15" customHeight="1">
      <c r="A11" s="289" t="s">
        <v>3</v>
      </c>
      <c r="B11" s="422">
        <v>93.867397452472218</v>
      </c>
      <c r="C11" s="422">
        <v>88.457301170979918</v>
      </c>
      <c r="D11" s="422">
        <v>69.097922538509081</v>
      </c>
      <c r="E11" s="422">
        <v>58.498993608507213</v>
      </c>
      <c r="F11" s="422">
        <v>60.97018501248462</v>
      </c>
      <c r="G11" s="422">
        <v>52.243505009995928</v>
      </c>
      <c r="H11" s="422">
        <v>41.084498632412291</v>
      </c>
      <c r="I11" s="422">
        <v>61.647375591058875</v>
      </c>
      <c r="J11" s="422">
        <v>38.416116707189992</v>
      </c>
      <c r="K11" s="422">
        <v>63.806304187205768</v>
      </c>
    </row>
    <row r="12" spans="1:11" s="419" customFormat="1" ht="15" customHeight="1">
      <c r="A12" s="341" t="s">
        <v>4</v>
      </c>
      <c r="B12" s="421">
        <v>97.080877984097953</v>
      </c>
      <c r="C12" s="421">
        <v>91.891926071437751</v>
      </c>
      <c r="D12" s="421">
        <v>76.909517467879354</v>
      </c>
      <c r="E12" s="421">
        <v>64.915986563496688</v>
      </c>
      <c r="F12" s="421">
        <v>68.423281344737291</v>
      </c>
      <c r="G12" s="421">
        <v>61.425010019253953</v>
      </c>
      <c r="H12" s="421">
        <v>41.502066539905918</v>
      </c>
      <c r="I12" s="421">
        <v>59.444221508828242</v>
      </c>
      <c r="J12" s="421">
        <v>38.441642418364047</v>
      </c>
      <c r="K12" s="421">
        <v>74.50140287664702</v>
      </c>
    </row>
    <row r="13" spans="1:11" s="419" customFormat="1" ht="15" customHeight="1">
      <c r="A13" s="289" t="s">
        <v>5</v>
      </c>
      <c r="B13" s="422">
        <v>94.666990336709915</v>
      </c>
      <c r="C13" s="422">
        <v>87.12742382271469</v>
      </c>
      <c r="D13" s="422">
        <v>62.127539156579644</v>
      </c>
      <c r="E13" s="422">
        <v>45.811612751860253</v>
      </c>
      <c r="F13" s="422">
        <v>48.296487177337703</v>
      </c>
      <c r="G13" s="422">
        <v>41.273002504514118</v>
      </c>
      <c r="H13" s="422">
        <v>37.279253974899042</v>
      </c>
      <c r="I13" s="422">
        <v>51.009150986610848</v>
      </c>
      <c r="J13" s="422">
        <v>35.451505016722408</v>
      </c>
      <c r="K13" s="422">
        <v>59.026953540677439</v>
      </c>
    </row>
    <row r="14" spans="1:11" s="419" customFormat="1" ht="15" customHeight="1">
      <c r="A14" s="341" t="s">
        <v>6</v>
      </c>
      <c r="B14" s="421">
        <v>90.756448928480339</v>
      </c>
      <c r="C14" s="421">
        <v>82.806985435770969</v>
      </c>
      <c r="D14" s="421">
        <v>62.087037870335493</v>
      </c>
      <c r="E14" s="421">
        <v>53.766750895028977</v>
      </c>
      <c r="F14" s="421">
        <v>56.916277871044251</v>
      </c>
      <c r="G14" s="421">
        <v>47.028631705681221</v>
      </c>
      <c r="H14" s="421">
        <v>39.463391125823584</v>
      </c>
      <c r="I14" s="421">
        <v>55.258496704470581</v>
      </c>
      <c r="J14" s="421">
        <v>37.495714775454239</v>
      </c>
      <c r="K14" s="421">
        <v>59.628553310548845</v>
      </c>
    </row>
    <row r="15" spans="1:11" s="419" customFormat="1" ht="15" customHeight="1">
      <c r="A15" s="289" t="s">
        <v>7</v>
      </c>
      <c r="B15" s="422">
        <v>96.581466067246723</v>
      </c>
      <c r="C15" s="422">
        <v>79.403041579341505</v>
      </c>
      <c r="D15" s="422">
        <v>64.568017058180175</v>
      </c>
      <c r="E15" s="422">
        <v>50.186490416538788</v>
      </c>
      <c r="F15" s="422">
        <v>51.887537520669326</v>
      </c>
      <c r="G15" s="422">
        <v>46.057736018044913</v>
      </c>
      <c r="H15" s="422">
        <v>40.597247021604403</v>
      </c>
      <c r="I15" s="422">
        <v>51.19671447754034</v>
      </c>
      <c r="J15" s="422">
        <v>38.129855024301087</v>
      </c>
      <c r="K15" s="422">
        <v>64.928730456068408</v>
      </c>
    </row>
    <row r="16" spans="1:11" s="419" customFormat="1" ht="15" customHeight="1">
      <c r="A16" s="341" t="s">
        <v>8</v>
      </c>
      <c r="B16" s="421">
        <v>97.641950770985005</v>
      </c>
      <c r="C16" s="421">
        <v>92.723401443867715</v>
      </c>
      <c r="D16" s="421">
        <v>77.694691055293418</v>
      </c>
      <c r="E16" s="421">
        <v>62.766407631127919</v>
      </c>
      <c r="F16" s="421">
        <v>64.12709842966234</v>
      </c>
      <c r="G16" s="421">
        <v>61.02199951195977</v>
      </c>
      <c r="H16" s="421">
        <v>42.10973700324319</v>
      </c>
      <c r="I16" s="421">
        <v>62.645563112884751</v>
      </c>
      <c r="J16" s="421">
        <v>40.413629428716732</v>
      </c>
      <c r="K16" s="421">
        <v>72.737601218039501</v>
      </c>
    </row>
    <row r="17" spans="1:11" s="419" customFormat="1" ht="15" customHeight="1">
      <c r="A17" s="289" t="s">
        <v>9</v>
      </c>
      <c r="B17" s="422">
        <v>96.916889127728709</v>
      </c>
      <c r="C17" s="422">
        <v>88.414535005011089</v>
      </c>
      <c r="D17" s="422">
        <v>63.734280511095939</v>
      </c>
      <c r="E17" s="422">
        <v>47.266276201598124</v>
      </c>
      <c r="F17" s="422">
        <v>49.093997063338975</v>
      </c>
      <c r="G17" s="422">
        <v>43.13651924769394</v>
      </c>
      <c r="H17" s="422">
        <v>42.992481603448184</v>
      </c>
      <c r="I17" s="422">
        <v>57.344186709398613</v>
      </c>
      <c r="J17" s="422">
        <v>39.571376971545533</v>
      </c>
      <c r="K17" s="422">
        <v>66.112800292737589</v>
      </c>
    </row>
    <row r="18" spans="1:11" s="419" customFormat="1" ht="15" customHeight="1">
      <c r="A18" s="341" t="s">
        <v>10</v>
      </c>
      <c r="B18" s="421">
        <v>97.338801007092371</v>
      </c>
      <c r="C18" s="421">
        <v>88.810989535034906</v>
      </c>
      <c r="D18" s="421">
        <v>64.598388008672472</v>
      </c>
      <c r="E18" s="421">
        <v>48.075204635721377</v>
      </c>
      <c r="F18" s="421">
        <v>49.997254981663069</v>
      </c>
      <c r="G18" s="421">
        <v>43.667497187924312</v>
      </c>
      <c r="H18" s="421">
        <v>41.289114975443013</v>
      </c>
      <c r="I18" s="421">
        <v>54.782858778537936</v>
      </c>
      <c r="J18" s="421">
        <v>37.578820697954271</v>
      </c>
      <c r="K18" s="421">
        <v>65.757374888613526</v>
      </c>
    </row>
    <row r="19" spans="1:11" s="419" customFormat="1" ht="15" customHeight="1">
      <c r="A19" s="289" t="s">
        <v>11</v>
      </c>
      <c r="B19" s="422">
        <v>97.93787938902112</v>
      </c>
      <c r="C19" s="422">
        <v>84.442532560890314</v>
      </c>
      <c r="D19" s="422">
        <v>61.642461337196117</v>
      </c>
      <c r="E19" s="422">
        <v>47.110036001264625</v>
      </c>
      <c r="F19" s="422">
        <v>49.770388414180694</v>
      </c>
      <c r="G19" s="422">
        <v>41.74390364189339</v>
      </c>
      <c r="H19" s="422">
        <v>41.674088190815645</v>
      </c>
      <c r="I19" s="422">
        <v>52.697959972482877</v>
      </c>
      <c r="J19" s="422">
        <v>37.71936790280315</v>
      </c>
      <c r="K19" s="422">
        <v>66.422164193494083</v>
      </c>
    </row>
    <row r="20" spans="1:11" s="419" customFormat="1" ht="15" customHeight="1">
      <c r="A20" s="341" t="s">
        <v>12</v>
      </c>
      <c r="B20" s="421">
        <v>97.547948423757816</v>
      </c>
      <c r="C20" s="421">
        <v>79.42567126226561</v>
      </c>
      <c r="D20" s="421">
        <v>59.296898825104783</v>
      </c>
      <c r="E20" s="421">
        <v>46.067468907608877</v>
      </c>
      <c r="F20" s="421">
        <v>49.890605534178384</v>
      </c>
      <c r="G20" s="421">
        <v>37.55480177352279</v>
      </c>
      <c r="H20" s="421">
        <v>39.506911045711171</v>
      </c>
      <c r="I20" s="421">
        <v>45.400960121928726</v>
      </c>
      <c r="J20" s="421">
        <v>37.979797979797979</v>
      </c>
      <c r="K20" s="421">
        <v>59.62850494709275</v>
      </c>
    </row>
    <row r="21" spans="1:11" s="419" customFormat="1" ht="15" customHeight="1">
      <c r="A21" s="289" t="s">
        <v>13</v>
      </c>
      <c r="B21" s="422">
        <v>97.110345070894681</v>
      </c>
      <c r="C21" s="422">
        <v>91.778880092357781</v>
      </c>
      <c r="D21" s="422">
        <v>74.244525042920117</v>
      </c>
      <c r="E21" s="422">
        <v>59.297595484141674</v>
      </c>
      <c r="F21" s="422">
        <v>61.901733964764141</v>
      </c>
      <c r="G21" s="422">
        <v>55.536181956288964</v>
      </c>
      <c r="H21" s="422">
        <v>39.923230401576731</v>
      </c>
      <c r="I21" s="422">
        <v>58.294443168751485</v>
      </c>
      <c r="J21" s="422">
        <v>37.307605251244908</v>
      </c>
      <c r="K21" s="422">
        <v>68.755151867200439</v>
      </c>
    </row>
    <row r="22" spans="1:11" s="419" customFormat="1" ht="15" customHeight="1">
      <c r="A22" s="341" t="s">
        <v>14</v>
      </c>
      <c r="B22" s="421">
        <v>98.590394833830757</v>
      </c>
      <c r="C22" s="421">
        <v>92.757251805352041</v>
      </c>
      <c r="D22" s="421">
        <v>75.684203122988507</v>
      </c>
      <c r="E22" s="421">
        <v>65.757880912614056</v>
      </c>
      <c r="F22" s="421">
        <v>70.017298023805481</v>
      </c>
      <c r="G22" s="421">
        <v>60.15438434764576</v>
      </c>
      <c r="H22" s="421">
        <v>42.178417683205716</v>
      </c>
      <c r="I22" s="421">
        <v>64.443576578522666</v>
      </c>
      <c r="J22" s="421">
        <v>38.205980066445186</v>
      </c>
      <c r="K22" s="421">
        <v>73.464306209861846</v>
      </c>
    </row>
    <row r="23" spans="1:11" s="419" customFormat="1" ht="15" customHeight="1">
      <c r="A23" s="289" t="s">
        <v>15</v>
      </c>
      <c r="B23" s="422">
        <v>95.101688629807057</v>
      </c>
      <c r="C23" s="422">
        <v>87.943199894037448</v>
      </c>
      <c r="D23" s="422">
        <v>61.863129440168748</v>
      </c>
      <c r="E23" s="422">
        <v>48.878537472783037</v>
      </c>
      <c r="F23" s="422">
        <v>56.03646503540827</v>
      </c>
      <c r="G23" s="422">
        <v>39.493356066246307</v>
      </c>
      <c r="H23" s="422">
        <v>42.956994718566804</v>
      </c>
      <c r="I23" s="422">
        <v>54.376867395109244</v>
      </c>
      <c r="J23" s="422">
        <v>38.502753385920521</v>
      </c>
      <c r="K23" s="422">
        <v>66.14912976378001</v>
      </c>
    </row>
    <row r="24" spans="1:11" s="419" customFormat="1" ht="15" customHeight="1">
      <c r="A24" s="341" t="s">
        <v>16</v>
      </c>
      <c r="B24" s="421">
        <v>97.101585336433487</v>
      </c>
      <c r="C24" s="421">
        <v>92.30474593873322</v>
      </c>
      <c r="D24" s="421">
        <v>74.210687172177188</v>
      </c>
      <c r="E24" s="421">
        <v>62.88860782355794</v>
      </c>
      <c r="F24" s="421">
        <v>66.558721832698609</v>
      </c>
      <c r="G24" s="421">
        <v>57.343989415944328</v>
      </c>
      <c r="H24" s="421">
        <v>40.227244541910281</v>
      </c>
      <c r="I24" s="421">
        <v>56.823783432675427</v>
      </c>
      <c r="J24" s="421">
        <v>37.75811209439528</v>
      </c>
      <c r="K24" s="421">
        <v>71.072714756117989</v>
      </c>
    </row>
    <row r="25" spans="1:11" s="419" customFormat="1" ht="15" customHeight="1">
      <c r="A25" s="284" t="s">
        <v>17</v>
      </c>
      <c r="B25" s="420">
        <v>97.043900259810329</v>
      </c>
      <c r="C25" s="420">
        <v>85.02164564463142</v>
      </c>
      <c r="D25" s="420">
        <v>64.726055652565947</v>
      </c>
      <c r="E25" s="420">
        <v>50.783660002903815</v>
      </c>
      <c r="F25" s="420">
        <v>53.325662761916512</v>
      </c>
      <c r="G25" s="420">
        <v>45.822731398828211</v>
      </c>
      <c r="H25" s="420">
        <v>39.909235448016361</v>
      </c>
      <c r="I25" s="420">
        <v>55.378910139870776</v>
      </c>
      <c r="J25" s="420">
        <v>36.551098279053328</v>
      </c>
      <c r="K25" s="420">
        <v>64.799092938313009</v>
      </c>
    </row>
    <row r="26" spans="1:11" s="419" customFormat="1" ht="15" customHeight="1">
      <c r="A26" s="713" t="s">
        <v>18</v>
      </c>
      <c r="B26" s="85">
        <v>96.571772544014067</v>
      </c>
      <c r="C26" s="85">
        <v>82.331982814251305</v>
      </c>
      <c r="D26" s="85">
        <v>67.390433525003374</v>
      </c>
      <c r="E26" s="182" t="s">
        <v>139</v>
      </c>
      <c r="F26" s="85" t="s">
        <v>139</v>
      </c>
      <c r="G26" s="85" t="s">
        <v>139</v>
      </c>
      <c r="H26" s="85">
        <v>41.62607679574166</v>
      </c>
      <c r="I26" s="85">
        <v>47.128797045073192</v>
      </c>
      <c r="J26" s="85">
        <v>39.631225728682018</v>
      </c>
      <c r="K26" s="85">
        <v>67.993506786512867</v>
      </c>
    </row>
    <row r="27" spans="1:11" ht="12.75">
      <c r="A27" s="145"/>
      <c r="B27" s="418"/>
      <c r="C27" s="418"/>
      <c r="D27" s="418"/>
      <c r="E27" s="418"/>
      <c r="F27" s="418"/>
      <c r="G27" s="418"/>
      <c r="H27" s="418"/>
      <c r="I27" s="418"/>
      <c r="J27" s="417"/>
      <c r="K27" s="417"/>
    </row>
    <row r="28" spans="1:11" ht="12.75">
      <c r="A28" s="145" t="s">
        <v>253</v>
      </c>
      <c r="B28" s="418"/>
      <c r="C28" s="418"/>
      <c r="D28" s="418"/>
      <c r="E28" s="418"/>
      <c r="F28" s="418"/>
      <c r="G28" s="418"/>
      <c r="H28" s="418"/>
      <c r="I28" s="418"/>
      <c r="J28" s="417"/>
      <c r="K28" s="417"/>
    </row>
    <row r="29" spans="1:11" ht="12.75">
      <c r="A29" s="145" t="s">
        <v>252</v>
      </c>
      <c r="B29" s="418"/>
      <c r="C29" s="418"/>
      <c r="D29" s="418"/>
      <c r="E29" s="418"/>
      <c r="F29" s="418"/>
      <c r="G29" s="418"/>
      <c r="H29" s="418"/>
      <c r="I29" s="418"/>
      <c r="J29" s="417"/>
      <c r="K29" s="417"/>
    </row>
    <row r="30" spans="1:11" ht="25.5" customHeight="1">
      <c r="A30" s="145"/>
      <c r="B30" s="418"/>
      <c r="C30" s="418"/>
      <c r="D30" s="418"/>
      <c r="E30" s="418"/>
      <c r="F30" s="418"/>
      <c r="G30" s="418"/>
      <c r="H30" s="418"/>
      <c r="I30" s="418"/>
      <c r="J30" s="417"/>
      <c r="K30" s="417"/>
    </row>
    <row r="31" spans="1:11" ht="12.75">
      <c r="A31" s="79" t="s">
        <v>28</v>
      </c>
      <c r="B31" s="416"/>
      <c r="C31" s="416"/>
      <c r="D31" s="416"/>
      <c r="E31" s="416"/>
      <c r="F31" s="416"/>
      <c r="G31" s="416"/>
      <c r="H31" s="416"/>
      <c r="I31" s="416"/>
      <c r="J31" s="415"/>
      <c r="K31" s="415"/>
    </row>
  </sheetData>
  <mergeCells count="3">
    <mergeCell ref="B6:B7"/>
    <mergeCell ref="C6:C7"/>
    <mergeCell ref="D6:D7"/>
  </mergeCells>
  <conditionalFormatting sqref="B26:K26">
    <cfRule type="expression" dxfId="0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&amp;C&amp;8-59-</oddHeader>
    <oddFooter>&amp;C&amp;8Statistische Ämter des Bundes und der Länder, Internationale Bildungsindikatoren, 2014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ColWidth="9.140625" defaultRowHeight="12.75"/>
  <cols>
    <col min="1" max="1" width="24" style="5" customWidth="1"/>
    <col min="2" max="6" width="13.7109375" style="4" customWidth="1"/>
    <col min="7" max="16384" width="9.140625" style="7"/>
  </cols>
  <sheetData>
    <row r="1" spans="1:6">
      <c r="A1" s="739" t="s">
        <v>461</v>
      </c>
    </row>
    <row r="2" spans="1:6">
      <c r="F2" s="28"/>
    </row>
    <row r="3" spans="1:6" s="113" customFormat="1" ht="15.75">
      <c r="A3" s="115" t="s">
        <v>119</v>
      </c>
      <c r="B3" s="22"/>
      <c r="C3" s="22"/>
      <c r="D3" s="22"/>
      <c r="E3" s="22"/>
    </row>
    <row r="4" spans="1:6" ht="35.25" customHeight="1">
      <c r="A4" s="838" t="s">
        <v>497</v>
      </c>
      <c r="B4" s="838"/>
      <c r="C4" s="838"/>
      <c r="D4" s="838"/>
      <c r="E4" s="838"/>
      <c r="F4" s="838"/>
    </row>
    <row r="5" spans="1:6" ht="12.75" customHeight="1">
      <c r="A5" s="598"/>
      <c r="B5" s="144"/>
      <c r="C5" s="144"/>
      <c r="D5" s="144"/>
      <c r="E5" s="144"/>
      <c r="F5" s="144"/>
    </row>
    <row r="6" spans="1:6">
      <c r="A6" s="142"/>
      <c r="B6" s="143" t="s">
        <v>118</v>
      </c>
      <c r="C6" s="143"/>
      <c r="D6" s="143"/>
      <c r="E6" s="143"/>
      <c r="F6" s="143"/>
    </row>
    <row r="7" spans="1:6">
      <c r="A7" s="142" t="s">
        <v>0</v>
      </c>
      <c r="B7" s="141" t="s">
        <v>496</v>
      </c>
      <c r="C7" s="141" t="s">
        <v>495</v>
      </c>
      <c r="D7" s="140" t="s">
        <v>494</v>
      </c>
      <c r="E7" s="140" t="s">
        <v>493</v>
      </c>
      <c r="F7" s="140" t="s">
        <v>492</v>
      </c>
    </row>
    <row r="8" spans="1:6" ht="15" customHeight="1">
      <c r="A8" s="18" t="s">
        <v>1</v>
      </c>
      <c r="B8" s="103">
        <v>85.035191589098446</v>
      </c>
      <c r="C8" s="103">
        <v>87.922754197379987</v>
      </c>
      <c r="D8" s="103">
        <v>86.046739229215177</v>
      </c>
      <c r="E8" s="103">
        <v>86.001951464454223</v>
      </c>
      <c r="F8" s="103">
        <v>79.951171005372672</v>
      </c>
    </row>
    <row r="9" spans="1:6" ht="15" customHeight="1">
      <c r="A9" s="16" t="s">
        <v>2</v>
      </c>
      <c r="B9" s="102">
        <v>87.142499359485527</v>
      </c>
      <c r="C9" s="102">
        <v>89.9716878954669</v>
      </c>
      <c r="D9" s="102">
        <v>88.706703504435069</v>
      </c>
      <c r="E9" s="102">
        <v>87.415258376477468</v>
      </c>
      <c r="F9" s="102">
        <v>82.327128821642134</v>
      </c>
    </row>
    <row r="10" spans="1:6" ht="15" customHeight="1">
      <c r="A10" s="18" t="s">
        <v>3</v>
      </c>
      <c r="B10" s="103">
        <v>84.636570647282454</v>
      </c>
      <c r="C10" s="103">
        <v>85.321669400400936</v>
      </c>
      <c r="D10" s="103">
        <v>84.696168185988412</v>
      </c>
      <c r="E10" s="103">
        <v>83.906204485872422</v>
      </c>
      <c r="F10" s="103">
        <v>84.62411347517731</v>
      </c>
    </row>
    <row r="11" spans="1:6" ht="15" customHeight="1">
      <c r="A11" s="16" t="s">
        <v>4</v>
      </c>
      <c r="B11" s="102">
        <v>93.091175036567549</v>
      </c>
      <c r="C11" s="102">
        <v>89.292730844793709</v>
      </c>
      <c r="D11" s="102">
        <v>93.873873873873862</v>
      </c>
      <c r="E11" s="102">
        <v>94.795634496041089</v>
      </c>
      <c r="F11" s="102">
        <v>93.091015138259209</v>
      </c>
    </row>
    <row r="12" spans="1:6" ht="15" customHeight="1">
      <c r="A12" s="18" t="s">
        <v>5</v>
      </c>
      <c r="B12" s="103">
        <v>78.944596879243932</v>
      </c>
      <c r="C12" s="103">
        <v>81.868306648287557</v>
      </c>
      <c r="D12" s="103">
        <v>75.527774501710127</v>
      </c>
      <c r="E12" s="103">
        <v>78.069362972110738</v>
      </c>
      <c r="F12" s="103">
        <v>80.115921457298327</v>
      </c>
    </row>
    <row r="13" spans="1:6" ht="15" customHeight="1">
      <c r="A13" s="16" t="s">
        <v>6</v>
      </c>
      <c r="B13" s="102">
        <v>84.087637779301943</v>
      </c>
      <c r="C13" s="102">
        <v>86.476880260201852</v>
      </c>
      <c r="D13" s="102">
        <v>85.123846350271776</v>
      </c>
      <c r="E13" s="102">
        <v>82.114396365532144</v>
      </c>
      <c r="F13" s="102">
        <v>81.68528336850774</v>
      </c>
    </row>
    <row r="14" spans="1:6" ht="15" customHeight="1">
      <c r="A14" s="18" t="s">
        <v>7</v>
      </c>
      <c r="B14" s="103">
        <v>86.349339856776481</v>
      </c>
      <c r="C14" s="103">
        <v>87.122463905517776</v>
      </c>
      <c r="D14" s="103">
        <v>86.916206369726169</v>
      </c>
      <c r="E14" s="103">
        <v>87.047666833918711</v>
      </c>
      <c r="F14" s="103">
        <v>84.137582195245329</v>
      </c>
    </row>
    <row r="15" spans="1:6" ht="15" customHeight="1">
      <c r="A15" s="16" t="s">
        <v>8</v>
      </c>
      <c r="B15" s="102">
        <v>93.264869768044591</v>
      </c>
      <c r="C15" s="102">
        <v>90.427782651323568</v>
      </c>
      <c r="D15" s="102">
        <v>93.35664335664336</v>
      </c>
      <c r="E15" s="102">
        <v>95.678374655647374</v>
      </c>
      <c r="F15" s="102">
        <v>92.572900903848506</v>
      </c>
    </row>
    <row r="16" spans="1:6" ht="15" customHeight="1">
      <c r="A16" s="18" t="s">
        <v>9</v>
      </c>
      <c r="B16" s="103">
        <v>85.45073936134014</v>
      </c>
      <c r="C16" s="103">
        <v>85.222748604345995</v>
      </c>
      <c r="D16" s="103">
        <v>86.845507433742725</v>
      </c>
      <c r="E16" s="103">
        <v>85.881223847364609</v>
      </c>
      <c r="F16" s="103">
        <v>83.641362607694447</v>
      </c>
    </row>
    <row r="17" spans="1:6" ht="15" customHeight="1">
      <c r="A17" s="16" t="s">
        <v>10</v>
      </c>
      <c r="B17" s="102">
        <v>81.689291194377063</v>
      </c>
      <c r="C17" s="102">
        <v>82.12857816811136</v>
      </c>
      <c r="D17" s="102">
        <v>81.185038012512109</v>
      </c>
      <c r="E17" s="102">
        <v>82.797186392849369</v>
      </c>
      <c r="F17" s="102">
        <v>80.406246963526982</v>
      </c>
    </row>
    <row r="18" spans="1:6" ht="15" customHeight="1">
      <c r="A18" s="18" t="s">
        <v>11</v>
      </c>
      <c r="B18" s="103">
        <v>83.842648315401618</v>
      </c>
      <c r="C18" s="103">
        <v>84.863982589771496</v>
      </c>
      <c r="D18" s="103">
        <v>85.612815763847777</v>
      </c>
      <c r="E18" s="103">
        <v>84.73115984019033</v>
      </c>
      <c r="F18" s="103">
        <v>80.16252301169645</v>
      </c>
    </row>
    <row r="19" spans="1:6" ht="15" customHeight="1">
      <c r="A19" s="16" t="s">
        <v>12</v>
      </c>
      <c r="B19" s="102">
        <v>83.658008658008669</v>
      </c>
      <c r="C19" s="102">
        <v>83.92311837614514</v>
      </c>
      <c r="D19" s="102">
        <v>82.571360419813942</v>
      </c>
      <c r="E19" s="102">
        <v>84.270790296877763</v>
      </c>
      <c r="F19" s="102">
        <v>83.680508589205999</v>
      </c>
    </row>
    <row r="20" spans="1:6" ht="15" customHeight="1">
      <c r="A20" s="18" t="s">
        <v>13</v>
      </c>
      <c r="B20" s="103">
        <v>95.79538181281076</v>
      </c>
      <c r="C20" s="103">
        <v>92.727201596181686</v>
      </c>
      <c r="D20" s="103">
        <v>96.019281297536509</v>
      </c>
      <c r="E20" s="103">
        <v>97.38939441481017</v>
      </c>
      <c r="F20" s="103">
        <v>96.553331032102179</v>
      </c>
    </row>
    <row r="21" spans="1:6" ht="15" customHeight="1">
      <c r="A21" s="16" t="s">
        <v>14</v>
      </c>
      <c r="B21" s="102">
        <v>93.862378435848527</v>
      </c>
      <c r="C21" s="102">
        <v>89.938015743240669</v>
      </c>
      <c r="D21" s="102">
        <v>94.069494335451779</v>
      </c>
      <c r="E21" s="102">
        <v>95.830623975862878</v>
      </c>
      <c r="F21" s="102">
        <v>94.491525423728788</v>
      </c>
    </row>
    <row r="22" spans="1:6" ht="15" customHeight="1">
      <c r="A22" s="18" t="s">
        <v>15</v>
      </c>
      <c r="B22" s="103">
        <v>87.27330428630934</v>
      </c>
      <c r="C22" s="103">
        <v>84.612854417472533</v>
      </c>
      <c r="D22" s="103">
        <v>88.312026453511066</v>
      </c>
      <c r="E22" s="103">
        <v>87.821940910699794</v>
      </c>
      <c r="F22" s="103">
        <v>87.698700996774278</v>
      </c>
    </row>
    <row r="23" spans="1:6" ht="15" customHeight="1">
      <c r="A23" s="16" t="s">
        <v>16</v>
      </c>
      <c r="B23" s="102">
        <v>95.909370432782538</v>
      </c>
      <c r="C23" s="102">
        <v>93.591341189874342</v>
      </c>
      <c r="D23" s="102">
        <v>95.570665744689023</v>
      </c>
      <c r="E23" s="102">
        <v>97.003518803606781</v>
      </c>
      <c r="F23" s="102">
        <v>96.892191595380055</v>
      </c>
    </row>
    <row r="24" spans="1:6" ht="15" customHeight="1">
      <c r="A24" s="13" t="s">
        <v>17</v>
      </c>
      <c r="B24" s="101">
        <v>86.206052496126233</v>
      </c>
      <c r="C24" s="101">
        <v>86.736965801861871</v>
      </c>
      <c r="D24" s="101">
        <v>86.634601702428867</v>
      </c>
      <c r="E24" s="101">
        <v>86.991551079334826</v>
      </c>
      <c r="F24" s="101">
        <v>84.281054079749012</v>
      </c>
    </row>
    <row r="25" spans="1:6" ht="15" customHeight="1">
      <c r="A25" s="13" t="s">
        <v>18</v>
      </c>
      <c r="B25" s="101">
        <v>75.172477891900101</v>
      </c>
      <c r="C25" s="101">
        <v>82.466321405215581</v>
      </c>
      <c r="D25" s="101">
        <v>78.856556607763849</v>
      </c>
      <c r="E25" s="101">
        <v>72.981115826579227</v>
      </c>
      <c r="F25" s="101">
        <v>64.385120621478734</v>
      </c>
    </row>
    <row r="26" spans="1:6" ht="12.75" customHeight="1">
      <c r="A26" s="7"/>
      <c r="B26" s="139"/>
      <c r="C26" s="139"/>
      <c r="D26" s="139"/>
      <c r="E26" s="139"/>
      <c r="F26" s="139"/>
    </row>
    <row r="27" spans="1:6" ht="12.75" customHeight="1">
      <c r="A27" s="7"/>
      <c r="B27" s="139"/>
      <c r="C27" s="139"/>
      <c r="D27" s="139"/>
      <c r="E27" s="139"/>
      <c r="F27" s="139"/>
    </row>
    <row r="28" spans="1:6" ht="12.75" customHeight="1">
      <c r="A28" s="138" t="s">
        <v>117</v>
      </c>
      <c r="B28" s="137"/>
      <c r="C28" s="137"/>
      <c r="D28" s="137"/>
      <c r="E28" s="137"/>
      <c r="F28" s="137"/>
    </row>
  </sheetData>
  <mergeCells count="1">
    <mergeCell ref="A4:F4"/>
  </mergeCells>
  <conditionalFormatting sqref="B25:F25">
    <cfRule type="expression" dxfId="117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&amp;C&amp;8-7-</oddHeader>
    <oddFooter>&amp;C&amp;8Statistische Ämter des Bundes und der Länder, Internationale Bildungsindikatoren, 2014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baseColWidth="10" defaultColWidth="9.140625" defaultRowHeight="12.75"/>
  <cols>
    <col min="1" max="1" width="24" style="145" customWidth="1"/>
    <col min="2" max="2" width="11.7109375" style="145" customWidth="1"/>
    <col min="3" max="7" width="13.7109375" style="7" customWidth="1"/>
    <col min="8" max="16384" width="9.140625" style="7"/>
  </cols>
  <sheetData>
    <row r="1" spans="1:7">
      <c r="A1" s="739" t="s">
        <v>461</v>
      </c>
    </row>
    <row r="2" spans="1:7">
      <c r="G2" s="152"/>
    </row>
    <row r="3" spans="1:7" s="113" customFormat="1" ht="15.75">
      <c r="A3" s="125" t="s">
        <v>121</v>
      </c>
      <c r="B3" s="7"/>
      <c r="C3" s="7"/>
      <c r="D3" s="7"/>
      <c r="E3" s="7"/>
      <c r="F3" s="7"/>
    </row>
    <row r="4" spans="1:7" ht="35.25" customHeight="1">
      <c r="A4" s="838" t="s">
        <v>120</v>
      </c>
      <c r="B4" s="838"/>
      <c r="C4" s="838"/>
      <c r="D4" s="838"/>
      <c r="E4" s="838"/>
      <c r="F4" s="838"/>
      <c r="G4" s="839"/>
    </row>
    <row r="5" spans="1:7" ht="12.75" customHeight="1">
      <c r="A5" s="151"/>
      <c r="B5" s="151"/>
      <c r="C5" s="151"/>
      <c r="D5" s="151"/>
      <c r="E5" s="151"/>
      <c r="F5" s="151"/>
      <c r="G5" s="150"/>
    </row>
    <row r="6" spans="1:7" ht="12.75" customHeight="1">
      <c r="A6" s="149"/>
      <c r="B6" s="149"/>
      <c r="C6" s="123" t="s">
        <v>118</v>
      </c>
      <c r="D6" s="123"/>
      <c r="E6" s="123"/>
      <c r="F6" s="123"/>
      <c r="G6" s="123"/>
    </row>
    <row r="7" spans="1:7" ht="12.75" customHeight="1">
      <c r="A7" s="122" t="s">
        <v>0</v>
      </c>
      <c r="B7" s="615" t="s">
        <v>70</v>
      </c>
      <c r="C7" s="121" t="s">
        <v>496</v>
      </c>
      <c r="D7" s="121" t="s">
        <v>495</v>
      </c>
      <c r="E7" s="121" t="s">
        <v>494</v>
      </c>
      <c r="F7" s="121" t="s">
        <v>493</v>
      </c>
      <c r="G7" s="121" t="s">
        <v>492</v>
      </c>
    </row>
    <row r="8" spans="1:7" ht="12.75" customHeight="1">
      <c r="A8" s="18" t="s">
        <v>1</v>
      </c>
      <c r="B8" s="58" t="s">
        <v>69</v>
      </c>
      <c r="C8" s="103">
        <v>88.345225959904838</v>
      </c>
      <c r="D8" s="103">
        <v>88.398579794346858</v>
      </c>
      <c r="E8" s="103">
        <v>88.224424659835378</v>
      </c>
      <c r="F8" s="103">
        <v>89.064290690096854</v>
      </c>
      <c r="G8" s="103">
        <v>87.451790215311746</v>
      </c>
    </row>
    <row r="9" spans="1:7" ht="12.75" customHeight="1">
      <c r="A9" s="18"/>
      <c r="B9" s="58" t="s">
        <v>68</v>
      </c>
      <c r="C9" s="103">
        <v>81.713104161282004</v>
      </c>
      <c r="D9" s="103">
        <v>87.436330090044606</v>
      </c>
      <c r="E9" s="103">
        <v>83.877228994735574</v>
      </c>
      <c r="F9" s="103">
        <v>82.840977600519409</v>
      </c>
      <c r="G9" s="103">
        <v>72.784010914843904</v>
      </c>
    </row>
    <row r="10" spans="1:7" ht="12.75" customHeight="1">
      <c r="A10" s="149" t="s">
        <v>2</v>
      </c>
      <c r="B10" s="148" t="s">
        <v>69</v>
      </c>
      <c r="C10" s="128">
        <v>90.43366431563021</v>
      </c>
      <c r="D10" s="128">
        <v>90.220697282758962</v>
      </c>
      <c r="E10" s="128">
        <v>90.070577907151346</v>
      </c>
      <c r="F10" s="128">
        <v>90.969661374336866</v>
      </c>
      <c r="G10" s="128">
        <v>90.340611799538024</v>
      </c>
    </row>
    <row r="11" spans="1:7" ht="12.75" customHeight="1">
      <c r="A11" s="149"/>
      <c r="B11" s="148" t="s">
        <v>68</v>
      </c>
      <c r="C11" s="128">
        <v>83.831222069538924</v>
      </c>
      <c r="D11" s="128">
        <v>89.717430442943396</v>
      </c>
      <c r="E11" s="128">
        <v>87.32440570337306</v>
      </c>
      <c r="F11" s="128">
        <v>83.753804062292431</v>
      </c>
      <c r="G11" s="128">
        <v>74.651483866238223</v>
      </c>
    </row>
    <row r="12" spans="1:7" ht="12.75" customHeight="1">
      <c r="A12" s="18" t="s">
        <v>3</v>
      </c>
      <c r="B12" s="58" t="s">
        <v>69</v>
      </c>
      <c r="C12" s="103">
        <v>84.73127710373727</v>
      </c>
      <c r="D12" s="103">
        <v>83.445958286152617</v>
      </c>
      <c r="E12" s="103">
        <v>84.846087185863396</v>
      </c>
      <c r="F12" s="103">
        <v>83.817080810190006</v>
      </c>
      <c r="G12" s="103">
        <v>87.657165756649789</v>
      </c>
    </row>
    <row r="13" spans="1:7" ht="12.75" customHeight="1">
      <c r="A13" s="18"/>
      <c r="B13" s="58" t="s">
        <v>68</v>
      </c>
      <c r="C13" s="103">
        <v>84.543206934556622</v>
      </c>
      <c r="D13" s="103">
        <v>87.193103699123427</v>
      </c>
      <c r="E13" s="103">
        <v>84.543097861309121</v>
      </c>
      <c r="F13" s="103">
        <v>84.011605711231581</v>
      </c>
      <c r="G13" s="103">
        <v>81.905273524935097</v>
      </c>
    </row>
    <row r="14" spans="1:7" ht="12.75" customHeight="1">
      <c r="A14" s="149" t="s">
        <v>4</v>
      </c>
      <c r="B14" s="148" t="s">
        <v>69</v>
      </c>
      <c r="C14" s="128">
        <v>93.195213675213708</v>
      </c>
      <c r="D14" s="128">
        <v>87.888304772308317</v>
      </c>
      <c r="E14" s="128">
        <v>94.033518145161281</v>
      </c>
      <c r="F14" s="128">
        <v>94.94629922570978</v>
      </c>
      <c r="G14" s="128">
        <v>94.398407232027537</v>
      </c>
    </row>
    <row r="15" spans="1:7" ht="12.75" customHeight="1">
      <c r="A15" s="149"/>
      <c r="B15" s="148" t="s">
        <v>68</v>
      </c>
      <c r="C15" s="128">
        <v>92.971921755671019</v>
      </c>
      <c r="D15" s="128">
        <v>90.887850467289724</v>
      </c>
      <c r="E15" s="128">
        <v>93.707180918548616</v>
      </c>
      <c r="F15" s="128">
        <v>94.627207469062398</v>
      </c>
      <c r="G15" s="128">
        <v>91.800365821792525</v>
      </c>
    </row>
    <row r="16" spans="1:7" ht="12.75" customHeight="1">
      <c r="A16" s="18" t="s">
        <v>5</v>
      </c>
      <c r="B16" s="58" t="s">
        <v>69</v>
      </c>
      <c r="C16" s="103">
        <v>82.302443319392481</v>
      </c>
      <c r="D16" s="103">
        <v>83.309382057072483</v>
      </c>
      <c r="E16" s="103">
        <v>79.059633027522949</v>
      </c>
      <c r="F16" s="103">
        <v>81.07113654946852</v>
      </c>
      <c r="G16" s="103">
        <v>86.070634724623361</v>
      </c>
    </row>
    <row r="17" spans="1:7" ht="12.75" customHeight="1">
      <c r="A17" s="18"/>
      <c r="B17" s="58" t="s">
        <v>68</v>
      </c>
      <c r="C17" s="103">
        <v>75.547241456332387</v>
      </c>
      <c r="D17" s="103">
        <v>80.394736842105246</v>
      </c>
      <c r="E17" s="103">
        <v>71.813546977421723</v>
      </c>
      <c r="F17" s="103">
        <v>74.963730569948169</v>
      </c>
      <c r="G17" s="103">
        <v>74.659400544959126</v>
      </c>
    </row>
    <row r="18" spans="1:7" ht="12.75" customHeight="1">
      <c r="A18" s="149" t="s">
        <v>6</v>
      </c>
      <c r="B18" s="148" t="s">
        <v>69</v>
      </c>
      <c r="C18" s="128">
        <v>84.972746008205064</v>
      </c>
      <c r="D18" s="128">
        <v>86.287602395539338</v>
      </c>
      <c r="E18" s="128">
        <v>85.771543086172343</v>
      </c>
      <c r="F18" s="128">
        <v>82.828655834564259</v>
      </c>
      <c r="G18" s="128">
        <v>84.799061933695768</v>
      </c>
    </row>
    <row r="19" spans="1:7" ht="12.75" customHeight="1">
      <c r="A19" s="149"/>
      <c r="B19" s="148" t="s">
        <v>68</v>
      </c>
      <c r="C19" s="128">
        <v>83.184108527131784</v>
      </c>
      <c r="D19" s="128">
        <v>86.656642259414227</v>
      </c>
      <c r="E19" s="128">
        <v>84.407355895533911</v>
      </c>
      <c r="F19" s="128">
        <v>81.366879459256467</v>
      </c>
      <c r="G19" s="128">
        <v>78.729969145018401</v>
      </c>
    </row>
    <row r="20" spans="1:7" ht="12.75" customHeight="1">
      <c r="A20" s="18" t="s">
        <v>7</v>
      </c>
      <c r="B20" s="58" t="s">
        <v>69</v>
      </c>
      <c r="C20" s="103">
        <v>88.787652299771011</v>
      </c>
      <c r="D20" s="103">
        <v>87.338663464949377</v>
      </c>
      <c r="E20" s="103">
        <v>88.604147755045048</v>
      </c>
      <c r="F20" s="103">
        <v>89.650396691925678</v>
      </c>
      <c r="G20" s="103">
        <v>89.239896952822093</v>
      </c>
    </row>
    <row r="21" spans="1:7" ht="12.75" customHeight="1">
      <c r="A21" s="18"/>
      <c r="B21" s="58" t="s">
        <v>68</v>
      </c>
      <c r="C21" s="103">
        <v>83.91700626356662</v>
      </c>
      <c r="D21" s="103">
        <v>86.901336488557817</v>
      </c>
      <c r="E21" s="103">
        <v>85.197141975455182</v>
      </c>
      <c r="F21" s="103">
        <v>84.366790885209866</v>
      </c>
      <c r="G21" s="103">
        <v>79.317130768473859</v>
      </c>
    </row>
    <row r="22" spans="1:7" ht="12.75" customHeight="1">
      <c r="A22" s="149" t="s">
        <v>8</v>
      </c>
      <c r="B22" s="148" t="s">
        <v>69</v>
      </c>
      <c r="C22" s="128">
        <v>93.115773444439739</v>
      </c>
      <c r="D22" s="128">
        <v>88.40188806473364</v>
      </c>
      <c r="E22" s="128">
        <v>92.631273571221357</v>
      </c>
      <c r="F22" s="128">
        <v>95.605295482462111</v>
      </c>
      <c r="G22" s="128">
        <v>94.582563413405012</v>
      </c>
    </row>
    <row r="23" spans="1:7" ht="12.75" customHeight="1">
      <c r="A23" s="149"/>
      <c r="B23" s="148" t="s">
        <v>68</v>
      </c>
      <c r="C23" s="128">
        <v>93.414085252846178</v>
      </c>
      <c r="D23" s="128">
        <v>92.720604578795317</v>
      </c>
      <c r="E23" s="128">
        <v>94.145199063231871</v>
      </c>
      <c r="F23" s="128">
        <v>95.759766439594031</v>
      </c>
      <c r="G23" s="128">
        <v>90.674318507890945</v>
      </c>
    </row>
    <row r="24" spans="1:7" ht="12.75" customHeight="1">
      <c r="A24" s="18" t="s">
        <v>9</v>
      </c>
      <c r="B24" s="58" t="s">
        <v>69</v>
      </c>
      <c r="C24" s="103">
        <v>87.946232643266001</v>
      </c>
      <c r="D24" s="103">
        <v>85.799955742420892</v>
      </c>
      <c r="E24" s="103">
        <v>88.447830432404899</v>
      </c>
      <c r="F24" s="103">
        <v>88.146502183740722</v>
      </c>
      <c r="G24" s="103">
        <v>89.076674292024933</v>
      </c>
    </row>
    <row r="25" spans="1:7" ht="12.75" customHeight="1">
      <c r="A25" s="18"/>
      <c r="B25" s="58" t="s">
        <v>68</v>
      </c>
      <c r="C25" s="103">
        <v>82.930132261276185</v>
      </c>
      <c r="D25" s="103">
        <v>84.641523775457742</v>
      </c>
      <c r="E25" s="103">
        <v>85.216707880460831</v>
      </c>
      <c r="F25" s="103">
        <v>83.606708724419164</v>
      </c>
      <c r="G25" s="103">
        <v>78.137926899942059</v>
      </c>
    </row>
    <row r="26" spans="1:7" ht="12.75" customHeight="1">
      <c r="A26" s="149" t="s">
        <v>10</v>
      </c>
      <c r="B26" s="148" t="s">
        <v>69</v>
      </c>
      <c r="C26" s="128">
        <v>83.964238789391004</v>
      </c>
      <c r="D26" s="128">
        <v>82.387393402903612</v>
      </c>
      <c r="E26" s="128">
        <v>82.921810699588477</v>
      </c>
      <c r="F26" s="128">
        <v>85.042530168340051</v>
      </c>
      <c r="G26" s="128">
        <v>85.205193473364233</v>
      </c>
    </row>
    <row r="27" spans="1:7" ht="12.75" customHeight="1">
      <c r="A27" s="149"/>
      <c r="B27" s="148" t="s">
        <v>68</v>
      </c>
      <c r="C27" s="128">
        <v>79.435972168058939</v>
      </c>
      <c r="D27" s="128">
        <v>81.868304527924579</v>
      </c>
      <c r="E27" s="128">
        <v>79.429052603771098</v>
      </c>
      <c r="F27" s="128">
        <v>80.518270854910583</v>
      </c>
      <c r="G27" s="128">
        <v>75.935153583617748</v>
      </c>
    </row>
    <row r="28" spans="1:7" ht="12.75" customHeight="1">
      <c r="A28" s="18" t="s">
        <v>11</v>
      </c>
      <c r="B28" s="58" t="s">
        <v>69</v>
      </c>
      <c r="C28" s="103">
        <v>87.357315648598671</v>
      </c>
      <c r="D28" s="103">
        <v>86.371813435127891</v>
      </c>
      <c r="E28" s="103">
        <v>87.286792452830198</v>
      </c>
      <c r="F28" s="103">
        <v>88.224577171833715</v>
      </c>
      <c r="G28" s="103">
        <v>87.197584449896212</v>
      </c>
    </row>
    <row r="29" spans="1:7" ht="12.75" customHeight="1">
      <c r="A29" s="18"/>
      <c r="B29" s="58" t="s">
        <v>68</v>
      </c>
      <c r="C29" s="103">
        <v>80.336640387668751</v>
      </c>
      <c r="D29" s="103">
        <v>83.37579342804095</v>
      </c>
      <c r="E29" s="103">
        <v>83.894407297182383</v>
      </c>
      <c r="F29" s="103">
        <v>81.209986215346916</v>
      </c>
      <c r="G29" s="103">
        <v>73.337731837841787</v>
      </c>
    </row>
    <row r="30" spans="1:7" ht="12.75" customHeight="1">
      <c r="A30" s="149" t="s">
        <v>12</v>
      </c>
      <c r="B30" s="148" t="s">
        <v>69</v>
      </c>
      <c r="C30" s="128">
        <v>87.613836794931785</v>
      </c>
      <c r="D30" s="128">
        <v>85.068831627250276</v>
      </c>
      <c r="E30" s="128">
        <v>84.833827430176314</v>
      </c>
      <c r="F30" s="128">
        <v>89.496248660235793</v>
      </c>
      <c r="G30" s="128">
        <v>89.861814201669176</v>
      </c>
    </row>
    <row r="31" spans="1:7" ht="12.75" customHeight="1">
      <c r="A31" s="149"/>
      <c r="B31" s="148" t="s">
        <v>68</v>
      </c>
      <c r="C31" s="128">
        <v>79.650048805176951</v>
      </c>
      <c r="D31" s="128">
        <v>82.717629846378912</v>
      </c>
      <c r="E31" s="128">
        <v>80.204280155642024</v>
      </c>
      <c r="F31" s="128">
        <v>79.115479115479133</v>
      </c>
      <c r="G31" s="128">
        <v>77.560845145760908</v>
      </c>
    </row>
    <row r="32" spans="1:7" ht="12.75" customHeight="1">
      <c r="A32" s="18" t="s">
        <v>13</v>
      </c>
      <c r="B32" s="58" t="s">
        <v>69</v>
      </c>
      <c r="C32" s="103">
        <v>95.882620166687062</v>
      </c>
      <c r="D32" s="103">
        <v>92.249256853462512</v>
      </c>
      <c r="E32" s="103">
        <v>96.265528829815366</v>
      </c>
      <c r="F32" s="103">
        <v>97.414008755472153</v>
      </c>
      <c r="G32" s="103">
        <v>97.269945051123329</v>
      </c>
    </row>
    <row r="33" spans="1:7" ht="12.75" customHeight="1">
      <c r="A33" s="18"/>
      <c r="B33" s="58" t="s">
        <v>68</v>
      </c>
      <c r="C33" s="103">
        <v>95.69826351921877</v>
      </c>
      <c r="D33" s="103">
        <v>93.247884728156151</v>
      </c>
      <c r="E33" s="103">
        <v>95.757374875704315</v>
      </c>
      <c r="F33" s="103">
        <v>97.364526590887621</v>
      </c>
      <c r="G33" s="103">
        <v>95.840613971973809</v>
      </c>
    </row>
    <row r="34" spans="1:7" ht="12.75" customHeight="1">
      <c r="A34" s="149" t="s">
        <v>14</v>
      </c>
      <c r="B34" s="148" t="s">
        <v>69</v>
      </c>
      <c r="C34" s="128">
        <v>94.256626673032784</v>
      </c>
      <c r="D34" s="128">
        <v>89.357864357864329</v>
      </c>
      <c r="E34" s="128">
        <v>94.370970957666003</v>
      </c>
      <c r="F34" s="128">
        <v>96.206396853327803</v>
      </c>
      <c r="G34" s="128">
        <v>95.963588453707032</v>
      </c>
    </row>
    <row r="35" spans="1:7" ht="12.75" customHeight="1">
      <c r="A35" s="149"/>
      <c r="B35" s="148" t="s">
        <v>68</v>
      </c>
      <c r="C35" s="128">
        <v>93.45579246511187</v>
      </c>
      <c r="D35" s="128">
        <v>90.584546112406528</v>
      </c>
      <c r="E35" s="128">
        <v>93.742807825086288</v>
      </c>
      <c r="F35" s="128">
        <v>95.461200585651525</v>
      </c>
      <c r="G35" s="128">
        <v>93.077274283757546</v>
      </c>
    </row>
    <row r="36" spans="1:7" ht="12.75" customHeight="1">
      <c r="A36" s="18" t="s">
        <v>15</v>
      </c>
      <c r="B36" s="58" t="s">
        <v>69</v>
      </c>
      <c r="C36" s="103">
        <v>88.731611075065217</v>
      </c>
      <c r="D36" s="103">
        <v>84.464564877540383</v>
      </c>
      <c r="E36" s="103">
        <v>88.46964586846542</v>
      </c>
      <c r="F36" s="103">
        <v>90.201910187667565</v>
      </c>
      <c r="G36" s="103">
        <v>90.77420472259108</v>
      </c>
    </row>
    <row r="37" spans="1:7" ht="12.75" customHeight="1">
      <c r="A37" s="18"/>
      <c r="B37" s="58" t="s">
        <v>68</v>
      </c>
      <c r="C37" s="103">
        <v>85.824837568010153</v>
      </c>
      <c r="D37" s="103">
        <v>84.76975214299955</v>
      </c>
      <c r="E37" s="103">
        <v>88.173537131387988</v>
      </c>
      <c r="F37" s="103">
        <v>85.468847029600497</v>
      </c>
      <c r="G37" s="103">
        <v>84.586576160102993</v>
      </c>
    </row>
    <row r="38" spans="1:7" ht="12.75" customHeight="1">
      <c r="A38" s="149" t="s">
        <v>16</v>
      </c>
      <c r="B38" s="148" t="s">
        <v>69</v>
      </c>
      <c r="C38" s="128">
        <v>96.166803806803188</v>
      </c>
      <c r="D38" s="128">
        <v>92.81864726488817</v>
      </c>
      <c r="E38" s="128">
        <v>96.214713430282302</v>
      </c>
      <c r="F38" s="128">
        <v>96.916948597620873</v>
      </c>
      <c r="G38" s="128">
        <v>98.216464300238187</v>
      </c>
    </row>
    <row r="39" spans="1:7" ht="12.75" customHeight="1">
      <c r="A39" s="149"/>
      <c r="B39" s="148" t="s">
        <v>68</v>
      </c>
      <c r="C39" s="128">
        <v>95.635012006184013</v>
      </c>
      <c r="D39" s="128">
        <v>94.442346900249191</v>
      </c>
      <c r="E39" s="128">
        <v>94.842955927684741</v>
      </c>
      <c r="F39" s="128">
        <v>97.080332409972314</v>
      </c>
      <c r="G39" s="128">
        <v>95.590083399977161</v>
      </c>
    </row>
    <row r="40" spans="1:7" s="147" customFormat="1" ht="12.75" customHeight="1">
      <c r="A40" s="13" t="s">
        <v>17</v>
      </c>
      <c r="B40" s="54" t="s">
        <v>69</v>
      </c>
      <c r="C40" s="101">
        <v>88.425535048867459</v>
      </c>
      <c r="D40" s="101">
        <v>86.846543001686342</v>
      </c>
      <c r="E40" s="101">
        <v>88.019441944194426</v>
      </c>
      <c r="F40" s="101">
        <v>89.206749705337103</v>
      </c>
      <c r="G40" s="101">
        <v>89.371272160402597</v>
      </c>
    </row>
    <row r="41" spans="1:7" s="147" customFormat="1" ht="12.75" customHeight="1">
      <c r="A41" s="13"/>
      <c r="B41" s="54" t="s">
        <v>68</v>
      </c>
      <c r="C41" s="101">
        <v>83.968799547378751</v>
      </c>
      <c r="D41" s="101">
        <v>86.625397083978172</v>
      </c>
      <c r="E41" s="101">
        <v>85.212003320901516</v>
      </c>
      <c r="F41" s="101">
        <v>84.727731125501109</v>
      </c>
      <c r="G41" s="101">
        <v>79.405857108929254</v>
      </c>
    </row>
    <row r="42" spans="1:7" s="145" customFormat="1" ht="3.95" customHeight="1">
      <c r="A42" s="120"/>
      <c r="B42" s="613"/>
      <c r="C42" s="612"/>
      <c r="D42" s="612"/>
      <c r="E42" s="612"/>
      <c r="F42" s="612"/>
      <c r="G42" s="612"/>
    </row>
    <row r="43" spans="1:7">
      <c r="A43" s="13" t="s">
        <v>18</v>
      </c>
      <c r="B43" s="54" t="s">
        <v>69</v>
      </c>
      <c r="C43" s="101">
        <v>75.700148137305447</v>
      </c>
      <c r="D43" s="101">
        <v>80.883618869545899</v>
      </c>
      <c r="E43" s="101">
        <v>78.264092857010539</v>
      </c>
      <c r="F43" s="101">
        <v>73.912141431829639</v>
      </c>
      <c r="G43" s="101">
        <v>67.976742253903296</v>
      </c>
    </row>
    <row r="44" spans="1:7">
      <c r="A44" s="13"/>
      <c r="B44" s="54" t="s">
        <v>68</v>
      </c>
      <c r="C44" s="101">
        <v>74.62155110366453</v>
      </c>
      <c r="D44" s="101">
        <v>84.074675002260662</v>
      </c>
      <c r="E44" s="101">
        <v>79.440006820384156</v>
      </c>
      <c r="F44" s="101">
        <v>72.019646932753361</v>
      </c>
      <c r="G44" s="101">
        <v>60.906002695728681</v>
      </c>
    </row>
    <row r="45" spans="1:7">
      <c r="A45" s="7"/>
      <c r="B45" s="7"/>
    </row>
    <row r="46" spans="1:7">
      <c r="A46" s="7"/>
      <c r="B46" s="7"/>
    </row>
    <row r="47" spans="1:7">
      <c r="A47" s="146" t="s">
        <v>109</v>
      </c>
    </row>
  </sheetData>
  <mergeCells count="1">
    <mergeCell ref="A4:G4"/>
  </mergeCells>
  <conditionalFormatting sqref="C43:G44">
    <cfRule type="expression" dxfId="116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&amp;C&amp;8-8-</oddHeader>
    <oddFooter>&amp;C&amp;8Statistische Ämter des Bundes und der Länder, Internationale Bildungsindikatoren, 2014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ColWidth="10.7109375" defaultRowHeight="12.75"/>
  <cols>
    <col min="1" max="1" width="24" style="5" customWidth="1"/>
    <col min="2" max="8" width="10.7109375" style="4" customWidth="1"/>
    <col min="9" max="9" width="10.7109375" style="116" customWidth="1"/>
    <col min="10" max="11" width="10.7109375" style="4" customWidth="1"/>
    <col min="12" max="16384" width="10.7109375" style="6"/>
  </cols>
  <sheetData>
    <row r="1" spans="1:11">
      <c r="A1" s="739" t="s">
        <v>461</v>
      </c>
    </row>
    <row r="2" spans="1:11">
      <c r="K2" s="604"/>
    </row>
    <row r="3" spans="1:11" ht="15.75">
      <c r="A3" s="125" t="s">
        <v>108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ht="15.75">
      <c r="A4" s="124" t="s">
        <v>107</v>
      </c>
      <c r="B4" s="124"/>
      <c r="C4" s="124"/>
      <c r="D4" s="124"/>
      <c r="E4" s="124"/>
      <c r="F4" s="124"/>
      <c r="G4" s="7"/>
      <c r="H4" s="7"/>
      <c r="I4" s="7"/>
      <c r="J4" s="7"/>
      <c r="K4" s="7"/>
    </row>
    <row r="5" spans="1:11" ht="12.75" customHeight="1">
      <c r="A5" s="124"/>
      <c r="B5" s="124"/>
      <c r="C5" s="124"/>
      <c r="D5" s="124"/>
      <c r="E5" s="124"/>
      <c r="F5" s="124"/>
      <c r="G5" s="7"/>
      <c r="H5" s="7"/>
      <c r="I5" s="7"/>
      <c r="J5" s="7"/>
      <c r="K5" s="7"/>
    </row>
    <row r="6" spans="1:11" ht="12.75" customHeight="1">
      <c r="A6" s="16"/>
      <c r="B6" s="123" t="s">
        <v>59</v>
      </c>
      <c r="C6" s="123"/>
      <c r="D6" s="123"/>
      <c r="E6" s="123"/>
      <c r="F6" s="123"/>
      <c r="G6" s="123" t="s">
        <v>106</v>
      </c>
      <c r="H6" s="123"/>
      <c r="I6" s="123"/>
      <c r="J6" s="123"/>
      <c r="K6" s="123"/>
    </row>
    <row r="7" spans="1:11" ht="12.75" customHeight="1">
      <c r="A7" s="122" t="s">
        <v>0</v>
      </c>
      <c r="B7" s="121" t="s">
        <v>114</v>
      </c>
      <c r="C7" s="121" t="s">
        <v>113</v>
      </c>
      <c r="D7" s="121" t="s">
        <v>112</v>
      </c>
      <c r="E7" s="121" t="s">
        <v>111</v>
      </c>
      <c r="F7" s="121" t="s">
        <v>110</v>
      </c>
      <c r="G7" s="121" t="s">
        <v>114</v>
      </c>
      <c r="H7" s="121" t="s">
        <v>113</v>
      </c>
      <c r="I7" s="121" t="s">
        <v>112</v>
      </c>
      <c r="J7" s="121" t="s">
        <v>111</v>
      </c>
      <c r="K7" s="121" t="s">
        <v>110</v>
      </c>
    </row>
    <row r="8" spans="1:11" ht="15" customHeight="1">
      <c r="A8" s="120" t="s">
        <v>1</v>
      </c>
      <c r="B8" s="103">
        <v>12.339500616957823</v>
      </c>
      <c r="C8" s="103">
        <v>11.757375619178168</v>
      </c>
      <c r="D8" s="103">
        <v>12.252790287840218</v>
      </c>
      <c r="E8" s="103">
        <v>13.550438759256188</v>
      </c>
      <c r="F8" s="103">
        <v>11.410668093836412</v>
      </c>
      <c r="G8" s="103">
        <v>18.614400501138405</v>
      </c>
      <c r="H8" s="103">
        <v>22.203962740272285</v>
      </c>
      <c r="I8" s="103">
        <v>20.474698592967634</v>
      </c>
      <c r="J8" s="103">
        <v>16.609478570164367</v>
      </c>
      <c r="K8" s="103">
        <v>15.821514583890824</v>
      </c>
    </row>
    <row r="9" spans="1:11" ht="15" customHeight="1">
      <c r="A9" s="84" t="s">
        <v>2</v>
      </c>
      <c r="B9" s="102">
        <v>11.525764773299732</v>
      </c>
      <c r="C9" s="102">
        <v>11.090238686052636</v>
      </c>
      <c r="D9" s="102">
        <v>11.577553983683897</v>
      </c>
      <c r="E9" s="102">
        <v>12.62463357483897</v>
      </c>
      <c r="F9" s="102">
        <v>10.496397067569852</v>
      </c>
      <c r="G9" s="102">
        <v>18.24456867695266</v>
      </c>
      <c r="H9" s="102">
        <v>21.947566493834529</v>
      </c>
      <c r="I9" s="102">
        <v>20.454028585257191</v>
      </c>
      <c r="J9" s="102">
        <v>16.476141922960032</v>
      </c>
      <c r="K9" s="102">
        <v>14.478091290982963</v>
      </c>
    </row>
    <row r="10" spans="1:11" ht="15" customHeight="1">
      <c r="A10" s="120" t="s">
        <v>3</v>
      </c>
      <c r="B10" s="103">
        <v>9.0639894933078864</v>
      </c>
      <c r="C10" s="103">
        <v>6.717696373245853</v>
      </c>
      <c r="D10" s="103">
        <v>8.6771453675680945</v>
      </c>
      <c r="E10" s="103">
        <v>10.266962887423972</v>
      </c>
      <c r="F10" s="103">
        <v>11.01418439716312</v>
      </c>
      <c r="G10" s="103">
        <v>27.930289868617159</v>
      </c>
      <c r="H10" s="103">
        <v>31.428831784217238</v>
      </c>
      <c r="I10" s="103">
        <v>30.68241726056819</v>
      </c>
      <c r="J10" s="103">
        <v>23.824525621881492</v>
      </c>
      <c r="K10" s="103">
        <v>25.390070921985817</v>
      </c>
    </row>
    <row r="11" spans="1:11" ht="15" customHeight="1">
      <c r="A11" s="84" t="s">
        <v>4</v>
      </c>
      <c r="B11" s="102">
        <v>15.734519195918256</v>
      </c>
      <c r="C11" s="102">
        <v>9.5175725824055881</v>
      </c>
      <c r="D11" s="102">
        <v>14.063291139240505</v>
      </c>
      <c r="E11" s="102">
        <v>18.458209243031305</v>
      </c>
      <c r="F11" s="102">
        <v>18.295367153729881</v>
      </c>
      <c r="G11" s="102">
        <v>13.777288315164359</v>
      </c>
      <c r="H11" s="102">
        <v>9.699483373353706</v>
      </c>
      <c r="I11" s="102">
        <v>14.651898734177216</v>
      </c>
      <c r="J11" s="102">
        <v>14.183789342874894</v>
      </c>
      <c r="K11" s="102">
        <v>15.513537882203185</v>
      </c>
    </row>
    <row r="12" spans="1:11" ht="15" customHeight="1">
      <c r="A12" s="120" t="s">
        <v>5</v>
      </c>
      <c r="B12" s="103">
        <v>7.0089672318909404</v>
      </c>
      <c r="C12" s="103">
        <v>6.3682017309541612</v>
      </c>
      <c r="D12" s="103">
        <v>7.862903225806452</v>
      </c>
      <c r="E12" s="103">
        <v>7.2785795867511158</v>
      </c>
      <c r="F12" s="103">
        <v>6.5552238805970164</v>
      </c>
      <c r="G12" s="103">
        <v>19.920663742771744</v>
      </c>
      <c r="H12" s="103">
        <v>22.075008013676676</v>
      </c>
      <c r="I12" s="103">
        <v>19.959677419354843</v>
      </c>
      <c r="J12" s="103">
        <v>16.75838438376077</v>
      </c>
      <c r="K12" s="103">
        <v>21.110447761194035</v>
      </c>
    </row>
    <row r="13" spans="1:11" ht="15" customHeight="1">
      <c r="A13" s="84" t="s">
        <v>6</v>
      </c>
      <c r="B13" s="102">
        <v>7.2602260808763548</v>
      </c>
      <c r="C13" s="102">
        <v>6.6238309897059811</v>
      </c>
      <c r="D13" s="102">
        <v>8.101571946795648</v>
      </c>
      <c r="E13" s="102">
        <v>7.9833508324583784</v>
      </c>
      <c r="F13" s="102">
        <v>6.0507077305957395</v>
      </c>
      <c r="G13" s="102">
        <v>23.68216602571573</v>
      </c>
      <c r="H13" s="102">
        <v>26.458319316423335</v>
      </c>
      <c r="I13" s="102">
        <v>27.298376754241328</v>
      </c>
      <c r="J13" s="102">
        <v>19.65276736163192</v>
      </c>
      <c r="K13" s="102">
        <v>19.857935396899467</v>
      </c>
    </row>
    <row r="14" spans="1:11" ht="15" customHeight="1">
      <c r="A14" s="120" t="s">
        <v>7</v>
      </c>
      <c r="B14" s="103">
        <v>10.656650631531555</v>
      </c>
      <c r="C14" s="103">
        <v>9.7583768995313811</v>
      </c>
      <c r="D14" s="103">
        <v>10.912511759172155</v>
      </c>
      <c r="E14" s="103">
        <v>11.6993516529838</v>
      </c>
      <c r="F14" s="103">
        <v>9.9064238745574116</v>
      </c>
      <c r="G14" s="103">
        <v>19.568887888338587</v>
      </c>
      <c r="H14" s="103">
        <v>21.632310317739794</v>
      </c>
      <c r="I14" s="103">
        <v>22.29656632173095</v>
      </c>
      <c r="J14" s="103">
        <v>17.855637407414847</v>
      </c>
      <c r="K14" s="103">
        <v>16.867728882144664</v>
      </c>
    </row>
    <row r="15" spans="1:11" ht="15" customHeight="1">
      <c r="A15" s="84" t="s">
        <v>8</v>
      </c>
      <c r="B15" s="102">
        <v>15.271776702385068</v>
      </c>
      <c r="C15" s="102">
        <v>10.098560297228957</v>
      </c>
      <c r="D15" s="102">
        <v>11.742040154126951</v>
      </c>
      <c r="E15" s="102">
        <v>17.723829201101928</v>
      </c>
      <c r="F15" s="102">
        <v>19.309949658249089</v>
      </c>
      <c r="G15" s="102">
        <v>11.482457656412027</v>
      </c>
      <c r="H15" s="102">
        <v>10.501057846122089</v>
      </c>
      <c r="I15" s="102">
        <v>12.102007706347596</v>
      </c>
      <c r="J15" s="102">
        <v>9.3698347107438025</v>
      </c>
      <c r="K15" s="102">
        <v>14.271681741906441</v>
      </c>
    </row>
    <row r="16" spans="1:11" ht="15" customHeight="1">
      <c r="A16" s="120" t="s">
        <v>9</v>
      </c>
      <c r="B16" s="103">
        <v>9.2587893057376629</v>
      </c>
      <c r="C16" s="103">
        <v>7.7481166612883472</v>
      </c>
      <c r="D16" s="103">
        <v>9.8589003168320595</v>
      </c>
      <c r="E16" s="103">
        <v>10.167210189515137</v>
      </c>
      <c r="F16" s="103">
        <v>8.8072135841253445</v>
      </c>
      <c r="G16" s="103">
        <v>14.749491275312874</v>
      </c>
      <c r="H16" s="103">
        <v>16.743632256556911</v>
      </c>
      <c r="I16" s="103">
        <v>15.152754916605616</v>
      </c>
      <c r="J16" s="103">
        <v>13.675239970465174</v>
      </c>
      <c r="K16" s="103">
        <v>13.935061836401955</v>
      </c>
    </row>
    <row r="17" spans="1:11" ht="15" customHeight="1">
      <c r="A17" s="84" t="s">
        <v>10</v>
      </c>
      <c r="B17" s="102">
        <v>9.0667621537004148</v>
      </c>
      <c r="C17" s="102">
        <v>7.7451059834030058</v>
      </c>
      <c r="D17" s="102">
        <v>9.1198172585495723</v>
      </c>
      <c r="E17" s="102">
        <v>10.303429988053395</v>
      </c>
      <c r="F17" s="102">
        <v>8.6521631512879882</v>
      </c>
      <c r="G17" s="102">
        <v>15.525035936627704</v>
      </c>
      <c r="H17" s="102">
        <v>17.726182929212523</v>
      </c>
      <c r="I17" s="102">
        <v>17.028890240094658</v>
      </c>
      <c r="J17" s="102">
        <v>13.862206600327326</v>
      </c>
      <c r="K17" s="102">
        <v>13.994625271830408</v>
      </c>
    </row>
    <row r="18" spans="1:11" ht="15" customHeight="1">
      <c r="A18" s="120" t="s">
        <v>11</v>
      </c>
      <c r="B18" s="103">
        <v>11.208334673731715</v>
      </c>
      <c r="C18" s="103">
        <v>10.565832426550598</v>
      </c>
      <c r="D18" s="103">
        <v>11.442653014441811</v>
      </c>
      <c r="E18" s="103">
        <v>12.65521554748757</v>
      </c>
      <c r="F18" s="103">
        <v>9.7646292678388704</v>
      </c>
      <c r="G18" s="103">
        <v>14.953790723217688</v>
      </c>
      <c r="H18" s="103">
        <v>16.128400435255713</v>
      </c>
      <c r="I18" s="103">
        <v>16.548865286161842</v>
      </c>
      <c r="J18" s="103">
        <v>13.948805564877812</v>
      </c>
      <c r="K18" s="103">
        <v>13.621732254163183</v>
      </c>
    </row>
    <row r="19" spans="1:11" ht="15" customHeight="1">
      <c r="A19" s="84" t="s">
        <v>12</v>
      </c>
      <c r="B19" s="102">
        <v>9.13945516868122</v>
      </c>
      <c r="C19" s="102">
        <v>7.8857553439913781</v>
      </c>
      <c r="D19" s="102">
        <v>8.7302218335056061</v>
      </c>
      <c r="E19" s="102">
        <v>10.246264690249808</v>
      </c>
      <c r="F19" s="102">
        <v>9.1640741241715133</v>
      </c>
      <c r="G19" s="102">
        <v>13.537795417643878</v>
      </c>
      <c r="H19" s="102">
        <v>16.966049937129512</v>
      </c>
      <c r="I19" s="102">
        <v>14.097161485250858</v>
      </c>
      <c r="J19" s="102">
        <v>11.976613712868362</v>
      </c>
      <c r="K19" s="102">
        <v>12.26836196402002</v>
      </c>
    </row>
    <row r="20" spans="1:11" ht="15" customHeight="1">
      <c r="A20" s="120" t="s">
        <v>13</v>
      </c>
      <c r="B20" s="103">
        <v>15.374114340191836</v>
      </c>
      <c r="C20" s="103">
        <v>11.967450412738154</v>
      </c>
      <c r="D20" s="103">
        <v>15.553448309923153</v>
      </c>
      <c r="E20" s="103">
        <v>16.019767806714778</v>
      </c>
      <c r="F20" s="103">
        <v>17.51294442526752</v>
      </c>
      <c r="G20" s="103">
        <v>16.161864820227283</v>
      </c>
      <c r="H20" s="103">
        <v>18.672978365478659</v>
      </c>
      <c r="I20" s="103">
        <v>15.792488986349001</v>
      </c>
      <c r="J20" s="103">
        <v>15.238468779416378</v>
      </c>
      <c r="K20" s="103">
        <v>15.284777355885401</v>
      </c>
    </row>
    <row r="21" spans="1:11" ht="15" customHeight="1">
      <c r="A21" s="84" t="s">
        <v>14</v>
      </c>
      <c r="B21" s="102">
        <v>13.724001940562452</v>
      </c>
      <c r="C21" s="102">
        <v>8.4572384682663433</v>
      </c>
      <c r="D21" s="102">
        <v>12.378976486860303</v>
      </c>
      <c r="E21" s="102">
        <v>14.801491097729464</v>
      </c>
      <c r="F21" s="102">
        <v>17.700175336060781</v>
      </c>
      <c r="G21" s="102">
        <v>12.033052160440699</v>
      </c>
      <c r="H21" s="102">
        <v>11.681940905806744</v>
      </c>
      <c r="I21" s="102">
        <v>11.517980636237898</v>
      </c>
      <c r="J21" s="102">
        <v>11.649852714997001</v>
      </c>
      <c r="K21" s="102">
        <v>13.167738164815896</v>
      </c>
    </row>
    <row r="22" spans="1:11" ht="15" customHeight="1">
      <c r="A22" s="120" t="s">
        <v>15</v>
      </c>
      <c r="B22" s="103">
        <v>9.8742163320371397</v>
      </c>
      <c r="C22" s="103">
        <v>8.1573580685481222</v>
      </c>
      <c r="D22" s="103">
        <v>9.8549743536334518</v>
      </c>
      <c r="E22" s="103">
        <v>11.607663473552686</v>
      </c>
      <c r="F22" s="103">
        <v>8.9928162173166974</v>
      </c>
      <c r="G22" s="103">
        <v>14.93929053249742</v>
      </c>
      <c r="H22" s="103">
        <v>14.916781790671669</v>
      </c>
      <c r="I22" s="103">
        <v>15.911162027755358</v>
      </c>
      <c r="J22" s="103">
        <v>14.897959183673468</v>
      </c>
      <c r="K22" s="103">
        <v>13.931303260332136</v>
      </c>
    </row>
    <row r="23" spans="1:11" ht="15" customHeight="1">
      <c r="A23" s="84" t="s">
        <v>16</v>
      </c>
      <c r="B23" s="102">
        <v>17.137198214242929</v>
      </c>
      <c r="C23" s="102">
        <v>12.74967066614448</v>
      </c>
      <c r="D23" s="102">
        <v>14.505781568130308</v>
      </c>
      <c r="E23" s="102">
        <v>19.108753023971847</v>
      </c>
      <c r="F23" s="102">
        <v>20.593911114951467</v>
      </c>
      <c r="G23" s="102">
        <v>13.508980696892495</v>
      </c>
      <c r="H23" s="102">
        <v>14.387439028732155</v>
      </c>
      <c r="I23" s="102">
        <v>13.579962352579617</v>
      </c>
      <c r="J23" s="102">
        <v>12.189355619089509</v>
      </c>
      <c r="K23" s="102">
        <v>14.127711051585587</v>
      </c>
    </row>
    <row r="24" spans="1:11" ht="15" customHeight="1">
      <c r="A24" s="12" t="s">
        <v>17</v>
      </c>
      <c r="B24" s="101">
        <v>11.096075416014196</v>
      </c>
      <c r="C24" s="101">
        <v>9.4582595038659782</v>
      </c>
      <c r="D24" s="101">
        <v>10.901610305369999</v>
      </c>
      <c r="E24" s="101">
        <v>12.356426501910315</v>
      </c>
      <c r="F24" s="101">
        <v>11.244895595688806</v>
      </c>
      <c r="G24" s="101">
        <v>17.025483161991069</v>
      </c>
      <c r="H24" s="101">
        <v>19.498026739690719</v>
      </c>
      <c r="I24" s="101">
        <v>18.623333175066382</v>
      </c>
      <c r="J24" s="101">
        <v>15.336639851791228</v>
      </c>
      <c r="K24" s="101">
        <v>15.187185814911025</v>
      </c>
    </row>
    <row r="25" spans="1:11" ht="15" customHeight="1">
      <c r="A25" s="13" t="s">
        <v>18</v>
      </c>
      <c r="B25" s="101">
        <v>9.8287626098950138</v>
      </c>
      <c r="C25" s="101">
        <v>10.047155876229825</v>
      </c>
      <c r="D25" s="101">
        <v>10.818066317502247</v>
      </c>
      <c r="E25" s="101">
        <v>10.212446869306662</v>
      </c>
      <c r="F25" s="101">
        <v>8.5729499286651496</v>
      </c>
      <c r="G25" s="101">
        <v>23.510107281897341</v>
      </c>
      <c r="H25" s="101">
        <v>30.338369501334174</v>
      </c>
      <c r="I25" s="101">
        <v>25.885175602736098</v>
      </c>
      <c r="J25" s="101">
        <v>20.07242002292103</v>
      </c>
      <c r="K25" s="101">
        <v>16.881078741425718</v>
      </c>
    </row>
    <row r="26" spans="1:11" s="33" customFormat="1" ht="12.75" customHeight="1">
      <c r="A26" s="119"/>
      <c r="B26" s="117"/>
      <c r="C26" s="117"/>
      <c r="D26" s="117"/>
      <c r="E26" s="117"/>
      <c r="F26" s="117"/>
      <c r="G26" s="117"/>
      <c r="H26" s="117"/>
      <c r="I26" s="117"/>
      <c r="J26" s="117"/>
      <c r="K26" s="117"/>
    </row>
    <row r="27" spans="1:11" s="33" customFormat="1" ht="12.75" customHeight="1">
      <c r="A27" s="119"/>
      <c r="B27" s="117"/>
      <c r="C27" s="117"/>
      <c r="D27" s="117"/>
      <c r="E27" s="117"/>
      <c r="F27" s="117"/>
      <c r="G27" s="117"/>
      <c r="H27" s="117"/>
      <c r="I27" s="117"/>
      <c r="J27" s="117"/>
      <c r="K27" s="117"/>
    </row>
    <row r="28" spans="1:11" s="33" customFormat="1" ht="12.75" customHeight="1">
      <c r="A28" s="118" t="s">
        <v>28</v>
      </c>
      <c r="B28" s="117"/>
      <c r="C28" s="117"/>
      <c r="D28" s="117"/>
      <c r="E28" s="117"/>
      <c r="F28" s="117"/>
      <c r="G28" s="117"/>
      <c r="H28" s="117"/>
      <c r="I28" s="117"/>
      <c r="J28" s="117"/>
      <c r="K28" s="117"/>
    </row>
  </sheetData>
  <conditionalFormatting sqref="B25:K25">
    <cfRule type="expression" dxfId="115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&amp;C&amp;8-9-</oddHeader>
    <oddFooter>&amp;C&amp;8Statistische Ämter des Bundes und der Länder, Internationale Bildungsindikatoren, 2014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showGridLines="0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baseColWidth="10" defaultColWidth="12.7109375" defaultRowHeight="12.75"/>
  <cols>
    <col min="1" max="1" width="24" style="5" customWidth="1"/>
    <col min="2" max="2" width="11.7109375" style="5" customWidth="1"/>
    <col min="3" max="4" width="10.140625" style="4" customWidth="1"/>
    <col min="5" max="5" width="10.140625" style="116" customWidth="1"/>
    <col min="6" max="12" width="10.140625" style="4" customWidth="1"/>
    <col min="13" max="16384" width="12.7109375" style="6"/>
  </cols>
  <sheetData>
    <row r="1" spans="1:12">
      <c r="A1" s="739" t="s">
        <v>461</v>
      </c>
    </row>
    <row r="2" spans="1:12">
      <c r="L2" s="136"/>
    </row>
    <row r="3" spans="1:12" ht="15.75">
      <c r="A3" s="135" t="s">
        <v>116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7"/>
    </row>
    <row r="4" spans="1:12" ht="15.75">
      <c r="A4" s="134" t="s">
        <v>115</v>
      </c>
      <c r="B4" s="134"/>
      <c r="C4" s="134"/>
      <c r="D4" s="134"/>
      <c r="E4" s="134"/>
      <c r="F4" s="134"/>
      <c r="G4" s="38"/>
      <c r="H4" s="38"/>
      <c r="I4" s="38"/>
      <c r="J4" s="38"/>
      <c r="K4" s="38"/>
      <c r="L4" s="38"/>
    </row>
    <row r="5" spans="1:12" ht="12.75" customHeight="1">
      <c r="A5" s="134"/>
      <c r="B5" s="134"/>
      <c r="C5" s="134"/>
      <c r="D5" s="134"/>
      <c r="E5" s="134"/>
      <c r="F5" s="134"/>
      <c r="G5" s="38"/>
      <c r="H5" s="38"/>
      <c r="I5" s="38"/>
      <c r="J5" s="38"/>
      <c r="K5" s="38"/>
      <c r="L5" s="38"/>
    </row>
    <row r="6" spans="1:12">
      <c r="A6" s="10"/>
      <c r="B6" s="133"/>
      <c r="C6" s="123" t="s">
        <v>59</v>
      </c>
      <c r="D6" s="123"/>
      <c r="E6" s="123"/>
      <c r="F6" s="123"/>
      <c r="G6" s="123"/>
      <c r="H6" s="123" t="s">
        <v>106</v>
      </c>
      <c r="I6" s="123"/>
      <c r="J6" s="123"/>
      <c r="K6" s="123"/>
      <c r="L6" s="123"/>
    </row>
    <row r="7" spans="1:12" ht="12.75" customHeight="1">
      <c r="A7" s="132" t="s">
        <v>0</v>
      </c>
      <c r="B7" s="131" t="s">
        <v>70</v>
      </c>
      <c r="C7" s="121" t="s">
        <v>114</v>
      </c>
      <c r="D7" s="121" t="s">
        <v>113</v>
      </c>
      <c r="E7" s="121" t="s">
        <v>112</v>
      </c>
      <c r="F7" s="121" t="s">
        <v>111</v>
      </c>
      <c r="G7" s="121" t="s">
        <v>110</v>
      </c>
      <c r="H7" s="121" t="s">
        <v>114</v>
      </c>
      <c r="I7" s="121" t="s">
        <v>113</v>
      </c>
      <c r="J7" s="121" t="s">
        <v>112</v>
      </c>
      <c r="K7" s="121" t="s">
        <v>111</v>
      </c>
      <c r="L7" s="121" t="s">
        <v>110</v>
      </c>
    </row>
    <row r="8" spans="1:12" ht="12.75" customHeight="1">
      <c r="A8" s="120" t="s">
        <v>1</v>
      </c>
      <c r="B8" s="130" t="s">
        <v>69</v>
      </c>
      <c r="C8" s="103">
        <v>14.485360046996258</v>
      </c>
      <c r="D8" s="103">
        <v>11.854084645669291</v>
      </c>
      <c r="E8" s="103">
        <v>14.165861310699329</v>
      </c>
      <c r="F8" s="103">
        <v>16.244841970339223</v>
      </c>
      <c r="G8" s="103">
        <v>15.054695939263924</v>
      </c>
      <c r="H8" s="103">
        <v>21.376426978875728</v>
      </c>
      <c r="I8" s="103">
        <v>21.558193897637796</v>
      </c>
      <c r="J8" s="103">
        <v>23.416950292029075</v>
      </c>
      <c r="K8" s="103">
        <v>20.385882458763874</v>
      </c>
      <c r="L8" s="103">
        <v>20.320416267287417</v>
      </c>
    </row>
    <row r="9" spans="1:12" ht="12.75" customHeight="1">
      <c r="A9" s="120"/>
      <c r="B9" s="130" t="s">
        <v>68</v>
      </c>
      <c r="C9" s="103">
        <v>10.186143066015617</v>
      </c>
      <c r="D9" s="103">
        <v>11.65935557168555</v>
      </c>
      <c r="E9" s="103">
        <v>10.345116551907148</v>
      </c>
      <c r="F9" s="103">
        <v>10.770747549730325</v>
      </c>
      <c r="G9" s="103">
        <v>7.9312249287832088</v>
      </c>
      <c r="H9" s="103">
        <v>15.841816325967617</v>
      </c>
      <c r="I9" s="103">
        <v>22.865844036986775</v>
      </c>
      <c r="J9" s="103">
        <v>17.542144443358147</v>
      </c>
      <c r="K9" s="103">
        <v>12.713564924897062</v>
      </c>
      <c r="L9" s="103">
        <v>11.522585896168826</v>
      </c>
    </row>
    <row r="10" spans="1:12" ht="12.75" customHeight="1">
      <c r="A10" s="84" t="s">
        <v>2</v>
      </c>
      <c r="B10" s="129" t="s">
        <v>69</v>
      </c>
      <c r="C10" s="128">
        <v>13.316585083698081</v>
      </c>
      <c r="D10" s="128">
        <v>11.485686950829574</v>
      </c>
      <c r="E10" s="128">
        <v>13.413263828554879</v>
      </c>
      <c r="F10" s="128">
        <v>14.622864702530974</v>
      </c>
      <c r="G10" s="128">
        <v>13.339899461492216</v>
      </c>
      <c r="H10" s="128">
        <v>20.612433417074577</v>
      </c>
      <c r="I10" s="128">
        <v>20.875399682771466</v>
      </c>
      <c r="J10" s="128">
        <v>22.95047784535187</v>
      </c>
      <c r="K10" s="128">
        <v>19.849937715461053</v>
      </c>
      <c r="L10" s="128">
        <v>18.773583698947292</v>
      </c>
    </row>
    <row r="11" spans="1:12" ht="12.75" customHeight="1">
      <c r="A11" s="84"/>
      <c r="B11" s="129" t="s">
        <v>68</v>
      </c>
      <c r="C11" s="128">
        <v>9.7229824637618236</v>
      </c>
      <c r="D11" s="128">
        <v>10.688185529801746</v>
      </c>
      <c r="E11" s="128">
        <v>9.7157149399372962</v>
      </c>
      <c r="F11" s="128">
        <v>10.564516129032258</v>
      </c>
      <c r="G11" s="128">
        <v>7.7693713136564853</v>
      </c>
      <c r="H11" s="128">
        <v>15.860231403043864</v>
      </c>
      <c r="I11" s="128">
        <v>23.036361076625752</v>
      </c>
      <c r="J11" s="128">
        <v>17.923697467150458</v>
      </c>
      <c r="K11" s="128">
        <v>12.995818399044207</v>
      </c>
      <c r="L11" s="128">
        <v>10.357935525008893</v>
      </c>
    </row>
    <row r="12" spans="1:12" ht="12.75" customHeight="1">
      <c r="A12" s="120" t="s">
        <v>3</v>
      </c>
      <c r="B12" s="130" t="s">
        <v>69</v>
      </c>
      <c r="C12" s="103">
        <v>7.4131831073771233</v>
      </c>
      <c r="D12" s="103">
        <v>5.1612667567666293</v>
      </c>
      <c r="E12" s="103">
        <v>6.8156972141591581</v>
      </c>
      <c r="F12" s="103">
        <v>8.255028885640705</v>
      </c>
      <c r="G12" s="103">
        <v>10.083654761308422</v>
      </c>
      <c r="H12" s="103">
        <v>27.673219559263561</v>
      </c>
      <c r="I12" s="103">
        <v>27.497534426708555</v>
      </c>
      <c r="J12" s="103">
        <v>30.357748708862669</v>
      </c>
      <c r="K12" s="103">
        <v>24.695482703417554</v>
      </c>
      <c r="L12" s="103">
        <v>28.632970996343243</v>
      </c>
    </row>
    <row r="13" spans="1:12" ht="12.75" customHeight="1">
      <c r="A13" s="120"/>
      <c r="B13" s="130" t="s">
        <v>68</v>
      </c>
      <c r="C13" s="103">
        <v>10.746879313597951</v>
      </c>
      <c r="D13" s="103">
        <v>8.271196304513877</v>
      </c>
      <c r="E13" s="103">
        <v>10.677252106286456</v>
      </c>
      <c r="F13" s="103">
        <v>12.475171886936593</v>
      </c>
      <c r="G13" s="103">
        <v>11.845286059629331</v>
      </c>
      <c r="H13" s="103">
        <v>28.191938350927025</v>
      </c>
      <c r="I13" s="103">
        <v>35.343541992507184</v>
      </c>
      <c r="J13" s="103">
        <v>31.027219701879456</v>
      </c>
      <c r="K13" s="103">
        <v>22.876241405653168</v>
      </c>
      <c r="L13" s="103">
        <v>22.486346136628168</v>
      </c>
    </row>
    <row r="14" spans="1:12" ht="12.75" customHeight="1">
      <c r="A14" s="84" t="s">
        <v>4</v>
      </c>
      <c r="B14" s="129" t="s">
        <v>69</v>
      </c>
      <c r="C14" s="128">
        <v>13.129806508114619</v>
      </c>
      <c r="D14" s="128">
        <v>6.0353656038779269</v>
      </c>
      <c r="E14" s="128">
        <v>11.491935483870968</v>
      </c>
      <c r="F14" s="128">
        <v>15.380446112153429</v>
      </c>
      <c r="G14" s="128">
        <v>17.217616022396896</v>
      </c>
      <c r="H14" s="128">
        <v>14.465365773557021</v>
      </c>
      <c r="I14" s="128">
        <v>8.1928039871646074</v>
      </c>
      <c r="J14" s="128">
        <v>14.465725806451612</v>
      </c>
      <c r="K14" s="128">
        <v>14.767563060245989</v>
      </c>
      <c r="L14" s="128">
        <v>19.021212447507267</v>
      </c>
    </row>
    <row r="15" spans="1:12" ht="12.75" customHeight="1">
      <c r="A15" s="84"/>
      <c r="B15" s="129" t="s">
        <v>68</v>
      </c>
      <c r="C15" s="128">
        <v>18.438436731968576</v>
      </c>
      <c r="D15" s="128">
        <v>13.489096573208723</v>
      </c>
      <c r="E15" s="128">
        <v>16.663487825036558</v>
      </c>
      <c r="F15" s="128">
        <v>21.708467404240313</v>
      </c>
      <c r="G15" s="128">
        <v>19.341520773451791</v>
      </c>
      <c r="H15" s="128">
        <v>13.06132886306488</v>
      </c>
      <c r="I15" s="128">
        <v>11.417445482866043</v>
      </c>
      <c r="J15" s="128">
        <v>14.83883272935342</v>
      </c>
      <c r="K15" s="128">
        <v>13.56724115132014</v>
      </c>
      <c r="L15" s="128">
        <v>12.103475307029003</v>
      </c>
    </row>
    <row r="16" spans="1:12" ht="12.75" customHeight="1">
      <c r="A16" s="120" t="s">
        <v>5</v>
      </c>
      <c r="B16" s="130" t="s">
        <v>69</v>
      </c>
      <c r="C16" s="103">
        <v>7.0122964440013309</v>
      </c>
      <c r="D16" s="103">
        <v>4.9492648581486849</v>
      </c>
      <c r="E16" s="103">
        <v>6.0710987996306569</v>
      </c>
      <c r="F16" s="103">
        <v>8.5260115606936395</v>
      </c>
      <c r="G16" s="103">
        <v>8.6688071128673752</v>
      </c>
      <c r="H16" s="103">
        <v>20.926110557217243</v>
      </c>
      <c r="I16" s="103">
        <v>21.391592462207498</v>
      </c>
      <c r="J16" s="103">
        <v>21.121883656509699</v>
      </c>
      <c r="K16" s="103">
        <v>16.845582163501238</v>
      </c>
      <c r="L16" s="103">
        <v>25.043220548283529</v>
      </c>
    </row>
    <row r="17" spans="1:12" ht="12.75" customHeight="1">
      <c r="A17" s="120"/>
      <c r="B17" s="130" t="s">
        <v>68</v>
      </c>
      <c r="C17" s="103">
        <v>7.0063694267515935</v>
      </c>
      <c r="D17" s="103">
        <v>7.9046147052329427</v>
      </c>
      <c r="E17" s="103">
        <v>9.7537186052182392</v>
      </c>
      <c r="F17" s="103">
        <v>5.9966569160050147</v>
      </c>
      <c r="G17" s="103">
        <v>4.5780346820809248</v>
      </c>
      <c r="H17" s="103">
        <v>18.905360464460852</v>
      </c>
      <c r="I17" s="103">
        <v>22.830646941929782</v>
      </c>
      <c r="J17" s="103">
        <v>18.751524018532066</v>
      </c>
      <c r="K17" s="103">
        <v>16.652737150020894</v>
      </c>
      <c r="L17" s="103">
        <v>17.433526011560694</v>
      </c>
    </row>
    <row r="18" spans="1:12" ht="12.75" customHeight="1">
      <c r="A18" s="84" t="s">
        <v>6</v>
      </c>
      <c r="B18" s="129" t="s">
        <v>69</v>
      </c>
      <c r="C18" s="128">
        <v>6.5105830864269247</v>
      </c>
      <c r="D18" s="128">
        <v>4.5097227968556055</v>
      </c>
      <c r="E18" s="128">
        <v>7.4735817575083434</v>
      </c>
      <c r="F18" s="128">
        <v>8.0140152079916511</v>
      </c>
      <c r="G18" s="128">
        <v>5.9749437841310638</v>
      </c>
      <c r="H18" s="128">
        <v>24.661592982048443</v>
      </c>
      <c r="I18" s="128">
        <v>25.78954626948007</v>
      </c>
      <c r="J18" s="128">
        <v>28.795884315906562</v>
      </c>
      <c r="K18" s="128">
        <v>20.001490979573582</v>
      </c>
      <c r="L18" s="128">
        <v>23.235892493843021</v>
      </c>
    </row>
    <row r="19" spans="1:12" ht="12.75" customHeight="1">
      <c r="A19" s="84"/>
      <c r="B19" s="129" t="s">
        <v>68</v>
      </c>
      <c r="C19" s="128">
        <v>8.0104416262443223</v>
      </c>
      <c r="D19" s="128">
        <v>8.6442459274829222</v>
      </c>
      <c r="E19" s="128">
        <v>8.7936778492291001</v>
      </c>
      <c r="F19" s="128">
        <v>7.9523162818771684</v>
      </c>
      <c r="G19" s="128">
        <v>6.1017289907519094</v>
      </c>
      <c r="H19" s="128">
        <v>22.693004500029222</v>
      </c>
      <c r="I19" s="128">
        <v>27.088807146610616</v>
      </c>
      <c r="J19" s="128">
        <v>25.629503370264189</v>
      </c>
      <c r="K19" s="128">
        <v>19.292289120265583</v>
      </c>
      <c r="L19" s="128">
        <v>16.686771210293529</v>
      </c>
    </row>
    <row r="20" spans="1:12" ht="12.75" customHeight="1">
      <c r="A20" s="120" t="s">
        <v>7</v>
      </c>
      <c r="B20" s="130" t="s">
        <v>69</v>
      </c>
      <c r="C20" s="103">
        <v>12.345539861542019</v>
      </c>
      <c r="D20" s="103">
        <v>9.2367724506780906</v>
      </c>
      <c r="E20" s="103">
        <v>12.70953622648538</v>
      </c>
      <c r="F20" s="103">
        <v>13.942583542725995</v>
      </c>
      <c r="G20" s="103">
        <v>12.802831195191134</v>
      </c>
      <c r="H20" s="103">
        <v>21.825818201232714</v>
      </c>
      <c r="I20" s="103">
        <v>20.809343193167244</v>
      </c>
      <c r="J20" s="103">
        <v>24.555317563792141</v>
      </c>
      <c r="K20" s="103">
        <v>20.447935421324416</v>
      </c>
      <c r="L20" s="103">
        <v>21.556636914829948</v>
      </c>
    </row>
    <row r="21" spans="1:12" ht="12.75" customHeight="1">
      <c r="A21" s="120"/>
      <c r="B21" s="130" t="s">
        <v>68</v>
      </c>
      <c r="C21" s="103">
        <v>8.9722048017417837</v>
      </c>
      <c r="D21" s="103">
        <v>10.275096135746363</v>
      </c>
      <c r="E21" s="103">
        <v>9.0762212507127931</v>
      </c>
      <c r="F21" s="103">
        <v>9.3899582442203897</v>
      </c>
      <c r="G21" s="103">
        <v>7.1681590081668798</v>
      </c>
      <c r="H21" s="103">
        <v>17.319047224621642</v>
      </c>
      <c r="I21" s="103">
        <v>22.440637857315725</v>
      </c>
      <c r="J21" s="103">
        <v>19.991446493062156</v>
      </c>
      <c r="K21" s="103">
        <v>15.188919441898364</v>
      </c>
      <c r="L21" s="103">
        <v>12.439732362491391</v>
      </c>
    </row>
    <row r="22" spans="1:12" ht="12.75" customHeight="1">
      <c r="A22" s="84" t="s">
        <v>8</v>
      </c>
      <c r="B22" s="129" t="s">
        <v>69</v>
      </c>
      <c r="C22" s="128">
        <v>13.179048908444745</v>
      </c>
      <c r="D22" s="128">
        <v>7.9279452846546583</v>
      </c>
      <c r="E22" s="128">
        <v>9.2343432387958551</v>
      </c>
      <c r="F22" s="128">
        <v>14.52845639415859</v>
      </c>
      <c r="G22" s="128">
        <v>19.519569964723672</v>
      </c>
      <c r="H22" s="128">
        <v>11.072093416821799</v>
      </c>
      <c r="I22" s="128">
        <v>9.2091320682015212</v>
      </c>
      <c r="J22" s="128">
        <v>11.470332010453973</v>
      </c>
      <c r="K22" s="128">
        <v>8.9736590691961222</v>
      </c>
      <c r="L22" s="128">
        <v>14.933646900722325</v>
      </c>
    </row>
    <row r="23" spans="1:12" ht="12.75" customHeight="1">
      <c r="A23" s="84"/>
      <c r="B23" s="129" t="s">
        <v>68</v>
      </c>
      <c r="C23" s="128">
        <v>17.454641769302082</v>
      </c>
      <c r="D23" s="128">
        <v>12.602800622360528</v>
      </c>
      <c r="E23" s="128">
        <v>14.498616137960402</v>
      </c>
      <c r="F23" s="128">
        <v>20.978729320172388</v>
      </c>
      <c r="G23" s="128">
        <v>19.109195402298852</v>
      </c>
      <c r="H23" s="128">
        <v>11.905707853264468</v>
      </c>
      <c r="I23" s="128">
        <v>11.969326517003779</v>
      </c>
      <c r="J23" s="128">
        <v>12.795401319991484</v>
      </c>
      <c r="K23" s="128">
        <v>9.7733907966078135</v>
      </c>
      <c r="L23" s="128">
        <v>13.641443167305237</v>
      </c>
    </row>
    <row r="24" spans="1:12" ht="12.75" customHeight="1">
      <c r="A24" s="120" t="s">
        <v>9</v>
      </c>
      <c r="B24" s="130" t="s">
        <v>69</v>
      </c>
      <c r="C24" s="103">
        <v>11.061558023860277</v>
      </c>
      <c r="D24" s="103">
        <v>7.3965021031658171</v>
      </c>
      <c r="E24" s="103">
        <v>11.259603224040623</v>
      </c>
      <c r="F24" s="103">
        <v>12.950568007368746</v>
      </c>
      <c r="G24" s="103">
        <v>11.693827160493827</v>
      </c>
      <c r="H24" s="103">
        <v>16.14448932271214</v>
      </c>
      <c r="I24" s="103">
        <v>15.764888200132834</v>
      </c>
      <c r="J24" s="103">
        <v>16.701587481359834</v>
      </c>
      <c r="K24" s="103">
        <v>15.248695118206943</v>
      </c>
      <c r="L24" s="103">
        <v>17.052839506172838</v>
      </c>
    </row>
    <row r="25" spans="1:12" ht="12.75" customHeight="1">
      <c r="A25" s="120"/>
      <c r="B25" s="130" t="s">
        <v>68</v>
      </c>
      <c r="C25" s="103">
        <v>7.4373293269457905</v>
      </c>
      <c r="D25" s="103">
        <v>8.1034521332527909</v>
      </c>
      <c r="E25" s="103">
        <v>8.4354916067146277</v>
      </c>
      <c r="F25" s="103">
        <v>7.3725260496948026</v>
      </c>
      <c r="G25" s="103">
        <v>5.8842366503882806</v>
      </c>
      <c r="H25" s="103">
        <v>13.340136632933639</v>
      </c>
      <c r="I25" s="103">
        <v>17.730496453900706</v>
      </c>
      <c r="J25" s="103">
        <v>13.578896882494004</v>
      </c>
      <c r="K25" s="103">
        <v>12.095381959430297</v>
      </c>
      <c r="L25" s="103">
        <v>10.779761428228326</v>
      </c>
    </row>
    <row r="26" spans="1:12" ht="12.75" customHeight="1">
      <c r="A26" s="84" t="s">
        <v>10</v>
      </c>
      <c r="B26" s="129" t="s">
        <v>69</v>
      </c>
      <c r="C26" s="128">
        <v>10.587864447131185</v>
      </c>
      <c r="D26" s="128">
        <v>6.9232677518462671</v>
      </c>
      <c r="E26" s="128">
        <v>10.30845283327205</v>
      </c>
      <c r="F26" s="128">
        <v>12.437623382320686</v>
      </c>
      <c r="G26" s="128">
        <v>11.947875811003996</v>
      </c>
      <c r="H26" s="128">
        <v>17.121419816965052</v>
      </c>
      <c r="I26" s="128">
        <v>16.480926664503937</v>
      </c>
      <c r="J26" s="128">
        <v>18.177881276300198</v>
      </c>
      <c r="K26" s="128">
        <v>16.325537398552317</v>
      </c>
      <c r="L26" s="128">
        <v>17.615739892232696</v>
      </c>
    </row>
    <row r="27" spans="1:12" ht="12.75" customHeight="1">
      <c r="A27" s="84"/>
      <c r="B27" s="129" t="s">
        <v>68</v>
      </c>
      <c r="C27" s="128">
        <v>7.5600012323744759</v>
      </c>
      <c r="D27" s="128">
        <v>8.5644620542517522</v>
      </c>
      <c r="E27" s="128">
        <v>7.917764979052877</v>
      </c>
      <c r="F27" s="128">
        <v>8.1372535377850745</v>
      </c>
      <c r="G27" s="128">
        <v>5.5814549180327866</v>
      </c>
      <c r="H27" s="128">
        <v>13.943906421698005</v>
      </c>
      <c r="I27" s="128">
        <v>18.969064309661686</v>
      </c>
      <c r="J27" s="128">
        <v>15.866103669671705</v>
      </c>
      <c r="K27" s="128">
        <v>11.362656017365412</v>
      </c>
      <c r="L27" s="128">
        <v>10.620730874316941</v>
      </c>
    </row>
    <row r="28" spans="1:12" ht="12.75" customHeight="1">
      <c r="A28" s="120" t="s">
        <v>11</v>
      </c>
      <c r="B28" s="130" t="s">
        <v>69</v>
      </c>
      <c r="C28" s="103">
        <v>13.252247196179995</v>
      </c>
      <c r="D28" s="103">
        <v>10.201395287613533</v>
      </c>
      <c r="E28" s="103">
        <v>13.275471698113209</v>
      </c>
      <c r="F28" s="103">
        <v>15.391391513016007</v>
      </c>
      <c r="G28" s="103">
        <v>13.195362362626989</v>
      </c>
      <c r="H28" s="103">
        <v>17.086051282994912</v>
      </c>
      <c r="I28" s="103">
        <v>16.080909130797245</v>
      </c>
      <c r="J28" s="103">
        <v>17.622641509433965</v>
      </c>
      <c r="K28" s="103">
        <v>16.718811700738133</v>
      </c>
      <c r="L28" s="103">
        <v>17.870765512292763</v>
      </c>
    </row>
    <row r="29" spans="1:12" ht="12.75" customHeight="1">
      <c r="A29" s="120"/>
      <c r="B29" s="130" t="s">
        <v>68</v>
      </c>
      <c r="C29" s="103">
        <v>9.1675389785686754</v>
      </c>
      <c r="D29" s="103">
        <v>10.924478604430243</v>
      </c>
      <c r="E29" s="103">
        <v>9.5597338285360571</v>
      </c>
      <c r="F29" s="103">
        <v>9.894891674072257</v>
      </c>
      <c r="G29" s="103">
        <v>6.4329201202963402</v>
      </c>
      <c r="H29" s="103">
        <v>12.825739628670599</v>
      </c>
      <c r="I29" s="103">
        <v>16.170819119996548</v>
      </c>
      <c r="J29" s="103">
        <v>15.448003714020425</v>
      </c>
      <c r="K29" s="103">
        <v>11.157417338277204</v>
      </c>
      <c r="L29" s="103">
        <v>9.4953421844054873</v>
      </c>
    </row>
    <row r="30" spans="1:12" ht="12.75" customHeight="1">
      <c r="A30" s="84" t="s">
        <v>12</v>
      </c>
      <c r="B30" s="129" t="s">
        <v>69</v>
      </c>
      <c r="C30" s="128">
        <v>11.169925461812683</v>
      </c>
      <c r="D30" s="128">
        <v>8.6480762442640309</v>
      </c>
      <c r="E30" s="128">
        <v>10.48525511000156</v>
      </c>
      <c r="F30" s="128">
        <v>12.304757362584953</v>
      </c>
      <c r="G30" s="128">
        <v>12.423040087563278</v>
      </c>
      <c r="H30" s="128">
        <v>15.498181556299736</v>
      </c>
      <c r="I30" s="128">
        <v>14.789975291210734</v>
      </c>
      <c r="J30" s="128">
        <v>16.258386643782181</v>
      </c>
      <c r="K30" s="128">
        <v>14.570168117324428</v>
      </c>
      <c r="L30" s="128">
        <v>16.445478177589273</v>
      </c>
    </row>
    <row r="31" spans="1:12" ht="12.75" customHeight="1">
      <c r="A31" s="84"/>
      <c r="B31" s="129" t="s">
        <v>68</v>
      </c>
      <c r="C31" s="128">
        <v>7.0930190520950083</v>
      </c>
      <c r="D31" s="128">
        <v>7.0775420629114851</v>
      </c>
      <c r="E31" s="128">
        <v>6.9066147859922182</v>
      </c>
      <c r="F31" s="128">
        <v>8.2134082134082131</v>
      </c>
      <c r="G31" s="128">
        <v>5.9775341000267455</v>
      </c>
      <c r="H31" s="128">
        <v>11.561404143017242</v>
      </c>
      <c r="I31" s="128">
        <v>19.220921726408196</v>
      </c>
      <c r="J31" s="128">
        <v>11.867704280155644</v>
      </c>
      <c r="K31" s="128">
        <v>9.4185094185094194</v>
      </c>
      <c r="L31" s="128">
        <v>8.1572612998127827</v>
      </c>
    </row>
    <row r="32" spans="1:12" ht="12.75" customHeight="1">
      <c r="A32" s="120" t="s">
        <v>13</v>
      </c>
      <c r="B32" s="130" t="s">
        <v>69</v>
      </c>
      <c r="C32" s="103">
        <v>11.971240368318977</v>
      </c>
      <c r="D32" s="103">
        <v>7.6479870820947555</v>
      </c>
      <c r="E32" s="103">
        <v>11.830230714042971</v>
      </c>
      <c r="F32" s="103">
        <v>12.745465916197624</v>
      </c>
      <c r="G32" s="103">
        <v>15.336996591778536</v>
      </c>
      <c r="H32" s="103">
        <v>16.203064665490192</v>
      </c>
      <c r="I32" s="103">
        <v>16.323534808616827</v>
      </c>
      <c r="J32" s="103">
        <v>15.643998036476228</v>
      </c>
      <c r="K32" s="103">
        <v>14.709193245778609</v>
      </c>
      <c r="L32" s="103">
        <v>18.265284829936707</v>
      </c>
    </row>
    <row r="33" spans="1:12" ht="12.75" customHeight="1">
      <c r="A33" s="120"/>
      <c r="B33" s="130" t="s">
        <v>68</v>
      </c>
      <c r="C33" s="103">
        <v>18.948933514446196</v>
      </c>
      <c r="D33" s="103">
        <v>16.892854150959202</v>
      </c>
      <c r="E33" s="103">
        <v>19.642857142857139</v>
      </c>
      <c r="F33" s="103">
        <v>19.317358858906132</v>
      </c>
      <c r="G33" s="103">
        <v>19.656011237879877</v>
      </c>
      <c r="H33" s="103">
        <v>16.118433128969492</v>
      </c>
      <c r="I33" s="103">
        <v>21.349585322945465</v>
      </c>
      <c r="J33" s="103">
        <v>15.963705667882003</v>
      </c>
      <c r="K33" s="103">
        <v>15.768758462168202</v>
      </c>
      <c r="L33" s="103">
        <v>12.347963134272106</v>
      </c>
    </row>
    <row r="34" spans="1:12" ht="12.75" customHeight="1">
      <c r="A34" s="84" t="s">
        <v>14</v>
      </c>
      <c r="B34" s="129" t="s">
        <v>69</v>
      </c>
      <c r="C34" s="128">
        <v>11.205155481553426</v>
      </c>
      <c r="D34" s="128">
        <v>5.4978354978354975</v>
      </c>
      <c r="E34" s="128">
        <v>10.342073738852656</v>
      </c>
      <c r="F34" s="128">
        <v>11.089786814668813</v>
      </c>
      <c r="G34" s="128">
        <v>16.852317642831473</v>
      </c>
      <c r="H34" s="128">
        <v>11.895842005457656</v>
      </c>
      <c r="I34" s="128">
        <v>10.216450216450216</v>
      </c>
      <c r="J34" s="128">
        <v>11.213895913749502</v>
      </c>
      <c r="K34" s="128">
        <v>10.954925047979668</v>
      </c>
      <c r="L34" s="128">
        <v>14.989819140016767</v>
      </c>
    </row>
    <row r="35" spans="1:12" ht="12.75" customHeight="1">
      <c r="A35" s="84"/>
      <c r="B35" s="129" t="s">
        <v>68</v>
      </c>
      <c r="C35" s="128">
        <v>16.320531358746603</v>
      </c>
      <c r="D35" s="128">
        <v>11.763286966310202</v>
      </c>
      <c r="E35" s="128">
        <v>14.57568559706327</v>
      </c>
      <c r="F35" s="128">
        <v>18.552486766940934</v>
      </c>
      <c r="G35" s="128">
        <v>18.508161168816343</v>
      </c>
      <c r="H35" s="128">
        <v>12.171674638107197</v>
      </c>
      <c r="I35" s="128">
        <v>13.299027096566698</v>
      </c>
      <c r="J35" s="128">
        <v>11.84769308284748</v>
      </c>
      <c r="K35" s="128">
        <v>12.357842880352184</v>
      </c>
      <c r="L35" s="128">
        <v>11.425636342883232</v>
      </c>
    </row>
    <row r="36" spans="1:12" ht="12.75" customHeight="1">
      <c r="A36" s="120" t="s">
        <v>15</v>
      </c>
      <c r="B36" s="130" t="s">
        <v>69</v>
      </c>
      <c r="C36" s="103">
        <v>10.688317020515742</v>
      </c>
      <c r="D36" s="103">
        <v>7.6472120896300151</v>
      </c>
      <c r="E36" s="103">
        <v>9.7860455311973027</v>
      </c>
      <c r="F36" s="103">
        <v>13.333612600536194</v>
      </c>
      <c r="G36" s="103">
        <v>10.726463619025605</v>
      </c>
      <c r="H36" s="103">
        <v>16.213925274492404</v>
      </c>
      <c r="I36" s="103">
        <v>14.08936946326212</v>
      </c>
      <c r="J36" s="103">
        <v>17.047849915682971</v>
      </c>
      <c r="K36" s="103">
        <v>16.320375335120641</v>
      </c>
      <c r="L36" s="103">
        <v>17.037507946598858</v>
      </c>
    </row>
    <row r="37" spans="1:12" ht="12.75" customHeight="1">
      <c r="A37" s="120"/>
      <c r="B37" s="130" t="s">
        <v>68</v>
      </c>
      <c r="C37" s="103">
        <v>9.0642502377681513</v>
      </c>
      <c r="D37" s="103">
        <v>8.684962455977141</v>
      </c>
      <c r="E37" s="103">
        <v>9.9222891256240029</v>
      </c>
      <c r="F37" s="103">
        <v>9.902261244098403</v>
      </c>
      <c r="G37" s="103">
        <v>7.2373814263965341</v>
      </c>
      <c r="H37" s="103">
        <v>13.670347669872134</v>
      </c>
      <c r="I37" s="103">
        <v>15.76184464083992</v>
      </c>
      <c r="J37" s="103">
        <v>14.806237455612164</v>
      </c>
      <c r="K37" s="103">
        <v>13.492918081669842</v>
      </c>
      <c r="L37" s="103">
        <v>10.785806300503573</v>
      </c>
    </row>
    <row r="38" spans="1:12" ht="12.75" customHeight="1">
      <c r="A38" s="84" t="s">
        <v>16</v>
      </c>
      <c r="B38" s="129" t="s">
        <v>69</v>
      </c>
      <c r="C38" s="128">
        <v>14.165282327552747</v>
      </c>
      <c r="D38" s="128">
        <v>9.4987873888439758</v>
      </c>
      <c r="E38" s="128">
        <v>11.712289706301682</v>
      </c>
      <c r="F38" s="128">
        <v>15.016915857251991</v>
      </c>
      <c r="G38" s="128">
        <v>19.281938070063322</v>
      </c>
      <c r="H38" s="128">
        <v>13.628107000357081</v>
      </c>
      <c r="I38" s="128">
        <v>11.870115871732684</v>
      </c>
      <c r="J38" s="128">
        <v>13.202167094382663</v>
      </c>
      <c r="K38" s="128">
        <v>12.032085561497329</v>
      </c>
      <c r="L38" s="128">
        <v>17.190495555684656</v>
      </c>
    </row>
    <row r="39" spans="1:12" ht="12.75" customHeight="1">
      <c r="A39" s="84"/>
      <c r="B39" s="129" t="s">
        <v>68</v>
      </c>
      <c r="C39" s="128">
        <v>20.287161606526102</v>
      </c>
      <c r="D39" s="128">
        <v>16.386015253341391</v>
      </c>
      <c r="E39" s="128">
        <v>17.778888611180538</v>
      </c>
      <c r="F39" s="128">
        <v>23.263157894736839</v>
      </c>
      <c r="G39" s="128">
        <v>21.889637838455386</v>
      </c>
      <c r="H39" s="128">
        <v>13.379494095588962</v>
      </c>
      <c r="I39" s="128">
        <v>17.201540436456998</v>
      </c>
      <c r="J39" s="128">
        <v>14.021494626343411</v>
      </c>
      <c r="K39" s="128">
        <v>12.343490304709141</v>
      </c>
      <c r="L39" s="128">
        <v>11.116188735290757</v>
      </c>
    </row>
    <row r="40" spans="1:12" ht="12.75" customHeight="1">
      <c r="A40" s="12" t="s">
        <v>17</v>
      </c>
      <c r="B40" s="127" t="s">
        <v>69</v>
      </c>
      <c r="C40" s="101">
        <v>11.889240832394755</v>
      </c>
      <c r="D40" s="101">
        <v>8.5699107014946776</v>
      </c>
      <c r="E40" s="101">
        <v>11.540034925022931</v>
      </c>
      <c r="F40" s="101">
        <v>13.51399036864829</v>
      </c>
      <c r="G40" s="101">
        <v>13.363595953609291</v>
      </c>
      <c r="H40" s="101">
        <v>18.5916476285561</v>
      </c>
      <c r="I40" s="101">
        <v>18.180841411584932</v>
      </c>
      <c r="J40" s="101">
        <v>20.073418237061254</v>
      </c>
      <c r="K40" s="101">
        <v>17.476099539782702</v>
      </c>
      <c r="L40" s="101">
        <v>18.854548918262061</v>
      </c>
    </row>
    <row r="41" spans="1:12" ht="12.75" customHeight="1">
      <c r="A41" s="12"/>
      <c r="B41" s="54" t="s">
        <v>68</v>
      </c>
      <c r="C41" s="101">
        <v>10.296427643892786</v>
      </c>
      <c r="D41" s="101">
        <v>10.368312828486825</v>
      </c>
      <c r="E41" s="101">
        <v>10.245903156429645</v>
      </c>
      <c r="F41" s="101">
        <v>11.173278332517516</v>
      </c>
      <c r="G41" s="101">
        <v>9.2149705014749248</v>
      </c>
      <c r="H41" s="101">
        <v>15.446477347017368</v>
      </c>
      <c r="I41" s="101">
        <v>20.847080785087332</v>
      </c>
      <c r="J41" s="101">
        <v>17.134004819598218</v>
      </c>
      <c r="K41" s="101">
        <v>13.150034324994811</v>
      </c>
      <c r="L41" s="101">
        <v>11.67348820058997</v>
      </c>
    </row>
    <row r="42" spans="1:12" s="145" customFormat="1" ht="3.95" customHeight="1">
      <c r="A42" s="120"/>
      <c r="B42" s="613"/>
      <c r="C42" s="613"/>
      <c r="D42" s="613"/>
      <c r="E42" s="613"/>
      <c r="F42" s="613"/>
      <c r="G42" s="613"/>
      <c r="H42" s="613"/>
      <c r="I42" s="613"/>
      <c r="J42" s="613"/>
      <c r="K42" s="613"/>
      <c r="L42" s="616"/>
    </row>
    <row r="43" spans="1:12" ht="12.75" customHeight="1">
      <c r="A43" s="13" t="s">
        <v>18</v>
      </c>
      <c r="B43" s="54" t="s">
        <v>69</v>
      </c>
      <c r="C43" s="101">
        <v>9.2716527817407854</v>
      </c>
      <c r="D43" s="101">
        <v>9.5471404785526151</v>
      </c>
      <c r="E43" s="101">
        <v>10.464347453364972</v>
      </c>
      <c r="F43" s="101">
        <v>9.5496129190746597</v>
      </c>
      <c r="G43" s="101">
        <v>8.2558372801487998</v>
      </c>
      <c r="H43" s="101">
        <v>22.634330922723741</v>
      </c>
      <c r="I43" s="101">
        <v>26.405633602458654</v>
      </c>
      <c r="J43" s="101">
        <v>24.430156342989044</v>
      </c>
      <c r="K43" s="101">
        <v>20.310732284941391</v>
      </c>
      <c r="L43" s="101">
        <v>18.706671685622286</v>
      </c>
    </row>
    <row r="44" spans="1:12" ht="12.75" customHeight="1">
      <c r="A44" s="13"/>
      <c r="B44" s="54" t="s">
        <v>68</v>
      </c>
      <c r="C44" s="101">
        <v>11.324423877726</v>
      </c>
      <c r="D44" s="101">
        <v>12.526483726874348</v>
      </c>
      <c r="E44" s="101">
        <v>12.542275982502206</v>
      </c>
      <c r="F44" s="101">
        <v>11.40090960133568</v>
      </c>
      <c r="G44" s="101">
        <v>9.9737537225968804</v>
      </c>
      <c r="H44" s="101">
        <v>24.368735796300978</v>
      </c>
      <c r="I44" s="101">
        <v>34.379622361066311</v>
      </c>
      <c r="J44" s="101">
        <v>27.365397386465407</v>
      </c>
      <c r="K44" s="101">
        <v>19.792671322379519</v>
      </c>
      <c r="L44" s="101">
        <v>15.1009255015694</v>
      </c>
    </row>
    <row r="45" spans="1:1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spans="1:1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</row>
    <row r="47" spans="1:12" s="33" customFormat="1" ht="12.75" customHeight="1">
      <c r="A47" s="126" t="s">
        <v>109</v>
      </c>
      <c r="B47" s="52"/>
      <c r="C47" s="117"/>
      <c r="D47" s="117"/>
      <c r="E47" s="117"/>
      <c r="F47" s="117"/>
      <c r="G47" s="117"/>
      <c r="H47" s="117"/>
      <c r="I47" s="117"/>
      <c r="J47" s="117"/>
      <c r="K47" s="117"/>
      <c r="L47" s="117"/>
    </row>
  </sheetData>
  <conditionalFormatting sqref="C43:L44">
    <cfRule type="expression" dxfId="114" priority="3" stopIfTrue="1">
      <formula>#REF!=1</formula>
    </cfRule>
  </conditionalFormatting>
  <conditionalFormatting sqref="I42:J42">
    <cfRule type="cellIs" dxfId="113" priority="1" stopIfTrue="1" operator="lessThan">
      <formula>-4</formula>
    </cfRule>
    <cfRule type="cellIs" dxfId="112" priority="2" stopIfTrue="1" operator="greaterThan">
      <formula>4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&amp;C&amp;8-10-</oddHeader>
    <oddFooter>&amp;C&amp;8Statistische Ämter des Bundes und der Länder, Internationale Bildungsindikatoren, 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58</vt:i4>
      </vt:variant>
      <vt:variant>
        <vt:lpstr>Benannte Bereiche</vt:lpstr>
      </vt:variant>
      <vt:variant>
        <vt:i4>59</vt:i4>
      </vt:variant>
    </vt:vector>
  </HeadingPairs>
  <TitlesOfParts>
    <vt:vector size="117" baseType="lpstr">
      <vt:lpstr>Titel</vt:lpstr>
      <vt:lpstr>Impressum</vt:lpstr>
      <vt:lpstr>Inhalt</vt:lpstr>
      <vt:lpstr>Tab_A1-1a</vt:lpstr>
      <vt:lpstr>Tab_A1-1b</vt:lpstr>
      <vt:lpstr>Tab_A1-2a</vt:lpstr>
      <vt:lpstr>Tab_A1-2b</vt:lpstr>
      <vt:lpstr>Tab_A1-3a</vt:lpstr>
      <vt:lpstr>Tab_A1-3b</vt:lpstr>
      <vt:lpstr>Tab_A1-3_EU</vt:lpstr>
      <vt:lpstr>Tab_A1-4</vt:lpstr>
      <vt:lpstr>Tab_A3-1</vt:lpstr>
      <vt:lpstr>Tab_A3-3</vt:lpstr>
      <vt:lpstr>Tab_A5-1a</vt:lpstr>
      <vt:lpstr>Tab_A5-1b</vt:lpstr>
      <vt:lpstr>Tab_A5-2a</vt:lpstr>
      <vt:lpstr>Tab_A5-2b</vt:lpstr>
      <vt:lpstr>Tab_A5-3a</vt:lpstr>
      <vt:lpstr>Tab_A5-3b</vt:lpstr>
      <vt:lpstr>Tab_A5-3c</vt:lpstr>
      <vt:lpstr>Tab_A5-4a</vt:lpstr>
      <vt:lpstr>Tab_A5-4b</vt:lpstr>
      <vt:lpstr>Tab_A5-4c</vt:lpstr>
      <vt:lpstr>Tab_A5-5b</vt:lpstr>
      <vt:lpstr>Tab_B1-1a</vt:lpstr>
      <vt:lpstr>Tab_B1-4</vt:lpstr>
      <vt:lpstr>Tab_B1-6</vt:lpstr>
      <vt:lpstr>Tab_B4-1</vt:lpstr>
      <vt:lpstr>Tab_C1-1a</vt:lpstr>
      <vt:lpstr>Tab_C1-1b</vt:lpstr>
      <vt:lpstr>Tab_C1-2</vt:lpstr>
      <vt:lpstr>Tab_C1-4</vt:lpstr>
      <vt:lpstr>Tab_C1-5</vt:lpstr>
      <vt:lpstr>Tab_C1-6</vt:lpstr>
      <vt:lpstr>Tab_C2-1</vt:lpstr>
      <vt:lpstr>Tab_C2-2</vt:lpstr>
      <vt:lpstr>Tab_C3-1a</vt:lpstr>
      <vt:lpstr>Tab_C3-2a</vt:lpstr>
      <vt:lpstr>Tab_C3-2b</vt:lpstr>
      <vt:lpstr>Tab_C3-2c</vt:lpstr>
      <vt:lpstr>Tab_C3-3a</vt:lpstr>
      <vt:lpstr>Tab_C3-3b</vt:lpstr>
      <vt:lpstr>Tab_C4-1</vt:lpstr>
      <vt:lpstr>Tab_C4-2</vt:lpstr>
      <vt:lpstr>Tab_C4-3</vt:lpstr>
      <vt:lpstr>Tab_C5-1a</vt:lpstr>
      <vt:lpstr>Tab_C5-1b</vt:lpstr>
      <vt:lpstr>Tab_C5-2a</vt:lpstr>
      <vt:lpstr>Tab_C5-2b</vt:lpstr>
      <vt:lpstr>Tab_C5-2c</vt:lpstr>
      <vt:lpstr>Tab_C5-2EU</vt:lpstr>
      <vt:lpstr>Tab_C5-4a</vt:lpstr>
      <vt:lpstr>Tab_C6-EU</vt:lpstr>
      <vt:lpstr>Tab_D2-1</vt:lpstr>
      <vt:lpstr>Tab_D2-2a</vt:lpstr>
      <vt:lpstr>Tab_D2-2b</vt:lpstr>
      <vt:lpstr>Tab_D5-1</vt:lpstr>
      <vt:lpstr>Tab_D5-3</vt:lpstr>
      <vt:lpstr>Impressum!Druckbereich</vt:lpstr>
      <vt:lpstr>Inhalt!Druckbereich</vt:lpstr>
      <vt:lpstr>'Tab_A1-1a'!Druckbereich</vt:lpstr>
      <vt:lpstr>'Tab_A1-1b'!Druckbereich</vt:lpstr>
      <vt:lpstr>'Tab_A1-2a'!Druckbereich</vt:lpstr>
      <vt:lpstr>'Tab_A1-2b'!Druckbereich</vt:lpstr>
      <vt:lpstr>'Tab_A1-3_EU'!Druckbereich</vt:lpstr>
      <vt:lpstr>'Tab_A1-3a'!Druckbereich</vt:lpstr>
      <vt:lpstr>'Tab_A1-3b'!Druckbereich</vt:lpstr>
      <vt:lpstr>'Tab_A1-4'!Druckbereich</vt:lpstr>
      <vt:lpstr>'Tab_A3-1'!Druckbereich</vt:lpstr>
      <vt:lpstr>'Tab_A3-3'!Druckbereich</vt:lpstr>
      <vt:lpstr>'Tab_A5-1a'!Druckbereich</vt:lpstr>
      <vt:lpstr>'Tab_A5-1b'!Druckbereich</vt:lpstr>
      <vt:lpstr>'Tab_A5-2a'!Druckbereich</vt:lpstr>
      <vt:lpstr>'Tab_A5-2b'!Druckbereich</vt:lpstr>
      <vt:lpstr>'Tab_A5-3a'!Druckbereich</vt:lpstr>
      <vt:lpstr>'Tab_A5-3b'!Druckbereich</vt:lpstr>
      <vt:lpstr>'Tab_A5-3c'!Druckbereich</vt:lpstr>
      <vt:lpstr>'Tab_A5-4a'!Druckbereich</vt:lpstr>
      <vt:lpstr>'Tab_A5-4b'!Druckbereich</vt:lpstr>
      <vt:lpstr>'Tab_A5-4c'!Druckbereich</vt:lpstr>
      <vt:lpstr>'Tab_A5-5b'!Druckbereich</vt:lpstr>
      <vt:lpstr>'Tab_B1-1a'!Druckbereich</vt:lpstr>
      <vt:lpstr>'Tab_B1-4'!Druckbereich</vt:lpstr>
      <vt:lpstr>'Tab_B1-6'!Druckbereich</vt:lpstr>
      <vt:lpstr>'Tab_B4-1'!Druckbereich</vt:lpstr>
      <vt:lpstr>'Tab_C1-1a'!Druckbereich</vt:lpstr>
      <vt:lpstr>'Tab_C1-1b'!Druckbereich</vt:lpstr>
      <vt:lpstr>'Tab_C1-2'!Druckbereich</vt:lpstr>
      <vt:lpstr>'Tab_C1-4'!Druckbereich</vt:lpstr>
      <vt:lpstr>'Tab_C1-5'!Druckbereich</vt:lpstr>
      <vt:lpstr>'Tab_C1-6'!Druckbereich</vt:lpstr>
      <vt:lpstr>'Tab_C2-1'!Druckbereich</vt:lpstr>
      <vt:lpstr>'Tab_C2-2'!Druckbereich</vt:lpstr>
      <vt:lpstr>'Tab_C3-1a'!Druckbereich</vt:lpstr>
      <vt:lpstr>'Tab_C3-2a'!Druckbereich</vt:lpstr>
      <vt:lpstr>'Tab_C3-2b'!Druckbereich</vt:lpstr>
      <vt:lpstr>'Tab_C3-2c'!Druckbereich</vt:lpstr>
      <vt:lpstr>'Tab_C3-3a'!Druckbereich</vt:lpstr>
      <vt:lpstr>'Tab_C3-3b'!Druckbereich</vt:lpstr>
      <vt:lpstr>'Tab_C4-1'!Druckbereich</vt:lpstr>
      <vt:lpstr>'Tab_C4-2'!Druckbereich</vt:lpstr>
      <vt:lpstr>'Tab_C4-3'!Druckbereich</vt:lpstr>
      <vt:lpstr>'Tab_C5-1a'!Druckbereich</vt:lpstr>
      <vt:lpstr>'Tab_C5-1b'!Druckbereich</vt:lpstr>
      <vt:lpstr>'Tab_C5-2a'!Druckbereich</vt:lpstr>
      <vt:lpstr>'Tab_C5-2b'!Druckbereich</vt:lpstr>
      <vt:lpstr>'Tab_C5-2c'!Druckbereich</vt:lpstr>
      <vt:lpstr>'Tab_C5-2EU'!Druckbereich</vt:lpstr>
      <vt:lpstr>'Tab_C5-4a'!Druckbereich</vt:lpstr>
      <vt:lpstr>'Tab_C6-EU'!Druckbereich</vt:lpstr>
      <vt:lpstr>'Tab_D2-1'!Druckbereich</vt:lpstr>
      <vt:lpstr>'Tab_D2-2a'!Druckbereich</vt:lpstr>
      <vt:lpstr>'Tab_D2-2b'!Druckbereich</vt:lpstr>
      <vt:lpstr>'Tab_D5-1'!Druckbereich</vt:lpstr>
      <vt:lpstr>'Tab_D5-3'!Druckbereich</vt:lpstr>
      <vt:lpstr>Titel!Druckbereich</vt:lpstr>
      <vt:lpstr>Inhalt!Drucktitel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Internationale Bildungsindikatoren 2014</dc:title>
  <dc:subject>Bildung</dc:subject>
  <dc:creator>desousa_m</dc:creator>
  <cp:keywords>Bildungsindikatoren, OECD, Ländervergleich, EU_Benchmarks, Bildungsausgaben, Bildungsstand, Schüler je Lehrer, Lehrergehälter, Studienanfängerquote</cp:keywords>
  <cp:lastModifiedBy>Rahm, Hartmut</cp:lastModifiedBy>
  <cp:lastPrinted>2014-09-08T08:47:44Z</cp:lastPrinted>
  <dcterms:created xsi:type="dcterms:W3CDTF">2004-01-08T16:30:09Z</dcterms:created>
  <dcterms:modified xsi:type="dcterms:W3CDTF">2014-09-10T15:00:48Z</dcterms:modified>
</cp:coreProperties>
</file>

<file path=userCustomization/customUI.xml><?xml version="1.0" encoding="utf-8"?>
<mso:customUI xmlns:mso="http://schemas.microsoft.com/office/2006/01/customui">
  <mso:ribbon>
    <mso:qat>
      <mso:documentControls>
        <mso:control idQ="mso:ColumnWidth" visible="true"/>
        <mso:control idQ="mso:ViewPageLayoutView" visible="true"/>
        <mso:control idQ="mso:ViewPageBreakPreviewView" visible="true"/>
      </mso:documentControls>
    </mso:qat>
  </mso:ribbon>
</mso:customUI>
</file>