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8" yWindow="1572" windowWidth="9828" windowHeight="5808" tabRatio="723"/>
  </bookViews>
  <sheets>
    <sheet name="Titel" sheetId="9" r:id="rId1"/>
    <sheet name="Impressum" sheetId="69" r:id="rId2"/>
    <sheet name="Inhaltsverzeichnis" sheetId="36" r:id="rId3"/>
    <sheet name="Vorbemerkungen" sheetId="23" r:id="rId4"/>
    <sheet name="S.6_EB_ME" sheetId="70" r:id="rId5"/>
    <sheet name="S.8_EB_TJ" sheetId="13" r:id="rId6"/>
    <sheet name="S.10_EB_SKE" sheetId="71" r:id="rId7"/>
    <sheet name="S.12_Heizw." sheetId="26" r:id="rId8"/>
    <sheet name="S.13_CO2_QB" sheetId="57" r:id="rId9"/>
    <sheet name="S.14_CO2_VB" sheetId="59" r:id="rId10"/>
    <sheet name="S.16_PEV_ET" sheetId="8" r:id="rId11"/>
    <sheet name="S.17_PEV_EE" sheetId="56" r:id="rId12"/>
    <sheet name="S.18_EEV_ET" sheetId="16" r:id="rId13"/>
    <sheet name="S.19_EEV_Sek" sheetId="17" r:id="rId14"/>
    <sheet name="S.20_Strombilanz" sheetId="18" r:id="rId15"/>
    <sheet name="S.21_Strom_Sek" sheetId="21" r:id="rId16"/>
    <sheet name="S.22_Wärmebilanz" sheetId="25" r:id="rId17"/>
    <sheet name="S.23_CO2_QB_ET" sheetId="27" r:id="rId18"/>
    <sheet name="S.24_CO2_QB_Sek" sheetId="28" r:id="rId19"/>
    <sheet name="S.25_CO2_VB_ET" sheetId="29" r:id="rId20"/>
    <sheet name="S.26_CO2_VB_Sek" sheetId="30" r:id="rId21"/>
    <sheet name="U4" sheetId="68" r:id="rId22"/>
  </sheets>
  <definedNames>
    <definedName name="_FilterDatabase" localSheetId="10" hidden="1">S.16_PEV_ET!$A$1:$A$92</definedName>
    <definedName name="Database" localSheetId="1">#REF!</definedName>
    <definedName name="Database" localSheetId="6">#REF!</definedName>
    <definedName name="Database" localSheetId="8">#REF!</definedName>
    <definedName name="Database" localSheetId="9">#REF!</definedName>
    <definedName name="Database" localSheetId="4">#REF!</definedName>
    <definedName name="Database" localSheetId="21">#REF!</definedName>
    <definedName name="Database">#REF!</definedName>
    <definedName name="_xlnm.Print_Area" localSheetId="9">S.14_CO2_VB!$A$1:$S$61</definedName>
    <definedName name="_xlnm.Print_Area" localSheetId="11">S.17_PEV_EE!$A$1:$H$41</definedName>
    <definedName name="_xlnm.Print_Area" localSheetId="0">Titel!$A$1:$D$33</definedName>
    <definedName name="_xlnm.Print_Area" localSheetId="3">Vorbemerkungen!$A$1:$H$120</definedName>
    <definedName name="HTML_CodePage" hidden="1">1252</definedName>
    <definedName name="HTML_Control" localSheetId="1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S.10_EB_SKE!$A$1:$AE$50</definedName>
    <definedName name="Print_Area" localSheetId="7">S.12_Heizw.!$A$1:$E$62</definedName>
    <definedName name="Print_Area" localSheetId="8">S.13_CO2_QB!$A$1:$H$49</definedName>
    <definedName name="Print_Area" localSheetId="9">S.14_CO2_VB!$A$1:$S$35</definedName>
    <definedName name="Print_Area" localSheetId="10">S.16_PEV_ET!$A$1:$I$196</definedName>
    <definedName name="Print_Area" localSheetId="11">S.17_PEV_EE!$A$1:$G$41</definedName>
    <definedName name="Print_Area" localSheetId="12">S.18_EEV_ET!$A$1:$J$197</definedName>
    <definedName name="Print_Area" localSheetId="13">S.19_EEV_Sek!$A$1:$E$195</definedName>
    <definedName name="Print_Area" localSheetId="14">S.20_Strombilanz!$A$1:$L$39</definedName>
    <definedName name="Print_Area" localSheetId="15">S.21_Strom_Sek!$A$1:$F$73</definedName>
    <definedName name="Print_Area" localSheetId="16">S.22_Wärmebilanz!$A$1:$L$38</definedName>
    <definedName name="Print_Area" localSheetId="17">S.23_CO2_QB_ET!$A$1:$G$195</definedName>
    <definedName name="Print_Area" localSheetId="18">S.24_CO2_QB_Sek!$A$1:$F$195</definedName>
    <definedName name="Print_Area" localSheetId="19">S.25_CO2_VB_ET!$A$1:$J$197</definedName>
    <definedName name="Print_Area" localSheetId="20">S.26_CO2_VB_Sek!$A$1:$I$199</definedName>
    <definedName name="Print_Area" localSheetId="4">S.6_EB_ME!$A$1:$AE$50</definedName>
    <definedName name="Print_Area" localSheetId="5">S.8_EB_TJ!$A$1:$AE$50</definedName>
    <definedName name="Print_Area" localSheetId="0">Titel!$A$1:$D$31</definedName>
    <definedName name="Print_Area" localSheetId="21">'U4'!$A$1:$G$51</definedName>
    <definedName name="Print_Area" localSheetId="3">Vorbemerkungen!$A$1:$H$117</definedName>
  </definedNames>
  <calcPr calcId="145621"/>
</workbook>
</file>

<file path=xl/calcChain.xml><?xml version="1.0" encoding="utf-8"?>
<calcChain xmlns="http://schemas.openxmlformats.org/spreadsheetml/2006/main">
  <c r="H112" i="16" l="1"/>
  <c r="H111" i="16"/>
  <c r="H110" i="16"/>
  <c r="H126" i="16"/>
  <c r="H127" i="16"/>
  <c r="H107" i="16"/>
  <c r="H122" i="16"/>
  <c r="H119" i="16"/>
  <c r="H118" i="16"/>
  <c r="H114" i="16"/>
  <c r="H123" i="16"/>
  <c r="H116" i="16"/>
  <c r="H115" i="16"/>
  <c r="H124" i="16"/>
  <c r="H113" i="16"/>
  <c r="H125" i="16"/>
  <c r="H120" i="16"/>
  <c r="H109" i="16"/>
  <c r="H108" i="16"/>
  <c r="H121" i="16"/>
  <c r="H117" i="16"/>
  <c r="H22" i="16" l="1"/>
  <c r="H24" i="16"/>
  <c r="H23" i="16"/>
  <c r="H20" i="16"/>
  <c r="H19" i="16"/>
  <c r="H18" i="16"/>
  <c r="H17" i="16"/>
  <c r="H16" i="16"/>
  <c r="H15" i="16"/>
  <c r="H14" i="16"/>
  <c r="H12" i="16"/>
  <c r="H11" i="16"/>
  <c r="H9" i="16"/>
  <c r="H8" i="16"/>
  <c r="H10" i="16"/>
  <c r="H13" i="16"/>
  <c r="H21" i="16"/>
  <c r="K34" i="25" l="1"/>
  <c r="J34" i="25"/>
  <c r="I34" i="25"/>
  <c r="H34" i="25"/>
  <c r="G34" i="25"/>
  <c r="F34" i="25"/>
  <c r="E34" i="25"/>
  <c r="D34" i="25"/>
  <c r="D36" i="25" s="1"/>
  <c r="C34" i="25"/>
  <c r="C36" i="25" s="1"/>
  <c r="E56" i="18"/>
  <c r="E55" i="18"/>
  <c r="E54" i="18"/>
  <c r="E53" i="18"/>
  <c r="E52" i="18"/>
  <c r="E51" i="18"/>
  <c r="F56" i="18"/>
  <c r="F55" i="18"/>
  <c r="F54" i="18"/>
  <c r="F53" i="18"/>
  <c r="F52" i="18"/>
  <c r="F51" i="18"/>
  <c r="K30" i="25"/>
  <c r="J30" i="25"/>
  <c r="I30" i="25"/>
  <c r="I32" i="25" s="1"/>
  <c r="E30" i="25"/>
  <c r="E32" i="25" s="1"/>
  <c r="C30" i="25"/>
  <c r="C32" i="25" s="1"/>
  <c r="G41" i="9"/>
  <c r="G40" i="9"/>
  <c r="G39" i="9"/>
  <c r="H25" i="16"/>
  <c r="G38" i="9"/>
  <c r="G36" i="9"/>
  <c r="G35" i="9"/>
  <c r="G28" i="9"/>
  <c r="G27" i="9"/>
  <c r="G26" i="9"/>
  <c r="G24" i="9"/>
  <c r="G23" i="9"/>
  <c r="F41" i="9"/>
  <c r="F40" i="9"/>
  <c r="F36" i="9"/>
  <c r="F34" i="9"/>
  <c r="F23" i="9"/>
  <c r="G37" i="9"/>
  <c r="F37" i="9"/>
  <c r="F35" i="9"/>
  <c r="G32" i="9"/>
  <c r="F32" i="9"/>
  <c r="F28" i="9"/>
  <c r="F25" i="9"/>
  <c r="F24" i="9"/>
  <c r="K32" i="25" l="1"/>
  <c r="J32" i="25"/>
  <c r="J25" i="18"/>
  <c r="F26" i="9"/>
  <c r="F30" i="9"/>
  <c r="F31" i="9"/>
  <c r="G34" i="9"/>
  <c r="G29" i="9"/>
  <c r="K7" i="18"/>
  <c r="G25" i="9"/>
  <c r="G30" i="9"/>
  <c r="H28" i="16"/>
  <c r="F25" i="18"/>
  <c r="G33" i="9"/>
  <c r="G30" i="25"/>
  <c r="G32" i="25" s="1"/>
  <c r="G7" i="18"/>
  <c r="C7" i="18"/>
  <c r="D25" i="18"/>
  <c r="F30" i="25"/>
  <c r="F32" i="25" s="1"/>
  <c r="F7" i="18"/>
  <c r="G31" i="9"/>
  <c r="E25" i="18"/>
  <c r="H36" i="25"/>
  <c r="J7" i="18"/>
  <c r="C25" i="18"/>
  <c r="G25" i="18"/>
  <c r="K25" i="18"/>
  <c r="G36" i="25"/>
  <c r="K36" i="25"/>
  <c r="F38" i="9"/>
  <c r="H26" i="16"/>
  <c r="F27" i="9"/>
  <c r="F29" i="9"/>
  <c r="F33" i="9"/>
  <c r="F39" i="9"/>
  <c r="D30" i="25"/>
  <c r="D32" i="25" s="1"/>
  <c r="D7" i="18"/>
  <c r="H30" i="25"/>
  <c r="H32" i="25" s="1"/>
  <c r="H7" i="18"/>
  <c r="I25" i="18"/>
  <c r="F36" i="25"/>
  <c r="J36" i="25"/>
  <c r="H27" i="16"/>
  <c r="H25" i="18"/>
  <c r="E36" i="25"/>
  <c r="I36" i="25"/>
  <c r="E7" i="18"/>
  <c r="I7" i="18"/>
</calcChain>
</file>

<file path=xl/sharedStrings.xml><?xml version="1.0" encoding="utf-8"?>
<sst xmlns="http://schemas.openxmlformats.org/spreadsheetml/2006/main" count="1179" uniqueCount="413">
  <si>
    <t>x</t>
  </si>
  <si>
    <t>Zeile</t>
  </si>
  <si>
    <t>Steinkohlen</t>
  </si>
  <si>
    <t>Braunkohlen</t>
  </si>
  <si>
    <t xml:space="preserve">Mineralöle </t>
  </si>
  <si>
    <t>Kohle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</si>
  <si>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</si>
  <si>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</si>
  <si>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</si>
  <si>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</si>
  <si>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</si>
  <si>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</si>
  <si>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</si>
  <si>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</si>
  <si>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</si>
  <si>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</si>
  <si>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</si>
  <si>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</si>
  <si>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</si>
  <si>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</si>
  <si>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</si>
  <si>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</si>
  <si>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</si>
  <si>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</si>
  <si>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</si>
  <si>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</si>
  <si>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</si>
  <si>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</si>
  <si>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</si>
  <si>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</si>
  <si>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</si>
  <si>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</si>
  <si>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</si>
  <si>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</si>
  <si>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</si>
  <si>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</si>
  <si>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</si>
  <si>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</si>
  <si>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</si>
  <si>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</si>
  <si>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</si>
  <si>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und  Mineralölprodukte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</si>
  <si>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</si>
  <si>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</si>
  <si>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</si>
  <si>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</si>
  <si>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</si>
  <si>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</si>
  <si>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</si>
  <si>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</si>
  <si>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</si>
  <si>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</si>
  <si>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</si>
  <si>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</si>
  <si>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r>
      <t>Mill. m</t>
    </r>
    <r>
      <rPr>
        <vertAlign val="superscript"/>
        <sz val="8"/>
        <rFont val="Arial"/>
        <family val="2"/>
      </rPr>
      <t>3</t>
    </r>
  </si>
  <si>
    <t>Terajoule</t>
  </si>
  <si>
    <t>Mill.kWh</t>
  </si>
  <si>
    <t>in Terajoule</t>
  </si>
  <si>
    <t>Mineralöle</t>
  </si>
  <si>
    <t>in 1 000 Tonnen Steinkohleneinheiten</t>
  </si>
  <si>
    <t>1 000 Tonnen SKE</t>
  </si>
  <si>
    <t>•</t>
  </si>
  <si>
    <t>davon</t>
  </si>
  <si>
    <t>Jahr</t>
  </si>
  <si>
    <t>Andere</t>
  </si>
  <si>
    <t>Terajoule (TJ)</t>
  </si>
  <si>
    <t>Anteil am Gesamt-PEV in %</t>
  </si>
  <si>
    <r>
      <t>Statistik</t>
    </r>
    <r>
      <rPr>
        <sz val="16"/>
        <rFont val="Arial"/>
        <family val="2"/>
      </rPr>
      <t xml:space="preserve"> </t>
    </r>
    <r>
      <rPr>
        <sz val="14"/>
        <rFont val="Arial"/>
        <family val="2"/>
      </rPr>
      <t>Berlin Brandenburg</t>
    </r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</si>
  <si>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</si>
  <si>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</si>
  <si>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</si>
  <si>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</si>
  <si>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</si>
  <si>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</si>
  <si>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</si>
  <si>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</si>
  <si>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</si>
  <si>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</si>
  <si>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</si>
  <si>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Seite</t>
  </si>
  <si>
    <t>Energiebilanz Berlin</t>
  </si>
  <si>
    <t>1.1</t>
  </si>
  <si>
    <t>1.2</t>
  </si>
  <si>
    <t>1.3</t>
  </si>
  <si>
    <t>Fernwärme</t>
  </si>
  <si>
    <t>Anteil am Gesamt-EEV in %</t>
  </si>
  <si>
    <t>Verkehr</t>
  </si>
  <si>
    <t>Haushalte, Gewerbe, 
Handel und Dienstleistungen
und übrige Verbraucher</t>
  </si>
  <si>
    <t>Kennziffer</t>
  </si>
  <si>
    <t>ME</t>
  </si>
  <si>
    <t>Mill. kWh</t>
  </si>
  <si>
    <t>Strombezüge</t>
  </si>
  <si>
    <t>Stromaufkommen brutto</t>
  </si>
  <si>
    <t>Stromverbrauch im Umwandlungsbereich</t>
  </si>
  <si>
    <t>Gew.v. Steinen u.Erden, sonst.Bergbau und
 Verarbeitendes Gewerbe insgesamt</t>
  </si>
  <si>
    <t>Stromausfuhr</t>
  </si>
  <si>
    <t>Stromverbrauch brutto</t>
  </si>
  <si>
    <t>TJ</t>
  </si>
  <si>
    <t>Fernwärmeaufkommen brutto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</si>
  <si>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</si>
  <si>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</si>
  <si>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</si>
  <si>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</si>
  <si>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</si>
  <si>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</si>
  <si>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</si>
  <si>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</si>
  <si>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</si>
  <si>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</si>
  <si>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</si>
  <si>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</si>
  <si>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</si>
  <si>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</si>
  <si>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</si>
  <si>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</si>
  <si>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</si>
  <si>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</si>
  <si>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</si>
  <si>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</si>
  <si>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</si>
  <si>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</si>
  <si>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</si>
  <si>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</si>
  <si>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</si>
  <si>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</si>
  <si>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</si>
  <si>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</si>
  <si>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</si>
  <si>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</si>
  <si>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</si>
  <si>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</si>
  <si>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SKE</t>
  </si>
  <si>
    <t>1 kg RÖE</t>
  </si>
  <si>
    <t>Überschlägige Umrechnungshilfen in Tonnen</t>
  </si>
  <si>
    <t>2.1</t>
  </si>
  <si>
    <t>2.2</t>
  </si>
  <si>
    <t>Binnen-
schifffahrt</t>
  </si>
  <si>
    <t>Eigenverbrauch und Leitungsverluste</t>
  </si>
  <si>
    <t>Erläuterungen und Allgemeine Hinweise</t>
  </si>
  <si>
    <r>
      <t>Heizwerke</t>
    </r>
    <r>
      <rPr>
        <vertAlign val="superscript"/>
        <sz val="8"/>
        <rFont val="Arial"/>
        <family val="2"/>
      </rPr>
      <t>1</t>
    </r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</si>
  <si>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</si>
  <si>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</si>
  <si>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</si>
  <si>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</si>
  <si>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</si>
  <si>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</si>
  <si>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</si>
  <si>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</si>
  <si>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</si>
  <si>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</si>
  <si>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t>Inhaltsverzeichnis</t>
  </si>
  <si>
    <t>Vorbemerkungen</t>
  </si>
  <si>
    <t>_____</t>
  </si>
  <si>
    <t>Roh-ben-zin</t>
  </si>
  <si>
    <t>Braun-kohlen</t>
  </si>
  <si>
    <t>Stein-kohlen</t>
  </si>
  <si>
    <t>Veränderung gegenüber dem Vorjahr in Prozent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</si>
  <si>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</si>
  <si>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</si>
  <si>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>Quellen: AG Energiebilanzen, Länderarbeitskreis Energiebilanzen</t>
  </si>
  <si>
    <t>Veränderung gegenüber 1990 in %</t>
  </si>
  <si>
    <t>Veränderung gegenüber dem Vorjahr in %</t>
  </si>
  <si>
    <t>Brennstoffeinsatz zur inländischen Stromerzeugung</t>
  </si>
  <si>
    <t>Anteil am Stromverbrauch insgesamt in %</t>
  </si>
  <si>
    <t>Stein-
kohlen</t>
  </si>
  <si>
    <t>Strom-
verbrauch 
insgesamt</t>
  </si>
  <si>
    <r>
      <t>Emissions-
faktor</t>
    </r>
    <r>
      <rPr>
        <vertAlign val="superscript"/>
        <sz val="8"/>
        <rFont val="Arial"/>
        <family val="2"/>
      </rPr>
      <t xml:space="preserve">2
</t>
    </r>
    <r>
      <rPr>
        <sz val="8"/>
        <rFont val="Arial"/>
        <family val="2"/>
      </rPr>
      <t>kg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</si>
  <si>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Steinkohlen</t>
    </r>
    <r>
      <rPr>
        <vertAlign val="superscript"/>
        <sz val="8"/>
        <rFont val="Arial"/>
        <family val="2"/>
      </rPr>
      <t>1</t>
    </r>
  </si>
  <si>
    <r>
      <t>Braunkohlen</t>
    </r>
    <r>
      <rPr>
        <vertAlign val="superscript"/>
        <sz val="8"/>
        <rFont val="Arial"/>
        <family val="2"/>
      </rPr>
      <t>1</t>
    </r>
  </si>
  <si>
    <r>
      <t>Andere Braunkohlenprodukte</t>
    </r>
    <r>
      <rPr>
        <vertAlign val="superscript"/>
        <sz val="8"/>
        <rFont val="Arial"/>
        <family val="2"/>
      </rPr>
      <t>1</t>
    </r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</si>
  <si>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-neutral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</si>
  <si>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</si>
  <si>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</si>
  <si>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</si>
  <si>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</si>
  <si>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</si>
  <si>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</si>
  <si>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</si>
  <si>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</si>
  <si>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</si>
  <si>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</si>
  <si>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</si>
  <si>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</si>
  <si>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</si>
  <si>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</si>
  <si>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</si>
  <si>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</si>
  <si>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Inländische Erzeugung einschl. Einspeisung 
 aus erneuerbaren Energien</t>
  </si>
  <si>
    <t>Erneuerbare
Energien</t>
  </si>
  <si>
    <t>Braun-
kohlen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</si>
  <si>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</si>
  <si>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</si>
  <si>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</si>
  <si>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</si>
  <si>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</si>
  <si>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</si>
  <si>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</si>
  <si>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</si>
  <si>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</si>
  <si>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</si>
  <si>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</si>
  <si>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</si>
  <si>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</si>
  <si>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</si>
  <si>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</si>
  <si>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</si>
  <si>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</si>
  <si>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</si>
  <si>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</si>
  <si>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</si>
  <si>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r>
      <t>Elektrischer Strom (Bundesdurchschnitt)</t>
    </r>
    <r>
      <rPr>
        <vertAlign val="superscript"/>
        <sz val="8"/>
        <rFont val="Arial"/>
        <family val="2"/>
      </rPr>
      <t>3</t>
    </r>
  </si>
  <si>
    <t>Abfall (biogener Anteil)</t>
  </si>
  <si>
    <t>1 Dieser Durchschnitt gilt nur für die Gesamtförderung bzw. Produktion</t>
  </si>
  <si>
    <r>
      <t>Braunkohlenbriketts</t>
    </r>
    <r>
      <rPr>
        <vertAlign val="superscript"/>
        <sz val="8"/>
        <rFont val="Arial"/>
        <family val="2"/>
      </rPr>
      <t>1</t>
    </r>
  </si>
  <si>
    <t>Schienen-
verkehr</t>
  </si>
  <si>
    <t>Straßen-
verkehr</t>
  </si>
  <si>
    <t>Küsten- und Binnenschifffahrt</t>
  </si>
  <si>
    <t>Sonstige</t>
  </si>
  <si>
    <t>2</t>
  </si>
  <si>
    <t>Emissionen insgesamt</t>
  </si>
  <si>
    <t>Solar-ener-gie</t>
  </si>
  <si>
    <t>Wind-kraft</t>
  </si>
  <si>
    <t>Bruttostromerzeugung Insgesamt</t>
  </si>
  <si>
    <t>Anteil in Prozent</t>
  </si>
  <si>
    <t>%</t>
  </si>
  <si>
    <t>Fernwärmeerzeugung Insgesamt</t>
  </si>
  <si>
    <t>Fernwärmeerzeugung aus KWK</t>
  </si>
  <si>
    <t>Stromerzeugung aus KWK</t>
  </si>
  <si>
    <t>Abfälle (nicht biogen)</t>
  </si>
  <si>
    <t>Windkraft</t>
  </si>
  <si>
    <t>Solarenergie</t>
  </si>
  <si>
    <t>Biomasse</t>
  </si>
  <si>
    <t>Biotreibstoffe</t>
  </si>
  <si>
    <t>Umweltwärme</t>
  </si>
  <si>
    <t>Anteil am PEV aus Erneuerbaren Energien in %</t>
  </si>
  <si>
    <t>darunter</t>
  </si>
  <si>
    <t>Herstellung von Nahrungs- und Futtermitteln</t>
  </si>
  <si>
    <t>Herstellung von pharmazeutischen Erzeugnissen</t>
  </si>
  <si>
    <t>Herstellung von Gummi- und Kunststoffwaren</t>
  </si>
  <si>
    <t>Herstellung von Metallerzeugnissen</t>
  </si>
  <si>
    <t>Herstellung von elektronischen Ausrüstungen</t>
  </si>
  <si>
    <t>Gewerbe, Handel und 
Dienstleistungen und übrige Verbraucher</t>
  </si>
  <si>
    <r>
      <t>2 Quelle: Umweltbundesamt NIR 2019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</si>
  <si>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2018p</t>
  </si>
  <si>
    <t>Industriewärmekraftwerke</t>
  </si>
  <si>
    <t>Umwelt-wärme, Geo-thermie</t>
  </si>
  <si>
    <t>Steinkohle</t>
  </si>
  <si>
    <t>Braunkohle</t>
  </si>
  <si>
    <t>Wärmekraftwerke der allgemeinen Versorgung (ohne KWK)</t>
  </si>
  <si>
    <t>Heizkraftwerke der allgemeinen Versorgung (nur KWK)</t>
  </si>
  <si>
    <t>Industriekraftwerke</t>
  </si>
  <si>
    <t>Heizwerke</t>
  </si>
  <si>
    <t>Verbrauch in der Energiegewinnung und in den Umwandlungsbereichen</t>
  </si>
  <si>
    <t>Fackelverluste</t>
  </si>
  <si>
    <t>Umwandlungsbereich zusammen</t>
  </si>
  <si>
    <t>Sonst. Bergbau, Gewinnung von Steinen und Erden, Verarbeitendes Gewerbe</t>
  </si>
  <si>
    <t>Gewerbe, Handel, Dienstleistungen und übrige Verbraucher</t>
  </si>
  <si>
    <t>Haushalte, Gewerbe, Handel, Dienstleistungen und übrige Verbraucher</t>
  </si>
  <si>
    <t>Endenergieverbrauchsbereich zusammen</t>
  </si>
  <si>
    <t>Gew. Steine u. Erden, Bergbau, verarb. Gewerbe insg.</t>
  </si>
  <si>
    <t>Haushalte, GHD, übrige Verbraucher</t>
  </si>
  <si>
    <t>Elektrischer Strom und andere Energieträger</t>
  </si>
  <si>
    <t>Summe</t>
  </si>
  <si>
    <t>Kohle (roh)</t>
  </si>
  <si>
    <t>Briketts</t>
  </si>
  <si>
    <t>Andere Stein-kohlen-produkte</t>
  </si>
  <si>
    <t>Andere
Braun-
kohlen-
produkte</t>
  </si>
  <si>
    <t>Erdöl (roh)</t>
  </si>
  <si>
    <t>Flug-turbinen-kraftstoffe</t>
  </si>
  <si>
    <t>Heizöl
leicht</t>
  </si>
  <si>
    <t>Heizöl schwer</t>
  </si>
  <si>
    <t>Andere Mineral-ölprodukte</t>
  </si>
  <si>
    <t>Flüssig- gas</t>
  </si>
  <si>
    <t>Diesel-kraft-stoffe</t>
  </si>
  <si>
    <t>Fern-wärme</t>
  </si>
  <si>
    <t>Gewerbe, Handel, Dienstl. u. übrige Verbraucher</t>
  </si>
  <si>
    <t>Potsdam, 2020</t>
  </si>
  <si>
    <t>Tabellen</t>
  </si>
  <si>
    <t>Zeitreihen</t>
  </si>
  <si>
    <t>1</t>
  </si>
  <si>
    <t>1.4</t>
  </si>
  <si>
    <t>1.5</t>
  </si>
  <si>
    <t>1.6</t>
  </si>
  <si>
    <t>1.7</t>
  </si>
  <si>
    <t>2 Zeitreihen</t>
  </si>
  <si>
    <t>2.5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</si>
  <si>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</si>
  <si>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</si>
  <si>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</si>
  <si>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</si>
  <si>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</si>
  <si>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</si>
  <si>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</si>
  <si>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</si>
  <si>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</si>
  <si>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Endenergieverbrauch nach Sektoren in Berlin 2018 temperaturbereinigt</t>
  </si>
  <si>
    <t>2.13</t>
  </si>
  <si>
    <t>2.14</t>
  </si>
  <si>
    <t>2.15</t>
  </si>
  <si>
    <t>2.16</t>
  </si>
  <si>
    <t>1.8</t>
  </si>
  <si>
    <t>Heizkraftwerke der allg. Versorgung (nur KWK)</t>
  </si>
  <si>
    <t>Gewerbe, Handel, Dienstleistungen u. übrige Verbraucher</t>
  </si>
  <si>
    <t>1 Energiebilanz Berlin</t>
  </si>
  <si>
    <t>2.17</t>
  </si>
  <si>
    <t>2.18</t>
  </si>
  <si>
    <t>2.19</t>
  </si>
  <si>
    <t>2.20</t>
  </si>
  <si>
    <t>Mineralöle und Mineralöl- produkte</t>
  </si>
  <si>
    <t>Sons-tige</t>
  </si>
  <si>
    <t>Statistischer</t>
  </si>
  <si>
    <t>Bericht</t>
  </si>
  <si>
    <t>Statistischer Bericht</t>
  </si>
  <si>
    <t>Steinstraße 104-106</t>
  </si>
  <si>
    <t>14480 Potsdam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</si>
  <si>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</si>
  <si>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</si>
  <si>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2019p</t>
  </si>
  <si>
    <t>2.1 Primärenergieverbrauch nach Energieträgern in Berlin 2019</t>
  </si>
  <si>
    <t>Primärenergieverbrauch nach Energieträgern in Berlin 2019</t>
  </si>
  <si>
    <t>2.2 Primärenergieverbrauch nach Energieträgern in Berlin 2019 temperaturbereinigt</t>
  </si>
  <si>
    <t>Primärenergieverbrauch nach Energieträgern in Berlin 2019 temperaturbereinigt</t>
  </si>
  <si>
    <t>2.3 Primärenergieverbrauch aus Erneuerbare Energien in Berlin 2019</t>
  </si>
  <si>
    <t>Primärenergieverbrauch aus Erneuerbaren Energie in Berlin 2019</t>
  </si>
  <si>
    <t>2.4 Endenergieverbrauch nach Energieträgern in Berlin 2019</t>
  </si>
  <si>
    <t>2.5 Endenergieverbrauch nach Energieträgern in Berlin 2019 temperaturbereinigt</t>
  </si>
  <si>
    <t>Endenergieverbrauch nach Energieträgern in Berlin 2019 temperaturbereinigt</t>
  </si>
  <si>
    <t>Endenergieverbrauch nach Energieträgern in Berlin 2019</t>
  </si>
  <si>
    <t>2.6 Endenergieverbrauch nach Sektoren in Berlin 2019</t>
  </si>
  <si>
    <t>Endenergieverbrauch nach Sektoren in Berlin 2019</t>
  </si>
  <si>
    <t>2.7 Endenergieverbrauch nach Sektoren in Berlin 2019 temperaturbereinigt</t>
  </si>
  <si>
    <t>2.8 Strombilanz Berlin 2019</t>
  </si>
  <si>
    <t>Strombilanz Berlin 2019</t>
  </si>
  <si>
    <t>2.9 Brennstoffeinsatz zur inländischen Stromerzeugung in Berlin 2019</t>
  </si>
  <si>
    <t>Brennstoffeinsatz zur inändischen Stromerzeugung in Berlin 2019</t>
  </si>
  <si>
    <t>2.10 Stromverbrauch nach Sektoren in Berlin 2019</t>
  </si>
  <si>
    <t>Stromverbrauch nach Sektoren in Berlin 2019</t>
  </si>
  <si>
    <t>2.11 Fernwärmebilanz in Berlin 2019</t>
  </si>
  <si>
    <t>Fernwärmebilanz in Berlin 2019</t>
  </si>
  <si>
    <t>Kraft-Wärme-Kopplung (KWK) in Berlin 2019</t>
  </si>
  <si>
    <t>2.12 Kraft-Wärme-Kopplung (KWK) in Berlin 2019</t>
  </si>
  <si>
    <r>
      <t>2.13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nach Energieträgern in Berlin 2019</t>
    </r>
  </si>
  <si>
    <r>
      <t>2.14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nach Energieträgern in Berlin 2019 temperaturbereinigt</t>
    </r>
  </si>
  <si>
    <r>
      <t>2.15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nach Sektoren in Berlin 2019</t>
    </r>
  </si>
  <si>
    <r>
      <t>2.16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nach Sektoren in Berlin 2019 temperaturbereinigt</t>
    </r>
  </si>
  <si>
    <r>
      <t>2.17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nach Energieträgern in Berlin 2019</t>
    </r>
  </si>
  <si>
    <r>
      <t>2.18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nach Energieträgern in Berlin 2019 temperaturbereinigt</t>
    </r>
  </si>
  <si>
    <r>
      <t>2.19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nach Sektoren in Berlin 2019</t>
    </r>
  </si>
  <si>
    <r>
      <t>2.20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nach Sektoren in Berlin 2019 temperaturbereinigt</t>
    </r>
  </si>
  <si>
    <r>
      <t>1.5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2019</t>
    </r>
  </si>
  <si>
    <r>
      <t>1.6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2019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</si>
  <si>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2019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</si>
  <si>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2019 temperaturbereinigt</t>
    </r>
  </si>
  <si>
    <r>
      <t>1.8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2019 temperaturbereinigt</t>
    </r>
  </si>
  <si>
    <t>Mineralöle und Mineralölprodukte</t>
  </si>
  <si>
    <t>Gase, Erdgas, Erdölgas</t>
  </si>
  <si>
    <t>Erdgas, Wasser-stoff</t>
  </si>
  <si>
    <t>bio-gene Ab-fälle</t>
  </si>
  <si>
    <t>fos-sile Ab-fälle</t>
  </si>
  <si>
    <t>3 einschließlich ungekoppelte Erzeugung in Heizkraftwerken; bis 2002 einschließlich KWK</t>
  </si>
  <si>
    <r>
      <t>Wärmekraftwerke der allg. Versorgung (ohne KWK)</t>
    </r>
    <r>
      <rPr>
        <vertAlign val="superscript"/>
        <sz val="8"/>
        <rFont val="Arial"/>
        <family val="2"/>
      </rPr>
      <t>3</t>
    </r>
  </si>
  <si>
    <t>1 einschließlich Klärgas, Deponiegas und Biomethan</t>
  </si>
  <si>
    <r>
      <t>Bio-gas</t>
    </r>
    <r>
      <rPr>
        <vertAlign val="superscript"/>
        <sz val="8"/>
        <rFont val="Arial"/>
        <family val="2"/>
      </rPr>
      <t>1</t>
    </r>
  </si>
  <si>
    <t>2 feste und flüssige Biomasse, Klärschlamm</t>
  </si>
  <si>
    <r>
      <t>Bio-masse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</t>
    </r>
  </si>
  <si>
    <t>1.2 Energiebilanz Berlin 2019 in Terajoule</t>
  </si>
  <si>
    <t>1.1 Energiebilanz Berlin 2019 in spezifischen Mengeneinheiten</t>
  </si>
  <si>
    <r>
      <t xml:space="preserve">Energieverbrauch in Berlin 1990 bis 2019 (vorläufig)
</t>
    </r>
    <r>
      <rPr>
        <sz val="9"/>
        <rFont val="Arial"/>
        <family val="2"/>
      </rPr>
      <t>- in Terajoule -</t>
    </r>
  </si>
  <si>
    <r>
      <t>Erschienen im Dezember</t>
    </r>
    <r>
      <rPr>
        <b/>
        <sz val="8"/>
        <rFont val="Arial"/>
        <family val="2"/>
      </rPr>
      <t xml:space="preserve"> 2020</t>
    </r>
  </si>
  <si>
    <t>Energiebilanz Berlin 2019 in spezifischen Mengeneinheiten</t>
  </si>
  <si>
    <t>Energiebilanz Berlin 2019 in Terajoule</t>
  </si>
  <si>
    <t>1.3 Energiebilanz Berlin 2019 in Steinkohleneinheiten</t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</si>
  <si>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2019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</si>
  <si>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2019</t>
    </r>
  </si>
  <si>
    <t>Energiebilanz Berlin 2019 in Steinkohleneinheiten</t>
  </si>
  <si>
    <t>Otto-kraft-stoffe</t>
  </si>
  <si>
    <r>
      <t>1 000 t CO</t>
    </r>
    <r>
      <rPr>
        <vertAlign val="subscript"/>
        <sz val="8"/>
        <rFont val="Arial"/>
        <family val="2"/>
      </rPr>
      <t>2</t>
    </r>
  </si>
  <si>
    <t>3 Generalfaktor (eigene Berechnung auf Basis des Generalfaktors des Umweltbundesamtes, vorläufig)</t>
  </si>
  <si>
    <t>E IV 5 – j / 19</t>
  </si>
  <si>
    <t>2018¹</t>
  </si>
  <si>
    <t>2019¹</t>
  </si>
  <si>
    <t>1 einschließlich Emissionen für ausgeführten Strom, ohne Emissionen für eingeführten Strom</t>
  </si>
  <si>
    <t>1 vorläufige Ergebnisse</t>
  </si>
  <si>
    <t>2 ab 2018 geänderte Berechnung</t>
  </si>
  <si>
    <t>2 ab 2018 Heizwerke ab 1 MWth und Kraftwerke ab 1 MW elektr.</t>
  </si>
  <si>
    <t>Brennstoffeinsatz zur Fernwärmeerzeugung insgesamt²</t>
  </si>
  <si>
    <t>Leitungsverluste²</t>
  </si>
  <si>
    <t>Umwandlungs-
sektor</t>
  </si>
  <si>
    <r>
      <t>1.7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2019</t>
    </r>
  </si>
  <si>
    <r>
      <t>1.7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2019</t>
    </r>
  </si>
  <si>
    <r>
      <t>1.8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2019 temperaturbereinigt</t>
    </r>
  </si>
  <si>
    <t>Gew. v. Steinen u. Erden,
sonst. Bergbau und 
Verarbeitendes Gewerbe</t>
  </si>
  <si>
    <t>Gew.v. Steinen u. Erden, sonst. Bergbau und
Verarbeitendes Gewerbe</t>
  </si>
  <si>
    <t>Gew.v. Steinen u. Erden, sonst. Bergbau und Verarbeitendes Gewerbe</t>
  </si>
  <si>
    <t>Haushalte, Gewerbe, 
Handel u. Dienstleistungen u. übrige Verbraucher</t>
  </si>
  <si>
    <r>
      <t>1.4 Heizwerte und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-Emissionsfaktoren nach Energieträgern zur Energiebilanz 2019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</si>
  <si>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2019
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</si>
  <si>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2019
nach Energieträgern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</si>
  <si>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2019
nach Emittentensektoren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</si>
  <si>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2019
nach Emittentensektoren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</si>
  <si>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2019
nach Energieträgern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</si>
  <si>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2019
nach Emittentensektoren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</si>
  <si>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2019
nach Emittentensektoren temperaturbereinigt</t>
    </r>
  </si>
  <si>
    <r>
      <t>Heizwerte und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-Emissionsfaktoren nach Energieträgern zur Energiebilanz 2019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</si>
  <si>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2019
nach Energieträgern</t>
    </r>
  </si>
  <si>
    <t>Vorläufige Ergebnisse</t>
  </si>
  <si>
    <t>– vorläufige Ergebnisse –</t>
  </si>
  <si>
    <t>Energiebilanz Berlin 2019</t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</si>
  <si>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-Emissionen aus dem Primärenergieverbrauch (Quellenbilanz)¹ in Berlin 2019 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</si>
  <si>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 temperaturbereinigt¹ in Berlin 2019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</si>
  <si>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temperaturbereinigt in Berlin 2019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</si>
  <si>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2019</t>
    </r>
  </si>
  <si>
    <r>
      <t>Energie- und CO</t>
    </r>
    <r>
      <rPr>
        <vertAlign val="subscript"/>
        <sz val="16"/>
        <rFont val="Arial"/>
        <family val="2"/>
      </rPr>
      <t>2</t>
    </r>
    <r>
      <rPr>
        <sz val="16"/>
        <rFont val="Arial"/>
        <family val="2"/>
      </rPr>
      <t>-Daten
in</t>
    </r>
    <r>
      <rPr>
        <b/>
        <sz val="16"/>
        <rFont val="Arial"/>
        <family val="2"/>
      </rPr>
      <t xml:space="preserve"> Berlin 2019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</si>
</sst>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2">
    <numFmt numFmtId="164" formatCode="#\ ##0"/>
    <numFmt numFmtId="165" formatCode="#\ ##0\ \ \ "/>
    <numFmt numFmtId="166" formatCode="0\ \ \ \ \ "/>
    <numFmt numFmtId="167" formatCode="0.0\ \ \ \ \ "/>
    <numFmt numFmtId="168" formatCode="#\ ##0\ \ \ \ \ "/>
    <numFmt numFmtId="169" formatCode="#\ ##0\ \ \ \ \ \ \ "/>
    <numFmt numFmtId="170" formatCode="0.0\ \ \ \ \ \ \ "/>
    <numFmt numFmtId="171" formatCode="#\ ##0\ \ \ \ "/>
    <numFmt numFmtId="172" formatCode="#\ ##0\ \ ;\-\ #\ ##0\ \ ;"/>
    <numFmt numFmtId="173" formatCode="#,##0;\–\ #,##0;\–"/>
    <numFmt numFmtId="174" formatCode="#,##0;\-#,##0;\ \–\ ;"/>
    <numFmt numFmtId="175" formatCode="#\ ##0.0\ \ \ \ \ "/>
    <numFmt numFmtId="176" formatCode="###\ ###\ ##0\ \ \ \ \ \ \ \ \ \ \ \ \ \ \ "/>
    <numFmt numFmtId="177" formatCode="\ \ \ \ \ \ \ \ \ \ "/>
    <numFmt numFmtId="178" formatCode="###\ ###\ ##0;\–\ ###\ ###\ ##0;"/>
    <numFmt numFmtId="179" formatCode="#\ ##0;\–\ #\ ##0;"/>
    <numFmt numFmtId="180" formatCode="##0.000"/>
    <numFmt numFmtId="181" formatCode="0.0??????"/>
    <numFmt numFmtId="182" formatCode="0.0?????"/>
    <numFmt numFmtId="183" formatCode="#\ ##0.0???"/>
    <numFmt numFmtId="184" formatCode="#\ ##0_ &quot;m³&quot;"/>
    <numFmt numFmtId="185" formatCode="#\ ##0_ &quot;rm&quot;"/>
    <numFmt numFmtId="186" formatCode="#\ ##0_ &quot;l&quot;"/>
    <numFmt numFmtId="187" formatCode="0.0??_ &quot;t&quot;"/>
    <numFmt numFmtId="188" formatCode="#\ ##0;\–\ ##0;"/>
    <numFmt numFmtId="189" formatCode="#\ ##0;\–\ #\ ##0"/>
    <numFmt numFmtId="190" formatCode="#\ ##0;\–\ #\ ##0;\–"/>
    <numFmt numFmtId="191" formatCode="#\ ##0.0;\–\ #\ ##0.0;\–"/>
    <numFmt numFmtId="192" formatCode="_-* #,##0.00\ [$€]_-;\-* #,##0.00\ [$€]_-;_-* &quot;-&quot;??\ [$€]_-;_-@_-"/>
    <numFmt numFmtId="193" formatCode="0.000"/>
    <numFmt numFmtId="194" formatCode="\ #\ ###\ ###\ ##0\ \ ;\ \–###\ ###\ ##0\ \ ;\ * \–\ \ ;\ * @\ \ "/>
    <numFmt numFmtId="195" formatCode="#\ ###\ ###;\–\ #\ ###\ ###"/>
    <numFmt numFmtId="196" formatCode="@\ *."/>
    <numFmt numFmtId="197" formatCode="\ \ \ \ \ \ \ \ \ \ @\ *."/>
    <numFmt numFmtId="198" formatCode="\ \ \ \ \ \ \ \ \ \ \ \ @\ *."/>
    <numFmt numFmtId="199" formatCode="\ \ \ \ \ \ \ \ \ \ \ \ @"/>
    <numFmt numFmtId="200" formatCode="\ \ \ \ \ \ \ \ \ \ \ \ \ @\ *."/>
    <numFmt numFmtId="201" formatCode="\ @\ *."/>
    <numFmt numFmtId="202" formatCode="\ @"/>
    <numFmt numFmtId="203" formatCode="\ \ @\ *."/>
    <numFmt numFmtId="204" formatCode="\ \ @"/>
    <numFmt numFmtId="205" formatCode="\ \ \ @\ *."/>
    <numFmt numFmtId="206" formatCode="\ \ \ @"/>
    <numFmt numFmtId="207" formatCode="\ \ \ \ @\ *."/>
    <numFmt numFmtId="208" formatCode="\ \ \ \ @"/>
    <numFmt numFmtId="209" formatCode="\ \ \ \ \ \ @\ *."/>
    <numFmt numFmtId="210" formatCode="\ \ \ \ \ \ @"/>
    <numFmt numFmtId="211" formatCode="\ \ \ \ \ \ \ @\ *."/>
    <numFmt numFmtId="212" formatCode="\ \ \ \ \ \ \ \ \ @\ *."/>
    <numFmt numFmtId="213" formatCode="\ \ \ \ \ \ \ \ \ @"/>
    <numFmt numFmtId="214" formatCode="#,##0.00\ &quot;Gg&quot;"/>
    <numFmt numFmtId="215" formatCode="#,##0.00\ &quot;kg&quot;"/>
    <numFmt numFmtId="216" formatCode="#,##0.00\ &quot;kt&quot;"/>
    <numFmt numFmtId="217" formatCode="#,##0.00\ &quot;Stck&quot;"/>
    <numFmt numFmtId="218" formatCode="#,##0.00\ &quot;Stk&quot;"/>
    <numFmt numFmtId="219" formatCode="#,##0.00\ &quot;T.Stk&quot;"/>
    <numFmt numFmtId="220" formatCode="#,##0.00\ &quot;TJ&quot;"/>
    <numFmt numFmtId="221" formatCode="#,##0.00\ &quot;TStk&quot;"/>
    <numFmt numFmtId="222" formatCode="yyyy"/>
    <numFmt numFmtId="223" formatCode="#,##0.0000"/>
    <numFmt numFmtId="224" formatCode="0.0000000000"/>
    <numFmt numFmtId="225" formatCode="\ ##\ ###\ ##0.0\ \ ;\ \–#\ ###\ ##0.0\ \ ;\ * \–\ \ ;\ * @\ \ "/>
    <numFmt numFmtId="226" formatCode="#\ ##0;\–\ #.00000\ ##0;"/>
    <numFmt numFmtId="227" formatCode="\ ??0.0\ \ ;\ * \–??0.0\ \ ;\ * \–\ \ ;\ * @\ \ "/>
    <numFmt numFmtId="228" formatCode="\ ####0.0\ \ ;\ * \–####0.0\ \ ;\ * \X\ \ ;\ * @\ \ "/>
    <numFmt numFmtId="229" formatCode="\ ##0\ \ ;\ * \x\ \ ;\ * @\ \ "/>
    <numFmt numFmtId="230" formatCode="#,##0;\-#,##0\ \ "/>
    <numFmt numFmtId="231" formatCode="\ #\ ###\ ##0.000\ \ ;\ \–###\ ##0.000\ \ ;\ * \–\ \ ;\ * @\ \ "/>
    <numFmt numFmtId="232" formatCode="\ #\ ###\ ##0.00\ \ ;\ \–###\ ##0.00\ \ ;\ * \–\ \ ;\ * @\ \ "/>
    <numFmt numFmtId="233" formatCode="###.000\ ###\ ##0;\–\ ###.000\ ###\ ##0;"/>
    <numFmt numFmtId="234" formatCode="#\ ##0;\-#\ ##0;\-"/>
    <numFmt numFmtId="235" formatCode="#,##0;\-#,##0;\-"/>
  </numFmts>
  <fonts count="9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16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vertAlign val="subscript"/>
      <sz val="8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vertAlign val="subscript"/>
      <sz val="7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7"/>
      <name val="Letter Gothic CE"/>
      <family val="3"/>
      <charset val="238"/>
    </font>
    <font>
      <sz val="9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6"/>
      <color indexed="23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Helv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ourier"/>
      <family val="3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Wingdings"/>
      <charset val="2"/>
    </font>
    <font>
      <sz val="9"/>
      <color rgb="FF0000FF"/>
      <name val="Arial"/>
      <family val="2"/>
    </font>
    <font>
      <b/>
      <sz val="8"/>
      <name val="Helv"/>
    </font>
    <font>
      <b/>
      <sz val="12"/>
      <name val="Helv"/>
    </font>
    <font>
      <b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vertAlign val="subscript"/>
      <sz val="9"/>
      <name val="Arial"/>
      <family val="2"/>
    </font>
    <font>
      <vertAlign val="subscript"/>
      <sz val="9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22">
    <xf numFmtId="0" fontId="0" fillId="0" borderId="0"/>
    <xf numFmtId="196" fontId="11" fillId="0" borderId="0"/>
    <xf numFmtId="49" fontId="11" fillId="0" borderId="0"/>
    <xf numFmtId="197" fontId="11" fillId="0" borderId="0">
      <alignment horizontal="center"/>
    </xf>
    <xf numFmtId="198" fontId="11" fillId="0" borderId="0"/>
    <xf numFmtId="199" fontId="11" fillId="0" borderId="0"/>
    <xf numFmtId="200" fontId="11" fillId="0" borderId="0"/>
    <xf numFmtId="201" fontId="11" fillId="0" borderId="0"/>
    <xf numFmtId="202" fontId="57" fillId="0" borderId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203" fontId="8" fillId="0" borderId="0"/>
    <xf numFmtId="204" fontId="57" fillId="0" borderId="0"/>
    <xf numFmtId="49" fontId="58" fillId="0" borderId="1" applyNumberFormat="0" applyFont="0" applyFill="0" applyBorder="0" applyProtection="0">
      <alignment horizontal="left" vertical="center" indent="2"/>
    </xf>
    <xf numFmtId="205" fontId="11" fillId="0" borderId="0"/>
    <xf numFmtId="206" fontId="11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207" fontId="11" fillId="0" borderId="0"/>
    <xf numFmtId="208" fontId="57" fillId="0" borderId="0"/>
    <xf numFmtId="49" fontId="58" fillId="0" borderId="2" applyNumberFormat="0" applyFont="0" applyFill="0" applyBorder="0" applyProtection="0">
      <alignment horizontal="left" vertical="center" indent="5"/>
    </xf>
    <xf numFmtId="0" fontId="41" fillId="15" borderId="0" applyNumberFormat="0" applyBorder="0" applyAlignment="0" applyProtection="0"/>
    <xf numFmtId="0" fontId="41" fillId="3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209" fontId="11" fillId="0" borderId="0">
      <alignment horizontal="center"/>
    </xf>
    <xf numFmtId="210" fontId="11" fillId="0" borderId="0">
      <alignment horizontal="center"/>
    </xf>
    <xf numFmtId="211" fontId="11" fillId="0" borderId="0">
      <alignment horizontal="center"/>
    </xf>
    <xf numFmtId="212" fontId="11" fillId="0" borderId="0">
      <alignment horizontal="center"/>
    </xf>
    <xf numFmtId="213" fontId="11" fillId="0" borderId="0">
      <alignment horizontal="center"/>
    </xf>
    <xf numFmtId="0" fontId="3" fillId="0" borderId="0" applyFont="0" applyFill="0" applyBorder="0" applyAlignment="0" applyProtection="0"/>
    <xf numFmtId="214" fontId="59" fillId="0" borderId="3" applyFont="0" applyFill="0" applyBorder="0" applyAlignment="0" applyProtection="0">
      <alignment horizontal="left"/>
    </xf>
    <xf numFmtId="215" fontId="59" fillId="0" borderId="3" applyFont="0" applyFill="0" applyBorder="0" applyAlignment="0" applyProtection="0">
      <alignment horizontal="left"/>
    </xf>
    <xf numFmtId="216" fontId="59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7" fontId="59" fillId="0" borderId="3" applyFont="0" applyFill="0" applyBorder="0" applyAlignment="0" applyProtection="0">
      <alignment horizontal="left"/>
    </xf>
    <xf numFmtId="218" fontId="59" fillId="0" borderId="3" applyFont="0" applyFill="0" applyBorder="0" applyAlignment="0" applyProtection="0">
      <alignment horizontal="left"/>
    </xf>
    <xf numFmtId="219" fontId="59" fillId="0" borderId="3" applyFont="0" applyFill="0" applyBorder="0" applyAlignment="0" applyProtection="0">
      <alignment horizontal="left"/>
    </xf>
    <xf numFmtId="220" fontId="59" fillId="0" borderId="3" applyFont="0" applyFill="0" applyBorder="0" applyAlignment="0" applyProtection="0">
      <alignment horizontal="left"/>
    </xf>
    <xf numFmtId="221" fontId="59" fillId="0" borderId="3" applyFont="0" applyFill="0" applyBorder="0" applyAlignment="0" applyProtection="0">
      <alignment horizontal="left"/>
    </xf>
    <xf numFmtId="222" fontId="59" fillId="0" borderId="3" applyFont="0" applyFill="0" applyBorder="0" applyAlignment="0" applyProtection="0">
      <alignment horizontal="left"/>
    </xf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4" borderId="0" applyNumberFormat="0" applyBorder="0" applyAlignment="0" applyProtection="0"/>
    <xf numFmtId="0" fontId="42" fillId="22" borderId="4" applyNumberFormat="0" applyAlignment="0" applyProtection="0"/>
    <xf numFmtId="194" fontId="8" fillId="0" borderId="0">
      <alignment horizontal="right"/>
    </xf>
    <xf numFmtId="0" fontId="43" fillId="22" borderId="5" applyNumberFormat="0" applyAlignment="0" applyProtection="0"/>
    <xf numFmtId="195" fontId="20" fillId="0" borderId="6" applyBorder="0"/>
    <xf numFmtId="4" fontId="60" fillId="0" borderId="7" applyFill="0" applyBorder="0" applyProtection="0">
      <alignment horizontal="right" vertical="center"/>
    </xf>
    <xf numFmtId="0" fontId="44" fillId="5" borderId="5" applyNumberFormat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192" fontId="3" fillId="0" borderId="0" applyFont="0" applyFill="0" applyBorder="0" applyAlignment="0" applyProtection="0"/>
    <xf numFmtId="0" fontId="47" fillId="9" borderId="0" applyNumberFormat="0" applyBorder="0" applyAlignment="0" applyProtection="0"/>
    <xf numFmtId="0" fontId="6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96" fontId="57" fillId="0" borderId="0"/>
    <xf numFmtId="0" fontId="48" fillId="11" borderId="0" applyNumberFormat="0" applyBorder="0" applyAlignment="0" applyProtection="0"/>
    <xf numFmtId="4" fontId="58" fillId="0" borderId="1" applyFill="0" applyBorder="0" applyProtection="0">
      <alignment horizontal="right" vertical="center"/>
    </xf>
    <xf numFmtId="49" fontId="60" fillId="0" borderId="1" applyNumberFormat="0" applyFill="0" applyBorder="0" applyProtection="0">
      <alignment horizontal="left" vertical="center"/>
    </xf>
    <xf numFmtId="0" fontId="58" fillId="0" borderId="1" applyNumberFormat="0" applyFill="0" applyAlignment="0" applyProtection="0"/>
    <xf numFmtId="0" fontId="62" fillId="23" borderId="0" applyNumberFormat="0" applyFont="0" applyBorder="0" applyAlignment="0" applyProtection="0"/>
    <xf numFmtId="0" fontId="3" fillId="0" borderId="0"/>
    <xf numFmtId="0" fontId="3" fillId="4" borderId="9" applyNumberFormat="0" applyFont="0" applyAlignment="0" applyProtection="0"/>
    <xf numFmtId="49" fontId="57" fillId="0" borderId="0"/>
    <xf numFmtId="223" fontId="58" fillId="24" borderId="1" applyNumberFormat="0" applyFont="0" applyBorder="0" applyAlignment="0" applyProtection="0">
      <alignment horizontal="right" vertical="center"/>
    </xf>
    <xf numFmtId="0" fontId="49" fillId="8" borderId="0" applyNumberFormat="0" applyBorder="0" applyAlignment="0" applyProtection="0"/>
    <xf numFmtId="0" fontId="12" fillId="0" borderId="0"/>
    <xf numFmtId="0" fontId="3" fillId="0" borderId="0"/>
    <xf numFmtId="0" fontId="50" fillId="0" borderId="0" applyNumberFormat="0" applyFill="0" applyBorder="0" applyAlignment="0" applyProtection="0"/>
    <xf numFmtId="0" fontId="51" fillId="0" borderId="10" applyNumberFormat="0" applyFill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3" applyNumberFormat="0" applyFill="0" applyAlignment="0" applyProtection="0"/>
    <xf numFmtId="0" fontId="55" fillId="0" borderId="0" applyNumberFormat="0" applyFill="0" applyBorder="0" applyAlignment="0" applyProtection="0"/>
    <xf numFmtId="0" fontId="56" fillId="25" borderId="14" applyNumberFormat="0" applyAlignment="0" applyProtection="0"/>
    <xf numFmtId="0" fontId="58" fillId="0" borderId="0"/>
    <xf numFmtId="196" fontId="6" fillId="0" borderId="0"/>
    <xf numFmtId="49" fontId="6" fillId="0" borderId="0"/>
    <xf numFmtId="197" fontId="6" fillId="0" borderId="0">
      <alignment horizontal="center"/>
    </xf>
    <xf numFmtId="198" fontId="6" fillId="0" borderId="0"/>
    <xf numFmtId="199" fontId="6" fillId="0" borderId="0"/>
    <xf numFmtId="200" fontId="6" fillId="0" borderId="0"/>
    <xf numFmtId="201" fontId="57" fillId="0" borderId="0"/>
    <xf numFmtId="205" fontId="6" fillId="0" borderId="0"/>
    <xf numFmtId="206" fontId="57" fillId="0" borderId="0"/>
    <xf numFmtId="207" fontId="8" fillId="0" borderId="0"/>
    <xf numFmtId="209" fontId="6" fillId="0" borderId="0"/>
    <xf numFmtId="210" fontId="6" fillId="0" borderId="0">
      <alignment horizontal="center"/>
    </xf>
    <xf numFmtId="211" fontId="6" fillId="0" borderId="0">
      <alignment horizontal="center"/>
    </xf>
    <xf numFmtId="212" fontId="6" fillId="0" borderId="0"/>
    <xf numFmtId="213" fontId="6" fillId="0" borderId="0">
      <alignment horizontal="center"/>
    </xf>
    <xf numFmtId="231" fontId="8" fillId="0" borderId="0">
      <alignment horizontal="right"/>
    </xf>
    <xf numFmtId="225" fontId="8" fillId="0" borderId="0">
      <alignment horizontal="right"/>
    </xf>
    <xf numFmtId="0" fontId="8" fillId="0" borderId="0">
      <alignment horizontal="right"/>
    </xf>
    <xf numFmtId="232" fontId="8" fillId="0" borderId="0">
      <alignment horizontal="right"/>
    </xf>
    <xf numFmtId="0" fontId="6" fillId="0" borderId="29"/>
    <xf numFmtId="49" fontId="10" fillId="0" borderId="0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8" fillId="0" borderId="30">
      <alignment horizontal="center"/>
    </xf>
    <xf numFmtId="0" fontId="65" fillId="0" borderId="0">
      <alignment horizontal="left"/>
      <protection locked="0"/>
    </xf>
    <xf numFmtId="0" fontId="66" fillId="0" borderId="0">
      <alignment horizontal="left"/>
      <protection locked="0"/>
    </xf>
    <xf numFmtId="228" fontId="8" fillId="0" borderId="0">
      <alignment horizontal="right"/>
    </xf>
    <xf numFmtId="229" fontId="8" fillId="0" borderId="0">
      <alignment horizontal="right"/>
    </xf>
    <xf numFmtId="49" fontId="6" fillId="0" borderId="0">
      <alignment horizontal="left"/>
    </xf>
    <xf numFmtId="227" fontId="8" fillId="0" borderId="0">
      <alignment horizontal="right"/>
    </xf>
    <xf numFmtId="0" fontId="64" fillId="0" borderId="0"/>
    <xf numFmtId="0" fontId="3" fillId="0" borderId="0"/>
    <xf numFmtId="49" fontId="6" fillId="0" borderId="0">
      <alignment horizontal="left" vertical="top"/>
    </xf>
    <xf numFmtId="230" fontId="39" fillId="0" borderId="31"/>
    <xf numFmtId="0" fontId="21" fillId="0" borderId="0">
      <alignment horizontal="center" vertical="center"/>
    </xf>
    <xf numFmtId="0" fontId="64" fillId="0" borderId="0"/>
    <xf numFmtId="0" fontId="3" fillId="0" borderId="0"/>
    <xf numFmtId="0" fontId="67" fillId="0" borderId="0"/>
    <xf numFmtId="196" fontId="6" fillId="0" borderId="0"/>
    <xf numFmtId="49" fontId="6" fillId="0" borderId="0"/>
    <xf numFmtId="197" fontId="6" fillId="0" borderId="0">
      <alignment horizontal="center"/>
    </xf>
    <xf numFmtId="198" fontId="6" fillId="0" borderId="0"/>
    <xf numFmtId="199" fontId="6" fillId="0" borderId="0"/>
    <xf numFmtId="200" fontId="6" fillId="0" borderId="0"/>
    <xf numFmtId="205" fontId="6" fillId="0" borderId="0"/>
    <xf numFmtId="209" fontId="6" fillId="0" borderId="0"/>
    <xf numFmtId="210" fontId="6" fillId="0" borderId="0">
      <alignment horizontal="center"/>
    </xf>
    <xf numFmtId="211" fontId="6" fillId="0" borderId="0">
      <alignment horizontal="center"/>
    </xf>
    <xf numFmtId="212" fontId="6" fillId="0" borderId="0"/>
    <xf numFmtId="213" fontId="6" fillId="0" borderId="0">
      <alignment horizontal="center"/>
    </xf>
    <xf numFmtId="231" fontId="8" fillId="0" borderId="0">
      <alignment horizontal="right"/>
    </xf>
    <xf numFmtId="225" fontId="8" fillId="0" borderId="0">
      <alignment horizontal="right"/>
    </xf>
    <xf numFmtId="0" fontId="8" fillId="0" borderId="0">
      <alignment horizontal="right"/>
    </xf>
    <xf numFmtId="232" fontId="8" fillId="0" borderId="0">
      <alignment horizontal="right"/>
    </xf>
    <xf numFmtId="0" fontId="6" fillId="0" borderId="29"/>
    <xf numFmtId="0" fontId="6" fillId="0" borderId="0">
      <alignment horizontal="left"/>
    </xf>
    <xf numFmtId="1" fontId="8" fillId="0" borderId="30">
      <alignment horizontal="center"/>
    </xf>
    <xf numFmtId="228" fontId="8" fillId="0" borderId="0">
      <alignment horizontal="right"/>
    </xf>
    <xf numFmtId="229" fontId="8" fillId="0" borderId="0">
      <alignment horizontal="right"/>
    </xf>
    <xf numFmtId="227" fontId="8" fillId="0" borderId="0">
      <alignment horizontal="right"/>
    </xf>
    <xf numFmtId="0" fontId="64" fillId="0" borderId="0"/>
    <xf numFmtId="0" fontId="3" fillId="0" borderId="0"/>
    <xf numFmtId="0" fontId="67" fillId="0" borderId="0"/>
    <xf numFmtId="0" fontId="69" fillId="27" borderId="0" applyNumberFormat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8" fillId="0" borderId="0"/>
    <xf numFmtId="0" fontId="2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2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7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2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2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2" fillId="44" borderId="0" applyNumberFormat="0" applyBorder="0" applyAlignment="0" applyProtection="0"/>
    <xf numFmtId="0" fontId="1" fillId="0" borderId="0"/>
    <xf numFmtId="0" fontId="73" fillId="0" borderId="0" applyNumberFormat="0" applyFill="0" applyBorder="0" applyAlignment="0" applyProtection="0"/>
    <xf numFmtId="0" fontId="74" fillId="0" borderId="32" applyNumberFormat="0" applyFill="0" applyAlignment="0" applyProtection="0"/>
    <xf numFmtId="0" fontId="75" fillId="0" borderId="33" applyNumberFormat="0" applyFill="0" applyAlignment="0" applyProtection="0"/>
    <xf numFmtId="0" fontId="76" fillId="0" borderId="34" applyNumberFormat="0" applyFill="0" applyAlignment="0" applyProtection="0"/>
    <xf numFmtId="0" fontId="76" fillId="0" borderId="0" applyNumberFormat="0" applyFill="0" applyBorder="0" applyAlignment="0" applyProtection="0"/>
    <xf numFmtId="0" fontId="77" fillId="45" borderId="0" applyNumberFormat="0" applyBorder="0" applyAlignment="0" applyProtection="0"/>
    <xf numFmtId="0" fontId="78" fillId="46" borderId="0" applyNumberFormat="0" applyBorder="0" applyAlignment="0" applyProtection="0"/>
    <xf numFmtId="0" fontId="79" fillId="47" borderId="0" applyNumberFormat="0" applyBorder="0" applyAlignment="0" applyProtection="0"/>
    <xf numFmtId="0" fontId="80" fillId="48" borderId="35" applyNumberFormat="0" applyAlignment="0" applyProtection="0"/>
    <xf numFmtId="0" fontId="81" fillId="49" borderId="36" applyNumberFormat="0" applyAlignment="0" applyProtection="0"/>
    <xf numFmtId="0" fontId="82" fillId="49" borderId="35" applyNumberFormat="0" applyAlignment="0" applyProtection="0"/>
    <xf numFmtId="0" fontId="83" fillId="0" borderId="37" applyNumberFormat="0" applyFill="0" applyAlignment="0" applyProtection="0"/>
    <xf numFmtId="0" fontId="84" fillId="50" borderId="38" applyNumberFormat="0" applyAlignment="0" applyProtection="0"/>
    <xf numFmtId="0" fontId="85" fillId="0" borderId="0" applyNumberFormat="0" applyFill="0" applyBorder="0" applyAlignment="0" applyProtection="0"/>
    <xf numFmtId="0" fontId="1" fillId="51" borderId="39" applyNumberFormat="0" applyFont="0" applyAlignment="0" applyProtection="0"/>
    <xf numFmtId="0" fontId="86" fillId="0" borderId="0" applyNumberFormat="0" applyFill="0" applyBorder="0" applyAlignment="0" applyProtection="0"/>
    <xf numFmtId="0" fontId="87" fillId="0" borderId="40" applyNumberFormat="0" applyFill="0" applyAlignment="0" applyProtection="0"/>
    <xf numFmtId="0" fontId="72" fillId="52" borderId="0" applyNumberFormat="0" applyBorder="0" applyAlignment="0" applyProtection="0"/>
    <xf numFmtId="0" fontId="72" fillId="53" borderId="0" applyNumberFormat="0" applyBorder="0" applyAlignment="0" applyProtection="0"/>
    <xf numFmtId="0" fontId="72" fillId="54" borderId="0" applyNumberFormat="0" applyBorder="0" applyAlignment="0" applyProtection="0"/>
    <xf numFmtId="0" fontId="72" fillId="55" borderId="0" applyNumberFormat="0" applyBorder="0" applyAlignment="0" applyProtection="0"/>
    <xf numFmtId="0" fontId="72" fillId="56" borderId="0" applyNumberFormat="0" applyBorder="0" applyAlignment="0" applyProtection="0"/>
    <xf numFmtId="0" fontId="72" fillId="57" borderId="0" applyNumberFormat="0" applyBorder="0" applyAlignment="0" applyProtection="0"/>
    <xf numFmtId="0" fontId="3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89" fillId="0" borderId="0" applyNumberFormat="0" applyFill="0" applyBorder="0" applyAlignment="0" applyProtection="0"/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0" fontId="3" fillId="0" borderId="3" applyFont="0" applyFill="0" applyBorder="0" applyAlignment="0" applyProtection="0">
      <alignment horizontal="left"/>
    </xf>
    <xf numFmtId="221" fontId="3" fillId="0" borderId="3" applyFont="0" applyFill="0" applyBorder="0" applyAlignment="0" applyProtection="0">
      <alignment horizontal="left"/>
    </xf>
    <xf numFmtId="222" fontId="3" fillId="0" borderId="3" applyFont="0" applyFill="0" applyBorder="0" applyAlignment="0" applyProtection="0">
      <alignment horizontal="left"/>
    </xf>
    <xf numFmtId="195" fontId="8" fillId="0" borderId="6" applyBorder="0"/>
    <xf numFmtId="0" fontId="62" fillId="23" borderId="0" applyNumberFormat="0" applyFont="0" applyBorder="0" applyAlignment="0" applyProtection="0"/>
    <xf numFmtId="0" fontId="30" fillId="0" borderId="0" applyNumberFormat="0" applyFill="0" applyBorder="0" applyAlignment="0" applyProtection="0"/>
  </cellStyleXfs>
  <cellXfs count="631">
    <xf numFmtId="0" fontId="0" fillId="0" borderId="0" xfId="0"/>
    <xf numFmtId="0" fontId="9" fillId="0" borderId="0" xfId="0" applyFont="1"/>
    <xf numFmtId="0" fontId="5" fillId="0" borderId="0" xfId="0" applyFont="1"/>
    <xf numFmtId="0" fontId="6" fillId="0" borderId="0" xfId="0" applyFont="1"/>
    <xf numFmtId="165" fontId="6" fillId="0" borderId="16" xfId="0" applyNumberFormat="1" applyFont="1" applyBorder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165" fontId="6" fillId="0" borderId="0" xfId="0" applyNumberFormat="1" applyFont="1" applyBorder="1"/>
    <xf numFmtId="0" fontId="11" fillId="0" borderId="0" xfId="0" applyFont="1"/>
    <xf numFmtId="0" fontId="25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6" fillId="0" borderId="0" xfId="0" applyFont="1" applyBorder="1" applyAlignment="1"/>
    <xf numFmtId="168" fontId="6" fillId="0" borderId="0" xfId="0" applyNumberFormat="1" applyFont="1" applyBorder="1" applyAlignment="1"/>
    <xf numFmtId="0" fontId="2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Border="1"/>
    <xf numFmtId="168" fontId="9" fillId="0" borderId="0" xfId="0" applyNumberFormat="1" applyFont="1" applyFill="1" applyBorder="1" applyAlignment="1">
      <alignment horizontal="right"/>
    </xf>
    <xf numFmtId="165" fontId="6" fillId="0" borderId="21" xfId="0" applyNumberFormat="1" applyFont="1" applyBorder="1"/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/>
      <protection locked="0"/>
    </xf>
    <xf numFmtId="165" fontId="25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0" fontId="9" fillId="0" borderId="0" xfId="81" applyFont="1" applyFill="1" applyBorder="1" applyAlignment="1">
      <alignment horizontal="left"/>
    </xf>
    <xf numFmtId="0" fontId="2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/>
    <xf numFmtId="172" fontId="6" fillId="0" borderId="0" xfId="0" applyNumberFormat="1" applyFont="1"/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33" fillId="0" borderId="0" xfId="0" applyFont="1"/>
    <xf numFmtId="0" fontId="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Continuous" vertical="center" wrapText="1"/>
    </xf>
    <xf numFmtId="0" fontId="11" fillId="0" borderId="18" xfId="82" applyFont="1" applyFill="1" applyBorder="1" applyAlignment="1">
      <alignment horizontal="centerContinuous" vertical="center" wrapText="1"/>
    </xf>
    <xf numFmtId="0" fontId="11" fillId="0" borderId="18" xfId="81" applyFont="1" applyFill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Continuous" vertical="center" wrapText="1"/>
    </xf>
    <xf numFmtId="0" fontId="11" fillId="0" borderId="0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/>
    <xf numFmtId="0" fontId="34" fillId="0" borderId="0" xfId="0" applyFont="1" applyFill="1" applyBorder="1" applyAlignment="1">
      <alignment horizontal="left"/>
    </xf>
    <xf numFmtId="0" fontId="11" fillId="0" borderId="17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168" fontId="11" fillId="0" borderId="0" xfId="0" applyNumberFormat="1" applyFont="1" applyBorder="1"/>
    <xf numFmtId="0" fontId="6" fillId="0" borderId="19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0" xfId="0" applyFont="1" applyBorder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 applyProtection="1">
      <alignment horizontal="center"/>
      <protection locked="0"/>
    </xf>
    <xf numFmtId="0" fontId="11" fillId="0" borderId="19" xfId="0" applyFont="1" applyFill="1" applyBorder="1" applyAlignment="1" applyProtection="1">
      <alignment horizontal="center"/>
      <protection locked="0"/>
    </xf>
    <xf numFmtId="0" fontId="11" fillId="0" borderId="20" xfId="0" applyFont="1" applyFill="1" applyBorder="1" applyAlignment="1">
      <alignment horizontal="left" indent="6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Continuous" vertical="center"/>
    </xf>
    <xf numFmtId="0" fontId="6" fillId="0" borderId="18" xfId="81" applyFont="1" applyFill="1" applyBorder="1" applyAlignment="1">
      <alignment horizontal="centerContinuous" vertical="center"/>
    </xf>
    <xf numFmtId="0" fontId="6" fillId="0" borderId="18" xfId="82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81" applyFont="1" applyFill="1" applyBorder="1" applyAlignment="1">
      <alignment horizontal="centerContinuous" vertical="center"/>
    </xf>
    <xf numFmtId="0" fontId="6" fillId="0" borderId="0" xfId="82" applyFont="1" applyFill="1" applyBorder="1" applyAlignment="1">
      <alignment horizontal="centerContinuous" vertical="center" wrapText="1"/>
    </xf>
    <xf numFmtId="0" fontId="6" fillId="0" borderId="0" xfId="81" applyFont="1" applyFill="1" applyBorder="1" applyAlignment="1">
      <alignment horizontal="center" vertical="center" wrapText="1"/>
    </xf>
    <xf numFmtId="0" fontId="6" fillId="0" borderId="0" xfId="0" applyFont="1" applyBorder="1"/>
    <xf numFmtId="166" fontId="6" fillId="0" borderId="0" xfId="0" applyNumberFormat="1" applyFont="1" applyBorder="1"/>
    <xf numFmtId="0" fontId="6" fillId="0" borderId="20" xfId="0" applyFont="1" applyBorder="1" applyAlignment="1">
      <alignment horizontal="center" vertical="top" wrapText="1"/>
    </xf>
    <xf numFmtId="0" fontId="6" fillId="0" borderId="20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8" fontId="6" fillId="0" borderId="0" xfId="0" applyNumberFormat="1" applyFont="1" applyBorder="1"/>
    <xf numFmtId="171" fontId="6" fillId="0" borderId="0" xfId="0" applyNumberFormat="1" applyFont="1" applyFill="1" applyBorder="1"/>
    <xf numFmtId="171" fontId="6" fillId="0" borderId="0" xfId="0" applyNumberFormat="1" applyFont="1" applyBorder="1"/>
    <xf numFmtId="0" fontId="6" fillId="0" borderId="20" xfId="0" applyFont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174" fontId="6" fillId="0" borderId="0" xfId="0" applyNumberFormat="1" applyFont="1" applyFill="1" applyBorder="1"/>
    <xf numFmtId="175" fontId="6" fillId="0" borderId="0" xfId="0" applyNumberFormat="1" applyFont="1" applyFill="1" applyBorder="1"/>
    <xf numFmtId="0" fontId="6" fillId="0" borderId="2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4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20" xfId="0" applyNumberForma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4" xfId="0" applyNumberFormat="1" applyFont="1" applyBorder="1" applyAlignment="1">
      <alignment horizontal="right"/>
    </xf>
    <xf numFmtId="178" fontId="6" fillId="0" borderId="25" xfId="0" applyNumberFormat="1" applyFont="1" applyBorder="1" applyAlignment="1"/>
    <xf numFmtId="178" fontId="6" fillId="0" borderId="26" xfId="0" applyNumberFormat="1" applyFont="1" applyFill="1" applyBorder="1" applyAlignment="1"/>
    <xf numFmtId="178" fontId="6" fillId="0" borderId="20" xfId="0" applyNumberFormat="1" applyFont="1" applyFill="1" applyBorder="1" applyAlignment="1"/>
    <xf numFmtId="178" fontId="6" fillId="0" borderId="27" xfId="0" applyNumberFormat="1" applyFont="1" applyBorder="1" applyAlignment="1"/>
    <xf numFmtId="178" fontId="6" fillId="0" borderId="20" xfId="0" applyNumberFormat="1" applyFont="1" applyBorder="1" applyAlignment="1"/>
    <xf numFmtId="178" fontId="11" fillId="0" borderId="0" xfId="0" applyNumberFormat="1" applyFont="1"/>
    <xf numFmtId="178" fontId="6" fillId="0" borderId="21" xfId="0" applyNumberFormat="1" applyFont="1" applyBorder="1" applyAlignment="1"/>
    <xf numFmtId="178" fontId="6" fillId="0" borderId="16" xfId="0" applyNumberFormat="1" applyFont="1" applyFill="1" applyBorder="1" applyAlignment="1"/>
    <xf numFmtId="178" fontId="6" fillId="0" borderId="6" xfId="0" applyNumberFormat="1" applyFont="1" applyFill="1" applyBorder="1" applyAlignment="1"/>
    <xf numFmtId="178" fontId="6" fillId="0" borderId="0" xfId="0" applyNumberFormat="1" applyFont="1" applyFill="1" applyBorder="1" applyAlignment="1"/>
    <xf numFmtId="178" fontId="6" fillId="0" borderId="16" xfId="0" applyNumberFormat="1" applyFont="1" applyBorder="1" applyAlignment="1"/>
    <xf numFmtId="178" fontId="6" fillId="0" borderId="0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8" xfId="0" applyNumberFormat="1" applyFont="1" applyBorder="1" applyAlignment="1"/>
    <xf numFmtId="178" fontId="6" fillId="0" borderId="18" xfId="0" applyNumberFormat="1" applyFont="1" applyBorder="1" applyAlignment="1"/>
    <xf numFmtId="178" fontId="6" fillId="0" borderId="18" xfId="0" applyNumberFormat="1" applyFont="1" applyBorder="1" applyAlignment="1">
      <alignment horizontal="center" textRotation="90"/>
    </xf>
    <xf numFmtId="178" fontId="0" fillId="0" borderId="20" xfId="0" applyNumberFormat="1" applyBorder="1" applyAlignment="1">
      <alignment horizontal="center" vertical="center" textRotation="90"/>
    </xf>
    <xf numFmtId="178" fontId="6" fillId="0" borderId="20" xfId="0" applyNumberFormat="1" applyFont="1" applyBorder="1" applyAlignment="1">
      <alignment vertical="center" wrapText="1"/>
    </xf>
    <xf numFmtId="178" fontId="0" fillId="0" borderId="20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4" fillId="0" borderId="0" xfId="0" applyNumberFormat="1" applyFont="1" applyBorder="1"/>
    <xf numFmtId="178" fontId="6" fillId="0" borderId="18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/>
    <xf numFmtId="178" fontId="6" fillId="0" borderId="22" xfId="0" applyNumberFormat="1" applyFont="1" applyFill="1" applyBorder="1" applyAlignment="1"/>
    <xf numFmtId="178" fontId="6" fillId="0" borderId="21" xfId="0" applyNumberFormat="1" applyFont="1" applyFill="1" applyBorder="1" applyAlignment="1"/>
    <xf numFmtId="178" fontId="11" fillId="0" borderId="15" xfId="0" applyNumberFormat="1" applyFont="1" applyBorder="1"/>
    <xf numFmtId="178" fontId="11" fillId="0" borderId="25" xfId="0" applyNumberFormat="1" applyFont="1" applyBorder="1" applyAlignment="1"/>
    <xf numFmtId="178" fontId="11" fillId="0" borderId="21" xfId="0" applyNumberFormat="1" applyFont="1" applyBorder="1" applyAlignment="1"/>
    <xf numFmtId="178" fontId="11" fillId="0" borderId="28" xfId="0" applyNumberFormat="1" applyFont="1" applyBorder="1" applyAlignment="1"/>
    <xf numFmtId="178" fontId="11" fillId="0" borderId="18" xfId="0" applyNumberFormat="1" applyFont="1" applyBorder="1" applyAlignment="1"/>
    <xf numFmtId="178" fontId="11" fillId="0" borderId="21" xfId="0" applyNumberFormat="1" applyFont="1" applyFill="1" applyBorder="1" applyAlignment="1"/>
    <xf numFmtId="178" fontId="11" fillId="0" borderId="20" xfId="0" applyNumberFormat="1" applyFont="1" applyBorder="1" applyAlignment="1"/>
    <xf numFmtId="178" fontId="9" fillId="0" borderId="0" xfId="0" applyNumberFormat="1" applyFont="1"/>
    <xf numFmtId="0" fontId="30" fillId="0" borderId="0" xfId="69" applyFont="1" applyAlignment="1" applyProtection="1">
      <alignment wrapText="1"/>
    </xf>
    <xf numFmtId="0" fontId="36" fillId="0" borderId="0" xfId="0" applyFont="1" applyBorder="1"/>
    <xf numFmtId="0" fontId="11" fillId="0" borderId="0" xfId="0" applyFont="1" applyFill="1" applyBorder="1" applyAlignment="1">
      <alignment horizontal="left" wrapText="1" indent="2"/>
    </xf>
    <xf numFmtId="179" fontId="11" fillId="0" borderId="0" xfId="0" applyNumberFormat="1" applyFont="1" applyBorder="1" applyAlignment="1">
      <alignment horizontal="right" indent="1"/>
    </xf>
    <xf numFmtId="179" fontId="11" fillId="0" borderId="0" xfId="0" applyNumberFormat="1" applyFont="1" applyFill="1" applyBorder="1"/>
    <xf numFmtId="179" fontId="11" fillId="0" borderId="0" xfId="0" applyNumberFormat="1" applyFont="1" applyFill="1" applyBorder="1" applyAlignment="1">
      <alignment horizontal="right" indent="1"/>
    </xf>
    <xf numFmtId="179" fontId="11" fillId="0" borderId="0" xfId="0" applyNumberFormat="1" applyFont="1" applyBorder="1" applyAlignment="1">
      <alignment horizontal="right"/>
    </xf>
    <xf numFmtId="179" fontId="11" fillId="0" borderId="0" xfId="0" applyNumberFormat="1" applyFont="1" applyFill="1" applyBorder="1" applyAlignment="1">
      <alignment horizontal="right"/>
    </xf>
    <xf numFmtId="179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indent="1"/>
    </xf>
    <xf numFmtId="180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1" fontId="11" fillId="0" borderId="20" xfId="0" applyNumberFormat="1" applyFont="1" applyFill="1" applyBorder="1" applyAlignment="1" applyProtection="1">
      <protection locked="0"/>
    </xf>
    <xf numFmtId="181" fontId="11" fillId="0" borderId="0" xfId="0" applyNumberFormat="1" applyFont="1" applyFill="1" applyBorder="1" applyAlignment="1" applyProtection="1">
      <protection locked="0"/>
    </xf>
    <xf numFmtId="182" fontId="11" fillId="0" borderId="20" xfId="0" applyNumberFormat="1" applyFont="1" applyFill="1" applyBorder="1" applyAlignment="1" applyProtection="1">
      <protection locked="0"/>
    </xf>
    <xf numFmtId="182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Alignment="1"/>
    <xf numFmtId="183" fontId="11" fillId="0" borderId="20" xfId="0" applyNumberFormat="1" applyFont="1" applyFill="1" applyBorder="1" applyAlignment="1" applyProtection="1">
      <protection locked="0"/>
    </xf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2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1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4" fontId="11" fillId="0" borderId="0" xfId="0" applyNumberFormat="1" applyFont="1" applyFill="1" applyBorder="1" applyAlignment="1" applyProtection="1">
      <alignment horizontal="right"/>
      <protection locked="0"/>
    </xf>
    <xf numFmtId="185" fontId="11" fillId="0" borderId="0" xfId="0" applyNumberFormat="1" applyFont="1" applyFill="1" applyBorder="1" applyAlignment="1" applyProtection="1">
      <alignment horizontal="right"/>
      <protection locked="0"/>
    </xf>
    <xf numFmtId="186" fontId="11" fillId="0" borderId="0" xfId="0" applyNumberFormat="1" applyFont="1" applyFill="1" applyBorder="1" applyAlignment="1" applyProtection="1">
      <alignment horizontal="right" indent="1"/>
      <protection locked="0"/>
    </xf>
    <xf numFmtId="187" fontId="11" fillId="0" borderId="0" xfId="0" applyNumberFormat="1" applyFont="1" applyAlignment="1">
      <alignment horizontal="right" indent="2"/>
    </xf>
    <xf numFmtId="187" fontId="11" fillId="0" borderId="0" xfId="0" applyNumberFormat="1" applyFont="1" applyFill="1" applyAlignment="1">
      <alignment horizontal="right" indent="2"/>
    </xf>
    <xf numFmtId="188" fontId="13" fillId="0" borderId="0" xfId="0" applyNumberFormat="1" applyFont="1" applyFill="1" applyBorder="1" applyAlignment="1">
      <alignment horizontal="right" indent="1"/>
    </xf>
    <xf numFmtId="188" fontId="6" fillId="0" borderId="0" xfId="0" applyNumberFormat="1" applyFont="1" applyFill="1" applyBorder="1" applyAlignment="1">
      <alignment horizontal="right" indent="1"/>
    </xf>
    <xf numFmtId="165" fontId="6" fillId="0" borderId="0" xfId="0" applyNumberFormat="1" applyFont="1" applyBorder="1" applyAlignment="1">
      <alignment horizontal="right" indent="1"/>
    </xf>
    <xf numFmtId="189" fontId="6" fillId="0" borderId="0" xfId="0" applyNumberFormat="1" applyFont="1" applyFill="1" applyBorder="1" applyAlignment="1">
      <alignment horizontal="right" indent="1"/>
    </xf>
    <xf numFmtId="190" fontId="13" fillId="0" borderId="0" xfId="0" applyNumberFormat="1" applyFont="1" applyBorder="1"/>
    <xf numFmtId="190" fontId="6" fillId="0" borderId="0" xfId="0" applyNumberFormat="1" applyFont="1" applyFill="1" applyBorder="1" applyAlignment="1">
      <alignment horizontal="right"/>
    </xf>
    <xf numFmtId="191" fontId="13" fillId="0" borderId="0" xfId="0" applyNumberFormat="1" applyFont="1" applyFill="1" applyBorder="1"/>
    <xf numFmtId="190" fontId="11" fillId="0" borderId="0" xfId="0" applyNumberFormat="1" applyFont="1" applyFill="1" applyBorder="1" applyAlignment="1">
      <alignment horizontal="right" indent="1"/>
    </xf>
    <xf numFmtId="178" fontId="10" fillId="26" borderId="18" xfId="0" applyNumberFormat="1" applyFont="1" applyFill="1" applyBorder="1" applyAlignment="1"/>
    <xf numFmtId="178" fontId="10" fillId="26" borderId="19" xfId="0" applyNumberFormat="1" applyFont="1" applyFill="1" applyBorder="1" applyAlignment="1"/>
    <xf numFmtId="178" fontId="10" fillId="26" borderId="17" xfId="0" applyNumberFormat="1" applyFont="1" applyFill="1" applyBorder="1" applyAlignment="1"/>
    <xf numFmtId="178" fontId="10" fillId="26" borderId="22" xfId="0" applyNumberFormat="1" applyFont="1" applyFill="1" applyBorder="1" applyAlignment="1"/>
    <xf numFmtId="178" fontId="10" fillId="26" borderId="25" xfId="0" applyNumberFormat="1" applyFont="1" applyFill="1" applyBorder="1" applyAlignment="1"/>
    <xf numFmtId="178" fontId="10" fillId="26" borderId="27" xfId="0" applyNumberFormat="1" applyFont="1" applyFill="1" applyBorder="1" applyAlignment="1"/>
    <xf numFmtId="178" fontId="10" fillId="26" borderId="26" xfId="0" applyNumberFormat="1" applyFont="1" applyFill="1" applyBorder="1" applyAlignment="1"/>
    <xf numFmtId="178" fontId="10" fillId="26" borderId="20" xfId="0" applyNumberFormat="1" applyFont="1" applyFill="1" applyBorder="1" applyAlignment="1"/>
    <xf numFmtId="0" fontId="6" fillId="0" borderId="19" xfId="0" applyFont="1" applyFill="1" applyBorder="1" applyAlignment="1">
      <alignment horizontal="center" vertical="center"/>
    </xf>
    <xf numFmtId="165" fontId="11" fillId="0" borderId="0" xfId="0" applyNumberFormat="1" applyFont="1" applyFill="1" applyBorder="1"/>
    <xf numFmtId="164" fontId="13" fillId="0" borderId="0" xfId="0" applyNumberFormat="1" applyFont="1" applyBorder="1" applyAlignment="1">
      <alignment horizontal="right"/>
    </xf>
    <xf numFmtId="167" fontId="11" fillId="0" borderId="0" xfId="0" applyNumberFormat="1" applyFont="1" applyBorder="1"/>
    <xf numFmtId="179" fontId="11" fillId="0" borderId="0" xfId="0" applyNumberFormat="1" applyFont="1" applyBorder="1"/>
    <xf numFmtId="169" fontId="11" fillId="0" borderId="0" xfId="0" applyNumberFormat="1" applyFont="1" applyBorder="1"/>
    <xf numFmtId="179" fontId="13" fillId="0" borderId="0" xfId="0" applyNumberFormat="1" applyFont="1" applyBorder="1" applyAlignment="1">
      <alignment horizontal="right" indent="1"/>
    </xf>
    <xf numFmtId="170" fontId="11" fillId="0" borderId="0" xfId="0" applyNumberFormat="1" applyFont="1" applyBorder="1"/>
    <xf numFmtId="179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Border="1" applyAlignment="1">
      <alignment horizontal="left" wrapText="1" indent="2"/>
    </xf>
    <xf numFmtId="0" fontId="11" fillId="0" borderId="0" xfId="81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190" fontId="6" fillId="0" borderId="0" xfId="0" applyNumberFormat="1" applyFont="1" applyFill="1" applyBorder="1" applyAlignment="1">
      <alignment horizontal="right" indent="1"/>
    </xf>
    <xf numFmtId="0" fontId="27" fillId="0" borderId="0" xfId="0" applyFont="1" applyBorder="1" applyAlignment="1">
      <alignment horizontal="center"/>
    </xf>
    <xf numFmtId="0" fontId="25" fillId="0" borderId="0" xfId="0" applyFont="1" applyBorder="1"/>
    <xf numFmtId="179" fontId="6" fillId="0" borderId="0" xfId="0" applyNumberFormat="1" applyFont="1" applyBorder="1" applyAlignment="1">
      <alignment horizontal="right" indent="2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7" fontId="6" fillId="0" borderId="0" xfId="0" applyNumberFormat="1" applyFont="1" applyBorder="1"/>
    <xf numFmtId="165" fontId="25" fillId="0" borderId="0" xfId="0" applyNumberFormat="1" applyFont="1" applyBorder="1"/>
    <xf numFmtId="169" fontId="6" fillId="0" borderId="0" xfId="0" applyNumberFormat="1" applyFont="1" applyBorder="1"/>
    <xf numFmtId="0" fontId="25" fillId="0" borderId="0" xfId="0" applyFont="1" applyBorder="1" applyAlignment="1">
      <alignment horizontal="center"/>
    </xf>
    <xf numFmtId="189" fontId="6" fillId="0" borderId="0" xfId="0" applyNumberFormat="1" applyFont="1" applyFill="1" applyBorder="1" applyAlignment="1">
      <alignment horizontal="right" indent="2"/>
    </xf>
    <xf numFmtId="189" fontId="6" fillId="0" borderId="0" xfId="0" applyNumberFormat="1" applyFont="1" applyFill="1" applyBorder="1" applyAlignment="1">
      <alignment horizontal="right"/>
    </xf>
    <xf numFmtId="189" fontId="13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0" fontId="6" fillId="0" borderId="20" xfId="81" applyFont="1" applyFill="1" applyBorder="1" applyAlignment="1">
      <alignment vertical="center" wrapText="1"/>
    </xf>
    <xf numFmtId="0" fontId="25" fillId="0" borderId="0" xfId="0" applyFont="1" applyBorder="1" applyAlignment="1"/>
    <xf numFmtId="0" fontId="25" fillId="0" borderId="0" xfId="0" applyFont="1" applyAlignment="1"/>
    <xf numFmtId="173" fontId="6" fillId="0" borderId="0" xfId="0" applyNumberFormat="1" applyFont="1" applyBorder="1" applyAlignment="1">
      <alignment horizontal="right" indent="1"/>
    </xf>
    <xf numFmtId="191" fontId="13" fillId="0" borderId="0" xfId="0" applyNumberFormat="1" applyFont="1" applyBorder="1"/>
    <xf numFmtId="0" fontId="35" fillId="0" borderId="0" xfId="0" applyFont="1" applyBorder="1" applyAlignment="1">
      <alignment horizontal="center"/>
    </xf>
    <xf numFmtId="179" fontId="6" fillId="0" borderId="0" xfId="0" applyNumberFormat="1" applyFont="1" applyBorder="1" applyAlignment="1"/>
    <xf numFmtId="165" fontId="6" fillId="0" borderId="0" xfId="0" applyNumberFormat="1" applyFont="1" applyBorder="1" applyAlignment="1"/>
    <xf numFmtId="179" fontId="13" fillId="0" borderId="0" xfId="0" applyNumberFormat="1" applyFont="1" applyBorder="1" applyAlignment="1"/>
    <xf numFmtId="191" fontId="13" fillId="0" borderId="0" xfId="0" applyNumberFormat="1" applyFont="1" applyBorder="1" applyAlignment="1">
      <alignment horizontal="right" indent="1"/>
    </xf>
    <xf numFmtId="191" fontId="13" fillId="0" borderId="0" xfId="0" applyNumberFormat="1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0" fontId="11" fillId="0" borderId="0" xfId="0" applyFont="1" applyAlignment="1">
      <alignment wrapText="1"/>
    </xf>
    <xf numFmtId="0" fontId="6" fillId="0" borderId="18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/>
    </xf>
    <xf numFmtId="164" fontId="11" fillId="0" borderId="0" xfId="0" applyNumberFormat="1" applyFont="1" applyFill="1" applyBorder="1" applyAlignment="1" applyProtection="1">
      <protection locked="0"/>
    </xf>
    <xf numFmtId="0" fontId="6" fillId="0" borderId="18" xfId="81" applyFont="1" applyFill="1" applyBorder="1" applyAlignment="1">
      <alignment horizontal="centerContinuous" vertical="center" wrapText="1"/>
    </xf>
    <xf numFmtId="191" fontId="13" fillId="0" borderId="0" xfId="0" applyNumberFormat="1" applyFont="1" applyBorder="1" applyAlignment="1">
      <alignment horizontal="right"/>
    </xf>
    <xf numFmtId="191" fontId="13" fillId="0" borderId="0" xfId="0" applyNumberFormat="1" applyFont="1" applyBorder="1" applyAlignment="1">
      <alignment horizontal="right" indent="2"/>
    </xf>
    <xf numFmtId="191" fontId="13" fillId="0" borderId="0" xfId="0" applyNumberFormat="1" applyFont="1" applyFill="1" applyBorder="1" applyAlignment="1">
      <alignment horizontal="right" indent="1"/>
    </xf>
    <xf numFmtId="191" fontId="13" fillId="0" borderId="0" xfId="0" applyNumberFormat="1" applyFont="1" applyFill="1" applyBorder="1" applyAlignment="1"/>
    <xf numFmtId="191" fontId="13" fillId="0" borderId="0" xfId="0" applyNumberFormat="1" applyFont="1" applyFill="1" applyBorder="1" applyAlignment="1">
      <alignment horizontal="right" indent="2"/>
    </xf>
    <xf numFmtId="191" fontId="13" fillId="0" borderId="0" xfId="0" applyNumberFormat="1" applyFont="1" applyFill="1" applyBorder="1" applyAlignment="1">
      <alignment horizontal="right"/>
    </xf>
    <xf numFmtId="0" fontId="29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3" fontId="9" fillId="0" borderId="0" xfId="0" applyNumberFormat="1" applyFont="1"/>
    <xf numFmtId="179" fontId="6" fillId="0" borderId="0" xfId="0" applyNumberFormat="1" applyFont="1"/>
    <xf numFmtId="224" fontId="25" fillId="0" borderId="0" xfId="0" applyNumberFormat="1" applyFont="1"/>
    <xf numFmtId="0" fontId="63" fillId="0" borderId="0" xfId="0" applyFont="1" applyProtection="1">
      <protection locked="0"/>
    </xf>
    <xf numFmtId="0" fontId="37" fillId="0" borderId="0" xfId="69" applyFont="1" applyBorder="1" applyAlignment="1" applyProtection="1"/>
    <xf numFmtId="0" fontId="11" fillId="0" borderId="0" xfId="0" applyFont="1" applyBorder="1" applyAlignment="1"/>
    <xf numFmtId="178" fontId="6" fillId="0" borderId="26" xfId="0" applyNumberFormat="1" applyFont="1" applyBorder="1" applyAlignment="1"/>
    <xf numFmtId="178" fontId="6" fillId="0" borderId="27" xfId="0" applyNumberFormat="1" applyFont="1" applyFill="1" applyBorder="1" applyAlignment="1"/>
    <xf numFmtId="226" fontId="11" fillId="0" borderId="0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88" fontId="6" fillId="0" borderId="0" xfId="0" applyNumberFormat="1" applyFont="1" applyBorder="1" applyAlignment="1">
      <alignment horizontal="right" indent="1"/>
    </xf>
    <xf numFmtId="189" fontId="6" fillId="0" borderId="0" xfId="0" applyNumberFormat="1" applyFont="1" applyBorder="1" applyAlignment="1">
      <alignment horizontal="right"/>
    </xf>
    <xf numFmtId="189" fontId="6" fillId="0" borderId="0" xfId="0" applyNumberFormat="1" applyFont="1" applyBorder="1" applyAlignme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5" fillId="0" borderId="0" xfId="0" applyFont="1" applyFill="1"/>
    <xf numFmtId="179" fontId="6" fillId="0" borderId="0" xfId="0" applyNumberFormat="1" applyFont="1" applyFill="1" applyBorder="1" applyAlignment="1">
      <alignment horizontal="right" indent="1"/>
    </xf>
    <xf numFmtId="179" fontId="6" fillId="0" borderId="0" xfId="0" applyNumberFormat="1" applyFont="1" applyFill="1" applyBorder="1" applyAlignment="1">
      <alignment horizontal="right" indent="2"/>
    </xf>
    <xf numFmtId="179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/>
    </xf>
    <xf numFmtId="0" fontId="88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33" fontId="4" fillId="0" borderId="0" xfId="0" applyNumberFormat="1" applyFont="1"/>
    <xf numFmtId="0" fontId="6" fillId="0" borderId="0" xfId="0" applyFont="1" applyBorder="1" applyAlignment="1">
      <alignment horizontal="left" wrapText="1" indent="2"/>
    </xf>
    <xf numFmtId="0" fontId="6" fillId="0" borderId="0" xfId="81" applyFont="1" applyFill="1" applyBorder="1" applyAlignment="1">
      <alignment horizontal="left" wrapText="1" indent="2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91" fillId="0" borderId="0" xfId="0" applyNumberFormat="1" applyFont="1" applyBorder="1"/>
    <xf numFmtId="165" fontId="25" fillId="0" borderId="0" xfId="0" applyNumberFormat="1" applyFont="1" applyFill="1" applyBorder="1"/>
    <xf numFmtId="0" fontId="25" fillId="0" borderId="0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234" fontId="6" fillId="0" borderId="0" xfId="0" applyNumberFormat="1" applyFont="1" applyBorder="1" applyAlignment="1">
      <alignment horizontal="right"/>
    </xf>
    <xf numFmtId="235" fontId="6" fillId="0" borderId="0" xfId="0" applyNumberFormat="1" applyFont="1" applyBorder="1" applyAlignment="1" applyProtection="1">
      <alignment horizontal="right"/>
    </xf>
    <xf numFmtId="0" fontId="6" fillId="0" borderId="1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78" fontId="10" fillId="26" borderId="0" xfId="0" applyNumberFormat="1" applyFont="1" applyFill="1" applyBorder="1" applyAlignment="1"/>
    <xf numFmtId="178" fontId="10" fillId="58" borderId="0" xfId="0" applyNumberFormat="1" applyFont="1" applyFill="1" applyBorder="1" applyAlignment="1"/>
    <xf numFmtId="178" fontId="10" fillId="58" borderId="22" xfId="0" applyNumberFormat="1" applyFont="1" applyFill="1" applyBorder="1" applyAlignment="1"/>
    <xf numFmtId="178" fontId="6" fillId="0" borderId="28" xfId="0" applyNumberFormat="1" applyFont="1" applyFill="1" applyBorder="1" applyAlignment="1"/>
    <xf numFmtId="188" fontId="6" fillId="0" borderId="25" xfId="0" applyNumberFormat="1" applyFont="1" applyFill="1" applyBorder="1" applyAlignment="1"/>
    <xf numFmtId="188" fontId="6" fillId="0" borderId="0" xfId="0" applyNumberFormat="1" applyFont="1" applyFill="1" applyBorder="1" applyAlignment="1"/>
    <xf numFmtId="188" fontId="6" fillId="0" borderId="21" xfId="0" applyNumberFormat="1" applyFont="1" applyFill="1" applyBorder="1" applyAlignment="1"/>
    <xf numFmtId="188" fontId="6" fillId="0" borderId="18" xfId="0" applyNumberFormat="1" applyFont="1" applyFill="1" applyBorder="1" applyAlignment="1"/>
    <xf numFmtId="188" fontId="6" fillId="0" borderId="22" xfId="0" applyNumberFormat="1" applyFont="1" applyFill="1" applyBorder="1" applyAlignment="1"/>
    <xf numFmtId="188" fontId="6" fillId="0" borderId="20" xfId="0" applyNumberFormat="1" applyFont="1" applyFill="1" applyBorder="1" applyAlignment="1"/>
    <xf numFmtId="188" fontId="6" fillId="0" borderId="28" xfId="0" applyNumberFormat="1" applyFont="1" applyFill="1" applyBorder="1" applyAlignment="1"/>
    <xf numFmtId="188" fontId="6" fillId="0" borderId="15" xfId="0" applyNumberFormat="1" applyFont="1" applyFill="1" applyBorder="1" applyAlignment="1"/>
    <xf numFmtId="188" fontId="10" fillId="58" borderId="21" xfId="0" applyNumberFormat="1" applyFont="1" applyFill="1" applyBorder="1" applyAlignment="1"/>
    <xf numFmtId="188" fontId="10" fillId="58" borderId="0" xfId="0" applyNumberFormat="1" applyFont="1" applyFill="1" applyBorder="1" applyAlignment="1"/>
    <xf numFmtId="188" fontId="10" fillId="58" borderId="18" xfId="0" applyNumberFormat="1" applyFont="1" applyFill="1" applyBorder="1" applyAlignment="1"/>
    <xf numFmtId="188" fontId="10" fillId="58" borderId="22" xfId="0" applyNumberFormat="1" applyFont="1" applyFill="1" applyBorder="1" applyAlignment="1"/>
    <xf numFmtId="178" fontId="10" fillId="58" borderId="16" xfId="0" applyNumberFormat="1" applyFont="1" applyFill="1" applyBorder="1" applyAlignment="1"/>
    <xf numFmtId="178" fontId="10" fillId="58" borderId="6" xfId="0" applyNumberFormat="1" applyFont="1" applyFill="1" applyBorder="1" applyAlignment="1"/>
    <xf numFmtId="234" fontId="10" fillId="58" borderId="0" xfId="0" applyNumberFormat="1" applyFont="1" applyFill="1" applyBorder="1" applyAlignment="1">
      <alignment horizontal="right"/>
    </xf>
    <xf numFmtId="235" fontId="10" fillId="58" borderId="0" xfId="0" applyNumberFormat="1" applyFont="1" applyFill="1" applyBorder="1" applyAlignment="1" applyProtection="1">
      <alignment horizontal="right"/>
    </xf>
    <xf numFmtId="178" fontId="10" fillId="58" borderId="19" xfId="0" applyNumberFormat="1" applyFont="1" applyFill="1" applyBorder="1" applyAlignment="1"/>
    <xf numFmtId="178" fontId="10" fillId="58" borderId="17" xfId="0" applyNumberFormat="1" applyFont="1" applyFill="1" applyBorder="1" applyAlignment="1"/>
    <xf numFmtId="234" fontId="10" fillId="58" borderId="22" xfId="0" applyNumberFormat="1" applyFont="1" applyFill="1" applyBorder="1" applyAlignment="1">
      <alignment horizontal="right"/>
    </xf>
    <xf numFmtId="235" fontId="10" fillId="58" borderId="22" xfId="0" applyNumberFormat="1" applyFont="1" applyFill="1" applyBorder="1" applyAlignment="1" applyProtection="1">
      <alignment horizontal="right"/>
    </xf>
    <xf numFmtId="234" fontId="10" fillId="58" borderId="17" xfId="0" applyNumberFormat="1" applyFont="1" applyFill="1" applyBorder="1" applyAlignment="1">
      <alignment horizontal="right"/>
    </xf>
    <xf numFmtId="234" fontId="6" fillId="0" borderId="6" xfId="0" applyNumberFormat="1" applyFont="1" applyBorder="1" applyAlignment="1">
      <alignment horizontal="right"/>
    </xf>
    <xf numFmtId="234" fontId="10" fillId="58" borderId="6" xfId="0" applyNumberFormat="1" applyFont="1" applyFill="1" applyBorder="1" applyAlignment="1">
      <alignment horizontal="right"/>
    </xf>
    <xf numFmtId="234" fontId="10" fillId="58" borderId="18" xfId="0" applyNumberFormat="1" applyFont="1" applyFill="1" applyBorder="1" applyAlignment="1">
      <alignment horizontal="right"/>
    </xf>
    <xf numFmtId="234" fontId="6" fillId="0" borderId="21" xfId="0" applyNumberFormat="1" applyFont="1" applyBorder="1" applyAlignment="1">
      <alignment horizontal="right"/>
    </xf>
    <xf numFmtId="234" fontId="10" fillId="58" borderId="21" xfId="0" applyNumberFormat="1" applyFont="1" applyFill="1" applyBorder="1" applyAlignment="1">
      <alignment horizontal="right"/>
    </xf>
    <xf numFmtId="234" fontId="10" fillId="58" borderId="19" xfId="0" applyNumberFormat="1" applyFont="1" applyFill="1" applyBorder="1" applyAlignment="1">
      <alignment horizontal="right"/>
    </xf>
    <xf numFmtId="234" fontId="6" fillId="0" borderId="16" xfId="0" applyNumberFormat="1" applyFont="1" applyBorder="1" applyAlignment="1">
      <alignment horizontal="right"/>
    </xf>
    <xf numFmtId="234" fontId="10" fillId="58" borderId="16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quotePrefix="1"/>
    <xf numFmtId="0" fontId="6" fillId="0" borderId="0" xfId="81" applyFont="1" applyFill="1" applyBorder="1" applyAlignment="1">
      <alignment horizontal="centerContinuous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3" fillId="0" borderId="15" xfId="69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78" fontId="6" fillId="0" borderId="24" xfId="0" applyNumberFormat="1" applyFont="1" applyFill="1" applyBorder="1" applyAlignment="1"/>
    <xf numFmtId="0" fontId="10" fillId="58" borderId="16" xfId="0" applyFont="1" applyFill="1" applyBorder="1" applyAlignment="1">
      <alignment vertical="center" wrapText="1"/>
    </xf>
    <xf numFmtId="178" fontId="10" fillId="26" borderId="6" xfId="0" applyNumberFormat="1" applyFont="1" applyFill="1" applyBorder="1" applyAlignment="1"/>
    <xf numFmtId="3" fontId="6" fillId="0" borderId="19" xfId="0" applyNumberFormat="1" applyFont="1" applyBorder="1" applyAlignment="1">
      <alignment vertical="center" wrapText="1"/>
    </xf>
    <xf numFmtId="178" fontId="6" fillId="0" borderId="17" xfId="0" applyNumberFormat="1" applyFont="1" applyFill="1" applyBorder="1" applyAlignment="1"/>
    <xf numFmtId="0" fontId="6" fillId="0" borderId="27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10" fillId="58" borderId="19" xfId="0" applyFont="1" applyFill="1" applyBorder="1" applyAlignment="1">
      <alignment vertical="center" wrapText="1"/>
    </xf>
    <xf numFmtId="0" fontId="10" fillId="58" borderId="23" xfId="0" applyFont="1" applyFill="1" applyBorder="1" applyAlignment="1"/>
    <xf numFmtId="188" fontId="10" fillId="58" borderId="28" xfId="0" applyNumberFormat="1" applyFont="1" applyFill="1" applyBorder="1" applyAlignment="1"/>
    <xf numFmtId="188" fontId="10" fillId="58" borderId="15" xfId="0" applyNumberFormat="1" applyFont="1" applyFill="1" applyBorder="1" applyAlignment="1"/>
    <xf numFmtId="3" fontId="10" fillId="58" borderId="19" xfId="0" applyNumberFormat="1" applyFont="1" applyFill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234" fontId="6" fillId="0" borderId="6" xfId="0" applyNumberFormat="1" applyFont="1" applyFill="1" applyBorder="1" applyAlignment="1">
      <alignment horizontal="right"/>
    </xf>
    <xf numFmtId="3" fontId="10" fillId="58" borderId="16" xfId="0" applyNumberFormat="1" applyFont="1" applyFill="1" applyBorder="1" applyProtection="1">
      <protection locked="0"/>
    </xf>
    <xf numFmtId="3" fontId="10" fillId="58" borderId="19" xfId="0" applyNumberFormat="1" applyFont="1" applyFill="1" applyBorder="1" applyAlignment="1" applyProtection="1">
      <alignment vertical="center"/>
      <protection locked="0"/>
    </xf>
    <xf numFmtId="234" fontId="10" fillId="58" borderId="22" xfId="0" applyNumberFormat="1" applyFont="1" applyFill="1" applyBorder="1" applyAlignment="1">
      <alignment horizontal="right" vertical="center"/>
    </xf>
    <xf numFmtId="234" fontId="10" fillId="58" borderId="17" xfId="0" applyNumberFormat="1" applyFont="1" applyFill="1" applyBorder="1" applyAlignment="1">
      <alignment horizontal="right" vertical="center"/>
    </xf>
    <xf numFmtId="235" fontId="10" fillId="58" borderId="22" xfId="0" applyNumberFormat="1" applyFont="1" applyFill="1" applyBorder="1" applyAlignment="1" applyProtection="1">
      <alignment horizontal="right" vertical="center"/>
    </xf>
    <xf numFmtId="234" fontId="10" fillId="58" borderId="18" xfId="0" applyNumberFormat="1" applyFont="1" applyFill="1" applyBorder="1" applyAlignment="1">
      <alignment horizontal="right" vertical="center"/>
    </xf>
    <xf numFmtId="234" fontId="10" fillId="58" borderId="1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right"/>
      <protection locked="0"/>
    </xf>
    <xf numFmtId="0" fontId="3" fillId="0" borderId="0" xfId="159"/>
    <xf numFmtId="0" fontId="9" fillId="0" borderId="0" xfId="159" applyFont="1"/>
    <xf numFmtId="0" fontId="4" fillId="0" borderId="0" xfId="0" applyFont="1" applyBorder="1" applyAlignment="1"/>
    <xf numFmtId="0" fontId="4" fillId="0" borderId="0" xfId="0" applyFont="1" applyBorder="1"/>
    <xf numFmtId="0" fontId="92" fillId="0" borderId="0" xfId="69" applyFont="1" applyAlignment="1" applyProtection="1"/>
    <xf numFmtId="0" fontId="30" fillId="0" borderId="0" xfId="69" applyFont="1" applyAlignment="1" applyProtection="1"/>
    <xf numFmtId="0" fontId="30" fillId="0" borderId="0" xfId="207" quotePrefix="1" applyAlignment="1" applyProtection="1">
      <alignment horizontal="left" indent="1"/>
    </xf>
    <xf numFmtId="0" fontId="24" fillId="0" borderId="0" xfId="0" applyFont="1"/>
    <xf numFmtId="178" fontId="6" fillId="0" borderId="19" xfId="0" applyNumberFormat="1" applyFont="1" applyBorder="1" applyAlignment="1">
      <alignment horizontal="center"/>
    </xf>
    <xf numFmtId="178" fontId="0" fillId="0" borderId="20" xfId="0" applyNumberForma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92" fillId="0" borderId="0" xfId="69" applyFont="1" applyFill="1" applyBorder="1" applyAlignment="1" applyProtection="1">
      <alignment horizontal="left"/>
    </xf>
    <xf numFmtId="0" fontId="3" fillId="0" borderId="0" xfId="159" applyAlignment="1" applyProtection="1">
      <alignment wrapText="1"/>
    </xf>
    <xf numFmtId="0" fontId="3" fillId="0" borderId="0" xfId="159" applyProtection="1"/>
    <xf numFmtId="0" fontId="9" fillId="0" borderId="0" xfId="159" applyFont="1" applyAlignment="1" applyProtection="1">
      <alignment wrapText="1"/>
    </xf>
    <xf numFmtId="0" fontId="29" fillId="0" borderId="0" xfId="159" applyFont="1" applyProtection="1"/>
    <xf numFmtId="0" fontId="29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</xf>
    <xf numFmtId="0" fontId="29" fillId="0" borderId="0" xfId="159" applyFont="1" applyAlignment="1" applyProtection="1">
      <alignment horizontal="left" vertical="center"/>
    </xf>
    <xf numFmtId="0" fontId="6" fillId="0" borderId="0" xfId="159" applyFont="1" applyAlignment="1" applyProtection="1">
      <alignment horizontal="left" vertical="center"/>
    </xf>
    <xf numFmtId="0" fontId="10" fillId="0" borderId="0" xfId="159" applyFont="1" applyAlignment="1" applyProtection="1">
      <alignment vertical="center"/>
    </xf>
    <xf numFmtId="0" fontId="3" fillId="0" borderId="0" xfId="159" applyAlignment="1" applyProtection="1">
      <alignment vertical="center"/>
    </xf>
    <xf numFmtId="0" fontId="13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  <protection locked="0"/>
    </xf>
    <xf numFmtId="0" fontId="95" fillId="0" borderId="0" xfId="221" applyFont="1" applyProtection="1"/>
    <xf numFmtId="1" fontId="11" fillId="0" borderId="0" xfId="0" applyNumberFormat="1" applyFont="1" applyFill="1" applyBorder="1" applyAlignment="1">
      <alignment horizontal="right" indent="1"/>
    </xf>
    <xf numFmtId="193" fontId="11" fillId="0" borderId="0" xfId="0" applyNumberFormat="1" applyFont="1" applyFill="1"/>
    <xf numFmtId="165" fontId="9" fillId="0" borderId="0" xfId="0" applyNumberFormat="1" applyFont="1" applyFill="1"/>
    <xf numFmtId="179" fontId="6" fillId="0" borderId="0" xfId="0" applyNumberFormat="1" applyFont="1" applyFill="1" applyBorder="1" applyAlignment="1">
      <alignment horizontal="right"/>
    </xf>
    <xf numFmtId="179" fontId="6" fillId="0" borderId="0" xfId="0" applyNumberFormat="1" applyFont="1" applyBorder="1" applyAlignment="1">
      <alignment horizontal="right"/>
    </xf>
    <xf numFmtId="0" fontId="6" fillId="0" borderId="0" xfId="0" applyFont="1" applyFill="1"/>
    <xf numFmtId="0" fontId="88" fillId="0" borderId="0" xfId="0" applyFont="1" applyFill="1"/>
    <xf numFmtId="165" fontId="25" fillId="0" borderId="0" xfId="0" applyNumberFormat="1" applyFont="1" applyFill="1"/>
    <xf numFmtId="164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0" fontId="96" fillId="0" borderId="0" xfId="69" quotePrefix="1" applyFont="1" applyAlignment="1" applyProtection="1"/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6" fillId="0" borderId="18" xfId="81" applyFont="1" applyFill="1" applyBorder="1" applyAlignment="1">
      <alignment horizontal="center" vertical="center" wrapText="1"/>
    </xf>
    <xf numFmtId="0" fontId="4" fillId="0" borderId="0" xfId="0" applyFont="1"/>
    <xf numFmtId="0" fontId="30" fillId="0" borderId="0" xfId="207" quotePrefix="1" applyAlignment="1" applyProtection="1">
      <alignment horizontal="left" vertical="top" indent="1"/>
    </xf>
    <xf numFmtId="0" fontId="92" fillId="0" borderId="0" xfId="69" applyFont="1" applyAlignment="1" applyProtection="1">
      <alignment horizontal="left"/>
    </xf>
    <xf numFmtId="0" fontId="9" fillId="0" borderId="0" xfId="69" applyFont="1" applyAlignment="1" applyProtection="1">
      <alignment horizontal="left"/>
    </xf>
    <xf numFmtId="178" fontId="4" fillId="0" borderId="0" xfId="0" applyNumberFormat="1" applyFont="1" applyFill="1" applyBorder="1"/>
    <xf numFmtId="0" fontId="10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14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center" vertical="top" textRotation="180"/>
    </xf>
    <xf numFmtId="0" fontId="13" fillId="0" borderId="0" xfId="159" applyFont="1" applyAlignment="1" applyProtection="1">
      <alignment horizontal="left" wrapText="1"/>
    </xf>
    <xf numFmtId="0" fontId="31" fillId="0" borderId="0" xfId="0" applyFont="1" applyAlignment="1">
      <alignment horizontal="center" vertical="top" textRotation="180"/>
    </xf>
    <xf numFmtId="0" fontId="30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0" fontId="30" fillId="0" borderId="0" xfId="69" applyFont="1" applyAlignment="1" applyProtection="1">
      <alignment horizontal="left" wrapText="1"/>
    </xf>
    <xf numFmtId="0" fontId="92" fillId="0" borderId="0" xfId="69" applyFont="1" applyAlignment="1" applyProtection="1">
      <alignment horizontal="left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/>
    </xf>
    <xf numFmtId="178" fontId="11" fillId="0" borderId="28" xfId="0" applyNumberFormat="1" applyFont="1" applyBorder="1" applyAlignment="1">
      <alignment horizontal="center" vertical="center"/>
    </xf>
    <xf numFmtId="178" fontId="6" fillId="0" borderId="25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78" fontId="6" fillId="0" borderId="19" xfId="0" applyNumberFormat="1" applyFont="1" applyFill="1" applyBorder="1" applyAlignment="1">
      <alignment horizontal="center"/>
    </xf>
    <xf numFmtId="178" fontId="6" fillId="0" borderId="22" xfId="0" applyNumberFormat="1" applyFont="1" applyFill="1" applyBorder="1" applyAlignment="1">
      <alignment horizontal="center"/>
    </xf>
    <xf numFmtId="178" fontId="6" fillId="0" borderId="27" xfId="0" applyNumberFormat="1" applyFont="1" applyBorder="1" applyAlignment="1">
      <alignment horizontal="right" vertical="center" indent="1"/>
    </xf>
    <xf numFmtId="178" fontId="6" fillId="0" borderId="20" xfId="0" applyNumberFormat="1" applyFont="1" applyBorder="1" applyAlignment="1">
      <alignment horizontal="right" vertical="center" indent="1"/>
    </xf>
    <xf numFmtId="178" fontId="6" fillId="0" borderId="23" xfId="0" applyNumberFormat="1" applyFont="1" applyBorder="1" applyAlignment="1">
      <alignment horizontal="right" vertical="center" indent="1"/>
    </xf>
    <xf numFmtId="178" fontId="6" fillId="0" borderId="15" xfId="0" applyNumberFormat="1" applyFont="1" applyBorder="1" applyAlignment="1">
      <alignment horizontal="right" vertical="center" indent="1"/>
    </xf>
    <xf numFmtId="178" fontId="0" fillId="0" borderId="28" xfId="0" applyNumberFormat="1" applyBorder="1" applyAlignment="1">
      <alignment horizontal="center" vertical="center" wrapText="1"/>
    </xf>
    <xf numFmtId="178" fontId="6" fillId="0" borderId="25" xfId="0" applyNumberFormat="1" applyFont="1" applyFill="1" applyBorder="1" applyAlignment="1">
      <alignment horizontal="center" vertical="center" wrapText="1"/>
    </xf>
    <xf numFmtId="178" fontId="6" fillId="0" borderId="28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wrapText="1"/>
    </xf>
    <xf numFmtId="178" fontId="0" fillId="0" borderId="23" xfId="0" applyNumberFormat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 vertical="center" textRotation="90"/>
    </xf>
    <xf numFmtId="178" fontId="6" fillId="0" borderId="21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6" fillId="0" borderId="20" xfId="0" applyNumberFormat="1" applyFont="1" applyBorder="1" applyAlignment="1">
      <alignment horizontal="left" vertical="center" indent="1"/>
    </xf>
    <xf numFmtId="178" fontId="6" fillId="0" borderId="26" xfId="0" applyNumberFormat="1" applyFont="1" applyBorder="1" applyAlignment="1">
      <alignment horizontal="left" vertical="center" indent="1"/>
    </xf>
    <xf numFmtId="178" fontId="6" fillId="0" borderId="15" xfId="0" applyNumberFormat="1" applyFont="1" applyBorder="1" applyAlignment="1">
      <alignment horizontal="left" vertical="center" indent="1"/>
    </xf>
    <xf numFmtId="178" fontId="6" fillId="0" borderId="24" xfId="0" applyNumberFormat="1" applyFont="1" applyBorder="1" applyAlignment="1">
      <alignment horizontal="left" vertical="center" indent="1"/>
    </xf>
    <xf numFmtId="178" fontId="6" fillId="0" borderId="25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/>
    </xf>
    <xf numFmtId="178" fontId="0" fillId="0" borderId="17" xfId="0" applyNumberFormat="1" applyBorder="1" applyAlignment="1">
      <alignment horizontal="center" vertical="center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16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3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6" fillId="0" borderId="27" xfId="0" applyNumberFormat="1" applyFon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23" xfId="0" applyNumberFormat="1" applyFont="1" applyBorder="1" applyAlignment="1">
      <alignment vertical="center"/>
    </xf>
    <xf numFmtId="178" fontId="0" fillId="0" borderId="24" xfId="0" applyNumberFormat="1" applyBorder="1" applyAlignment="1">
      <alignment vertical="center"/>
    </xf>
    <xf numFmtId="178" fontId="6" fillId="0" borderId="19" xfId="0" applyNumberFormat="1" applyFon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0" fillId="0" borderId="21" xfId="0" applyNumberFormat="1" applyBorder="1" applyAlignment="1">
      <alignment horizontal="center" vertical="center" textRotation="90"/>
    </xf>
    <xf numFmtId="178" fontId="0" fillId="0" borderId="28" xfId="0" applyNumberFormat="1" applyBorder="1" applyAlignment="1"/>
    <xf numFmtId="178" fontId="6" fillId="0" borderId="25" xfId="0" applyNumberFormat="1" applyFon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8" xfId="0" applyNumberFormat="1" applyBorder="1" applyAlignment="1">
      <alignment horizontal="center" vertical="center" textRotation="90" wrapText="1"/>
    </xf>
    <xf numFmtId="178" fontId="6" fillId="0" borderId="16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10" fillId="26" borderId="19" xfId="0" applyNumberFormat="1" applyFont="1" applyFill="1" applyBorder="1" applyAlignment="1">
      <alignment vertical="center"/>
    </xf>
    <xf numFmtId="178" fontId="24" fillId="26" borderId="17" xfId="0" applyNumberFormat="1" applyFont="1" applyFill="1" applyBorder="1" applyAlignment="1">
      <alignment vertical="center"/>
    </xf>
    <xf numFmtId="178" fontId="6" fillId="0" borderId="25" xfId="0" applyNumberFormat="1" applyFont="1" applyBorder="1" applyAlignment="1">
      <alignment horizontal="center"/>
    </xf>
    <xf numFmtId="178" fontId="0" fillId="0" borderId="21" xfId="0" applyNumberFormat="1" applyBorder="1" applyAlignment="1"/>
    <xf numFmtId="178" fontId="6" fillId="0" borderId="25" xfId="0" applyNumberFormat="1" applyFont="1" applyBorder="1" applyAlignment="1">
      <alignment horizontal="center" textRotation="90"/>
    </xf>
    <xf numFmtId="178" fontId="0" fillId="0" borderId="28" xfId="0" applyNumberFormat="1" applyBorder="1" applyAlignment="1">
      <alignment horizontal="center" vertical="center" textRotation="90"/>
    </xf>
    <xf numFmtId="178" fontId="11" fillId="0" borderId="19" xfId="0" applyNumberFormat="1" applyFont="1" applyBorder="1" applyAlignment="1">
      <alignment vertical="center" wrapText="1"/>
    </xf>
    <xf numFmtId="178" fontId="6" fillId="0" borderId="17" xfId="0" applyNumberFormat="1" applyFont="1" applyBorder="1" applyAlignment="1">
      <alignment vertical="center"/>
    </xf>
    <xf numFmtId="178" fontId="6" fillId="0" borderId="26" xfId="0" applyNumberFormat="1" applyFont="1" applyBorder="1" applyAlignment="1">
      <alignment vertical="center"/>
    </xf>
    <xf numFmtId="178" fontId="8" fillId="0" borderId="25" xfId="0" applyNumberFormat="1" applyFont="1" applyBorder="1" applyAlignment="1">
      <alignment horizontal="center" vertical="center" textRotation="90" wrapText="1"/>
    </xf>
    <xf numFmtId="178" fontId="8" fillId="0" borderId="21" xfId="0" applyNumberFormat="1" applyFont="1" applyBorder="1" applyAlignment="1">
      <alignment horizontal="center" vertical="center" textRotation="90" wrapText="1"/>
    </xf>
    <xf numFmtId="178" fontId="8" fillId="0" borderId="28" xfId="0" applyNumberFormat="1" applyFont="1" applyBorder="1" applyAlignment="1">
      <alignment horizontal="center" vertical="center" textRotation="90" wrapText="1"/>
    </xf>
    <xf numFmtId="178" fontId="6" fillId="0" borderId="24" xfId="0" applyNumberFormat="1" applyFont="1" applyBorder="1" applyAlignment="1">
      <alignment vertical="center"/>
    </xf>
    <xf numFmtId="178" fontId="10" fillId="26" borderId="19" xfId="0" applyNumberFormat="1" applyFont="1" applyFill="1" applyBorder="1" applyAlignment="1">
      <alignment vertical="center" wrapText="1"/>
    </xf>
    <xf numFmtId="178" fontId="24" fillId="26" borderId="17" xfId="0" applyNumberFormat="1" applyFont="1" applyFill="1" applyBorder="1" applyAlignment="1">
      <alignment vertical="center" wrapText="1"/>
    </xf>
    <xf numFmtId="178" fontId="6" fillId="0" borderId="17" xfId="0" applyNumberFormat="1" applyFont="1" applyFill="1" applyBorder="1" applyAlignment="1">
      <alignment horizontal="center"/>
    </xf>
    <xf numFmtId="178" fontId="6" fillId="0" borderId="19" xfId="0" applyNumberFormat="1" applyFont="1" applyBorder="1" applyAlignment="1">
      <alignment horizontal="center"/>
    </xf>
    <xf numFmtId="178" fontId="6" fillId="0" borderId="22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11" fillId="0" borderId="19" xfId="82" applyNumberFormat="1" applyFont="1" applyFill="1" applyBorder="1" applyAlignment="1">
      <alignment horizontal="center"/>
    </xf>
    <xf numFmtId="178" fontId="11" fillId="0" borderId="22" xfId="82" applyNumberFormat="1" applyFont="1" applyFill="1" applyBorder="1" applyAlignment="1">
      <alignment horizontal="center"/>
    </xf>
    <xf numFmtId="178" fontId="11" fillId="0" borderId="22" xfId="81" applyNumberFormat="1" applyFont="1" applyFill="1" applyBorder="1" applyAlignment="1">
      <alignment horizontal="center" vertical="center"/>
    </xf>
    <xf numFmtId="178" fontId="11" fillId="0" borderId="17" xfId="81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92" fillId="0" borderId="0" xfId="69" applyFont="1" applyAlignment="1" applyProtection="1">
      <alignment horizontal="left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90" fillId="0" borderId="0" xfId="0" applyFont="1" applyBorder="1" applyAlignment="1">
      <alignment horizontal="center" vertical="top" wrapText="1"/>
    </xf>
    <xf numFmtId="0" fontId="6" fillId="0" borderId="18" xfId="8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92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92" fillId="0" borderId="0" xfId="69" applyFont="1" applyBorder="1" applyAlignment="1" applyProtection="1">
      <alignment horizontal="left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7" xfId="81" applyFont="1" applyFill="1" applyBorder="1" applyAlignment="1">
      <alignment horizontal="center" vertical="center" wrapText="1"/>
    </xf>
    <xf numFmtId="0" fontId="11" fillId="0" borderId="23" xfId="81" applyFont="1" applyFill="1" applyBorder="1" applyAlignment="1">
      <alignment horizontal="center" vertical="center" wrapText="1"/>
    </xf>
    <xf numFmtId="0" fontId="11" fillId="0" borderId="25" xfId="82" applyFont="1" applyFill="1" applyBorder="1" applyAlignment="1">
      <alignment horizontal="center" vertical="center" wrapText="1"/>
    </xf>
    <xf numFmtId="0" fontId="11" fillId="0" borderId="28" xfId="82" applyFont="1" applyFill="1" applyBorder="1" applyAlignment="1">
      <alignment horizontal="center" vertical="center" wrapText="1"/>
    </xf>
    <xf numFmtId="0" fontId="11" fillId="0" borderId="25" xfId="81" applyFont="1" applyFill="1" applyBorder="1" applyAlignment="1">
      <alignment horizontal="center" vertical="center"/>
    </xf>
    <xf numFmtId="0" fontId="11" fillId="0" borderId="28" xfId="8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92" fillId="0" borderId="0" xfId="69" applyFont="1" applyFill="1" applyBorder="1" applyAlignment="1" applyProtection="1">
      <alignment horizontal="left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8" xfId="82" applyFont="1" applyFill="1" applyBorder="1" applyAlignment="1">
      <alignment horizontal="center" vertical="center" wrapText="1"/>
    </xf>
    <xf numFmtId="0" fontId="11" fillId="0" borderId="18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</cellXfs>
  <cellStyles count="222">
    <cellStyle name="0mitP" xfId="1"/>
    <cellStyle name="0mitP 2" xfId="132"/>
    <cellStyle name="0mitP 3" xfId="92"/>
    <cellStyle name="0ohneP" xfId="2"/>
    <cellStyle name="0ohneP 2" xfId="133"/>
    <cellStyle name="0ohneP 3" xfId="93"/>
    <cellStyle name="10mitP" xfId="3"/>
    <cellStyle name="10mitP 2" xfId="134"/>
    <cellStyle name="10mitP 3" xfId="94"/>
    <cellStyle name="12mitP" xfId="4"/>
    <cellStyle name="12mitP 2" xfId="135"/>
    <cellStyle name="12mitP 3" xfId="95"/>
    <cellStyle name="12ohneP" xfId="5"/>
    <cellStyle name="12ohneP 2" xfId="136"/>
    <cellStyle name="12ohneP 3" xfId="96"/>
    <cellStyle name="13mitP" xfId="6"/>
    <cellStyle name="13mitP 2" xfId="137"/>
    <cellStyle name="13mitP 3" xfId="97"/>
    <cellStyle name="1mitP" xfId="7"/>
    <cellStyle name="1mitP 2" xfId="98"/>
    <cellStyle name="1ohneP" xfId="8"/>
    <cellStyle name="20 % - Akzent1" xfId="164" builtinId="30" customBuiltin="1"/>
    <cellStyle name="20 % - Akzent2" xfId="167" builtinId="34" customBuiltin="1"/>
    <cellStyle name="20 % - Akzent3" xfId="170" builtinId="38" customBuiltin="1"/>
    <cellStyle name="20 % - Akzent4" xfId="173" builtinId="42" customBuiltin="1"/>
    <cellStyle name="20 % - Akzent5" xfId="176" builtinId="46" customBuiltin="1"/>
    <cellStyle name="20 % - Akzent6" xfId="179" builtinId="50" customBuiltin="1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2x indented GHG Textfiels" xfId="17"/>
    <cellStyle name="3mitP" xfId="18"/>
    <cellStyle name="3mitP 2" xfId="138"/>
    <cellStyle name="3mitP 3" xfId="99"/>
    <cellStyle name="3ohneP" xfId="19"/>
    <cellStyle name="3ohneP 2" xfId="100"/>
    <cellStyle name="40 % - Akzent1" xfId="165" builtinId="31" customBuiltin="1"/>
    <cellStyle name="40 % - Akzent2" xfId="168" builtinId="35" customBuiltin="1"/>
    <cellStyle name="40 % - Akzent3" xfId="171" builtinId="39" customBuiltin="1"/>
    <cellStyle name="40 % - Akzent4" xfId="174" builtinId="43" customBuiltin="1"/>
    <cellStyle name="40 % - Akzent5" xfId="177" builtinId="47" customBuiltin="1"/>
    <cellStyle name="40 % - Akzent6" xfId="180" builtinId="51" customBuiltin="1"/>
    <cellStyle name="40% - Akzent1" xfId="20"/>
    <cellStyle name="40% - Akzent2" xfId="21"/>
    <cellStyle name="40% - Akzent3" xfId="22"/>
    <cellStyle name="40% - Akzent4" xfId="23"/>
    <cellStyle name="40% - Akzent5" xfId="24"/>
    <cellStyle name="40% - Akzent6" xfId="25"/>
    <cellStyle name="4mitP" xfId="26"/>
    <cellStyle name="4mitP 2" xfId="101"/>
    <cellStyle name="4ohneP" xfId="27"/>
    <cellStyle name="5x indented GHG Textfiels" xfId="28"/>
    <cellStyle name="60 % - Akzent1" xfId="166" builtinId="32" customBuiltin="1"/>
    <cellStyle name="60 % - Akzent2" xfId="169" builtinId="36" customBuiltin="1"/>
    <cellStyle name="60 % - Akzent2 2" xfId="157"/>
    <cellStyle name="60 % - Akzent3" xfId="172" builtinId="40" customBuiltin="1"/>
    <cellStyle name="60 % - Akzent4" xfId="175" builtinId="44" customBuiltin="1"/>
    <cellStyle name="60 % - Akzent5" xfId="178" builtinId="48" customBuiltin="1"/>
    <cellStyle name="60 % - Akzent6" xfId="181" builtinId="52" customBuiltin="1"/>
    <cellStyle name="60% - Akzent1" xfId="29"/>
    <cellStyle name="60% - Akzent2" xfId="30"/>
    <cellStyle name="60% - Akzent3" xfId="31"/>
    <cellStyle name="60% - Akzent4" xfId="32"/>
    <cellStyle name="60% - Akzent5" xfId="33"/>
    <cellStyle name="60% - Akzent6" xfId="34"/>
    <cellStyle name="6mitP" xfId="35"/>
    <cellStyle name="6mitP 2" xfId="139"/>
    <cellStyle name="6mitP 3" xfId="102"/>
    <cellStyle name="6ohneP" xfId="36"/>
    <cellStyle name="6ohneP 2" xfId="140"/>
    <cellStyle name="6ohneP 3" xfId="103"/>
    <cellStyle name="7mitP" xfId="37"/>
    <cellStyle name="7mitP 2" xfId="141"/>
    <cellStyle name="7mitP 3" xfId="104"/>
    <cellStyle name="9mitP" xfId="38"/>
    <cellStyle name="9mitP 2" xfId="142"/>
    <cellStyle name="9mitP 3" xfId="105"/>
    <cellStyle name="9ohneP" xfId="39"/>
    <cellStyle name="9ohneP 2" xfId="143"/>
    <cellStyle name="9ohneP 3" xfId="106"/>
    <cellStyle name="A4 Auto Format" xfId="40"/>
    <cellStyle name="A4 Gg" xfId="41"/>
    <cellStyle name="A4 Gg 2" xfId="210"/>
    <cellStyle name="A4 kg" xfId="42"/>
    <cellStyle name="A4 kg 2" xfId="211"/>
    <cellStyle name="A4 kt" xfId="43"/>
    <cellStyle name="A4 kt 2" xfId="212"/>
    <cellStyle name="A4 No Format" xfId="44"/>
    <cellStyle name="A4 Normal" xfId="45"/>
    <cellStyle name="A4 Stck" xfId="46"/>
    <cellStyle name="A4 Stck 2" xfId="213"/>
    <cellStyle name="A4 Stk" xfId="47"/>
    <cellStyle name="A4 Stk 2" xfId="214"/>
    <cellStyle name="A4 T.Stk" xfId="48"/>
    <cellStyle name="A4 T.Stk 2" xfId="215"/>
    <cellStyle name="A4 TJ" xfId="49"/>
    <cellStyle name="A4 TJ 2" xfId="216"/>
    <cellStyle name="A4 TStk" xfId="50"/>
    <cellStyle name="A4 TStk 2" xfId="217"/>
    <cellStyle name="A4 Year" xfId="51"/>
    <cellStyle name="A4 Year 2" xfId="218"/>
    <cellStyle name="Akzent1" xfId="52" builtinId="29" customBuiltin="1"/>
    <cellStyle name="Akzent1 2" xfId="200"/>
    <cellStyle name="Akzent2" xfId="53" builtinId="33" customBuiltin="1"/>
    <cellStyle name="Akzent2 2" xfId="201"/>
    <cellStyle name="Akzent3" xfId="54" builtinId="37" customBuiltin="1"/>
    <cellStyle name="Akzent3 2" xfId="202"/>
    <cellStyle name="Akzent4" xfId="55" builtinId="41" customBuiltin="1"/>
    <cellStyle name="Akzent4 2" xfId="203"/>
    <cellStyle name="Akzent5" xfId="56" builtinId="45" customBuiltin="1"/>
    <cellStyle name="Akzent5 2" xfId="204"/>
    <cellStyle name="Akzent6" xfId="57" builtinId="49" customBuiltin="1"/>
    <cellStyle name="Akzent6 2" xfId="205"/>
    <cellStyle name="Ausgabe" xfId="58" builtinId="21" customBuiltin="1"/>
    <cellStyle name="Ausgabe 2" xfId="192"/>
    <cellStyle name="BasisDreiNK" xfId="107"/>
    <cellStyle name="BasisDreiNK 2" xfId="144"/>
    <cellStyle name="BasisEineNK" xfId="108"/>
    <cellStyle name="BasisEineNK 2" xfId="145"/>
    <cellStyle name="BasisOhneNK" xfId="59"/>
    <cellStyle name="BasisStandard" xfId="109"/>
    <cellStyle name="BasisStandard 2" xfId="146"/>
    <cellStyle name="BasisZweiNK" xfId="110"/>
    <cellStyle name="BasisZweiNK 2" xfId="147"/>
    <cellStyle name="Berechnung" xfId="60" builtinId="22" customBuiltin="1"/>
    <cellStyle name="Berechnung 2" xfId="193"/>
    <cellStyle name="Besuchter Hyperlink" xfId="209" builtinId="9" customBuiltin="1"/>
    <cellStyle name="Bilanz" xfId="61"/>
    <cellStyle name="Bilanz 2" xfId="219"/>
    <cellStyle name="Bold GHG Numbers (0.00)" xfId="62"/>
    <cellStyle name="Eingabe" xfId="63" builtinId="20" customBuiltin="1"/>
    <cellStyle name="Eingabe 2" xfId="191"/>
    <cellStyle name="Ergebnis" xfId="64" builtinId="25" customBuiltin="1"/>
    <cellStyle name="Ergebnis 2" xfId="199"/>
    <cellStyle name="Erklärender Text" xfId="65" builtinId="53" customBuiltin="1"/>
    <cellStyle name="Erklärender Text 2" xfId="198"/>
    <cellStyle name="Euro" xfId="66"/>
    <cellStyle name="Fuss" xfId="111"/>
    <cellStyle name="Fuss 2" xfId="148"/>
    <cellStyle name="Gut" xfId="67" builtinId="26" customBuiltin="1"/>
    <cellStyle name="Gut 2" xfId="188"/>
    <cellStyle name="Haupttitel" xfId="112"/>
    <cellStyle name="Headline" xfId="68"/>
    <cellStyle name="Hyperlink" xfId="69" builtinId="8"/>
    <cellStyle name="Hyperlink 2" xfId="114"/>
    <cellStyle name="Hyperlink 2 2" xfId="115"/>
    <cellStyle name="Hyperlink 2 3" xfId="162"/>
    <cellStyle name="Hyperlink 2 4" xfId="221"/>
    <cellStyle name="Hyperlink 3" xfId="113"/>
    <cellStyle name="Hyperlink 4" xfId="163"/>
    <cellStyle name="Hyperlink 5" xfId="207"/>
    <cellStyle name="InhaltNormal" xfId="116"/>
    <cellStyle name="InhaltNormal 2" xfId="149"/>
    <cellStyle name="Jahr" xfId="117"/>
    <cellStyle name="Jahr 2" xfId="150"/>
    <cellStyle name="Komma 2" xfId="206"/>
    <cellStyle name="Link 2" xfId="158"/>
    <cellStyle name="LinkGemVeroeff" xfId="118"/>
    <cellStyle name="LinkGemVeroeffFett" xfId="119"/>
    <cellStyle name="Messziffer" xfId="120"/>
    <cellStyle name="Messziffer 2" xfId="151"/>
    <cellStyle name="MesszifferD" xfId="121"/>
    <cellStyle name="MesszifferD 2" xfId="152"/>
    <cellStyle name="mitP" xfId="70"/>
    <cellStyle name="Neutral" xfId="71" builtinId="28" customBuiltin="1"/>
    <cellStyle name="Neutral 2" xfId="190"/>
    <cellStyle name="Noch" xfId="122"/>
    <cellStyle name="Normal GHG Numbers (0.00)" xfId="72"/>
    <cellStyle name="Normal GHG Textfiels Bold" xfId="73"/>
    <cellStyle name="Normal GHG whole table" xfId="74"/>
    <cellStyle name="Normal GHG-Shade" xfId="75"/>
    <cellStyle name="Normal GHG-Shade 2" xfId="220"/>
    <cellStyle name="Normal_HELP" xfId="76"/>
    <cellStyle name="Notiz" xfId="77" builtinId="10" customBuiltin="1"/>
    <cellStyle name="Notiz 2" xfId="197"/>
    <cellStyle name="ohneP" xfId="78"/>
    <cellStyle name="Pattern" xfId="79"/>
    <cellStyle name="ProzVeränderung" xfId="123"/>
    <cellStyle name="ProzVeränderung 2" xfId="153"/>
    <cellStyle name="Schlecht" xfId="80" builtinId="27" customBuiltin="1"/>
    <cellStyle name="Schlecht 2" xfId="189"/>
    <cellStyle name="Standard" xfId="0" builtinId="0"/>
    <cellStyle name="Standard 2" xfId="124"/>
    <cellStyle name="Standard 2 2" xfId="129"/>
    <cellStyle name="Standard 2 3" xfId="154"/>
    <cellStyle name="Standard 2 4" xfId="159"/>
    <cellStyle name="Standard 3" xfId="125"/>
    <cellStyle name="Standard 3 2" xfId="155"/>
    <cellStyle name="Standard 3 3" xfId="160"/>
    <cellStyle name="Standard 4" xfId="130"/>
    <cellStyle name="Standard 4 2" xfId="156"/>
    <cellStyle name="Standard 4 3" xfId="161"/>
    <cellStyle name="Standard 5" xfId="131"/>
    <cellStyle name="Standard 6" xfId="182"/>
    <cellStyle name="Standard_EBI94" xfId="81"/>
    <cellStyle name="Standard_Vorlage.Temperaturbereinigung.Energiebilanz" xfId="82"/>
    <cellStyle name="Überschrift" xfId="83" builtinId="15" customBuiltin="1"/>
    <cellStyle name="Überschrift 1" xfId="84" builtinId="16" customBuiltin="1"/>
    <cellStyle name="Überschrift 1 2" xfId="184"/>
    <cellStyle name="Überschrift 2" xfId="85" builtinId="17" customBuiltin="1"/>
    <cellStyle name="Überschrift 2 2" xfId="185"/>
    <cellStyle name="Überschrift 3" xfId="86" builtinId="18" customBuiltin="1"/>
    <cellStyle name="Überschrift 3 2" xfId="186"/>
    <cellStyle name="Überschrift 4" xfId="87" builtinId="19" customBuiltin="1"/>
    <cellStyle name="Überschrift 4 2" xfId="187"/>
    <cellStyle name="Überschrift 5" xfId="183"/>
    <cellStyle name="Untertitel" xfId="126"/>
    <cellStyle name="Verknüpfte Zelle" xfId="88" builtinId="24" customBuiltin="1"/>
    <cellStyle name="Verknüpfte Zelle 2" xfId="194"/>
    <cellStyle name="Währung 2" xfId="208"/>
    <cellStyle name="Warnender Text" xfId="89" builtinId="11" customBuiltin="1"/>
    <cellStyle name="Warnender Text 2" xfId="196"/>
    <cellStyle name="zelle mit Rand" xfId="127"/>
    <cellStyle name="Zelle überprüfen" xfId="90" builtinId="23" customBuiltin="1"/>
    <cellStyle name="Zelle überprüfen 2" xfId="195"/>
    <cellStyle name="Zwischentitel" xfId="128"/>
    <cellStyle name="Обычный_2++" xfId="9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E4100"/>
      <color rgb="FFFFA623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0555477458971"/>
          <c:y val="4.7872402593607921E-2"/>
          <c:w val="0.7789487696960804"/>
          <c:h val="0.7872350648726637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Titel!$E$13:$E$42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2018p</c:v>
                </c:pt>
                <c:pt idx="29">
                  <c:v>2019p</c:v>
                </c:pt>
              </c:strCache>
            </c:strRef>
          </c:cat>
          <c:val>
            <c:numRef>
              <c:f>Titel!$F$13:$F$42</c:f>
              <c:numCache>
                <c:formatCode>#\ ##0\ \ \ </c:formatCode>
                <c:ptCount val="30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316585.30499999999</c:v>
                </c:pt>
                <c:pt idx="14">
                  <c:v>305477.22600000002</c:v>
                </c:pt>
                <c:pt idx="15">
                  <c:v>297784.03999999998</c:v>
                </c:pt>
                <c:pt idx="16">
                  <c:v>303895.52299999999</c:v>
                </c:pt>
                <c:pt idx="17">
                  <c:v>270295.245</c:v>
                </c:pt>
                <c:pt idx="18">
                  <c:v>286331.57900000003</c:v>
                </c:pt>
                <c:pt idx="19">
                  <c:v>282490.50900000002</c:v>
                </c:pt>
                <c:pt idx="20">
                  <c:v>308383.55099999998</c:v>
                </c:pt>
                <c:pt idx="21">
                  <c:v>275414.91600000003</c:v>
                </c:pt>
                <c:pt idx="22">
                  <c:v>278784.02299999999</c:v>
                </c:pt>
                <c:pt idx="23">
                  <c:v>288983.39899999998</c:v>
                </c:pt>
                <c:pt idx="24">
                  <c:v>270249.59299999999</c:v>
                </c:pt>
                <c:pt idx="25">
                  <c:v>263153.326</c:v>
                </c:pt>
                <c:pt idx="26">
                  <c:v>270499.67300000001</c:v>
                </c:pt>
                <c:pt idx="27">
                  <c:v>269040.74800000002</c:v>
                </c:pt>
                <c:pt idx="28">
                  <c:v>265499.47499999998</c:v>
                </c:pt>
                <c:pt idx="29">
                  <c:v>261771.519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Titel!$E$13:$E$42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2018p</c:v>
                </c:pt>
                <c:pt idx="29">
                  <c:v>2019p</c:v>
                </c:pt>
              </c:strCache>
            </c:strRef>
          </c:cat>
          <c:val>
            <c:numRef>
              <c:f>Titel!$G$13:$G$42</c:f>
              <c:numCache>
                <c:formatCode>#\ ##0\ \ \ </c:formatCode>
                <c:ptCount val="30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275859.16899999999</c:v>
                </c:pt>
                <c:pt idx="14">
                  <c:v>270590.07</c:v>
                </c:pt>
                <c:pt idx="15">
                  <c:v>259120.78700000001</c:v>
                </c:pt>
                <c:pt idx="16">
                  <c:v>264187.36099999998</c:v>
                </c:pt>
                <c:pt idx="17">
                  <c:v>232462.70199999999</c:v>
                </c:pt>
                <c:pt idx="18">
                  <c:v>247916.67600000001</c:v>
                </c:pt>
                <c:pt idx="19">
                  <c:v>249245.46299999999</c:v>
                </c:pt>
                <c:pt idx="20">
                  <c:v>270980.76199999999</c:v>
                </c:pt>
                <c:pt idx="21">
                  <c:v>241218.05799999999</c:v>
                </c:pt>
                <c:pt idx="22">
                  <c:v>243593.36900000001</c:v>
                </c:pt>
                <c:pt idx="23">
                  <c:v>252085.23199999999</c:v>
                </c:pt>
                <c:pt idx="24">
                  <c:v>233467.503</c:v>
                </c:pt>
                <c:pt idx="25">
                  <c:v>228696.984</c:v>
                </c:pt>
                <c:pt idx="26">
                  <c:v>235894.633</c:v>
                </c:pt>
                <c:pt idx="27">
                  <c:v>235805.83300000001</c:v>
                </c:pt>
                <c:pt idx="28">
                  <c:v>234003.83199999999</c:v>
                </c:pt>
                <c:pt idx="29">
                  <c:v>230993.25399999999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57088"/>
        <c:axId val="124059008"/>
      </c:lineChart>
      <c:catAx>
        <c:axId val="12405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0590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24059008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\ 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057088"/>
        <c:crosses val="autoZero"/>
        <c:crossBetween val="between"/>
        <c:majorUnit val="20000"/>
        <c:minorUnit val="20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60960</xdr:rowOff>
    </xdr:from>
    <xdr:to>
      <xdr:col>2</xdr:col>
      <xdr:colOff>3619500</xdr:colOff>
      <xdr:row>30</xdr:row>
      <xdr:rowOff>76200</xdr:rowOff>
    </xdr:to>
    <xdr:graphicFrame macro="">
      <xdr:nvGraphicFramePr>
        <xdr:cNvPr id="123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2148840</xdr:colOff>
      <xdr:row>17</xdr:row>
      <xdr:rowOff>160020</xdr:rowOff>
    </xdr:from>
    <xdr:to>
      <xdr:col>2</xdr:col>
      <xdr:colOff>3429000</xdr:colOff>
      <xdr:row>18</xdr:row>
      <xdr:rowOff>152400</xdr:rowOff>
    </xdr:to>
    <xdr:sp macro="" textlink="">
      <xdr:nvSpPr>
        <xdr:cNvPr id="12292" name="Text Box 4"/>
        <xdr:cNvSpPr txBox="1">
          <a:spLocks noChangeArrowheads="1"/>
        </xdr:cNvSpPr>
      </xdr:nvSpPr>
      <xdr:spPr bwMode="auto">
        <a:xfrm>
          <a:off x="4549140" y="6263640"/>
          <a:ext cx="1280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716280</xdr:colOff>
      <xdr:row>20</xdr:row>
      <xdr:rowOff>160020</xdr:rowOff>
    </xdr:from>
    <xdr:to>
      <xdr:col>2</xdr:col>
      <xdr:colOff>2080260</xdr:colOff>
      <xdr:row>21</xdr:row>
      <xdr:rowOff>144780</xdr:rowOff>
    </xdr:to>
    <xdr:sp macro="" textlink="">
      <xdr:nvSpPr>
        <xdr:cNvPr id="12293" name="Text Box 5"/>
        <xdr:cNvSpPr txBox="1">
          <a:spLocks noChangeArrowheads="1"/>
        </xdr:cNvSpPr>
      </xdr:nvSpPr>
      <xdr:spPr bwMode="auto">
        <a:xfrm>
          <a:off x="3116580" y="6766560"/>
          <a:ext cx="136398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absolute">
    <xdr:from>
      <xdr:col>1</xdr:col>
      <xdr:colOff>2057400</xdr:colOff>
      <xdr:row>5</xdr:row>
      <xdr:rowOff>327660</xdr:rowOff>
    </xdr:from>
    <xdr:to>
      <xdr:col>2</xdr:col>
      <xdr:colOff>68580</xdr:colOff>
      <xdr:row>6</xdr:row>
      <xdr:rowOff>68580</xdr:rowOff>
    </xdr:to>
    <xdr:pic>
      <xdr:nvPicPr>
        <xdr:cNvPr id="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3939540</xdr:colOff>
      <xdr:row>0</xdr:row>
      <xdr:rowOff>0</xdr:rowOff>
    </xdr:from>
    <xdr:to>
      <xdr:col>3</xdr:col>
      <xdr:colOff>182880</xdr:colOff>
      <xdr:row>0</xdr:row>
      <xdr:rowOff>762000</xdr:rowOff>
    </xdr:to>
    <xdr:sp macro="" textlink="" fLocksText="0">
      <xdr:nvSpPr>
        <xdr:cNvPr id="4" name="Text Box 1"/>
        <xdr:cNvSpPr txBox="1">
          <a:spLocks noChangeArrowheads="1"/>
        </xdr:cNvSpPr>
      </xdr:nvSpPr>
      <xdr:spPr bwMode="auto">
        <a:xfrm>
          <a:off x="448818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IV 5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38100</xdr:rowOff>
        </xdr:from>
        <xdr:to>
          <xdr:col>8</xdr:col>
          <xdr:colOff>7620</xdr:colOff>
          <xdr:row>59</xdr:row>
          <xdr:rowOff>160020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15240</xdr:rowOff>
        </xdr:from>
        <xdr:to>
          <xdr:col>7</xdr:col>
          <xdr:colOff>754380</xdr:colOff>
          <xdr:row>119</xdr:row>
          <xdr:rowOff>106680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2" name="Text 32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3" name="Text 34"/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4" name="Text 38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" name="Text 42"/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" name="Text 43"/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7" name="Text 32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8" name="Text 34"/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9" name="Text 38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0" name="Text 32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1" name="Text 34"/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2" name="Text 38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6145" name="Text 32"/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6146" name="Text 34"/>
        <xdr:cNvSpPr txBox="1">
          <a:spLocks noChangeArrowheads="1"/>
        </xdr:cNvSpPr>
      </xdr:nvSpPr>
      <xdr:spPr bwMode="auto">
        <a:xfrm>
          <a:off x="91211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6147" name="Text 38"/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149" name="Text 42"/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150" name="Text 43"/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3" name="Text 32"/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/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5" name="Text 38"/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6" name="Text 32"/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7" name="Text 34"/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8" name="Text 38"/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2" name="Text 32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3" name="Text 34"/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4" name="Text 38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" name="Text 42"/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" name="Text 43"/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7" name="Text 32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8" name="Text 34"/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9" name="Text 38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0" name="Text 32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1" name="Text 34"/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2" name="Text 38"/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0</xdr:rowOff>
    </xdr:from>
    <xdr:to>
      <xdr:col>9</xdr:col>
      <xdr:colOff>0</xdr:colOff>
      <xdr:row>85</xdr:row>
      <xdr:rowOff>0</xdr:rowOff>
    </xdr:to>
    <xdr:graphicFrame macro="">
      <xdr:nvGraphicFramePr>
        <xdr:cNvPr id="718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183</xdr:row>
      <xdr:rowOff>0</xdr:rowOff>
    </xdr:from>
    <xdr:to>
      <xdr:col>9</xdr:col>
      <xdr:colOff>0</xdr:colOff>
      <xdr:row>183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2"/>
  <sheetViews>
    <sheetView tabSelected="1" zoomScaleNormal="100" workbookViewId="0"/>
  </sheetViews>
  <sheetFormatPr baseColWidth="10" defaultColWidth="11.5546875" defaultRowHeight="13.2"/>
  <cols>
    <col min="1" max="1" width="3.33203125" style="6" customWidth="1"/>
    <col min="2" max="2" width="31.6640625" style="6" customWidth="1"/>
    <col min="3" max="3" width="52.88671875" style="6" customWidth="1"/>
    <col min="4" max="4" width="4.88671875" style="6" customWidth="1"/>
    <col min="5" max="16384" width="11.5546875" style="6"/>
  </cols>
  <sheetData>
    <row r="1" spans="1:7" ht="66.599999999999994" customHeight="1">
      <c r="A1" s="5"/>
      <c r="B1" s="5"/>
      <c r="C1" s="5"/>
      <c r="D1" s="463" t="s">
        <v>67</v>
      </c>
    </row>
    <row r="2" spans="1:7" ht="40.200000000000003" customHeight="1">
      <c r="C2" s="7" t="s">
        <v>310</v>
      </c>
      <c r="D2" s="464"/>
    </row>
    <row r="3" spans="1:7" ht="34.799999999999997">
      <c r="C3" s="7" t="s">
        <v>311</v>
      </c>
      <c r="D3" s="464"/>
    </row>
    <row r="4" spans="1:7" ht="6.6" customHeight="1">
      <c r="C4" s="5"/>
      <c r="D4" s="464"/>
    </row>
    <row r="5" spans="1:7" ht="20.399999999999999">
      <c r="C5" s="282" t="s">
        <v>378</v>
      </c>
      <c r="D5" s="464"/>
    </row>
    <row r="6" spans="1:7" s="8" customFormat="1" ht="34.950000000000003" customHeight="1">
      <c r="C6" s="9"/>
      <c r="D6" s="464"/>
    </row>
    <row r="7" spans="1:7" ht="84" customHeight="1">
      <c r="C7" s="297" t="s">
        <v>412</v>
      </c>
      <c r="D7" s="464"/>
    </row>
    <row r="8" spans="1:7" ht="15">
      <c r="C8" s="10" t="s">
        <v>405</v>
      </c>
      <c r="D8" s="464"/>
    </row>
    <row r="9" spans="1:7">
      <c r="D9" s="464"/>
    </row>
    <row r="10" spans="1:7" ht="7.2" customHeight="1">
      <c r="D10" s="464"/>
    </row>
    <row r="11" spans="1:7" ht="15">
      <c r="C11" s="10"/>
      <c r="D11" s="464"/>
    </row>
    <row r="12" spans="1:7" ht="66" customHeight="1">
      <c r="F12" s="47" t="s">
        <v>20</v>
      </c>
      <c r="G12" s="48" t="s">
        <v>34</v>
      </c>
    </row>
    <row r="13" spans="1:7" ht="24">
      <c r="C13" s="39" t="s">
        <v>367</v>
      </c>
      <c r="E13" s="8">
        <v>1990</v>
      </c>
      <c r="F13" s="4">
        <v>356207.65299999999</v>
      </c>
      <c r="G13" s="4">
        <v>261434</v>
      </c>
    </row>
    <row r="14" spans="1:7">
      <c r="E14" s="8">
        <v>1991</v>
      </c>
      <c r="F14" s="4">
        <v>374152.52</v>
      </c>
      <c r="G14" s="4">
        <v>274737.90000000002</v>
      </c>
    </row>
    <row r="15" spans="1:7">
      <c r="E15" s="8">
        <v>1992</v>
      </c>
      <c r="F15" s="4">
        <v>339349.60700000002</v>
      </c>
      <c r="G15" s="4">
        <v>239839.54300000001</v>
      </c>
    </row>
    <row r="16" spans="1:7">
      <c r="E16" s="8">
        <v>1993</v>
      </c>
      <c r="F16" s="4">
        <v>357565.02100000001</v>
      </c>
      <c r="G16" s="4">
        <v>274413.18099999998</v>
      </c>
    </row>
    <row r="17" spans="5:7">
      <c r="E17" s="8">
        <v>1994</v>
      </c>
      <c r="F17" s="4">
        <v>345819.15600000002</v>
      </c>
      <c r="G17" s="4">
        <v>264112.59100000001</v>
      </c>
    </row>
    <row r="18" spans="5:7">
      <c r="E18" s="8">
        <v>1995</v>
      </c>
      <c r="F18" s="4">
        <v>339262.00099999999</v>
      </c>
      <c r="G18" s="4">
        <v>261207.50200000001</v>
      </c>
    </row>
    <row r="19" spans="5:7">
      <c r="E19" s="8">
        <v>1996</v>
      </c>
      <c r="F19" s="4">
        <v>347934.64600000001</v>
      </c>
      <c r="G19" s="4">
        <v>270786.58</v>
      </c>
    </row>
    <row r="20" spans="5:7">
      <c r="E20" s="8">
        <v>1997</v>
      </c>
      <c r="F20" s="4">
        <v>325627.99699999997</v>
      </c>
      <c r="G20" s="4">
        <v>254572.514</v>
      </c>
    </row>
    <row r="21" spans="5:7">
      <c r="E21" s="8">
        <v>1998</v>
      </c>
      <c r="F21" s="4">
        <v>317928.489</v>
      </c>
      <c r="G21" s="4">
        <v>247306.916</v>
      </c>
    </row>
    <row r="22" spans="5:7">
      <c r="E22" s="8">
        <v>1999</v>
      </c>
      <c r="F22" s="4">
        <v>334726.37400000001</v>
      </c>
      <c r="G22" s="4">
        <v>265706.24699999997</v>
      </c>
    </row>
    <row r="23" spans="5:7">
      <c r="E23" s="8">
        <v>2000</v>
      </c>
      <c r="F23" s="46">
        <f>S.16_PEV_ET!B10</f>
        <v>331517.93400000001</v>
      </c>
      <c r="G23" s="13">
        <f>S.18_EEV_ET!B10</f>
        <v>270182.90999999997</v>
      </c>
    </row>
    <row r="24" spans="5:7">
      <c r="E24" s="8">
        <v>2001</v>
      </c>
      <c r="F24" s="46">
        <f>S.16_PEV_ET!B11</f>
        <v>347727.66600000003</v>
      </c>
      <c r="G24" s="13">
        <f>S.18_EEV_ET!B11</f>
        <v>277159.31300000002</v>
      </c>
    </row>
    <row r="25" spans="5:7">
      <c r="E25" s="8">
        <v>2002</v>
      </c>
      <c r="F25" s="46">
        <f>S.16_PEV_ET!B12</f>
        <v>322289.38299999997</v>
      </c>
      <c r="G25" s="13">
        <f>S.18_EEV_ET!B12</f>
        <v>265273.58899999998</v>
      </c>
    </row>
    <row r="26" spans="5:7">
      <c r="E26" s="8">
        <v>2003</v>
      </c>
      <c r="F26" s="46">
        <f>S.16_PEV_ET!B13</f>
        <v>316585.30499999999</v>
      </c>
      <c r="G26" s="13">
        <f>S.18_EEV_ET!B13</f>
        <v>275859.16899999999</v>
      </c>
    </row>
    <row r="27" spans="5:7">
      <c r="E27" s="8">
        <v>2004</v>
      </c>
      <c r="F27" s="46">
        <f>S.16_PEV_ET!B14</f>
        <v>305477.22600000002</v>
      </c>
      <c r="G27" s="13">
        <f>S.18_EEV_ET!B14</f>
        <v>270590.07</v>
      </c>
    </row>
    <row r="28" spans="5:7">
      <c r="E28" s="8">
        <v>2005</v>
      </c>
      <c r="F28" s="46">
        <f>S.16_PEV_ET!B15</f>
        <v>297784.03999999998</v>
      </c>
      <c r="G28" s="13">
        <f>S.18_EEV_ET!B15</f>
        <v>259120.78700000001</v>
      </c>
    </row>
    <row r="29" spans="5:7">
      <c r="E29" s="8">
        <v>2006</v>
      </c>
      <c r="F29" s="46">
        <f>S.16_PEV_ET!B16</f>
        <v>303895.52299999999</v>
      </c>
      <c r="G29" s="13">
        <f>S.18_EEV_ET!B16</f>
        <v>264187.36099999998</v>
      </c>
    </row>
    <row r="30" spans="5:7">
      <c r="E30" s="8">
        <v>2007</v>
      </c>
      <c r="F30" s="46">
        <f>S.16_PEV_ET!B17</f>
        <v>270295.245</v>
      </c>
      <c r="G30" s="13">
        <f>S.18_EEV_ET!B17</f>
        <v>232462.70199999999</v>
      </c>
    </row>
    <row r="31" spans="5:7">
      <c r="E31" s="8">
        <v>2008</v>
      </c>
      <c r="F31" s="46">
        <f>S.16_PEV_ET!B18</f>
        <v>286331.57900000003</v>
      </c>
      <c r="G31" s="13">
        <f>S.18_EEV_ET!B18</f>
        <v>247916.67600000001</v>
      </c>
    </row>
    <row r="32" spans="5:7">
      <c r="E32" s="8">
        <v>2009</v>
      </c>
      <c r="F32" s="46">
        <f>S.16_PEV_ET!B19</f>
        <v>282490.50900000002</v>
      </c>
      <c r="G32" s="13">
        <f>S.18_EEV_ET!B19</f>
        <v>249245.46299999999</v>
      </c>
    </row>
    <row r="33" spans="1:7" s="11" customFormat="1" ht="12" customHeight="1">
      <c r="E33" s="8">
        <v>2010</v>
      </c>
      <c r="F33" s="46">
        <f>S.16_PEV_ET!B20</f>
        <v>308383.55099999998</v>
      </c>
      <c r="G33" s="13">
        <f>S.18_EEV_ET!B20</f>
        <v>270980.76199999999</v>
      </c>
    </row>
    <row r="34" spans="1:7" s="11" customFormat="1" ht="12" customHeight="1">
      <c r="A34" s="12"/>
      <c r="E34" s="8">
        <v>2011</v>
      </c>
      <c r="F34" s="46">
        <f>S.16_PEV_ET!B21</f>
        <v>275414.91600000003</v>
      </c>
      <c r="G34" s="13">
        <f>S.18_EEV_ET!B21</f>
        <v>241218.05799999999</v>
      </c>
    </row>
    <row r="35" spans="1:7" s="11" customFormat="1" ht="12" customHeight="1">
      <c r="E35" s="8">
        <v>2012</v>
      </c>
      <c r="F35" s="46">
        <f>S.16_PEV_ET!B22</f>
        <v>278784.02299999999</v>
      </c>
      <c r="G35" s="13">
        <f>S.18_EEV_ET!B22</f>
        <v>243593.36900000001</v>
      </c>
    </row>
    <row r="36" spans="1:7" s="11" customFormat="1" ht="12" customHeight="1">
      <c r="E36" s="8">
        <v>2013</v>
      </c>
      <c r="F36" s="46">
        <f>S.16_PEV_ET!B23</f>
        <v>288983.39899999998</v>
      </c>
      <c r="G36" s="13">
        <f>S.18_EEV_ET!B23</f>
        <v>252085.23199999999</v>
      </c>
    </row>
    <row r="37" spans="1:7" s="11" customFormat="1" ht="12" customHeight="1">
      <c r="E37" s="8">
        <v>2014</v>
      </c>
      <c r="F37" s="46">
        <f>S.16_PEV_ET!B24</f>
        <v>270249.59299999999</v>
      </c>
      <c r="G37" s="13">
        <f>S.18_EEV_ET!B24</f>
        <v>233467.503</v>
      </c>
    </row>
    <row r="38" spans="1:7">
      <c r="E38" s="8">
        <v>2015</v>
      </c>
      <c r="F38" s="46">
        <f>S.16_PEV_ET!B25</f>
        <v>263153.326</v>
      </c>
      <c r="G38" s="13">
        <f>S.18_EEV_ET!B25</f>
        <v>228696.984</v>
      </c>
    </row>
    <row r="39" spans="1:7">
      <c r="E39" s="8">
        <v>2016</v>
      </c>
      <c r="F39" s="46">
        <f>S.16_PEV_ET!B26</f>
        <v>270499.67300000001</v>
      </c>
      <c r="G39" s="13">
        <f>S.18_EEV_ET!B26</f>
        <v>235894.633</v>
      </c>
    </row>
    <row r="40" spans="1:7">
      <c r="E40" s="8">
        <v>2017</v>
      </c>
      <c r="F40" s="46">
        <f>S.16_PEV_ET!B27</f>
        <v>269040.74800000002</v>
      </c>
      <c r="G40" s="13">
        <f>S.18_EEV_ET!B27</f>
        <v>235805.83300000001</v>
      </c>
    </row>
    <row r="41" spans="1:7">
      <c r="E41" s="410" t="s">
        <v>243</v>
      </c>
      <c r="F41" s="46">
        <f>S.16_PEV_ET!B28</f>
        <v>265499.47499999998</v>
      </c>
      <c r="G41" s="13">
        <f>S.18_EEV_ET!B28</f>
        <v>234003.83199999999</v>
      </c>
    </row>
    <row r="42" spans="1:7">
      <c r="E42" s="410" t="s">
        <v>317</v>
      </c>
      <c r="F42" s="46">
        <v>261771.519</v>
      </c>
      <c r="G42" s="13">
        <v>230993.25399999999</v>
      </c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2"/>
  <sheetViews>
    <sheetView zoomScaleNormal="100" workbookViewId="0">
      <pane ySplit="3" topLeftCell="A5" activePane="bottomLeft" state="frozen"/>
      <selection pane="bottomLeft" activeCell="B5" sqref="B5"/>
    </sheetView>
  </sheetViews>
  <sheetFormatPr baseColWidth="10" defaultColWidth="11.44140625" defaultRowHeight="11.4"/>
  <cols>
    <col min="1" max="1" width="42.6640625" style="15" customWidth="1"/>
    <col min="2" max="2" width="4.5546875" style="15" customWidth="1"/>
    <col min="3" max="3" width="7.5546875" style="15" customWidth="1"/>
    <col min="4" max="4" width="4.88671875" style="15" customWidth="1"/>
    <col min="5" max="5" width="6" style="15" customWidth="1"/>
    <col min="6" max="6" width="7" style="15" customWidth="1"/>
    <col min="7" max="7" width="4.6640625" style="308" customWidth="1"/>
    <col min="8" max="8" width="5.88671875" style="15" customWidth="1"/>
    <col min="9" max="9" width="5.33203125" style="15" bestFit="1" customWidth="1"/>
    <col min="10" max="10" width="8.109375" style="15" customWidth="1"/>
    <col min="11" max="11" width="8.6640625" style="15" customWidth="1"/>
    <col min="12" max="12" width="9" style="15" customWidth="1"/>
    <col min="13" max="13" width="8.5546875" style="15" customWidth="1"/>
    <col min="14" max="14" width="6.6640625" style="15" customWidth="1"/>
    <col min="15" max="15" width="9.88671875" style="15" customWidth="1"/>
    <col min="16" max="17" width="8.109375" style="15" customWidth="1"/>
    <col min="18" max="18" width="7.88671875" style="15" customWidth="1"/>
    <col min="19" max="19" width="11.6640625" style="15" customWidth="1"/>
    <col min="20" max="16384" width="11.44140625" style="15"/>
  </cols>
  <sheetData>
    <row r="1" spans="1:19" s="2" customFormat="1" ht="13.2" customHeight="1">
      <c r="A1" s="588" t="s">
        <v>388</v>
      </c>
      <c r="B1" s="588"/>
      <c r="C1" s="588"/>
      <c r="D1" s="588"/>
      <c r="E1" s="588"/>
      <c r="F1" s="588"/>
      <c r="G1" s="588"/>
      <c r="H1" s="588"/>
      <c r="I1" s="588"/>
      <c r="J1" s="588"/>
      <c r="K1" s="589" t="s">
        <v>389</v>
      </c>
      <c r="L1" s="589"/>
      <c r="M1" s="589"/>
      <c r="N1" s="589"/>
      <c r="O1" s="589"/>
      <c r="P1" s="589"/>
      <c r="Q1" s="589"/>
      <c r="R1" s="589"/>
      <c r="S1" s="589"/>
    </row>
    <row r="2" spans="1:19">
      <c r="A2" s="50" t="s">
        <v>406</v>
      </c>
      <c r="B2" s="108"/>
      <c r="C2" s="108"/>
      <c r="D2" s="108"/>
      <c r="E2" s="108"/>
      <c r="F2" s="299"/>
      <c r="K2" s="1" t="s">
        <v>406</v>
      </c>
    </row>
    <row r="3" spans="1:19" s="1" customFormat="1" ht="12.75" customHeight="1">
      <c r="A3" s="330"/>
      <c r="B3" s="331"/>
      <c r="C3" s="330"/>
      <c r="D3" s="330"/>
      <c r="E3" s="330"/>
      <c r="F3" s="330"/>
      <c r="G3" s="18"/>
    </row>
    <row r="4" spans="1:19" s="1" customFormat="1" ht="20.399999999999999" customHeight="1">
      <c r="A4" s="569" t="s">
        <v>411</v>
      </c>
      <c r="B4" s="575" t="s">
        <v>2</v>
      </c>
      <c r="C4" s="575"/>
      <c r="D4" s="578" t="s">
        <v>3</v>
      </c>
      <c r="E4" s="578"/>
      <c r="F4" s="578"/>
      <c r="G4" s="584" t="s">
        <v>354</v>
      </c>
      <c r="H4" s="585"/>
      <c r="I4" s="585"/>
      <c r="J4" s="585"/>
      <c r="K4" s="585" t="s">
        <v>354</v>
      </c>
      <c r="L4" s="585"/>
      <c r="M4" s="585"/>
      <c r="N4" s="585"/>
      <c r="O4" s="586" t="s">
        <v>355</v>
      </c>
      <c r="P4" s="575" t="s">
        <v>261</v>
      </c>
      <c r="Q4" s="575"/>
      <c r="R4" s="575"/>
      <c r="S4" s="579" t="s">
        <v>262</v>
      </c>
    </row>
    <row r="5" spans="1:19" ht="42" customHeight="1">
      <c r="A5" s="570"/>
      <c r="B5" s="374" t="s">
        <v>263</v>
      </c>
      <c r="C5" s="374" t="s">
        <v>265</v>
      </c>
      <c r="D5" s="374" t="s">
        <v>263</v>
      </c>
      <c r="E5" s="374" t="s">
        <v>264</v>
      </c>
      <c r="F5" s="374" t="s">
        <v>266</v>
      </c>
      <c r="G5" s="334" t="s">
        <v>267</v>
      </c>
      <c r="H5" s="374" t="s">
        <v>375</v>
      </c>
      <c r="I5" s="374" t="s">
        <v>273</v>
      </c>
      <c r="J5" s="86" t="s">
        <v>268</v>
      </c>
      <c r="K5" s="449" t="s">
        <v>269</v>
      </c>
      <c r="L5" s="374" t="s">
        <v>270</v>
      </c>
      <c r="M5" s="374" t="s">
        <v>271</v>
      </c>
      <c r="N5" s="374" t="s">
        <v>272</v>
      </c>
      <c r="O5" s="587"/>
      <c r="P5" s="374" t="s">
        <v>50</v>
      </c>
      <c r="Q5" s="374" t="s">
        <v>274</v>
      </c>
      <c r="R5" s="374" t="s">
        <v>217</v>
      </c>
      <c r="S5" s="579"/>
    </row>
    <row r="6" spans="1:19" ht="12" customHeight="1">
      <c r="A6" s="571"/>
      <c r="B6" s="580" t="s">
        <v>171</v>
      </c>
      <c r="C6" s="581"/>
      <c r="D6" s="581"/>
      <c r="E6" s="581"/>
      <c r="F6" s="581"/>
      <c r="G6" s="581"/>
      <c r="H6" s="581"/>
      <c r="I6" s="581"/>
      <c r="J6" s="581"/>
      <c r="K6" s="581" t="s">
        <v>171</v>
      </c>
      <c r="L6" s="581"/>
      <c r="M6" s="581"/>
      <c r="N6" s="581"/>
      <c r="O6" s="581"/>
      <c r="P6" s="581"/>
      <c r="Q6" s="581"/>
      <c r="R6" s="581"/>
      <c r="S6" s="582"/>
    </row>
    <row r="7" spans="1:19" s="308" customFormat="1" ht="12" customHeight="1">
      <c r="A7" s="400" t="s">
        <v>259</v>
      </c>
      <c r="B7" s="356">
        <v>0</v>
      </c>
      <c r="C7" s="357">
        <v>0</v>
      </c>
      <c r="D7" s="356">
        <v>0</v>
      </c>
      <c r="E7" s="338">
        <v>0</v>
      </c>
      <c r="F7" s="360">
        <v>7.6748134920694211</v>
      </c>
      <c r="G7" s="356">
        <v>0</v>
      </c>
      <c r="H7" s="338">
        <v>0</v>
      </c>
      <c r="I7" s="358">
        <v>2.7944545420141971E-2</v>
      </c>
      <c r="J7" s="338">
        <v>0</v>
      </c>
      <c r="K7" s="358">
        <v>21.542352964400003</v>
      </c>
      <c r="L7" s="358">
        <v>0.12763445195098402</v>
      </c>
      <c r="M7" s="338">
        <v>0</v>
      </c>
      <c r="N7" s="360">
        <v>1.0573930979910309</v>
      </c>
      <c r="O7" s="363">
        <v>222.87807657465117</v>
      </c>
      <c r="P7" s="366">
        <v>638.3516952420722</v>
      </c>
      <c r="Q7" s="358">
        <v>69.292695829636571</v>
      </c>
      <c r="R7" s="357">
        <v>0</v>
      </c>
      <c r="S7" s="360">
        <v>960.95260619819157</v>
      </c>
    </row>
    <row r="8" spans="1:19" ht="12" customHeight="1">
      <c r="A8" s="401" t="s">
        <v>36</v>
      </c>
      <c r="B8" s="148">
        <v>0</v>
      </c>
      <c r="C8" s="149">
        <v>0</v>
      </c>
      <c r="D8" s="148">
        <v>0</v>
      </c>
      <c r="E8" s="150">
        <v>0</v>
      </c>
      <c r="F8" s="149">
        <v>0</v>
      </c>
      <c r="G8" s="148">
        <v>0</v>
      </c>
      <c r="H8" s="150">
        <v>0</v>
      </c>
      <c r="I8" s="332">
        <v>26.835209513629344</v>
      </c>
      <c r="J8" s="150">
        <v>0</v>
      </c>
      <c r="K8" s="150">
        <v>0</v>
      </c>
      <c r="L8" s="150">
        <v>0</v>
      </c>
      <c r="M8" s="150">
        <v>0</v>
      </c>
      <c r="N8" s="149">
        <v>0</v>
      </c>
      <c r="O8" s="165">
        <v>0</v>
      </c>
      <c r="P8" s="367">
        <v>356.34645585498606</v>
      </c>
      <c r="Q8" s="150">
        <v>0</v>
      </c>
      <c r="R8" s="149">
        <v>0</v>
      </c>
      <c r="S8" s="402">
        <v>383.18166536861543</v>
      </c>
    </row>
    <row r="9" spans="1:19" ht="12" customHeight="1">
      <c r="A9" s="401" t="s">
        <v>37</v>
      </c>
      <c r="B9" s="148">
        <v>0</v>
      </c>
      <c r="C9" s="149">
        <v>0</v>
      </c>
      <c r="D9" s="148">
        <v>0</v>
      </c>
      <c r="E9" s="150">
        <v>0</v>
      </c>
      <c r="F9" s="149">
        <v>0</v>
      </c>
      <c r="G9" s="148">
        <v>0</v>
      </c>
      <c r="H9" s="332">
        <v>1495.7518823466685</v>
      </c>
      <c r="I9" s="332">
        <v>2323.9291438803011</v>
      </c>
      <c r="J9" s="150">
        <v>0</v>
      </c>
      <c r="K9" s="150">
        <v>0</v>
      </c>
      <c r="L9" s="150">
        <v>0</v>
      </c>
      <c r="M9" s="150">
        <v>0</v>
      </c>
      <c r="N9" s="361">
        <v>44.57308555814253</v>
      </c>
      <c r="O9" s="364">
        <v>7.0833346307053686</v>
      </c>
      <c r="P9" s="367">
        <v>4.8595800000000002</v>
      </c>
      <c r="Q9" s="150">
        <v>0</v>
      </c>
      <c r="R9" s="149">
        <v>0</v>
      </c>
      <c r="S9" s="402">
        <v>3876.1970264158172</v>
      </c>
    </row>
    <row r="10" spans="1:19" ht="12" customHeight="1">
      <c r="A10" s="401" t="s">
        <v>38</v>
      </c>
      <c r="B10" s="148">
        <v>0</v>
      </c>
      <c r="C10" s="149">
        <v>0</v>
      </c>
      <c r="D10" s="148">
        <v>0</v>
      </c>
      <c r="E10" s="150">
        <v>0</v>
      </c>
      <c r="F10" s="149">
        <v>0</v>
      </c>
      <c r="G10" s="148">
        <v>0</v>
      </c>
      <c r="H10" s="150">
        <v>0</v>
      </c>
      <c r="I10" s="150">
        <v>0</v>
      </c>
      <c r="J10" s="333">
        <v>1334.72138976</v>
      </c>
      <c r="K10" s="150">
        <v>0</v>
      </c>
      <c r="L10" s="150">
        <v>0</v>
      </c>
      <c r="M10" s="150">
        <v>0</v>
      </c>
      <c r="N10" s="149">
        <v>0</v>
      </c>
      <c r="O10" s="165">
        <v>0</v>
      </c>
      <c r="P10" s="148">
        <v>0</v>
      </c>
      <c r="Q10" s="150">
        <v>0</v>
      </c>
      <c r="R10" s="149">
        <v>0</v>
      </c>
      <c r="S10" s="402">
        <v>1334.72138976</v>
      </c>
    </row>
    <row r="11" spans="1:19" ht="12" customHeight="1">
      <c r="A11" s="401" t="s">
        <v>216</v>
      </c>
      <c r="B11" s="148">
        <v>0</v>
      </c>
      <c r="C11" s="149">
        <v>0</v>
      </c>
      <c r="D11" s="148">
        <v>0</v>
      </c>
      <c r="E11" s="150">
        <v>0</v>
      </c>
      <c r="F11" s="149">
        <v>0</v>
      </c>
      <c r="G11" s="148">
        <v>0</v>
      </c>
      <c r="H11" s="150">
        <v>0</v>
      </c>
      <c r="I11" s="332">
        <v>47.987668777313637</v>
      </c>
      <c r="J11" s="150">
        <v>0</v>
      </c>
      <c r="K11" s="150">
        <v>0</v>
      </c>
      <c r="L11" s="150">
        <v>0</v>
      </c>
      <c r="M11" s="150">
        <v>0</v>
      </c>
      <c r="N11" s="149">
        <v>0</v>
      </c>
      <c r="O11" s="165">
        <v>0</v>
      </c>
      <c r="P11" s="148">
        <v>0</v>
      </c>
      <c r="Q11" s="150">
        <v>0</v>
      </c>
      <c r="R11" s="149">
        <v>0</v>
      </c>
      <c r="S11" s="402">
        <v>47.987668777313637</v>
      </c>
    </row>
    <row r="12" spans="1:19" ht="12" customHeight="1">
      <c r="A12" s="400" t="s">
        <v>39</v>
      </c>
      <c r="B12" s="356">
        <v>0</v>
      </c>
      <c r="C12" s="357">
        <v>0</v>
      </c>
      <c r="D12" s="356">
        <v>0</v>
      </c>
      <c r="E12" s="338">
        <v>0</v>
      </c>
      <c r="F12" s="357">
        <v>0</v>
      </c>
      <c r="G12" s="356">
        <v>0</v>
      </c>
      <c r="H12" s="358">
        <v>1495.7518823466685</v>
      </c>
      <c r="I12" s="358">
        <v>2398.7520221712439</v>
      </c>
      <c r="J12" s="359">
        <v>1334.72138976</v>
      </c>
      <c r="K12" s="338">
        <v>0</v>
      </c>
      <c r="L12" s="338">
        <v>0</v>
      </c>
      <c r="M12" s="338">
        <v>0</v>
      </c>
      <c r="N12" s="360">
        <v>44.57308555814253</v>
      </c>
      <c r="O12" s="363">
        <v>7.0833346307053686</v>
      </c>
      <c r="P12" s="366">
        <v>361.20603585498606</v>
      </c>
      <c r="Q12" s="338">
        <v>0</v>
      </c>
      <c r="R12" s="357">
        <v>0</v>
      </c>
      <c r="S12" s="360">
        <v>5642.0877503217462</v>
      </c>
    </row>
    <row r="13" spans="1:19" ht="12" customHeight="1">
      <c r="A13" s="401" t="s">
        <v>40</v>
      </c>
      <c r="B13" s="148">
        <v>0</v>
      </c>
      <c r="C13" s="149">
        <v>0</v>
      </c>
      <c r="D13" s="148">
        <v>0</v>
      </c>
      <c r="E13" s="332">
        <v>25.613363272128115</v>
      </c>
      <c r="F13" s="149">
        <v>0</v>
      </c>
      <c r="G13" s="148">
        <v>0</v>
      </c>
      <c r="H13" s="332">
        <v>3.09400048870177</v>
      </c>
      <c r="I13" s="150">
        <v>0</v>
      </c>
      <c r="J13" s="150">
        <v>0</v>
      </c>
      <c r="K13" s="333">
        <v>1057.5628178227203</v>
      </c>
      <c r="L13" s="150">
        <v>0</v>
      </c>
      <c r="M13" s="332">
        <v>1.9003199999999998</v>
      </c>
      <c r="N13" s="361">
        <v>27.486736094187894</v>
      </c>
      <c r="O13" s="364">
        <v>926.41650427444642</v>
      </c>
      <c r="P13" s="367">
        <v>1624.2146843639998</v>
      </c>
      <c r="Q13" s="332">
        <v>1394.3594044065815</v>
      </c>
      <c r="R13" s="149">
        <v>0</v>
      </c>
      <c r="S13" s="402">
        <v>5060.6478307227653</v>
      </c>
    </row>
    <row r="14" spans="1:19" ht="12" customHeight="1">
      <c r="A14" s="401" t="s">
        <v>275</v>
      </c>
      <c r="B14" s="148">
        <v>0</v>
      </c>
      <c r="C14" s="149">
        <v>0</v>
      </c>
      <c r="D14" s="148">
        <v>0</v>
      </c>
      <c r="E14" s="150">
        <v>0</v>
      </c>
      <c r="F14" s="149">
        <v>0</v>
      </c>
      <c r="G14" s="148">
        <v>0</v>
      </c>
      <c r="H14" s="332">
        <v>5.5004453132475932</v>
      </c>
      <c r="I14" s="332">
        <v>104.81517127676403</v>
      </c>
      <c r="J14" s="150">
        <v>0</v>
      </c>
      <c r="K14" s="333">
        <v>199.92518710656</v>
      </c>
      <c r="L14" s="150">
        <v>0</v>
      </c>
      <c r="M14" s="150">
        <v>0</v>
      </c>
      <c r="N14" s="361">
        <v>14.800550204562709</v>
      </c>
      <c r="O14" s="364">
        <v>1542.0514374523195</v>
      </c>
      <c r="P14" s="367">
        <v>2498.456845974888</v>
      </c>
      <c r="Q14" s="332">
        <v>1187.7876407907918</v>
      </c>
      <c r="R14" s="149">
        <v>0</v>
      </c>
      <c r="S14" s="402">
        <v>5553.3372781191338</v>
      </c>
    </row>
    <row r="15" spans="1:19">
      <c r="A15" s="403" t="s">
        <v>260</v>
      </c>
      <c r="B15" s="352">
        <v>0</v>
      </c>
      <c r="C15" s="353">
        <v>0</v>
      </c>
      <c r="D15" s="352">
        <v>0</v>
      </c>
      <c r="E15" s="354">
        <v>25.613363272128115</v>
      </c>
      <c r="F15" s="353">
        <v>0</v>
      </c>
      <c r="G15" s="352">
        <v>0</v>
      </c>
      <c r="H15" s="354">
        <v>8.5944458019493624</v>
      </c>
      <c r="I15" s="354">
        <v>104.81517127676403</v>
      </c>
      <c r="J15" s="337">
        <v>0</v>
      </c>
      <c r="K15" s="355">
        <v>1257.4880049292804</v>
      </c>
      <c r="L15" s="337">
        <v>0</v>
      </c>
      <c r="M15" s="354">
        <v>1.9003199999999998</v>
      </c>
      <c r="N15" s="362">
        <v>42.287286298750601</v>
      </c>
      <c r="O15" s="365">
        <v>2468.4679417267662</v>
      </c>
      <c r="P15" s="368">
        <v>4122.6715303388883</v>
      </c>
      <c r="Q15" s="354">
        <v>2582.1470451973732</v>
      </c>
      <c r="R15" s="353">
        <v>0</v>
      </c>
      <c r="S15" s="362">
        <v>10613.9851088419</v>
      </c>
    </row>
    <row r="16" spans="1:19">
      <c r="A16" s="404" t="s">
        <v>219</v>
      </c>
      <c r="B16" s="356">
        <v>0</v>
      </c>
      <c r="C16" s="357">
        <v>0</v>
      </c>
      <c r="D16" s="356">
        <v>0</v>
      </c>
      <c r="E16" s="405">
        <v>25.613363272128115</v>
      </c>
      <c r="F16" s="406">
        <v>7.6748134920694211</v>
      </c>
      <c r="G16" s="356">
        <v>0</v>
      </c>
      <c r="H16" s="405">
        <v>1504.3463281486179</v>
      </c>
      <c r="I16" s="405">
        <v>2503.5951379934281</v>
      </c>
      <c r="J16" s="407">
        <v>1334.72138976</v>
      </c>
      <c r="K16" s="405">
        <v>1279.0303578936803</v>
      </c>
      <c r="L16" s="405">
        <v>0.12763445195098402</v>
      </c>
      <c r="M16" s="405">
        <v>1.9003199999999998</v>
      </c>
      <c r="N16" s="406">
        <v>87.917764954884163</v>
      </c>
      <c r="O16" s="408">
        <v>2698.4293529321226</v>
      </c>
      <c r="P16" s="409">
        <v>5122.2292614359467</v>
      </c>
      <c r="Q16" s="405">
        <v>2651.4397410270099</v>
      </c>
      <c r="R16" s="357">
        <v>0</v>
      </c>
      <c r="S16" s="406">
        <v>17217.025465361836</v>
      </c>
    </row>
    <row r="17" spans="1:19">
      <c r="A17" s="326"/>
      <c r="B17" s="209"/>
      <c r="C17" s="209"/>
      <c r="D17" s="209"/>
      <c r="E17" s="209"/>
      <c r="F17" s="209"/>
      <c r="G17" s="328"/>
      <c r="I17" s="281"/>
      <c r="J17" s="281"/>
    </row>
    <row r="18" spans="1:19">
      <c r="A18" s="326"/>
      <c r="B18" s="209"/>
      <c r="C18" s="209"/>
      <c r="D18" s="209"/>
      <c r="E18" s="209"/>
      <c r="F18" s="209"/>
      <c r="G18" s="328"/>
      <c r="I18" s="281"/>
      <c r="J18" s="281"/>
    </row>
    <row r="19" spans="1:19" ht="12" customHeight="1">
      <c r="A19" s="588" t="s">
        <v>353</v>
      </c>
      <c r="B19" s="588"/>
      <c r="C19" s="588"/>
      <c r="D19" s="588"/>
      <c r="E19" s="588"/>
      <c r="F19" s="588"/>
      <c r="G19" s="588"/>
      <c r="H19" s="588"/>
      <c r="I19" s="588"/>
      <c r="J19" s="588"/>
      <c r="K19" s="589" t="s">
        <v>390</v>
      </c>
      <c r="L19" s="589"/>
      <c r="M19" s="589"/>
      <c r="N19" s="589"/>
      <c r="O19" s="589"/>
      <c r="P19" s="589"/>
      <c r="Q19" s="589"/>
      <c r="R19" s="589"/>
      <c r="S19" s="589"/>
    </row>
    <row r="20" spans="1:19">
      <c r="A20" s="50" t="s">
        <v>406</v>
      </c>
      <c r="B20" s="108"/>
      <c r="C20" s="108"/>
      <c r="D20" s="108"/>
      <c r="E20" s="108"/>
      <c r="F20" s="299"/>
      <c r="K20" s="1" t="s">
        <v>406</v>
      </c>
    </row>
    <row r="21" spans="1:19">
      <c r="A21" s="330"/>
      <c r="B21" s="331"/>
      <c r="C21" s="330"/>
      <c r="D21" s="330"/>
      <c r="E21" s="330"/>
      <c r="F21" s="330"/>
      <c r="G21" s="1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24.6" customHeight="1">
      <c r="A22" s="569" t="s">
        <v>410</v>
      </c>
      <c r="B22" s="575" t="s">
        <v>2</v>
      </c>
      <c r="C22" s="575"/>
      <c r="D22" s="578" t="s">
        <v>3</v>
      </c>
      <c r="E22" s="578"/>
      <c r="F22" s="578"/>
      <c r="G22" s="584" t="s">
        <v>354</v>
      </c>
      <c r="H22" s="585"/>
      <c r="I22" s="585"/>
      <c r="J22" s="585"/>
      <c r="K22" s="585" t="s">
        <v>354</v>
      </c>
      <c r="L22" s="585"/>
      <c r="M22" s="585"/>
      <c r="N22" s="585"/>
      <c r="O22" s="586" t="s">
        <v>355</v>
      </c>
      <c r="P22" s="575" t="s">
        <v>261</v>
      </c>
      <c r="Q22" s="575"/>
      <c r="R22" s="575"/>
      <c r="S22" s="579" t="s">
        <v>262</v>
      </c>
    </row>
    <row r="23" spans="1:19" ht="40.799999999999997">
      <c r="A23" s="570"/>
      <c r="B23" s="374" t="s">
        <v>263</v>
      </c>
      <c r="C23" s="374" t="s">
        <v>265</v>
      </c>
      <c r="D23" s="374" t="s">
        <v>263</v>
      </c>
      <c r="E23" s="374" t="s">
        <v>264</v>
      </c>
      <c r="F23" s="374" t="s">
        <v>266</v>
      </c>
      <c r="G23" s="334" t="s">
        <v>267</v>
      </c>
      <c r="H23" s="374" t="s">
        <v>375</v>
      </c>
      <c r="I23" s="374" t="s">
        <v>273</v>
      </c>
      <c r="J23" s="86" t="s">
        <v>268</v>
      </c>
      <c r="K23" s="449" t="s">
        <v>269</v>
      </c>
      <c r="L23" s="374" t="s">
        <v>270</v>
      </c>
      <c r="M23" s="374" t="s">
        <v>271</v>
      </c>
      <c r="N23" s="374" t="s">
        <v>272</v>
      </c>
      <c r="O23" s="587"/>
      <c r="P23" s="374" t="s">
        <v>50</v>
      </c>
      <c r="Q23" s="374" t="s">
        <v>274</v>
      </c>
      <c r="R23" s="374" t="s">
        <v>217</v>
      </c>
      <c r="S23" s="579"/>
    </row>
    <row r="24" spans="1:19" ht="12.75" customHeight="1">
      <c r="A24" s="571"/>
      <c r="B24" s="580" t="s">
        <v>171</v>
      </c>
      <c r="C24" s="581"/>
      <c r="D24" s="581"/>
      <c r="E24" s="581"/>
      <c r="F24" s="581"/>
      <c r="G24" s="581"/>
      <c r="H24" s="581"/>
      <c r="I24" s="581"/>
      <c r="J24" s="581"/>
      <c r="K24" s="581" t="s">
        <v>171</v>
      </c>
      <c r="L24" s="581"/>
      <c r="M24" s="581"/>
      <c r="N24" s="581"/>
      <c r="O24" s="581"/>
      <c r="P24" s="581"/>
      <c r="Q24" s="581"/>
      <c r="R24" s="581"/>
      <c r="S24" s="582"/>
    </row>
    <row r="25" spans="1:19">
      <c r="A25" s="400" t="s">
        <v>259</v>
      </c>
      <c r="B25" s="356">
        <v>0</v>
      </c>
      <c r="C25" s="357">
        <v>0</v>
      </c>
      <c r="D25" s="356">
        <v>0</v>
      </c>
      <c r="E25" s="338">
        <v>0</v>
      </c>
      <c r="F25" s="360">
        <v>7.7019320795060304</v>
      </c>
      <c r="G25" s="356">
        <v>0</v>
      </c>
      <c r="H25" s="338">
        <v>0</v>
      </c>
      <c r="I25" s="358">
        <v>2.7944545420141971E-2</v>
      </c>
      <c r="J25" s="338">
        <v>0</v>
      </c>
      <c r="K25" s="358">
        <v>22.42683960353569</v>
      </c>
      <c r="L25" s="358">
        <v>0.12826937547751954</v>
      </c>
      <c r="M25" s="338">
        <v>0</v>
      </c>
      <c r="N25" s="360">
        <v>1.0573930979910309</v>
      </c>
      <c r="O25" s="363">
        <v>226.85247773359106</v>
      </c>
      <c r="P25" s="366">
        <v>638.61213109751054</v>
      </c>
      <c r="Q25" s="358">
        <v>69.610789230050841</v>
      </c>
      <c r="R25" s="357">
        <v>0</v>
      </c>
      <c r="S25" s="360">
        <v>966.41777676308288</v>
      </c>
    </row>
    <row r="26" spans="1:19">
      <c r="A26" s="401" t="s">
        <v>36</v>
      </c>
      <c r="B26" s="148">
        <v>0</v>
      </c>
      <c r="C26" s="149">
        <v>0</v>
      </c>
      <c r="D26" s="148">
        <v>0</v>
      </c>
      <c r="E26" s="150">
        <v>0</v>
      </c>
      <c r="F26" s="149">
        <v>0</v>
      </c>
      <c r="G26" s="148">
        <v>0</v>
      </c>
      <c r="H26" s="150">
        <v>0</v>
      </c>
      <c r="I26" s="332">
        <v>26.8533645615925</v>
      </c>
      <c r="J26" s="150">
        <v>0</v>
      </c>
      <c r="K26" s="150">
        <v>0</v>
      </c>
      <c r="L26" s="150">
        <v>0</v>
      </c>
      <c r="M26" s="150">
        <v>0</v>
      </c>
      <c r="N26" s="149">
        <v>0</v>
      </c>
      <c r="O26" s="165">
        <v>0</v>
      </c>
      <c r="P26" s="367">
        <v>359.42025183846175</v>
      </c>
      <c r="Q26" s="150">
        <v>0</v>
      </c>
      <c r="R26" s="149">
        <v>0</v>
      </c>
      <c r="S26" s="402">
        <v>386.27361640005427</v>
      </c>
    </row>
    <row r="27" spans="1:19">
      <c r="A27" s="401" t="s">
        <v>37</v>
      </c>
      <c r="B27" s="148">
        <v>0</v>
      </c>
      <c r="C27" s="149">
        <v>0</v>
      </c>
      <c r="D27" s="148">
        <v>0</v>
      </c>
      <c r="E27" s="150">
        <v>0</v>
      </c>
      <c r="F27" s="149">
        <v>0</v>
      </c>
      <c r="G27" s="148">
        <v>0</v>
      </c>
      <c r="H27" s="332">
        <v>1496.7638158346927</v>
      </c>
      <c r="I27" s="332">
        <v>2325.5013710339103</v>
      </c>
      <c r="J27" s="150">
        <v>0</v>
      </c>
      <c r="K27" s="150">
        <v>0</v>
      </c>
      <c r="L27" s="150">
        <v>0</v>
      </c>
      <c r="M27" s="150">
        <v>0</v>
      </c>
      <c r="N27" s="361">
        <v>44.603240959230895</v>
      </c>
      <c r="O27" s="364">
        <v>7.0881267781225237</v>
      </c>
      <c r="P27" s="367">
        <v>4.9014980750641657</v>
      </c>
      <c r="Q27" s="150">
        <v>0</v>
      </c>
      <c r="R27" s="149">
        <v>0</v>
      </c>
      <c r="S27" s="402">
        <v>3878.8580526810201</v>
      </c>
    </row>
    <row r="28" spans="1:19" ht="12" customHeight="1">
      <c r="A28" s="401" t="s">
        <v>38</v>
      </c>
      <c r="B28" s="148">
        <v>0</v>
      </c>
      <c r="C28" s="149">
        <v>0</v>
      </c>
      <c r="D28" s="148">
        <v>0</v>
      </c>
      <c r="E28" s="150">
        <v>0</v>
      </c>
      <c r="F28" s="149">
        <v>0</v>
      </c>
      <c r="G28" s="148">
        <v>0</v>
      </c>
      <c r="H28" s="150">
        <v>0</v>
      </c>
      <c r="I28" s="150">
        <v>0</v>
      </c>
      <c r="J28" s="333">
        <v>1334.72138976</v>
      </c>
      <c r="K28" s="150">
        <v>0</v>
      </c>
      <c r="L28" s="150">
        <v>0</v>
      </c>
      <c r="M28" s="150">
        <v>0</v>
      </c>
      <c r="N28" s="149">
        <v>0</v>
      </c>
      <c r="O28" s="165">
        <v>0</v>
      </c>
      <c r="P28" s="148">
        <v>0</v>
      </c>
      <c r="Q28" s="150">
        <v>0</v>
      </c>
      <c r="R28" s="149">
        <v>0</v>
      </c>
      <c r="S28" s="402">
        <v>1334.72138976</v>
      </c>
    </row>
    <row r="29" spans="1:19" ht="12" customHeight="1">
      <c r="A29" s="401" t="s">
        <v>216</v>
      </c>
      <c r="B29" s="148">
        <v>0</v>
      </c>
      <c r="C29" s="149">
        <v>0</v>
      </c>
      <c r="D29" s="148">
        <v>0</v>
      </c>
      <c r="E29" s="150">
        <v>0</v>
      </c>
      <c r="F29" s="149">
        <v>0</v>
      </c>
      <c r="G29" s="148">
        <v>0</v>
      </c>
      <c r="H29" s="150">
        <v>0</v>
      </c>
      <c r="I29" s="332">
        <v>48.020134274847756</v>
      </c>
      <c r="J29" s="150">
        <v>0</v>
      </c>
      <c r="K29" s="150">
        <v>0</v>
      </c>
      <c r="L29" s="150">
        <v>0</v>
      </c>
      <c r="M29" s="150">
        <v>0</v>
      </c>
      <c r="N29" s="149">
        <v>0</v>
      </c>
      <c r="O29" s="165">
        <v>0</v>
      </c>
      <c r="P29" s="148">
        <v>0</v>
      </c>
      <c r="Q29" s="150">
        <v>0</v>
      </c>
      <c r="R29" s="149">
        <v>0</v>
      </c>
      <c r="S29" s="402">
        <v>48.020134274847756</v>
      </c>
    </row>
    <row r="30" spans="1:19" ht="12" customHeight="1">
      <c r="A30" s="400" t="s">
        <v>39</v>
      </c>
      <c r="B30" s="356">
        <v>0</v>
      </c>
      <c r="C30" s="357">
        <v>0</v>
      </c>
      <c r="D30" s="356">
        <v>0</v>
      </c>
      <c r="E30" s="338">
        <v>0</v>
      </c>
      <c r="F30" s="357">
        <v>0</v>
      </c>
      <c r="G30" s="356">
        <v>0</v>
      </c>
      <c r="H30" s="358">
        <v>1496.7638158346927</v>
      </c>
      <c r="I30" s="358">
        <v>2400.3748698703507</v>
      </c>
      <c r="J30" s="359">
        <v>1334.72138976</v>
      </c>
      <c r="K30" s="338">
        <v>0</v>
      </c>
      <c r="L30" s="338">
        <v>0</v>
      </c>
      <c r="M30" s="338">
        <v>0</v>
      </c>
      <c r="N30" s="360">
        <v>44.603240959230895</v>
      </c>
      <c r="O30" s="363">
        <v>7.0881267781225237</v>
      </c>
      <c r="P30" s="366">
        <v>364.32174991352593</v>
      </c>
      <c r="Q30" s="338">
        <v>0</v>
      </c>
      <c r="R30" s="357">
        <v>0</v>
      </c>
      <c r="S30" s="360">
        <v>5647.8731931159227</v>
      </c>
    </row>
    <row r="31" spans="1:19" ht="12" customHeight="1">
      <c r="A31" s="401" t="s">
        <v>40</v>
      </c>
      <c r="B31" s="148">
        <v>0</v>
      </c>
      <c r="C31" s="149">
        <v>0</v>
      </c>
      <c r="D31" s="148">
        <v>0</v>
      </c>
      <c r="E31" s="332">
        <v>29.945468807460077</v>
      </c>
      <c r="F31" s="149">
        <v>0</v>
      </c>
      <c r="G31" s="148">
        <v>0</v>
      </c>
      <c r="H31" s="332">
        <v>3.09400048870177</v>
      </c>
      <c r="I31" s="150">
        <v>0</v>
      </c>
      <c r="J31" s="150">
        <v>0</v>
      </c>
      <c r="K31" s="333">
        <v>1209.602697752548</v>
      </c>
      <c r="L31" s="150">
        <v>0</v>
      </c>
      <c r="M31" s="332">
        <v>1.9003199999999998</v>
      </c>
      <c r="N31" s="361">
        <v>31.154763694073882</v>
      </c>
      <c r="O31" s="364">
        <v>1050.0441803660833</v>
      </c>
      <c r="P31" s="367">
        <v>1640.1479150880077</v>
      </c>
      <c r="Q31" s="332">
        <v>1590.590846088342</v>
      </c>
      <c r="R31" s="149">
        <v>0</v>
      </c>
      <c r="S31" s="402">
        <v>5556.4801922852166</v>
      </c>
    </row>
    <row r="32" spans="1:19" ht="12" customHeight="1">
      <c r="A32" s="401" t="s">
        <v>275</v>
      </c>
      <c r="B32" s="148">
        <v>0</v>
      </c>
      <c r="C32" s="149">
        <v>0</v>
      </c>
      <c r="D32" s="148">
        <v>0</v>
      </c>
      <c r="E32" s="150">
        <v>0</v>
      </c>
      <c r="F32" s="149">
        <v>0</v>
      </c>
      <c r="G32" s="148">
        <v>0</v>
      </c>
      <c r="H32" s="332">
        <v>5.5004453132475932</v>
      </c>
      <c r="I32" s="332">
        <v>104.81517127676403</v>
      </c>
      <c r="J32" s="150">
        <v>0</v>
      </c>
      <c r="K32" s="333">
        <v>229.05036311415938</v>
      </c>
      <c r="L32" s="150">
        <v>0</v>
      </c>
      <c r="M32" s="150">
        <v>0</v>
      </c>
      <c r="N32" s="361">
        <v>16.908695775663876</v>
      </c>
      <c r="O32" s="364">
        <v>1761.6965765413461</v>
      </c>
      <c r="P32" s="367">
        <v>2515.5617583687331</v>
      </c>
      <c r="Q32" s="332">
        <v>1333.6420257228976</v>
      </c>
      <c r="R32" s="149">
        <v>0</v>
      </c>
      <c r="S32" s="402">
        <v>5967.1750361128115</v>
      </c>
    </row>
    <row r="33" spans="1:19" ht="12" customHeight="1">
      <c r="A33" s="403" t="s">
        <v>260</v>
      </c>
      <c r="B33" s="352">
        <v>0</v>
      </c>
      <c r="C33" s="353">
        <v>0</v>
      </c>
      <c r="D33" s="352">
        <v>0</v>
      </c>
      <c r="E33" s="354">
        <v>29.945468807460077</v>
      </c>
      <c r="F33" s="353">
        <v>0</v>
      </c>
      <c r="G33" s="352">
        <v>0</v>
      </c>
      <c r="H33" s="354">
        <v>8.5944458019493624</v>
      </c>
      <c r="I33" s="354">
        <v>104.81517127676403</v>
      </c>
      <c r="J33" s="337">
        <v>0</v>
      </c>
      <c r="K33" s="355">
        <v>1438.6530608667074</v>
      </c>
      <c r="L33" s="337">
        <v>0</v>
      </c>
      <c r="M33" s="354">
        <v>1.9003199999999998</v>
      </c>
      <c r="N33" s="362">
        <v>48.063459469737758</v>
      </c>
      <c r="O33" s="365">
        <v>2811.7407569074294</v>
      </c>
      <c r="P33" s="368">
        <v>4155.7096734567403</v>
      </c>
      <c r="Q33" s="354">
        <v>2924.2328718112394</v>
      </c>
      <c r="R33" s="353">
        <v>0</v>
      </c>
      <c r="S33" s="362">
        <v>11523.655228398027</v>
      </c>
    </row>
    <row r="34" spans="1:19" ht="12" customHeight="1">
      <c r="A34" s="404" t="s">
        <v>219</v>
      </c>
      <c r="B34" s="356">
        <v>0</v>
      </c>
      <c r="C34" s="357">
        <v>0</v>
      </c>
      <c r="D34" s="356">
        <v>0</v>
      </c>
      <c r="E34" s="405">
        <v>29.945468807460077</v>
      </c>
      <c r="F34" s="406">
        <v>7.7019320795060304</v>
      </c>
      <c r="G34" s="356">
        <v>0</v>
      </c>
      <c r="H34" s="405">
        <v>1505.3582616366421</v>
      </c>
      <c r="I34" s="405">
        <v>2505.217985692535</v>
      </c>
      <c r="J34" s="407">
        <v>1334.72138976</v>
      </c>
      <c r="K34" s="405">
        <v>1461.079900470243</v>
      </c>
      <c r="L34" s="405">
        <v>0.12826937547751954</v>
      </c>
      <c r="M34" s="405">
        <v>1.9003199999999998</v>
      </c>
      <c r="N34" s="406">
        <v>93.724093526959678</v>
      </c>
      <c r="O34" s="408">
        <v>3045.6813614191428</v>
      </c>
      <c r="P34" s="409">
        <v>5158.643554467777</v>
      </c>
      <c r="Q34" s="405">
        <v>2993.84366104129</v>
      </c>
      <c r="R34" s="357">
        <v>0</v>
      </c>
      <c r="S34" s="406">
        <v>18137.946198277034</v>
      </c>
    </row>
    <row r="35" spans="1:19" ht="12" customHeight="1">
      <c r="A35" s="326"/>
      <c r="B35" s="209"/>
      <c r="C35" s="209"/>
      <c r="D35" s="209"/>
      <c r="E35" s="209"/>
      <c r="F35" s="209"/>
      <c r="G35" s="328"/>
      <c r="I35" s="281"/>
      <c r="J35" s="281"/>
    </row>
    <row r="36" spans="1:19">
      <c r="A36" s="326"/>
      <c r="B36" s="208"/>
      <c r="C36" s="252"/>
      <c r="D36" s="252"/>
      <c r="E36" s="252"/>
      <c r="F36" s="252"/>
      <c r="G36" s="328"/>
    </row>
    <row r="37" spans="1:19">
      <c r="A37" s="326"/>
      <c r="B37" s="208"/>
      <c r="C37" s="252"/>
      <c r="D37" s="252"/>
      <c r="E37" s="252"/>
      <c r="F37" s="252"/>
      <c r="G37" s="328"/>
    </row>
    <row r="38" spans="1:19">
      <c r="A38" s="326"/>
      <c r="B38" s="208"/>
      <c r="C38" s="252"/>
      <c r="D38" s="252"/>
      <c r="E38" s="252"/>
      <c r="F38" s="252"/>
      <c r="G38" s="328"/>
    </row>
    <row r="39" spans="1:19">
      <c r="A39" s="326"/>
      <c r="B39" s="208"/>
      <c r="C39" s="252"/>
      <c r="D39" s="252"/>
      <c r="E39" s="252"/>
      <c r="F39" s="252"/>
      <c r="G39" s="328"/>
    </row>
    <row r="40" spans="1:19">
      <c r="A40" s="326"/>
      <c r="B40" s="208"/>
      <c r="C40" s="252"/>
      <c r="D40" s="252"/>
      <c r="E40" s="252"/>
      <c r="F40" s="252"/>
      <c r="G40" s="328"/>
    </row>
    <row r="41" spans="1:19">
      <c r="A41" s="326"/>
      <c r="B41" s="208"/>
      <c r="C41" s="252"/>
      <c r="D41" s="252"/>
      <c r="E41" s="252"/>
      <c r="F41" s="252"/>
      <c r="G41" s="328"/>
    </row>
    <row r="42" spans="1:19">
      <c r="A42" s="326"/>
      <c r="B42" s="208"/>
      <c r="C42" s="252"/>
      <c r="D42" s="252"/>
      <c r="E42" s="252"/>
      <c r="F42" s="252"/>
      <c r="G42" s="328"/>
    </row>
    <row r="43" spans="1:19">
      <c r="A43" s="326"/>
      <c r="B43" s="208"/>
      <c r="C43" s="252"/>
      <c r="D43" s="252"/>
      <c r="E43" s="252"/>
      <c r="F43" s="252"/>
      <c r="G43" s="328"/>
    </row>
    <row r="44" spans="1:19">
      <c r="A44" s="326"/>
      <c r="B44" s="208"/>
      <c r="C44" s="252"/>
      <c r="D44" s="252"/>
      <c r="E44" s="252"/>
      <c r="F44" s="252"/>
      <c r="G44" s="328"/>
    </row>
    <row r="45" spans="1:19">
      <c r="A45" s="326"/>
      <c r="B45" s="208"/>
      <c r="C45" s="252"/>
      <c r="D45" s="252"/>
      <c r="E45" s="252"/>
      <c r="F45" s="252"/>
      <c r="G45" s="328"/>
    </row>
    <row r="46" spans="1:19">
      <c r="A46" s="326"/>
      <c r="B46" s="208"/>
      <c r="C46" s="252"/>
      <c r="D46" s="252"/>
      <c r="E46" s="252"/>
      <c r="F46" s="252"/>
      <c r="G46" s="328"/>
    </row>
    <row r="47" spans="1:19">
      <c r="A47" s="326"/>
      <c r="B47" s="208"/>
      <c r="C47" s="252"/>
      <c r="D47" s="252"/>
      <c r="E47" s="252"/>
      <c r="F47" s="252"/>
      <c r="G47" s="328"/>
    </row>
    <row r="48" spans="1:19">
      <c r="A48" s="326"/>
      <c r="B48" s="208"/>
      <c r="C48" s="252"/>
      <c r="D48" s="252"/>
      <c r="E48" s="252"/>
      <c r="F48" s="252"/>
      <c r="G48" s="328"/>
    </row>
    <row r="49" spans="1:7" ht="7.95" customHeight="1">
      <c r="A49" s="253"/>
      <c r="B49" s="108"/>
      <c r="C49" s="108"/>
      <c r="D49" s="108"/>
      <c r="E49" s="108"/>
      <c r="F49" s="108"/>
      <c r="G49" s="329"/>
    </row>
    <row r="50" spans="1:7">
      <c r="A50" s="326"/>
      <c r="B50" s="583"/>
      <c r="C50" s="583"/>
      <c r="D50" s="583"/>
      <c r="E50" s="583"/>
      <c r="F50" s="583"/>
      <c r="G50" s="329"/>
    </row>
    <row r="51" spans="1:7">
      <c r="A51" s="326"/>
      <c r="B51" s="252"/>
      <c r="C51" s="252"/>
      <c r="D51" s="252"/>
      <c r="E51" s="252"/>
      <c r="F51" s="210"/>
      <c r="G51" s="329"/>
    </row>
    <row r="52" spans="1:7">
      <c r="A52" s="326"/>
      <c r="B52" s="252"/>
      <c r="C52" s="252"/>
      <c r="D52" s="252"/>
      <c r="E52" s="252"/>
      <c r="F52" s="210"/>
      <c r="G52" s="329"/>
    </row>
    <row r="53" spans="1:7">
      <c r="A53" s="326"/>
      <c r="B53" s="252"/>
      <c r="C53" s="252"/>
      <c r="D53" s="252"/>
      <c r="E53" s="252"/>
      <c r="F53" s="210"/>
      <c r="G53" s="329"/>
    </row>
    <row r="54" spans="1:7">
      <c r="A54" s="326"/>
      <c r="B54" s="252"/>
      <c r="C54" s="252"/>
      <c r="D54" s="252"/>
      <c r="E54" s="252"/>
      <c r="F54" s="210"/>
      <c r="G54" s="329"/>
    </row>
    <row r="55" spans="1:7">
      <c r="A55" s="326"/>
      <c r="B55" s="252"/>
      <c r="C55" s="252"/>
      <c r="D55" s="252"/>
      <c r="E55" s="252"/>
      <c r="F55" s="210"/>
      <c r="G55" s="329"/>
    </row>
    <row r="56" spans="1:7">
      <c r="A56" s="326"/>
      <c r="B56" s="252"/>
      <c r="C56" s="252"/>
      <c r="D56" s="252"/>
      <c r="E56" s="252"/>
      <c r="F56" s="210"/>
      <c r="G56" s="329"/>
    </row>
    <row r="57" spans="1:7">
      <c r="A57" s="326"/>
      <c r="B57" s="252"/>
      <c r="C57" s="252"/>
      <c r="D57" s="252"/>
      <c r="E57" s="252"/>
      <c r="F57" s="210"/>
      <c r="G57" s="329"/>
    </row>
    <row r="58" spans="1:7">
      <c r="A58" s="326"/>
      <c r="B58" s="252"/>
      <c r="C58" s="252"/>
      <c r="D58" s="252"/>
      <c r="E58" s="252"/>
      <c r="F58" s="210"/>
      <c r="G58" s="329"/>
    </row>
    <row r="59" spans="1:7">
      <c r="A59" s="326"/>
      <c r="B59" s="252"/>
      <c r="C59" s="252"/>
      <c r="D59" s="252"/>
      <c r="E59" s="252"/>
      <c r="F59" s="210"/>
      <c r="G59" s="329"/>
    </row>
    <row r="60" spans="1:7">
      <c r="A60" s="326"/>
      <c r="B60" s="252"/>
      <c r="C60" s="252"/>
      <c r="D60" s="252"/>
      <c r="E60" s="252"/>
      <c r="F60" s="210"/>
      <c r="G60" s="329"/>
    </row>
    <row r="61" spans="1:7">
      <c r="A61" s="326"/>
      <c r="B61" s="252"/>
      <c r="C61" s="252"/>
      <c r="D61" s="252"/>
      <c r="E61" s="252"/>
      <c r="F61" s="210"/>
      <c r="G61" s="329"/>
    </row>
    <row r="62" spans="1:7">
      <c r="A62" s="326"/>
      <c r="B62" s="252"/>
      <c r="C62" s="252"/>
      <c r="D62" s="252"/>
      <c r="E62" s="252"/>
      <c r="F62" s="210"/>
      <c r="G62" s="329"/>
    </row>
    <row r="63" spans="1:7">
      <c r="A63" s="326"/>
      <c r="B63" s="252"/>
      <c r="C63" s="252"/>
      <c r="D63" s="252"/>
      <c r="E63" s="252"/>
      <c r="F63" s="210"/>
      <c r="G63" s="329"/>
    </row>
    <row r="64" spans="1:7">
      <c r="A64" s="326"/>
      <c r="B64" s="252"/>
      <c r="C64" s="252"/>
      <c r="D64" s="252"/>
      <c r="E64" s="252"/>
      <c r="F64" s="210"/>
      <c r="G64" s="329"/>
    </row>
    <row r="65" spans="1:7">
      <c r="A65" s="326"/>
      <c r="B65" s="252"/>
      <c r="C65" s="252"/>
      <c r="D65" s="252"/>
      <c r="E65" s="252"/>
      <c r="F65" s="210"/>
      <c r="G65" s="329"/>
    </row>
    <row r="66" spans="1:7">
      <c r="A66" s="326"/>
      <c r="B66" s="252"/>
      <c r="C66" s="252"/>
      <c r="D66" s="252"/>
      <c r="E66" s="252"/>
      <c r="F66" s="210"/>
      <c r="G66" s="329"/>
    </row>
    <row r="67" spans="1:7">
      <c r="A67" s="326"/>
      <c r="B67" s="252"/>
      <c r="C67" s="252"/>
      <c r="D67" s="252"/>
      <c r="E67" s="252"/>
      <c r="F67" s="210"/>
      <c r="G67" s="329"/>
    </row>
    <row r="68" spans="1:7">
      <c r="A68" s="326"/>
      <c r="B68" s="252"/>
      <c r="C68" s="252"/>
      <c r="D68" s="252"/>
      <c r="E68" s="252"/>
      <c r="F68" s="210"/>
      <c r="G68" s="329"/>
    </row>
    <row r="69" spans="1:7">
      <c r="A69" s="326"/>
      <c r="B69" s="252"/>
      <c r="C69" s="252"/>
      <c r="D69" s="252"/>
      <c r="E69" s="252"/>
      <c r="F69" s="210"/>
      <c r="G69" s="329"/>
    </row>
    <row r="70" spans="1:7" ht="7.95" customHeight="1">
      <c r="A70" s="326"/>
      <c r="B70" s="108"/>
      <c r="C70" s="108"/>
      <c r="D70" s="108"/>
      <c r="E70" s="108"/>
      <c r="F70" s="108"/>
      <c r="G70" s="329"/>
    </row>
    <row r="71" spans="1:7">
      <c r="A71" s="326"/>
      <c r="B71" s="583"/>
      <c r="C71" s="583"/>
      <c r="D71" s="583"/>
      <c r="E71" s="583"/>
      <c r="F71" s="583"/>
      <c r="G71" s="329"/>
    </row>
    <row r="72" spans="1:7">
      <c r="A72" s="326"/>
      <c r="B72" s="252"/>
      <c r="C72" s="252"/>
      <c r="D72" s="252"/>
      <c r="E72" s="252"/>
      <c r="F72" s="252"/>
      <c r="G72" s="329"/>
    </row>
    <row r="73" spans="1:7">
      <c r="A73" s="326"/>
      <c r="B73" s="252"/>
      <c r="C73" s="252"/>
      <c r="D73" s="252"/>
      <c r="E73" s="252"/>
      <c r="F73" s="252"/>
      <c r="G73" s="329"/>
    </row>
    <row r="74" spans="1:7">
      <c r="A74" s="326"/>
      <c r="B74" s="252"/>
      <c r="C74" s="252"/>
      <c r="D74" s="252"/>
      <c r="E74" s="252"/>
      <c r="F74" s="252"/>
      <c r="G74" s="329"/>
    </row>
    <row r="75" spans="1:7">
      <c r="A75" s="326"/>
      <c r="B75" s="252"/>
      <c r="C75" s="252"/>
      <c r="D75" s="252"/>
      <c r="E75" s="252"/>
      <c r="F75" s="252"/>
      <c r="G75" s="329"/>
    </row>
    <row r="76" spans="1:7">
      <c r="A76" s="326"/>
      <c r="B76" s="252"/>
      <c r="C76" s="252"/>
      <c r="D76" s="252"/>
      <c r="E76" s="252"/>
      <c r="F76" s="252"/>
      <c r="G76" s="329"/>
    </row>
    <row r="77" spans="1:7">
      <c r="A77" s="326"/>
      <c r="B77" s="252"/>
      <c r="C77" s="252"/>
      <c r="D77" s="252"/>
      <c r="E77" s="252"/>
      <c r="F77" s="252"/>
      <c r="G77" s="329"/>
    </row>
    <row r="78" spans="1:7">
      <c r="A78" s="326"/>
      <c r="B78" s="252"/>
      <c r="C78" s="252"/>
      <c r="D78" s="252"/>
      <c r="E78" s="252"/>
      <c r="F78" s="252"/>
      <c r="G78" s="329"/>
    </row>
    <row r="79" spans="1:7">
      <c r="A79" s="326"/>
      <c r="B79" s="252"/>
      <c r="C79" s="252"/>
      <c r="D79" s="252"/>
      <c r="E79" s="252"/>
      <c r="F79" s="252"/>
      <c r="G79" s="329"/>
    </row>
    <row r="80" spans="1:7">
      <c r="A80" s="326"/>
      <c r="B80" s="252"/>
      <c r="C80" s="252"/>
      <c r="D80" s="252"/>
      <c r="E80" s="252"/>
      <c r="F80" s="252"/>
      <c r="G80" s="329"/>
    </row>
    <row r="81" spans="1:7">
      <c r="A81" s="326"/>
      <c r="B81" s="252"/>
      <c r="C81" s="252"/>
      <c r="D81" s="252"/>
      <c r="E81" s="252"/>
      <c r="F81" s="252"/>
      <c r="G81" s="329"/>
    </row>
    <row r="82" spans="1:7">
      <c r="A82" s="326"/>
      <c r="B82" s="252"/>
      <c r="C82" s="252"/>
      <c r="D82" s="252"/>
      <c r="E82" s="252"/>
      <c r="F82" s="252"/>
      <c r="G82" s="329"/>
    </row>
    <row r="83" spans="1:7">
      <c r="A83" s="326"/>
      <c r="B83" s="252"/>
      <c r="C83" s="252"/>
      <c r="D83" s="252"/>
      <c r="E83" s="252"/>
      <c r="F83" s="252"/>
      <c r="G83" s="329"/>
    </row>
    <row r="84" spans="1:7">
      <c r="A84" s="326"/>
      <c r="B84" s="252"/>
      <c r="C84" s="252"/>
      <c r="D84" s="252"/>
      <c r="E84" s="252"/>
      <c r="F84" s="252"/>
      <c r="G84" s="329"/>
    </row>
    <row r="85" spans="1:7">
      <c r="A85" s="326"/>
      <c r="B85" s="252"/>
      <c r="C85" s="252"/>
      <c r="D85" s="252"/>
      <c r="E85" s="252"/>
      <c r="F85" s="252"/>
      <c r="G85" s="329"/>
    </row>
    <row r="86" spans="1:7">
      <c r="A86" s="326"/>
      <c r="B86" s="252"/>
      <c r="C86" s="252"/>
      <c r="D86" s="252"/>
      <c r="E86" s="252"/>
      <c r="F86" s="252"/>
      <c r="G86" s="329"/>
    </row>
    <row r="87" spans="1:7">
      <c r="A87" s="326"/>
      <c r="B87" s="252"/>
      <c r="C87" s="252"/>
      <c r="D87" s="252"/>
      <c r="E87" s="252"/>
      <c r="F87" s="252"/>
      <c r="G87" s="329"/>
    </row>
    <row r="88" spans="1:7">
      <c r="A88" s="326"/>
      <c r="B88" s="252"/>
      <c r="C88" s="252"/>
      <c r="D88" s="252"/>
      <c r="E88" s="252"/>
      <c r="F88" s="252"/>
      <c r="G88" s="329"/>
    </row>
    <row r="89" spans="1:7">
      <c r="A89" s="326"/>
      <c r="B89" s="252"/>
      <c r="C89" s="252"/>
      <c r="D89" s="252"/>
      <c r="E89" s="252"/>
      <c r="F89" s="252"/>
      <c r="G89" s="329"/>
    </row>
    <row r="90" spans="1:7">
      <c r="A90" s="326"/>
      <c r="B90" s="252"/>
      <c r="C90" s="252"/>
      <c r="D90" s="252"/>
      <c r="E90" s="252"/>
      <c r="F90" s="252"/>
      <c r="G90" s="329"/>
    </row>
    <row r="91" spans="1:7">
      <c r="A91" s="108"/>
      <c r="B91" s="236"/>
      <c r="C91" s="236"/>
      <c r="D91" s="236"/>
      <c r="E91" s="236"/>
      <c r="F91" s="236"/>
      <c r="G91" s="329"/>
    </row>
    <row r="92" spans="1:7">
      <c r="A92" s="44"/>
      <c r="B92" s="236"/>
      <c r="C92" s="236"/>
      <c r="D92" s="236"/>
      <c r="E92" s="236"/>
      <c r="F92" s="236"/>
      <c r="G92" s="329"/>
    </row>
  </sheetData>
  <mergeCells count="26">
    <mergeCell ref="A1:J1"/>
    <mergeCell ref="K1:S1"/>
    <mergeCell ref="A19:J19"/>
    <mergeCell ref="K19:S19"/>
    <mergeCell ref="A4:A6"/>
    <mergeCell ref="G4:J4"/>
    <mergeCell ref="K4:N4"/>
    <mergeCell ref="S4:S5"/>
    <mergeCell ref="B50:F50"/>
    <mergeCell ref="B71:F71"/>
    <mergeCell ref="B4:C4"/>
    <mergeCell ref="D4:F4"/>
    <mergeCell ref="P4:R4"/>
    <mergeCell ref="G22:J22"/>
    <mergeCell ref="K22:N22"/>
    <mergeCell ref="O4:O5"/>
    <mergeCell ref="O22:O23"/>
    <mergeCell ref="B6:J6"/>
    <mergeCell ref="K6:S6"/>
    <mergeCell ref="A22:A24"/>
    <mergeCell ref="B22:C22"/>
    <mergeCell ref="D22:F22"/>
    <mergeCell ref="P22:R22"/>
    <mergeCell ref="S22:S23"/>
    <mergeCell ref="B24:J24"/>
    <mergeCell ref="K24:S24"/>
  </mergeCells>
  <hyperlinks>
    <hyperlink ref="A1:J1" location="Inhaltsverzeichnis!C13" display="1.7 CO2-Emissionen aus dem Endenergieverbrauch (Verursacherbilanz) in Berlin 2019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196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1.4" outlineLevelRow="1"/>
  <cols>
    <col min="1" max="1" width="8.6640625" style="1" customWidth="1"/>
    <col min="2" max="6" width="7.6640625" style="1" customWidth="1"/>
    <col min="7" max="7" width="9.33203125" style="1" customWidth="1"/>
    <col min="8" max="9" width="7.6640625" style="1" customWidth="1"/>
    <col min="10" max="16384" width="11.44140625" style="1"/>
  </cols>
  <sheetData>
    <row r="1" spans="1:16" ht="12">
      <c r="A1" s="470" t="s">
        <v>284</v>
      </c>
      <c r="B1" s="470"/>
      <c r="C1" s="470"/>
      <c r="D1" s="470"/>
      <c r="E1" s="470"/>
      <c r="F1" s="470"/>
      <c r="G1" s="470"/>
      <c r="H1" s="470"/>
      <c r="I1" s="470"/>
    </row>
    <row r="2" spans="1:16" ht="12" customHeight="1">
      <c r="A2" s="590" t="s">
        <v>318</v>
      </c>
      <c r="B2" s="590"/>
      <c r="C2" s="590"/>
      <c r="D2" s="590"/>
      <c r="E2" s="590"/>
      <c r="F2" s="590"/>
      <c r="G2" s="590"/>
      <c r="H2" s="590"/>
      <c r="I2" s="590"/>
    </row>
    <row r="3" spans="1:16" ht="9.75" customHeight="1">
      <c r="A3" s="377"/>
      <c r="B3" s="377"/>
      <c r="C3" s="377"/>
      <c r="D3" s="377"/>
      <c r="E3" s="377"/>
      <c r="F3" s="377"/>
      <c r="G3" s="377"/>
      <c r="H3" s="377"/>
      <c r="I3" s="377"/>
    </row>
    <row r="4" spans="1:16" ht="12.6" customHeight="1">
      <c r="A4" s="591" t="s">
        <v>63</v>
      </c>
      <c r="B4" s="595" t="s">
        <v>184</v>
      </c>
      <c r="C4" s="61" t="s">
        <v>185</v>
      </c>
      <c r="D4" s="62"/>
      <c r="E4" s="61"/>
      <c r="F4" s="63"/>
      <c r="G4" s="63"/>
      <c r="H4" s="63"/>
      <c r="I4" s="63"/>
    </row>
    <row r="5" spans="1:16" ht="21.6" customHeight="1">
      <c r="A5" s="592"/>
      <c r="B5" s="596"/>
      <c r="C5" s="64" t="s">
        <v>164</v>
      </c>
      <c r="D5" s="64" t="s">
        <v>189</v>
      </c>
      <c r="E5" s="65" t="s">
        <v>58</v>
      </c>
      <c r="F5" s="66" t="s">
        <v>42</v>
      </c>
      <c r="G5" s="67" t="s">
        <v>180</v>
      </c>
      <c r="H5" s="68" t="s">
        <v>50</v>
      </c>
      <c r="I5" s="68" t="s">
        <v>64</v>
      </c>
    </row>
    <row r="6" spans="1:16" ht="9.6" customHeight="1">
      <c r="A6" s="69"/>
      <c r="B6" s="70"/>
      <c r="C6" s="71"/>
      <c r="D6" s="71"/>
      <c r="E6" s="72"/>
      <c r="F6" s="71"/>
      <c r="G6" s="73"/>
      <c r="H6" s="71"/>
      <c r="I6" s="71"/>
    </row>
    <row r="7" spans="1:16" ht="12" customHeight="1">
      <c r="A7" s="38"/>
      <c r="B7" s="593" t="s">
        <v>65</v>
      </c>
      <c r="C7" s="583"/>
      <c r="D7" s="583"/>
      <c r="E7" s="594"/>
      <c r="F7" s="594"/>
      <c r="G7" s="594"/>
      <c r="H7" s="594"/>
      <c r="I7" s="594"/>
    </row>
    <row r="8" spans="1:16" ht="12" customHeight="1">
      <c r="A8" s="74">
        <v>1990</v>
      </c>
      <c r="B8" s="180">
        <v>356207.65299999999</v>
      </c>
      <c r="C8" s="180">
        <v>82829</v>
      </c>
      <c r="D8" s="180">
        <v>47961</v>
      </c>
      <c r="E8" s="180">
        <v>150757</v>
      </c>
      <c r="F8" s="180">
        <v>58873.252999999997</v>
      </c>
      <c r="G8" s="180">
        <v>2251.4</v>
      </c>
      <c r="H8" s="180">
        <v>12632.4</v>
      </c>
      <c r="I8" s="181">
        <v>903.6</v>
      </c>
    </row>
    <row r="9" spans="1:16" s="17" customFormat="1" ht="12" hidden="1" customHeight="1" outlineLevel="1">
      <c r="A9" s="37">
        <v>1999</v>
      </c>
      <c r="B9" s="181">
        <v>334726.37400000001</v>
      </c>
      <c r="C9" s="181">
        <v>81805.275999999998</v>
      </c>
      <c r="D9" s="181">
        <v>12600.703</v>
      </c>
      <c r="E9" s="181">
        <v>138869.1</v>
      </c>
      <c r="F9" s="181">
        <v>84946.971000000005</v>
      </c>
      <c r="G9" s="181">
        <v>2140.8879999999999</v>
      </c>
      <c r="H9" s="181">
        <v>13059.677</v>
      </c>
      <c r="I9" s="181">
        <v>1303.76</v>
      </c>
    </row>
    <row r="10" spans="1:16" ht="12" customHeight="1" collapsed="1">
      <c r="A10" s="74">
        <v>2000</v>
      </c>
      <c r="B10" s="180">
        <v>331517.93400000001</v>
      </c>
      <c r="C10" s="180">
        <v>83967.547999999995</v>
      </c>
      <c r="D10" s="180">
        <v>13072.364</v>
      </c>
      <c r="E10" s="180">
        <v>132802.231</v>
      </c>
      <c r="F10" s="180">
        <v>85638.930999999997</v>
      </c>
      <c r="G10" s="180">
        <v>2454.7489999999998</v>
      </c>
      <c r="H10" s="180">
        <v>12060.047</v>
      </c>
      <c r="I10" s="181">
        <v>1522.0640000000001</v>
      </c>
      <c r="M10" s="180"/>
      <c r="N10" s="181"/>
      <c r="O10" s="181"/>
      <c r="P10" s="181"/>
    </row>
    <row r="11" spans="1:16" ht="12" hidden="1" customHeight="1" outlineLevel="1">
      <c r="A11" s="74">
        <v>2001</v>
      </c>
      <c r="B11" s="180">
        <v>347727.66600000003</v>
      </c>
      <c r="C11" s="180">
        <v>71817.489000000001</v>
      </c>
      <c r="D11" s="180">
        <v>14052.672</v>
      </c>
      <c r="E11" s="180">
        <v>141259.6</v>
      </c>
      <c r="F11" s="180">
        <v>100350.39599999999</v>
      </c>
      <c r="G11" s="180">
        <v>2242.3319999999999</v>
      </c>
      <c r="H11" s="180">
        <v>16613.489000000001</v>
      </c>
      <c r="I11" s="181">
        <v>1391.6880000000001</v>
      </c>
      <c r="M11" s="180"/>
      <c r="N11" s="181"/>
      <c r="O11" s="181"/>
      <c r="P11" s="181"/>
    </row>
    <row r="12" spans="1:16" ht="12" hidden="1" customHeight="1" outlineLevel="1">
      <c r="A12" s="74">
        <v>2002</v>
      </c>
      <c r="B12" s="180">
        <v>322289.38299999997</v>
      </c>
      <c r="C12" s="180">
        <v>49518.34</v>
      </c>
      <c r="D12" s="180">
        <v>13410.154</v>
      </c>
      <c r="E12" s="180">
        <v>130351.432</v>
      </c>
      <c r="F12" s="180">
        <v>101923.58</v>
      </c>
      <c r="G12" s="180">
        <v>2242.5070000000001</v>
      </c>
      <c r="H12" s="180">
        <v>23451.682000000001</v>
      </c>
      <c r="I12" s="181">
        <v>1391.6880000000001</v>
      </c>
      <c r="M12" s="180"/>
      <c r="N12" s="181"/>
      <c r="O12" s="181"/>
      <c r="P12" s="181"/>
    </row>
    <row r="13" spans="1:16" ht="12" hidden="1" customHeight="1" outlineLevel="1">
      <c r="A13" s="37">
        <v>2003</v>
      </c>
      <c r="B13" s="180">
        <v>316585.30499999999</v>
      </c>
      <c r="C13" s="180">
        <v>49205.758000000002</v>
      </c>
      <c r="D13" s="180">
        <v>13107.851000000001</v>
      </c>
      <c r="E13" s="180">
        <v>127101.535</v>
      </c>
      <c r="F13" s="180">
        <v>106496.147</v>
      </c>
      <c r="G13" s="180">
        <v>2010.5239999999999</v>
      </c>
      <c r="H13" s="180">
        <v>17420.987000000001</v>
      </c>
      <c r="I13" s="181">
        <v>1242.5029999999999</v>
      </c>
      <c r="K13" s="279"/>
      <c r="M13" s="181"/>
      <c r="N13" s="181"/>
      <c r="O13" s="181"/>
      <c r="P13" s="181"/>
    </row>
    <row r="14" spans="1:16" ht="12" hidden="1" customHeight="1" outlineLevel="1">
      <c r="A14" s="74">
        <v>2004</v>
      </c>
      <c r="B14" s="180">
        <v>305477.22600000002</v>
      </c>
      <c r="C14" s="180">
        <v>43825.071000000004</v>
      </c>
      <c r="D14" s="180">
        <v>13827.186</v>
      </c>
      <c r="E14" s="180">
        <v>118023.492</v>
      </c>
      <c r="F14" s="180">
        <v>106879.89599999999</v>
      </c>
      <c r="G14" s="180">
        <v>2835.6039999999998</v>
      </c>
      <c r="H14" s="180">
        <v>18815.378000000001</v>
      </c>
      <c r="I14" s="181">
        <v>1270.5989999999999</v>
      </c>
      <c r="M14" s="181"/>
      <c r="N14" s="181"/>
      <c r="O14" s="181"/>
      <c r="P14" s="181"/>
    </row>
    <row r="15" spans="1:16" ht="12" hidden="1" customHeight="1" outlineLevel="1">
      <c r="A15" s="37">
        <v>2005</v>
      </c>
      <c r="B15" s="180">
        <v>297784.03999999998</v>
      </c>
      <c r="C15" s="180">
        <v>47843.870999999999</v>
      </c>
      <c r="D15" s="180">
        <v>13240.382</v>
      </c>
      <c r="E15" s="180">
        <v>114814.723</v>
      </c>
      <c r="F15" s="180">
        <v>103018.599</v>
      </c>
      <c r="G15" s="180">
        <v>3344.13</v>
      </c>
      <c r="H15" s="180">
        <v>14630.664000000001</v>
      </c>
      <c r="I15" s="181">
        <v>891.67100000000005</v>
      </c>
      <c r="M15" s="181"/>
      <c r="N15" s="181"/>
      <c r="O15" s="181"/>
      <c r="P15" s="181"/>
    </row>
    <row r="16" spans="1:16" ht="12" hidden="1" customHeight="1" outlineLevel="1">
      <c r="A16" s="74">
        <v>2006</v>
      </c>
      <c r="B16" s="180">
        <v>303895.52299999999</v>
      </c>
      <c r="C16" s="180">
        <v>45233.453999999998</v>
      </c>
      <c r="D16" s="180">
        <v>12056.174000000001</v>
      </c>
      <c r="E16" s="180">
        <v>120295.588</v>
      </c>
      <c r="F16" s="180">
        <v>101504.65</v>
      </c>
      <c r="G16" s="180">
        <v>5293.0290000000005</v>
      </c>
      <c r="H16" s="180">
        <v>18428.314999999999</v>
      </c>
      <c r="I16" s="181">
        <v>1084.3119999999999</v>
      </c>
      <c r="M16" s="181"/>
      <c r="N16" s="181"/>
      <c r="O16" s="181"/>
      <c r="P16" s="181"/>
    </row>
    <row r="17" spans="1:16" hidden="1" outlineLevel="1">
      <c r="A17" s="74">
        <v>2007</v>
      </c>
      <c r="B17" s="180">
        <v>270295.245</v>
      </c>
      <c r="C17" s="180">
        <v>43902.137999999999</v>
      </c>
      <c r="D17" s="180">
        <v>12545.8</v>
      </c>
      <c r="E17" s="180">
        <v>95197.21</v>
      </c>
      <c r="F17" s="180">
        <v>92485.593999999997</v>
      </c>
      <c r="G17" s="180">
        <v>6071.8249999999998</v>
      </c>
      <c r="H17" s="180">
        <v>19052.721000000001</v>
      </c>
      <c r="I17" s="181">
        <v>1039.9580000000001</v>
      </c>
      <c r="M17" s="181"/>
      <c r="N17" s="181"/>
      <c r="O17" s="181"/>
      <c r="P17" s="181"/>
    </row>
    <row r="18" spans="1:16" hidden="1" outlineLevel="1">
      <c r="A18" s="37">
        <v>2008</v>
      </c>
      <c r="B18" s="180">
        <v>286331.57900000003</v>
      </c>
      <c r="C18" s="180">
        <v>42900.504999999997</v>
      </c>
      <c r="D18" s="180">
        <v>12956.41</v>
      </c>
      <c r="E18" s="180">
        <v>107926.06</v>
      </c>
      <c r="F18" s="180">
        <v>94798.012000000002</v>
      </c>
      <c r="G18" s="180">
        <v>6259.0479999999998</v>
      </c>
      <c r="H18" s="180">
        <v>18752.573</v>
      </c>
      <c r="I18" s="181">
        <v>2738.971</v>
      </c>
    </row>
    <row r="19" spans="1:16" hidden="1" outlineLevel="1">
      <c r="A19" s="74">
        <v>2009</v>
      </c>
      <c r="B19" s="180">
        <v>282490.50900000002</v>
      </c>
      <c r="C19" s="180">
        <v>38054.237000000001</v>
      </c>
      <c r="D19" s="180">
        <v>13116.049000000001</v>
      </c>
      <c r="E19" s="180">
        <v>99170.972999999998</v>
      </c>
      <c r="F19" s="180">
        <v>103253.71799999999</v>
      </c>
      <c r="G19" s="180">
        <v>8160.2479999999996</v>
      </c>
      <c r="H19" s="180">
        <v>17620.237000000001</v>
      </c>
      <c r="I19" s="181">
        <v>3115.02</v>
      </c>
    </row>
    <row r="20" spans="1:16" collapsed="1">
      <c r="A20" s="37">
        <v>2010</v>
      </c>
      <c r="B20" s="180">
        <v>308383.55099999998</v>
      </c>
      <c r="C20" s="180">
        <v>45085.298000000003</v>
      </c>
      <c r="D20" s="180">
        <v>14363.962</v>
      </c>
      <c r="E20" s="180">
        <v>101631.79399999999</v>
      </c>
      <c r="F20" s="180">
        <v>113941.395</v>
      </c>
      <c r="G20" s="180">
        <v>9483.9079999999994</v>
      </c>
      <c r="H20" s="180">
        <v>21788.042000000001</v>
      </c>
      <c r="I20" s="181">
        <v>2089.152</v>
      </c>
    </row>
    <row r="21" spans="1:16" hidden="1" outlineLevel="1">
      <c r="A21" s="74">
        <v>2011</v>
      </c>
      <c r="B21" s="180">
        <v>275414.91600000003</v>
      </c>
      <c r="C21" s="180">
        <v>38499.004000000001</v>
      </c>
      <c r="D21" s="180">
        <v>12473.208000000001</v>
      </c>
      <c r="E21" s="180">
        <v>92296.224000000002</v>
      </c>
      <c r="F21" s="180">
        <v>98068.103000000003</v>
      </c>
      <c r="G21" s="180">
        <v>9167.5869999999995</v>
      </c>
      <c r="H21" s="180">
        <v>22676.447</v>
      </c>
      <c r="I21" s="181">
        <v>2234.3420000000001</v>
      </c>
    </row>
    <row r="22" spans="1:16" hidden="1" outlineLevel="1">
      <c r="A22" s="37">
        <v>2012</v>
      </c>
      <c r="B22" s="180">
        <v>278784.02299999999</v>
      </c>
      <c r="C22" s="180">
        <v>36266.968000000001</v>
      </c>
      <c r="D22" s="180">
        <v>13085.294</v>
      </c>
      <c r="E22" s="180">
        <v>98112.770999999993</v>
      </c>
      <c r="F22" s="180">
        <v>95762.993000000002</v>
      </c>
      <c r="G22" s="180">
        <v>10117.587</v>
      </c>
      <c r="H22" s="180">
        <v>23395.956999999999</v>
      </c>
      <c r="I22" s="181">
        <v>2042.453</v>
      </c>
    </row>
    <row r="23" spans="1:16" hidden="1" outlineLevel="1">
      <c r="A23" s="295">
        <v>2013</v>
      </c>
      <c r="B23" s="180">
        <v>288983.39899999998</v>
      </c>
      <c r="C23" s="180">
        <v>40535.296999999999</v>
      </c>
      <c r="D23" s="180">
        <v>12018.319</v>
      </c>
      <c r="E23" s="180">
        <v>101017.52499999999</v>
      </c>
      <c r="F23" s="180">
        <v>100140.077</v>
      </c>
      <c r="G23" s="180">
        <v>10674.566000000001</v>
      </c>
      <c r="H23" s="180">
        <v>22312.365000000002</v>
      </c>
      <c r="I23" s="181">
        <v>2285.248</v>
      </c>
    </row>
    <row r="24" spans="1:16" hidden="1" outlineLevel="1">
      <c r="A24" s="37">
        <v>2014</v>
      </c>
      <c r="B24" s="180">
        <v>270249.59299999999</v>
      </c>
      <c r="C24" s="180">
        <v>43245.313999999998</v>
      </c>
      <c r="D24" s="180">
        <v>12274.441000000001</v>
      </c>
      <c r="E24" s="180">
        <v>98976.187000000005</v>
      </c>
      <c r="F24" s="180">
        <v>80313.095000000001</v>
      </c>
      <c r="G24" s="180">
        <v>10207.806</v>
      </c>
      <c r="H24" s="180">
        <v>22909.061000000002</v>
      </c>
      <c r="I24" s="181">
        <v>2323.6889999999999</v>
      </c>
    </row>
    <row r="25" spans="1:16" collapsed="1">
      <c r="A25" s="305">
        <v>2015</v>
      </c>
      <c r="B25" s="180">
        <v>263153.326</v>
      </c>
      <c r="C25" s="180">
        <v>39810.262999999999</v>
      </c>
      <c r="D25" s="180">
        <v>12172.619000000001</v>
      </c>
      <c r="E25" s="180">
        <v>95392.403999999995</v>
      </c>
      <c r="F25" s="180">
        <v>79417.72</v>
      </c>
      <c r="G25" s="180">
        <v>10511.061</v>
      </c>
      <c r="H25" s="180">
        <v>23773.345000000001</v>
      </c>
      <c r="I25" s="181">
        <v>2075.9140000000002</v>
      </c>
    </row>
    <row r="26" spans="1:16">
      <c r="A26" s="37">
        <v>2016</v>
      </c>
      <c r="B26" s="180">
        <v>270499.67300000001</v>
      </c>
      <c r="C26" s="180">
        <v>36894.364000000001</v>
      </c>
      <c r="D26" s="180">
        <v>12411.652</v>
      </c>
      <c r="E26" s="180">
        <v>96691.073000000004</v>
      </c>
      <c r="F26" s="180">
        <v>88557.476999999999</v>
      </c>
      <c r="G26" s="180">
        <v>10794.859</v>
      </c>
      <c r="H26" s="180">
        <v>22812.941999999999</v>
      </c>
      <c r="I26" s="181">
        <v>2337.3069999999998</v>
      </c>
    </row>
    <row r="27" spans="1:16">
      <c r="A27" s="319">
        <v>2017</v>
      </c>
      <c r="B27" s="180">
        <v>269040.74800000002</v>
      </c>
      <c r="C27" s="180">
        <v>37166.847000000002</v>
      </c>
      <c r="D27" s="180">
        <v>6046.6989999999996</v>
      </c>
      <c r="E27" s="180">
        <v>95606.024000000005</v>
      </c>
      <c r="F27" s="180">
        <v>94794.013000000006</v>
      </c>
      <c r="G27" s="180">
        <v>11299.522000000001</v>
      </c>
      <c r="H27" s="180">
        <v>21680.187000000002</v>
      </c>
      <c r="I27" s="181">
        <v>2447.4560000000001</v>
      </c>
    </row>
    <row r="28" spans="1:16">
      <c r="A28" s="451" t="s">
        <v>379</v>
      </c>
      <c r="B28" s="180">
        <v>265499.47499999998</v>
      </c>
      <c r="C28" s="180">
        <v>30493.983</v>
      </c>
      <c r="D28" s="180">
        <v>552.66399999999999</v>
      </c>
      <c r="E28" s="180">
        <v>93512.486999999994</v>
      </c>
      <c r="F28" s="180">
        <v>100057.106</v>
      </c>
      <c r="G28" s="180">
        <v>13662.584000000001</v>
      </c>
      <c r="H28" s="180">
        <v>24660.145</v>
      </c>
      <c r="I28" s="181">
        <v>2560.5050000000001</v>
      </c>
    </row>
    <row r="29" spans="1:16">
      <c r="A29" s="451" t="s">
        <v>380</v>
      </c>
      <c r="B29" s="180">
        <v>261771.519</v>
      </c>
      <c r="C29" s="180">
        <v>20744.094000000001</v>
      </c>
      <c r="D29" s="180">
        <v>446.62299999999999</v>
      </c>
      <c r="E29" s="180">
        <v>91920.311000000002</v>
      </c>
      <c r="F29" s="180">
        <v>105759.057</v>
      </c>
      <c r="G29" s="180">
        <v>13999.003000000001</v>
      </c>
      <c r="H29" s="180">
        <v>25762.286</v>
      </c>
      <c r="I29" s="181">
        <v>3140.145</v>
      </c>
    </row>
    <row r="30" spans="1:16" ht="8.1" customHeight="1">
      <c r="A30" s="74"/>
      <c r="B30" s="75"/>
      <c r="C30" s="75"/>
      <c r="D30" s="75"/>
      <c r="E30" s="75"/>
      <c r="F30" s="75"/>
      <c r="G30" s="75"/>
      <c r="H30" s="75"/>
      <c r="I30" s="221"/>
    </row>
    <row r="31" spans="1:16" ht="12" customHeight="1">
      <c r="A31" s="38"/>
      <c r="B31" s="583" t="s">
        <v>66</v>
      </c>
      <c r="C31" s="583"/>
      <c r="D31" s="583"/>
      <c r="E31" s="583"/>
      <c r="F31" s="583"/>
      <c r="G31" s="583"/>
      <c r="H31" s="583"/>
      <c r="I31" s="583"/>
    </row>
    <row r="32" spans="1:16" ht="12" customHeight="1">
      <c r="A32" s="74">
        <v>1990</v>
      </c>
      <c r="B32" s="222">
        <v>100</v>
      </c>
      <c r="C32" s="271">
        <v>23.253</v>
      </c>
      <c r="D32" s="271">
        <v>13.464</v>
      </c>
      <c r="E32" s="271">
        <v>42.323</v>
      </c>
      <c r="F32" s="271">
        <v>16.527999999999999</v>
      </c>
      <c r="G32" s="271">
        <v>0.63200000000000001</v>
      </c>
      <c r="H32" s="271">
        <v>3.5459999999999998</v>
      </c>
      <c r="I32" s="271">
        <v>0.254</v>
      </c>
    </row>
    <row r="33" spans="1:9" ht="12" customHeight="1">
      <c r="A33" s="74">
        <v>2000</v>
      </c>
      <c r="B33" s="222">
        <v>100</v>
      </c>
      <c r="C33" s="271">
        <v>25.327999999999999</v>
      </c>
      <c r="D33" s="271">
        <v>3.9430000000000001</v>
      </c>
      <c r="E33" s="271">
        <v>40.058999999999997</v>
      </c>
      <c r="F33" s="271">
        <v>25.832000000000001</v>
      </c>
      <c r="G33" s="271">
        <v>0.74</v>
      </c>
      <c r="H33" s="271">
        <v>3.6379999999999999</v>
      </c>
      <c r="I33" s="271">
        <v>0.45900000000000002</v>
      </c>
    </row>
    <row r="34" spans="1:9" ht="12" hidden="1" customHeight="1" outlineLevel="1">
      <c r="A34" s="74">
        <v>2001</v>
      </c>
      <c r="B34" s="222">
        <v>100</v>
      </c>
      <c r="C34" s="271">
        <v>20.652999999999999</v>
      </c>
      <c r="D34" s="271">
        <v>4.0410000000000004</v>
      </c>
      <c r="E34" s="271">
        <v>40.624000000000002</v>
      </c>
      <c r="F34" s="271">
        <v>28.859000000000002</v>
      </c>
      <c r="G34" s="271">
        <v>0.64500000000000002</v>
      </c>
      <c r="H34" s="271">
        <v>4.7779999999999996</v>
      </c>
      <c r="I34" s="271">
        <v>0.4</v>
      </c>
    </row>
    <row r="35" spans="1:9" ht="12" hidden="1" customHeight="1" outlineLevel="1">
      <c r="A35" s="74">
        <v>2002</v>
      </c>
      <c r="B35" s="222">
        <v>100</v>
      </c>
      <c r="C35" s="271">
        <v>15.365</v>
      </c>
      <c r="D35" s="271">
        <v>4.1609999999999996</v>
      </c>
      <c r="E35" s="271">
        <v>40.445</v>
      </c>
      <c r="F35" s="271">
        <v>31.625</v>
      </c>
      <c r="G35" s="271">
        <v>0.69599999999999995</v>
      </c>
      <c r="H35" s="271">
        <v>7.2770000000000001</v>
      </c>
      <c r="I35" s="271">
        <v>0.432</v>
      </c>
    </row>
    <row r="36" spans="1:9" ht="12" hidden="1" customHeight="1" outlineLevel="1">
      <c r="A36" s="74">
        <v>2003</v>
      </c>
      <c r="B36" s="222">
        <v>100</v>
      </c>
      <c r="C36" s="271">
        <v>15.542999999999999</v>
      </c>
      <c r="D36" s="271">
        <v>4.1399999999999997</v>
      </c>
      <c r="E36" s="271">
        <v>40.148000000000003</v>
      </c>
      <c r="F36" s="271">
        <v>33.639000000000003</v>
      </c>
      <c r="G36" s="271">
        <v>0.63500000000000001</v>
      </c>
      <c r="H36" s="271">
        <v>5.5030000000000001</v>
      </c>
      <c r="I36" s="271">
        <v>0.39200000000000002</v>
      </c>
    </row>
    <row r="37" spans="1:9" ht="12" hidden="1" customHeight="1" outlineLevel="1">
      <c r="A37" s="74">
        <v>2004</v>
      </c>
      <c r="B37" s="222">
        <v>100</v>
      </c>
      <c r="C37" s="271">
        <v>14.346</v>
      </c>
      <c r="D37" s="271">
        <v>4.5259999999999998</v>
      </c>
      <c r="E37" s="271">
        <v>38.636000000000003</v>
      </c>
      <c r="F37" s="271">
        <v>34.988</v>
      </c>
      <c r="G37" s="271">
        <v>0.92800000000000005</v>
      </c>
      <c r="H37" s="271">
        <v>6.1589999999999998</v>
      </c>
      <c r="I37" s="271">
        <v>0.41599999999999998</v>
      </c>
    </row>
    <row r="38" spans="1:9" ht="12" hidden="1" customHeight="1" outlineLevel="1">
      <c r="A38" s="74">
        <v>2005</v>
      </c>
      <c r="B38" s="222">
        <v>100</v>
      </c>
      <c r="C38" s="271">
        <v>16.067</v>
      </c>
      <c r="D38" s="271">
        <v>4.4459999999999997</v>
      </c>
      <c r="E38" s="271">
        <v>38.555999999999997</v>
      </c>
      <c r="F38" s="271">
        <v>34.594999999999999</v>
      </c>
      <c r="G38" s="271">
        <v>1.123</v>
      </c>
      <c r="H38" s="271">
        <v>4.9130000000000003</v>
      </c>
      <c r="I38" s="271">
        <v>0.29899999999999999</v>
      </c>
    </row>
    <row r="39" spans="1:9" ht="12" hidden="1" customHeight="1" outlineLevel="1">
      <c r="A39" s="74">
        <v>2006</v>
      </c>
      <c r="B39" s="222">
        <v>100</v>
      </c>
      <c r="C39" s="271">
        <v>14.885</v>
      </c>
      <c r="D39" s="271">
        <v>3.9670000000000001</v>
      </c>
      <c r="E39" s="271">
        <v>39.585000000000001</v>
      </c>
      <c r="F39" s="271">
        <v>33.401000000000003</v>
      </c>
      <c r="G39" s="271">
        <v>1.742</v>
      </c>
      <c r="H39" s="271">
        <v>6.0640000000000001</v>
      </c>
      <c r="I39" s="271">
        <v>0.35699999999999998</v>
      </c>
    </row>
    <row r="40" spans="1:9" hidden="1" outlineLevel="1">
      <c r="A40" s="74">
        <v>2007</v>
      </c>
      <c r="B40" s="222">
        <v>100</v>
      </c>
      <c r="C40" s="271">
        <v>16.242000000000001</v>
      </c>
      <c r="D40" s="271">
        <v>4.6420000000000003</v>
      </c>
      <c r="E40" s="271">
        <v>35.22</v>
      </c>
      <c r="F40" s="271">
        <v>34.216999999999999</v>
      </c>
      <c r="G40" s="271">
        <v>2.246</v>
      </c>
      <c r="H40" s="271">
        <v>7.0490000000000004</v>
      </c>
      <c r="I40" s="271">
        <v>0.38500000000000001</v>
      </c>
    </row>
    <row r="41" spans="1:9" hidden="1" outlineLevel="1">
      <c r="A41" s="74">
        <v>2008</v>
      </c>
      <c r="B41" s="222">
        <v>100</v>
      </c>
      <c r="C41" s="271">
        <v>14.983000000000001</v>
      </c>
      <c r="D41" s="271">
        <v>4.5250000000000004</v>
      </c>
      <c r="E41" s="271">
        <v>37.692999999999998</v>
      </c>
      <c r="F41" s="271">
        <v>33.107999999999997</v>
      </c>
      <c r="G41" s="271">
        <v>2.1859999999999999</v>
      </c>
      <c r="H41" s="271">
        <v>6.5490000000000004</v>
      </c>
      <c r="I41" s="271">
        <v>0.95699999999999996</v>
      </c>
    </row>
    <row r="42" spans="1:9" hidden="1" outlineLevel="1">
      <c r="A42" s="74">
        <v>2009</v>
      </c>
      <c r="B42" s="222">
        <v>100</v>
      </c>
      <c r="C42" s="271">
        <v>13.471</v>
      </c>
      <c r="D42" s="271">
        <v>4.6429999999999998</v>
      </c>
      <c r="E42" s="271">
        <v>35.106000000000002</v>
      </c>
      <c r="F42" s="271">
        <v>36.551000000000002</v>
      </c>
      <c r="G42" s="271">
        <v>2.8889999999999998</v>
      </c>
      <c r="H42" s="271">
        <v>6.2370000000000001</v>
      </c>
      <c r="I42" s="271">
        <v>1.103</v>
      </c>
    </row>
    <row r="43" spans="1:9" collapsed="1">
      <c r="A43" s="74">
        <v>2010</v>
      </c>
      <c r="B43" s="222">
        <v>100</v>
      </c>
      <c r="C43" s="271">
        <v>14.62</v>
      </c>
      <c r="D43" s="271">
        <v>4.6580000000000004</v>
      </c>
      <c r="E43" s="271">
        <v>32.956000000000003</v>
      </c>
      <c r="F43" s="271">
        <v>36.948</v>
      </c>
      <c r="G43" s="271">
        <v>3.0750000000000002</v>
      </c>
      <c r="H43" s="271">
        <v>7.0650000000000004</v>
      </c>
      <c r="I43" s="271">
        <v>0.67700000000000005</v>
      </c>
    </row>
    <row r="44" spans="1:9" hidden="1" outlineLevel="1">
      <c r="A44" s="74">
        <v>2011</v>
      </c>
      <c r="B44" s="222">
        <v>100</v>
      </c>
      <c r="C44" s="271">
        <v>13.978999999999999</v>
      </c>
      <c r="D44" s="271">
        <v>4.5289999999999999</v>
      </c>
      <c r="E44" s="271">
        <v>33.512</v>
      </c>
      <c r="F44" s="271">
        <v>35.606999999999999</v>
      </c>
      <c r="G44" s="271">
        <v>3.3290000000000002</v>
      </c>
      <c r="H44" s="271">
        <v>8.234</v>
      </c>
      <c r="I44" s="271">
        <v>0.81100000000000005</v>
      </c>
    </row>
    <row r="45" spans="1:9" hidden="1" outlineLevel="1">
      <c r="A45" s="288">
        <v>2012</v>
      </c>
      <c r="B45" s="222">
        <v>100</v>
      </c>
      <c r="C45" s="271">
        <v>13.009</v>
      </c>
      <c r="D45" s="271">
        <v>4.694</v>
      </c>
      <c r="E45" s="271">
        <v>35.192999999999998</v>
      </c>
      <c r="F45" s="271">
        <v>34.35</v>
      </c>
      <c r="G45" s="271">
        <v>3.629</v>
      </c>
      <c r="H45" s="271">
        <v>8.3919999999999995</v>
      </c>
      <c r="I45" s="271">
        <v>0.73299999999999998</v>
      </c>
    </row>
    <row r="46" spans="1:9" hidden="1" outlineLevel="1">
      <c r="A46" s="295">
        <v>2013</v>
      </c>
      <c r="B46" s="222">
        <v>100</v>
      </c>
      <c r="C46" s="271">
        <v>14.026999999999999</v>
      </c>
      <c r="D46" s="271">
        <v>4.1589999999999998</v>
      </c>
      <c r="E46" s="271">
        <v>34.956000000000003</v>
      </c>
      <c r="F46" s="271">
        <v>34.652999999999999</v>
      </c>
      <c r="G46" s="271">
        <v>3.694</v>
      </c>
      <c r="H46" s="271">
        <v>7.7210000000000001</v>
      </c>
      <c r="I46" s="271">
        <v>0.79100000000000004</v>
      </c>
    </row>
    <row r="47" spans="1:9" hidden="1" outlineLevel="1">
      <c r="A47" s="300">
        <v>2014</v>
      </c>
      <c r="B47" s="222">
        <v>100</v>
      </c>
      <c r="C47" s="271">
        <v>16.001999999999999</v>
      </c>
      <c r="D47" s="271">
        <v>4.5419999999999998</v>
      </c>
      <c r="E47" s="271">
        <v>36.624000000000002</v>
      </c>
      <c r="F47" s="271">
        <v>29.718</v>
      </c>
      <c r="G47" s="271">
        <v>3.7770000000000001</v>
      </c>
      <c r="H47" s="271">
        <v>8.4770000000000003</v>
      </c>
      <c r="I47" s="271">
        <v>0.86</v>
      </c>
    </row>
    <row r="48" spans="1:9" hidden="1" outlineLevel="1">
      <c r="A48" s="305">
        <v>2015</v>
      </c>
      <c r="B48" s="222">
        <v>100</v>
      </c>
      <c r="C48" s="271">
        <v>15.128</v>
      </c>
      <c r="D48" s="271">
        <v>4.6260000000000003</v>
      </c>
      <c r="E48" s="271">
        <v>36.25</v>
      </c>
      <c r="F48" s="271">
        <v>30.178999999999998</v>
      </c>
      <c r="G48" s="271">
        <v>3.9940000000000002</v>
      </c>
      <c r="H48" s="271">
        <v>9.0340000000000007</v>
      </c>
      <c r="I48" s="271">
        <v>0.78900000000000003</v>
      </c>
    </row>
    <row r="49" spans="1:9" hidden="1" outlineLevel="1">
      <c r="A49" s="317">
        <v>2016</v>
      </c>
      <c r="B49" s="222">
        <v>100</v>
      </c>
      <c r="C49" s="271">
        <v>13.638999999999999</v>
      </c>
      <c r="D49" s="271">
        <v>4.5880000000000001</v>
      </c>
      <c r="E49" s="271">
        <v>35.744999999999997</v>
      </c>
      <c r="F49" s="271">
        <v>32.738</v>
      </c>
      <c r="G49" s="271">
        <v>3.9910000000000001</v>
      </c>
      <c r="H49" s="271">
        <v>8.4339999999999993</v>
      </c>
      <c r="I49" s="271">
        <v>0.86399999999999999</v>
      </c>
    </row>
    <row r="50" spans="1:9" hidden="1" outlineLevel="1">
      <c r="A50" s="319">
        <v>2017</v>
      </c>
      <c r="B50" s="222">
        <v>100</v>
      </c>
      <c r="C50" s="271">
        <v>13.815</v>
      </c>
      <c r="D50" s="271">
        <v>2.2480000000000002</v>
      </c>
      <c r="E50" s="271">
        <v>35.536000000000001</v>
      </c>
      <c r="F50" s="271">
        <v>35.234000000000002</v>
      </c>
      <c r="G50" s="271">
        <v>4.2</v>
      </c>
      <c r="H50" s="271">
        <v>8.0579999999999998</v>
      </c>
      <c r="I50" s="271">
        <v>0.91</v>
      </c>
    </row>
    <row r="51" spans="1:9" collapsed="1">
      <c r="A51" s="451" t="s">
        <v>379</v>
      </c>
      <c r="B51" s="222">
        <v>100</v>
      </c>
      <c r="C51" s="271">
        <v>11.486000000000001</v>
      </c>
      <c r="D51" s="271">
        <v>0.20799999999999999</v>
      </c>
      <c r="E51" s="271">
        <v>35.220999999999997</v>
      </c>
      <c r="F51" s="271">
        <v>37.686</v>
      </c>
      <c r="G51" s="271">
        <v>5.1459999999999999</v>
      </c>
      <c r="H51" s="271">
        <v>9.2880000000000003</v>
      </c>
      <c r="I51" s="271">
        <v>0.96399999999999997</v>
      </c>
    </row>
    <row r="52" spans="1:9">
      <c r="A52" s="451" t="s">
        <v>380</v>
      </c>
      <c r="B52" s="222">
        <v>100</v>
      </c>
      <c r="C52" s="271">
        <v>7.9249999999999998</v>
      </c>
      <c r="D52" s="271">
        <v>0.17100000000000001</v>
      </c>
      <c r="E52" s="271">
        <v>35.115000000000002</v>
      </c>
      <c r="F52" s="271">
        <v>40.401000000000003</v>
      </c>
      <c r="G52" s="271">
        <v>5.3479999999999999</v>
      </c>
      <c r="H52" s="271">
        <v>9.8420000000000005</v>
      </c>
      <c r="I52" s="271">
        <v>1.2</v>
      </c>
    </row>
    <row r="53" spans="1:9" ht="8.1" customHeight="1">
      <c r="A53" s="76"/>
      <c r="B53" s="75"/>
      <c r="C53" s="75"/>
      <c r="D53" s="75"/>
      <c r="E53" s="75"/>
      <c r="F53" s="75"/>
      <c r="G53" s="75"/>
      <c r="H53" s="75"/>
      <c r="I53" s="221"/>
    </row>
    <row r="54" spans="1:9">
      <c r="A54" s="38"/>
      <c r="B54" s="583" t="s">
        <v>160</v>
      </c>
      <c r="C54" s="583"/>
      <c r="D54" s="583"/>
      <c r="E54" s="583"/>
      <c r="F54" s="583"/>
      <c r="G54" s="583"/>
      <c r="H54" s="583"/>
      <c r="I54" s="583"/>
    </row>
    <row r="55" spans="1:9">
      <c r="A55" s="74">
        <v>2000</v>
      </c>
      <c r="B55" s="271">
        <v>-6.931</v>
      </c>
      <c r="C55" s="271">
        <v>1.375</v>
      </c>
      <c r="D55" s="271">
        <v>-72.744</v>
      </c>
      <c r="E55" s="271">
        <v>-11.91</v>
      </c>
      <c r="F55" s="271">
        <v>45.463000000000001</v>
      </c>
      <c r="G55" s="271">
        <v>9.032</v>
      </c>
      <c r="H55" s="271">
        <v>-4.5309999999999997</v>
      </c>
      <c r="I55" s="271">
        <v>68.444000000000003</v>
      </c>
    </row>
    <row r="56" spans="1:9" hidden="1" outlineLevel="1">
      <c r="A56" s="74">
        <v>2001</v>
      </c>
      <c r="B56" s="271">
        <v>-2.3809999999999998</v>
      </c>
      <c r="C56" s="271">
        <v>-13.294</v>
      </c>
      <c r="D56" s="271">
        <v>-70.7</v>
      </c>
      <c r="E56" s="271">
        <v>-6.3</v>
      </c>
      <c r="F56" s="271">
        <v>70.451999999999998</v>
      </c>
      <c r="G56" s="271">
        <v>-0.40300000000000002</v>
      </c>
      <c r="H56" s="271">
        <v>31.515000000000001</v>
      </c>
      <c r="I56" s="271">
        <v>54.015999999999998</v>
      </c>
    </row>
    <row r="57" spans="1:9" hidden="1" outlineLevel="1">
      <c r="A57" s="74">
        <v>2002</v>
      </c>
      <c r="B57" s="271">
        <v>-9.5220000000000002</v>
      </c>
      <c r="C57" s="271">
        <v>-40.216000000000001</v>
      </c>
      <c r="D57" s="271">
        <v>-72.039000000000001</v>
      </c>
      <c r="E57" s="271">
        <v>-13.535</v>
      </c>
      <c r="F57" s="271">
        <v>73.123999999999995</v>
      </c>
      <c r="G57" s="271">
        <v>-0.39500000000000002</v>
      </c>
      <c r="H57" s="271">
        <v>85.647000000000006</v>
      </c>
      <c r="I57" s="271">
        <v>54.015999999999998</v>
      </c>
    </row>
    <row r="58" spans="1:9" hidden="1" outlineLevel="1">
      <c r="A58" s="74">
        <v>2003</v>
      </c>
      <c r="B58" s="271">
        <v>-11.122999999999999</v>
      </c>
      <c r="C58" s="271">
        <v>-40.594000000000001</v>
      </c>
      <c r="D58" s="271">
        <v>-72.67</v>
      </c>
      <c r="E58" s="271">
        <v>-15.691000000000001</v>
      </c>
      <c r="F58" s="271">
        <v>80.891000000000005</v>
      </c>
      <c r="G58" s="271">
        <v>-10.699</v>
      </c>
      <c r="H58" s="271">
        <v>37.906999999999996</v>
      </c>
      <c r="I58" s="271">
        <v>37.506</v>
      </c>
    </row>
    <row r="59" spans="1:9" hidden="1" outlineLevel="1">
      <c r="A59" s="74">
        <v>2004</v>
      </c>
      <c r="B59" s="271">
        <v>-14.242000000000001</v>
      </c>
      <c r="C59" s="271">
        <v>-47.09</v>
      </c>
      <c r="D59" s="271">
        <v>-71.17</v>
      </c>
      <c r="E59" s="271">
        <v>-21.713000000000001</v>
      </c>
      <c r="F59" s="271">
        <v>81.542000000000002</v>
      </c>
      <c r="G59" s="271">
        <v>25.948</v>
      </c>
      <c r="H59" s="271">
        <v>48.945</v>
      </c>
      <c r="I59" s="271">
        <v>40.615000000000002</v>
      </c>
    </row>
    <row r="60" spans="1:9" hidden="1" outlineLevel="1">
      <c r="A60" s="74">
        <v>2005</v>
      </c>
      <c r="B60" s="271">
        <v>-16.402000000000001</v>
      </c>
      <c r="C60" s="271">
        <v>-42.238</v>
      </c>
      <c r="D60" s="271">
        <v>-72.393000000000001</v>
      </c>
      <c r="E60" s="271">
        <v>-23.841000000000001</v>
      </c>
      <c r="F60" s="271">
        <v>74.983999999999995</v>
      </c>
      <c r="G60" s="271">
        <v>48.536000000000001</v>
      </c>
      <c r="H60" s="271">
        <v>15.819000000000001</v>
      </c>
      <c r="I60" s="271">
        <v>-1.32</v>
      </c>
    </row>
    <row r="61" spans="1:9" hidden="1" outlineLevel="1">
      <c r="A61" s="74">
        <v>2006</v>
      </c>
      <c r="B61" s="271">
        <v>-14.686</v>
      </c>
      <c r="C61" s="271">
        <v>-45.389000000000003</v>
      </c>
      <c r="D61" s="271">
        <v>-74.863</v>
      </c>
      <c r="E61" s="271">
        <v>-20.206</v>
      </c>
      <c r="F61" s="271">
        <v>72.412000000000006</v>
      </c>
      <c r="G61" s="271">
        <v>135.09899999999999</v>
      </c>
      <c r="H61" s="271">
        <v>45.881</v>
      </c>
      <c r="I61" s="271">
        <v>19.998999999999999</v>
      </c>
    </row>
    <row r="62" spans="1:9" hidden="1" outlineLevel="1">
      <c r="A62" s="74">
        <v>2007</v>
      </c>
      <c r="B62" s="271">
        <v>-24.119</v>
      </c>
      <c r="C62" s="271">
        <v>-46.997</v>
      </c>
      <c r="D62" s="271">
        <v>-73.841999999999999</v>
      </c>
      <c r="E62" s="271">
        <v>-36.853999999999999</v>
      </c>
      <c r="F62" s="271">
        <v>57.093000000000004</v>
      </c>
      <c r="G62" s="271">
        <v>169.691</v>
      </c>
      <c r="H62" s="271">
        <v>50.823999999999998</v>
      </c>
      <c r="I62" s="271">
        <v>15.090999999999999</v>
      </c>
    </row>
    <row r="63" spans="1:9" hidden="1" outlineLevel="1">
      <c r="A63" s="74">
        <v>2008</v>
      </c>
      <c r="B63" s="271">
        <v>-19.617000000000001</v>
      </c>
      <c r="C63" s="271">
        <v>-48.206000000000003</v>
      </c>
      <c r="D63" s="271">
        <v>-72.986000000000004</v>
      </c>
      <c r="E63" s="271">
        <v>-28.411000000000001</v>
      </c>
      <c r="F63" s="271">
        <v>61.021000000000001</v>
      </c>
      <c r="G63" s="271">
        <v>178.00700000000001</v>
      </c>
      <c r="H63" s="271">
        <v>48.448</v>
      </c>
      <c r="I63" s="271">
        <v>203.11799999999999</v>
      </c>
    </row>
    <row r="64" spans="1:9" hidden="1" outlineLevel="1">
      <c r="A64" s="74">
        <v>2009</v>
      </c>
      <c r="B64" s="271">
        <v>-20.695</v>
      </c>
      <c r="C64" s="271">
        <v>-54.057000000000002</v>
      </c>
      <c r="D64" s="271">
        <v>-72.653000000000006</v>
      </c>
      <c r="E64" s="271">
        <v>-34.218000000000004</v>
      </c>
      <c r="F64" s="271">
        <v>75.382999999999996</v>
      </c>
      <c r="G64" s="271">
        <v>262.452</v>
      </c>
      <c r="H64" s="271">
        <v>39.484000000000002</v>
      </c>
      <c r="I64" s="271">
        <v>244.73400000000001</v>
      </c>
    </row>
    <row r="65" spans="1:9" collapsed="1">
      <c r="A65" s="74">
        <v>2010</v>
      </c>
      <c r="B65" s="271">
        <v>-13.426</v>
      </c>
      <c r="C65" s="271">
        <v>-45.567999999999998</v>
      </c>
      <c r="D65" s="271">
        <v>-70.051000000000002</v>
      </c>
      <c r="E65" s="271">
        <v>-32.585999999999999</v>
      </c>
      <c r="F65" s="271">
        <v>93.537000000000006</v>
      </c>
      <c r="G65" s="271">
        <v>321.245</v>
      </c>
      <c r="H65" s="271">
        <v>72.477000000000004</v>
      </c>
      <c r="I65" s="271">
        <v>131.203</v>
      </c>
    </row>
    <row r="66" spans="1:9" hidden="1" outlineLevel="1">
      <c r="A66" s="74">
        <v>2011</v>
      </c>
      <c r="B66" s="271">
        <v>-22.681000000000001</v>
      </c>
      <c r="C66" s="271">
        <v>-53.52</v>
      </c>
      <c r="D66" s="271">
        <v>-73.992999999999995</v>
      </c>
      <c r="E66" s="271">
        <v>-38.777999999999999</v>
      </c>
      <c r="F66" s="271">
        <v>66.575000000000003</v>
      </c>
      <c r="G66" s="271">
        <v>307.19499999999999</v>
      </c>
      <c r="H66" s="271">
        <v>79.510000000000005</v>
      </c>
      <c r="I66" s="271">
        <v>147.27099999999999</v>
      </c>
    </row>
    <row r="67" spans="1:9" hidden="1" outlineLevel="1">
      <c r="A67" s="288">
        <v>2012</v>
      </c>
      <c r="B67" s="271">
        <v>-21.736000000000001</v>
      </c>
      <c r="C67" s="271">
        <v>-56.215000000000003</v>
      </c>
      <c r="D67" s="271">
        <v>-72.716999999999999</v>
      </c>
      <c r="E67" s="271">
        <v>-34.92</v>
      </c>
      <c r="F67" s="271">
        <v>62.66</v>
      </c>
      <c r="G67" s="271">
        <v>349.39100000000002</v>
      </c>
      <c r="H67" s="271">
        <v>85.206000000000003</v>
      </c>
      <c r="I67" s="271">
        <v>126.035</v>
      </c>
    </row>
    <row r="68" spans="1:9" hidden="1" outlineLevel="1">
      <c r="A68" s="295">
        <v>2013</v>
      </c>
      <c r="B68" s="271">
        <v>-18.872</v>
      </c>
      <c r="C68" s="271">
        <v>-51.061</v>
      </c>
      <c r="D68" s="271">
        <v>-74.941000000000003</v>
      </c>
      <c r="E68" s="271">
        <v>-32.993000000000002</v>
      </c>
      <c r="F68" s="271">
        <v>70.093999999999994</v>
      </c>
      <c r="G68" s="271">
        <v>374.13</v>
      </c>
      <c r="H68" s="271">
        <v>76.628</v>
      </c>
      <c r="I68" s="271">
        <v>152.905</v>
      </c>
    </row>
    <row r="69" spans="1:9" hidden="1" outlineLevel="1">
      <c r="A69" s="300">
        <v>2014</v>
      </c>
      <c r="B69" s="271">
        <v>-24.131</v>
      </c>
      <c r="C69" s="271">
        <v>-47.79</v>
      </c>
      <c r="D69" s="271">
        <v>-74.406999999999996</v>
      </c>
      <c r="E69" s="271">
        <v>-34.347000000000001</v>
      </c>
      <c r="F69" s="271">
        <v>36.417000000000002</v>
      </c>
      <c r="G69" s="271">
        <v>353.39800000000002</v>
      </c>
      <c r="H69" s="271">
        <v>81.352000000000004</v>
      </c>
      <c r="I69" s="271">
        <v>157.15899999999999</v>
      </c>
    </row>
    <row r="70" spans="1:9" hidden="1" outlineLevel="1">
      <c r="A70" s="305">
        <v>2015</v>
      </c>
      <c r="B70" s="271">
        <v>-26.123999999999999</v>
      </c>
      <c r="C70" s="271">
        <v>-51.936999999999998</v>
      </c>
      <c r="D70" s="271">
        <v>-74.62</v>
      </c>
      <c r="E70" s="271">
        <v>-36.723999999999997</v>
      </c>
      <c r="F70" s="271">
        <v>34.896000000000001</v>
      </c>
      <c r="G70" s="271">
        <v>366.86799999999999</v>
      </c>
      <c r="H70" s="271">
        <v>88.192999999999998</v>
      </c>
      <c r="I70" s="271">
        <v>129.738</v>
      </c>
    </row>
    <row r="71" spans="1:9" hidden="1" outlineLevel="1">
      <c r="A71" s="317">
        <v>2016</v>
      </c>
      <c r="B71" s="271">
        <v>-24.061</v>
      </c>
      <c r="C71" s="271">
        <v>-55.457000000000001</v>
      </c>
      <c r="D71" s="271">
        <v>-74.120999999999995</v>
      </c>
      <c r="E71" s="271">
        <v>-35.863</v>
      </c>
      <c r="F71" s="271">
        <v>50.420999999999999</v>
      </c>
      <c r="G71" s="271">
        <v>379.47300000000001</v>
      </c>
      <c r="H71" s="271">
        <v>80.590999999999994</v>
      </c>
      <c r="I71" s="271">
        <v>158.666</v>
      </c>
    </row>
    <row r="72" spans="1:9" hidden="1" outlineLevel="1">
      <c r="A72" s="319">
        <v>2017</v>
      </c>
      <c r="B72" s="271">
        <v>-24.471</v>
      </c>
      <c r="C72" s="271">
        <v>-55.128</v>
      </c>
      <c r="D72" s="271">
        <v>-87.391999999999996</v>
      </c>
      <c r="E72" s="271">
        <v>-36.582999999999998</v>
      </c>
      <c r="F72" s="271">
        <v>61.014000000000003</v>
      </c>
      <c r="G72" s="271">
        <v>401.88900000000001</v>
      </c>
      <c r="H72" s="271">
        <v>71.623999999999995</v>
      </c>
      <c r="I72" s="271">
        <v>170.85599999999999</v>
      </c>
    </row>
    <row r="73" spans="1:9" collapsed="1">
      <c r="A73" s="451" t="s">
        <v>379</v>
      </c>
      <c r="B73" s="271">
        <v>-25.465</v>
      </c>
      <c r="C73" s="271">
        <v>-63.183999999999997</v>
      </c>
      <c r="D73" s="271">
        <v>-98.847999999999999</v>
      </c>
      <c r="E73" s="271">
        <v>-37.970999999999997</v>
      </c>
      <c r="F73" s="271">
        <v>69.953000000000003</v>
      </c>
      <c r="G73" s="271">
        <v>506.84800000000001</v>
      </c>
      <c r="H73" s="271">
        <v>95.212999999999994</v>
      </c>
      <c r="I73" s="271">
        <v>183.36699999999999</v>
      </c>
    </row>
    <row r="74" spans="1:9">
      <c r="A74" s="451" t="s">
        <v>380</v>
      </c>
      <c r="B74" s="271">
        <v>-26.512</v>
      </c>
      <c r="C74" s="271">
        <v>-74.956000000000003</v>
      </c>
      <c r="D74" s="271">
        <v>-99.069000000000003</v>
      </c>
      <c r="E74" s="271">
        <v>-39.027999999999999</v>
      </c>
      <c r="F74" s="271">
        <v>79.638999999999996</v>
      </c>
      <c r="G74" s="271">
        <v>521.79100000000005</v>
      </c>
      <c r="H74" s="271">
        <v>103.938</v>
      </c>
      <c r="I74" s="271">
        <v>247.51499999999999</v>
      </c>
    </row>
    <row r="75" spans="1:9" ht="8.1" customHeight="1">
      <c r="A75" s="38"/>
      <c r="B75" s="223"/>
      <c r="C75" s="38"/>
      <c r="D75" s="38"/>
      <c r="E75" s="38"/>
      <c r="F75" s="38"/>
      <c r="G75" s="38"/>
      <c r="H75" s="38"/>
      <c r="I75" s="38"/>
    </row>
    <row r="76" spans="1:9">
      <c r="A76" s="38"/>
      <c r="B76" s="583" t="s">
        <v>161</v>
      </c>
      <c r="C76" s="583"/>
      <c r="D76" s="583"/>
      <c r="E76" s="583"/>
      <c r="F76" s="583"/>
      <c r="G76" s="583"/>
      <c r="H76" s="583"/>
      <c r="I76" s="583"/>
    </row>
    <row r="77" spans="1:9" hidden="1" outlineLevel="1">
      <c r="A77" s="74">
        <v>2000</v>
      </c>
      <c r="B77" s="271">
        <v>-0.95899999999999996</v>
      </c>
      <c r="C77" s="271">
        <v>2.6429999999999998</v>
      </c>
      <c r="D77" s="271">
        <v>3.7429999999999999</v>
      </c>
      <c r="E77" s="271">
        <v>-4.3689999999999998</v>
      </c>
      <c r="F77" s="271">
        <v>0.81499999999999995</v>
      </c>
      <c r="G77" s="271">
        <v>14.66</v>
      </c>
      <c r="H77" s="271">
        <v>-7.6539999999999999</v>
      </c>
      <c r="I77" s="271">
        <v>16.744</v>
      </c>
    </row>
    <row r="78" spans="1:9" hidden="1" outlineLevel="1">
      <c r="A78" s="74">
        <v>2001</v>
      </c>
      <c r="B78" s="271">
        <v>4.8899999999999997</v>
      </c>
      <c r="C78" s="271">
        <v>-14.47</v>
      </c>
      <c r="D78" s="271">
        <v>7.4989999999999997</v>
      </c>
      <c r="E78" s="271">
        <v>6.3680000000000003</v>
      </c>
      <c r="F78" s="271">
        <v>17.178000000000001</v>
      </c>
      <c r="G78" s="271">
        <v>-8.6530000000000005</v>
      </c>
      <c r="H78" s="271">
        <v>37.756</v>
      </c>
      <c r="I78" s="271">
        <v>-8.5660000000000007</v>
      </c>
    </row>
    <row r="79" spans="1:9" hidden="1" outlineLevel="1">
      <c r="A79" s="74">
        <v>2002</v>
      </c>
      <c r="B79" s="271">
        <v>-7.3159999999999998</v>
      </c>
      <c r="C79" s="271">
        <v>-31.05</v>
      </c>
      <c r="D79" s="271">
        <v>-4.5720000000000001</v>
      </c>
      <c r="E79" s="271">
        <v>-7.7220000000000004</v>
      </c>
      <c r="F79" s="271">
        <v>1.5680000000000001</v>
      </c>
      <c r="G79" s="271">
        <v>8.0000000000000002E-3</v>
      </c>
      <c r="H79" s="271">
        <v>41.16</v>
      </c>
      <c r="I79" s="271">
        <v>0</v>
      </c>
    </row>
    <row r="80" spans="1:9" hidden="1" outlineLevel="1">
      <c r="A80" s="74">
        <v>2003</v>
      </c>
      <c r="B80" s="271">
        <v>-1.77</v>
      </c>
      <c r="C80" s="271">
        <v>-0.63100000000000001</v>
      </c>
      <c r="D80" s="271">
        <v>-2.254</v>
      </c>
      <c r="E80" s="271">
        <v>-2.4929999999999999</v>
      </c>
      <c r="F80" s="271">
        <v>4.4859999999999998</v>
      </c>
      <c r="G80" s="271">
        <v>-10.345000000000001</v>
      </c>
      <c r="H80" s="271">
        <v>-25.715</v>
      </c>
      <c r="I80" s="271">
        <v>-10.72</v>
      </c>
    </row>
    <row r="81" spans="1:9" hidden="1" outlineLevel="1">
      <c r="A81" s="74">
        <v>2004</v>
      </c>
      <c r="B81" s="271">
        <v>-3.5089999999999999</v>
      </c>
      <c r="C81" s="271">
        <v>-10.935</v>
      </c>
      <c r="D81" s="271">
        <v>5.4880000000000004</v>
      </c>
      <c r="E81" s="271">
        <v>-7.1420000000000003</v>
      </c>
      <c r="F81" s="271">
        <v>0.36</v>
      </c>
      <c r="G81" s="271">
        <v>41.037999999999997</v>
      </c>
      <c r="H81" s="271">
        <v>8.0039999999999996</v>
      </c>
      <c r="I81" s="271">
        <v>2.2610000000000001</v>
      </c>
    </row>
    <row r="82" spans="1:9" hidden="1" outlineLevel="1">
      <c r="A82" s="74">
        <v>2005</v>
      </c>
      <c r="B82" s="271">
        <v>-2.5179999999999998</v>
      </c>
      <c r="C82" s="271">
        <v>9.17</v>
      </c>
      <c r="D82" s="271">
        <v>-4.2439999999999998</v>
      </c>
      <c r="E82" s="271">
        <v>-2.7189999999999999</v>
      </c>
      <c r="F82" s="271">
        <v>-3.613</v>
      </c>
      <c r="G82" s="271">
        <v>17.934000000000001</v>
      </c>
      <c r="H82" s="271">
        <v>-22.241</v>
      </c>
      <c r="I82" s="271">
        <v>-29.823</v>
      </c>
    </row>
    <row r="83" spans="1:9" hidden="1" outlineLevel="1">
      <c r="A83" s="74">
        <v>2006</v>
      </c>
      <c r="B83" s="271">
        <v>2.052</v>
      </c>
      <c r="C83" s="271">
        <v>-5.4560000000000004</v>
      </c>
      <c r="D83" s="271">
        <v>-8.9440000000000008</v>
      </c>
      <c r="E83" s="271">
        <v>4.774</v>
      </c>
      <c r="F83" s="271">
        <v>-1.47</v>
      </c>
      <c r="G83" s="271">
        <v>58.277999999999999</v>
      </c>
      <c r="H83" s="271">
        <v>25.957000000000001</v>
      </c>
      <c r="I83" s="271">
        <v>21.603999999999999</v>
      </c>
    </row>
    <row r="84" spans="1:9" hidden="1" outlineLevel="1">
      <c r="A84" s="74">
        <v>2007</v>
      </c>
      <c r="B84" s="271">
        <v>-11.057</v>
      </c>
      <c r="C84" s="271">
        <v>-2.9430000000000001</v>
      </c>
      <c r="D84" s="271">
        <v>4.0609999999999999</v>
      </c>
      <c r="E84" s="271">
        <v>-20.864000000000001</v>
      </c>
      <c r="F84" s="271">
        <v>-8.8849999999999998</v>
      </c>
      <c r="G84" s="271">
        <v>14.714</v>
      </c>
      <c r="H84" s="271">
        <v>3.3879999999999999</v>
      </c>
      <c r="I84" s="271">
        <v>-4.0910000000000002</v>
      </c>
    </row>
    <row r="85" spans="1:9" hidden="1" outlineLevel="1">
      <c r="A85" s="74">
        <v>2008</v>
      </c>
      <c r="B85" s="271">
        <v>5.9329999999999998</v>
      </c>
      <c r="C85" s="271">
        <v>-2.282</v>
      </c>
      <c r="D85" s="271">
        <v>3.2730000000000001</v>
      </c>
      <c r="E85" s="271">
        <v>13.371</v>
      </c>
      <c r="F85" s="271">
        <v>2.5</v>
      </c>
      <c r="G85" s="271">
        <v>3.0830000000000002</v>
      </c>
      <c r="H85" s="271">
        <v>-1.575</v>
      </c>
      <c r="I85" s="271">
        <v>163.37299999999999</v>
      </c>
    </row>
    <row r="86" spans="1:9" hidden="1" outlineLevel="1">
      <c r="A86" s="74">
        <v>2009</v>
      </c>
      <c r="B86" s="271">
        <v>-1.341</v>
      </c>
      <c r="C86" s="271">
        <v>-11.297000000000001</v>
      </c>
      <c r="D86" s="271">
        <v>1.232</v>
      </c>
      <c r="E86" s="271">
        <v>-8.1120000000000001</v>
      </c>
      <c r="F86" s="271">
        <v>8.92</v>
      </c>
      <c r="G86" s="271">
        <v>30.375</v>
      </c>
      <c r="H86" s="271">
        <v>-6.0380000000000003</v>
      </c>
      <c r="I86" s="271">
        <v>13.73</v>
      </c>
    </row>
    <row r="87" spans="1:9" hidden="1" outlineLevel="1">
      <c r="A87" s="74">
        <v>2010</v>
      </c>
      <c r="B87" s="271">
        <v>9.1660000000000004</v>
      </c>
      <c r="C87" s="271">
        <v>18.475999999999999</v>
      </c>
      <c r="D87" s="271">
        <v>9.5139999999999993</v>
      </c>
      <c r="E87" s="271">
        <v>2.4809999999999999</v>
      </c>
      <c r="F87" s="271">
        <v>10.351000000000001</v>
      </c>
      <c r="G87" s="271">
        <v>16.221</v>
      </c>
      <c r="H87" s="271">
        <v>23.654</v>
      </c>
      <c r="I87" s="271">
        <v>-32.933</v>
      </c>
    </row>
    <row r="88" spans="1:9" hidden="1" outlineLevel="1">
      <c r="A88" s="74">
        <v>2011</v>
      </c>
      <c r="B88" s="271">
        <v>-10.691000000000001</v>
      </c>
      <c r="C88" s="271">
        <v>-14.609</v>
      </c>
      <c r="D88" s="271">
        <v>-13.163</v>
      </c>
      <c r="E88" s="271">
        <v>-9.1859999999999999</v>
      </c>
      <c r="F88" s="271">
        <v>-13.930999999999999</v>
      </c>
      <c r="G88" s="271">
        <v>-3.335</v>
      </c>
      <c r="H88" s="271">
        <v>4.077</v>
      </c>
      <c r="I88" s="271">
        <v>6.95</v>
      </c>
    </row>
    <row r="89" spans="1:9" hidden="1" outlineLevel="1">
      <c r="A89" s="288">
        <v>2012</v>
      </c>
      <c r="B89" s="271">
        <v>1.2230000000000001</v>
      </c>
      <c r="C89" s="271">
        <v>-5.798</v>
      </c>
      <c r="D89" s="271">
        <v>4.907</v>
      </c>
      <c r="E89" s="271">
        <v>6.3019999999999996</v>
      </c>
      <c r="F89" s="271">
        <v>-2.351</v>
      </c>
      <c r="G89" s="271">
        <v>10.363</v>
      </c>
      <c r="H89" s="271">
        <v>3.173</v>
      </c>
      <c r="I89" s="271">
        <v>-8.5879999999999992</v>
      </c>
    </row>
    <row r="90" spans="1:9" hidden="1" outlineLevel="1">
      <c r="A90" s="295">
        <v>2013</v>
      </c>
      <c r="B90" s="271">
        <v>3.6589999999999998</v>
      </c>
      <c r="C90" s="271">
        <v>11.769</v>
      </c>
      <c r="D90" s="271">
        <v>-8.1539999999999999</v>
      </c>
      <c r="E90" s="271">
        <v>2.9609999999999999</v>
      </c>
      <c r="F90" s="271">
        <v>4.5709999999999997</v>
      </c>
      <c r="G90" s="271">
        <v>5.5049999999999999</v>
      </c>
      <c r="H90" s="271">
        <v>-4.6319999999999997</v>
      </c>
      <c r="I90" s="271">
        <v>11.887</v>
      </c>
    </row>
    <row r="91" spans="1:9" hidden="1" outlineLevel="1">
      <c r="A91" s="300">
        <v>2014</v>
      </c>
      <c r="B91" s="271">
        <v>-6.4829999999999997</v>
      </c>
      <c r="C91" s="271">
        <v>6.6859999999999999</v>
      </c>
      <c r="D91" s="271">
        <v>2.1309999999999998</v>
      </c>
      <c r="E91" s="271">
        <v>-2.0209999999999999</v>
      </c>
      <c r="F91" s="271">
        <v>-19.798999999999999</v>
      </c>
      <c r="G91" s="271">
        <v>-4.3730000000000002</v>
      </c>
      <c r="H91" s="271">
        <v>2.6739999999999999</v>
      </c>
      <c r="I91" s="271">
        <v>1.6819999999999999</v>
      </c>
    </row>
    <row r="92" spans="1:9" hidden="1" outlineLevel="1">
      <c r="A92" s="305">
        <v>2015</v>
      </c>
      <c r="B92" s="271">
        <v>-2.6259999999999999</v>
      </c>
      <c r="C92" s="271">
        <v>-7.9429999999999996</v>
      </c>
      <c r="D92" s="271">
        <v>-0.83</v>
      </c>
      <c r="E92" s="271">
        <v>-3.621</v>
      </c>
      <c r="F92" s="271">
        <v>-1.115</v>
      </c>
      <c r="G92" s="271">
        <v>2.9710000000000001</v>
      </c>
      <c r="H92" s="271">
        <v>3.7730000000000001</v>
      </c>
      <c r="I92" s="271">
        <v>-10.663</v>
      </c>
    </row>
    <row r="93" spans="1:9" hidden="1" outlineLevel="1">
      <c r="A93" s="317">
        <v>2016</v>
      </c>
      <c r="B93" s="271">
        <v>2.7919999999999998</v>
      </c>
      <c r="C93" s="271">
        <v>-7.3239999999999998</v>
      </c>
      <c r="D93" s="271">
        <v>1.964</v>
      </c>
      <c r="E93" s="271">
        <v>1.361</v>
      </c>
      <c r="F93" s="271">
        <v>11.507999999999999</v>
      </c>
      <c r="G93" s="271">
        <v>2.7</v>
      </c>
      <c r="H93" s="271">
        <v>-4.04</v>
      </c>
      <c r="I93" s="271">
        <v>12.592000000000001</v>
      </c>
    </row>
    <row r="94" spans="1:9" hidden="1" outlineLevel="1">
      <c r="A94" s="319">
        <v>2017</v>
      </c>
      <c r="B94" s="271">
        <v>-0.53900000000000003</v>
      </c>
      <c r="C94" s="271">
        <v>0.73899999999999999</v>
      </c>
      <c r="D94" s="271">
        <v>-51.281999999999996</v>
      </c>
      <c r="E94" s="271">
        <v>-1.1220000000000001</v>
      </c>
      <c r="F94" s="271">
        <v>7.0419999999999998</v>
      </c>
      <c r="G94" s="271">
        <v>4.6749999999999998</v>
      </c>
      <c r="H94" s="271">
        <v>-4.9649999999999999</v>
      </c>
      <c r="I94" s="271">
        <v>4.7130000000000001</v>
      </c>
    </row>
    <row r="95" spans="1:9" collapsed="1">
      <c r="A95" s="451" t="s">
        <v>379</v>
      </c>
      <c r="B95" s="271">
        <v>-1.3160000000000001</v>
      </c>
      <c r="C95" s="271">
        <v>-17.954000000000001</v>
      </c>
      <c r="D95" s="271">
        <v>-90.86</v>
      </c>
      <c r="E95" s="271">
        <v>-2.19</v>
      </c>
      <c r="F95" s="271">
        <v>5.5519999999999996</v>
      </c>
      <c r="G95" s="271">
        <v>20.913</v>
      </c>
      <c r="H95" s="271">
        <v>13.744999999999999</v>
      </c>
      <c r="I95" s="271">
        <v>4.6189999999999998</v>
      </c>
    </row>
    <row r="96" spans="1:9">
      <c r="A96" s="451" t="s">
        <v>380</v>
      </c>
      <c r="B96" s="271">
        <v>-1.4039999999999999</v>
      </c>
      <c r="C96" s="271">
        <v>-31.972999999999999</v>
      </c>
      <c r="D96" s="271">
        <v>-19.187000000000001</v>
      </c>
      <c r="E96" s="271">
        <v>-1.7030000000000001</v>
      </c>
      <c r="F96" s="271">
        <v>5.6989999999999998</v>
      </c>
      <c r="G96" s="271">
        <v>2.4620000000000002</v>
      </c>
      <c r="H96" s="271">
        <v>4.4690000000000003</v>
      </c>
      <c r="I96" s="271">
        <v>22.638000000000002</v>
      </c>
    </row>
    <row r="97" spans="1:9">
      <c r="A97" s="89" t="s">
        <v>152</v>
      </c>
      <c r="B97" s="271"/>
      <c r="C97" s="271"/>
      <c r="D97" s="271"/>
      <c r="E97" s="271"/>
      <c r="F97" s="271"/>
      <c r="G97" s="271"/>
      <c r="H97" s="271"/>
      <c r="I97" s="271"/>
    </row>
    <row r="98" spans="1:9">
      <c r="A98" s="454" t="s">
        <v>382</v>
      </c>
      <c r="B98" s="271"/>
      <c r="C98" s="271"/>
      <c r="D98" s="271"/>
      <c r="E98" s="271"/>
      <c r="F98" s="271"/>
      <c r="G98" s="271"/>
      <c r="H98" s="271"/>
      <c r="I98" s="271"/>
    </row>
    <row r="99" spans="1:9" ht="7.5" customHeight="1"/>
    <row r="100" spans="1:9" ht="12">
      <c r="A100" s="590" t="s">
        <v>320</v>
      </c>
      <c r="B100" s="590"/>
      <c r="C100" s="590"/>
      <c r="D100" s="590"/>
      <c r="E100" s="590"/>
      <c r="F100" s="590"/>
      <c r="G100" s="590"/>
      <c r="H100" s="590"/>
      <c r="I100" s="590"/>
    </row>
    <row r="101" spans="1:9" ht="9.75" customHeight="1">
      <c r="A101" s="377"/>
      <c r="B101" s="377"/>
      <c r="C101" s="377"/>
      <c r="D101" s="377"/>
      <c r="E101" s="377"/>
      <c r="F101" s="377"/>
      <c r="G101" s="377"/>
      <c r="H101" s="377"/>
      <c r="I101" s="377"/>
    </row>
    <row r="102" spans="1:9">
      <c r="A102" s="591" t="s">
        <v>63</v>
      </c>
      <c r="B102" s="595" t="s">
        <v>184</v>
      </c>
      <c r="C102" s="61" t="s">
        <v>185</v>
      </c>
      <c r="D102" s="62"/>
      <c r="E102" s="61"/>
      <c r="F102" s="63"/>
      <c r="G102" s="63"/>
      <c r="H102" s="63"/>
      <c r="I102" s="63"/>
    </row>
    <row r="103" spans="1:9" ht="20.399999999999999">
      <c r="A103" s="592"/>
      <c r="B103" s="596"/>
      <c r="C103" s="64" t="s">
        <v>164</v>
      </c>
      <c r="D103" s="64" t="s">
        <v>189</v>
      </c>
      <c r="E103" s="65" t="s">
        <v>58</v>
      </c>
      <c r="F103" s="66" t="s">
        <v>42</v>
      </c>
      <c r="G103" s="383" t="s">
        <v>180</v>
      </c>
      <c r="H103" s="68" t="s">
        <v>50</v>
      </c>
      <c r="I103" s="68" t="s">
        <v>64</v>
      </c>
    </row>
    <row r="104" spans="1:9" ht="7.5" customHeight="1">
      <c r="A104" s="379"/>
      <c r="B104" s="380"/>
      <c r="C104" s="71"/>
      <c r="D104" s="71"/>
      <c r="E104" s="72"/>
      <c r="F104" s="71"/>
      <c r="G104" s="73"/>
      <c r="H104" s="71"/>
      <c r="I104" s="71"/>
    </row>
    <row r="105" spans="1:9">
      <c r="A105" s="38"/>
      <c r="B105" s="593" t="s">
        <v>65</v>
      </c>
      <c r="C105" s="583"/>
      <c r="D105" s="583"/>
      <c r="E105" s="594"/>
      <c r="F105" s="594"/>
      <c r="G105" s="594"/>
      <c r="H105" s="594"/>
      <c r="I105" s="594"/>
    </row>
    <row r="106" spans="1:9">
      <c r="A106" s="376">
        <v>1990</v>
      </c>
      <c r="B106" s="180">
        <v>373359.74800000002</v>
      </c>
      <c r="C106" s="180">
        <v>84474.898000000001</v>
      </c>
      <c r="D106" s="180">
        <v>52222.067999999999</v>
      </c>
      <c r="E106" s="180">
        <v>157467.696</v>
      </c>
      <c r="F106" s="180">
        <v>63201.226000000002</v>
      </c>
      <c r="G106" s="180">
        <v>2364.8910000000001</v>
      </c>
      <c r="H106" s="180">
        <v>12703.674000000001</v>
      </c>
      <c r="I106" s="181">
        <v>925.29499999999996</v>
      </c>
    </row>
    <row r="107" spans="1:9" s="17" customFormat="1" hidden="1" outlineLevel="1">
      <c r="A107" s="312">
        <v>1999</v>
      </c>
      <c r="B107" s="440">
        <v>347680.25099999999</v>
      </c>
      <c r="C107" s="440">
        <v>82674.304000000004</v>
      </c>
      <c r="D107" s="440">
        <v>13060.495000000001</v>
      </c>
      <c r="E107" s="440">
        <v>144673.57500000001</v>
      </c>
      <c r="F107" s="440">
        <v>90630.260999999999</v>
      </c>
      <c r="G107" s="440">
        <v>2187.6790000000001</v>
      </c>
      <c r="H107" s="440">
        <v>13121.135</v>
      </c>
      <c r="I107" s="440">
        <v>1332.8019999999999</v>
      </c>
    </row>
    <row r="108" spans="1:9" collapsed="1">
      <c r="A108" s="376">
        <v>2000</v>
      </c>
      <c r="B108" s="180">
        <v>347816.45600000001</v>
      </c>
      <c r="C108" s="180">
        <v>85035</v>
      </c>
      <c r="D108" s="180">
        <v>13698.832</v>
      </c>
      <c r="E108" s="180">
        <v>140170.976</v>
      </c>
      <c r="F108" s="180">
        <v>92659.118000000002</v>
      </c>
      <c r="G108" s="180">
        <v>2539.7469999999998</v>
      </c>
      <c r="H108" s="180">
        <v>12136.434999999999</v>
      </c>
      <c r="I108" s="181">
        <v>1576.348</v>
      </c>
    </row>
    <row r="109" spans="1:9" hidden="1" outlineLevel="1">
      <c r="A109" s="376">
        <v>2001</v>
      </c>
      <c r="B109" s="180">
        <v>346850.12599999999</v>
      </c>
      <c r="C109" s="180">
        <v>71776.895000000004</v>
      </c>
      <c r="D109" s="180">
        <v>14021.949000000001</v>
      </c>
      <c r="E109" s="180">
        <v>140867.93599999999</v>
      </c>
      <c r="F109" s="180">
        <v>99946.883000000002</v>
      </c>
      <c r="G109" s="180">
        <v>2239.5030000000002</v>
      </c>
      <c r="H109" s="180">
        <v>16607.072</v>
      </c>
      <c r="I109" s="181">
        <v>1389.8879999999999</v>
      </c>
    </row>
    <row r="110" spans="1:9" hidden="1" outlineLevel="1">
      <c r="A110" s="376">
        <v>2002</v>
      </c>
      <c r="B110" s="180">
        <v>325770.99599999998</v>
      </c>
      <c r="C110" s="180">
        <v>49668.908000000003</v>
      </c>
      <c r="D110" s="180">
        <v>13544.099</v>
      </c>
      <c r="E110" s="180">
        <v>131774.99</v>
      </c>
      <c r="F110" s="180">
        <v>103648.319</v>
      </c>
      <c r="G110" s="180">
        <v>2255.0129999999999</v>
      </c>
      <c r="H110" s="180">
        <v>23480.098000000002</v>
      </c>
      <c r="I110" s="181">
        <v>1399.568</v>
      </c>
    </row>
    <row r="111" spans="1:9" hidden="1" outlineLevel="1">
      <c r="A111" s="37">
        <v>2003</v>
      </c>
      <c r="B111" s="180">
        <v>317539.44099999999</v>
      </c>
      <c r="C111" s="180">
        <v>49257.95</v>
      </c>
      <c r="D111" s="180">
        <v>13112.157999999999</v>
      </c>
      <c r="E111" s="180">
        <v>127428.186</v>
      </c>
      <c r="F111" s="180">
        <v>107062.21400000001</v>
      </c>
      <c r="G111" s="180">
        <v>2010.9110000000001</v>
      </c>
      <c r="H111" s="180">
        <v>17425.502</v>
      </c>
      <c r="I111" s="181">
        <v>1242.52</v>
      </c>
    </row>
    <row r="112" spans="1:9" hidden="1" outlineLevel="1">
      <c r="A112" s="376">
        <v>2004</v>
      </c>
      <c r="B112" s="180">
        <v>308183.772</v>
      </c>
      <c r="C112" s="180">
        <v>44108.402999999998</v>
      </c>
      <c r="D112" s="180">
        <v>13854.162</v>
      </c>
      <c r="E112" s="180">
        <v>118842.004</v>
      </c>
      <c r="F112" s="180">
        <v>108443.292</v>
      </c>
      <c r="G112" s="180">
        <v>2836.65</v>
      </c>
      <c r="H112" s="180">
        <v>18829.288</v>
      </c>
      <c r="I112" s="181">
        <v>1269.9739999999999</v>
      </c>
    </row>
    <row r="113" spans="1:9" hidden="1" outlineLevel="1">
      <c r="A113" s="37">
        <v>2005</v>
      </c>
      <c r="B113" s="180">
        <v>299069.67700000003</v>
      </c>
      <c r="C113" s="180">
        <v>48002.13</v>
      </c>
      <c r="D113" s="180">
        <v>13251.83</v>
      </c>
      <c r="E113" s="180">
        <v>115182.97199999999</v>
      </c>
      <c r="F113" s="180">
        <v>103757.24400000001</v>
      </c>
      <c r="G113" s="180">
        <v>3347.5909999999999</v>
      </c>
      <c r="H113" s="180">
        <v>14635.492</v>
      </c>
      <c r="I113" s="181">
        <v>892.41700000000003</v>
      </c>
    </row>
    <row r="114" spans="1:9" hidden="1" outlineLevel="1">
      <c r="A114" s="376">
        <v>2006</v>
      </c>
      <c r="B114" s="180">
        <v>310792.00300000003</v>
      </c>
      <c r="C114" s="180">
        <v>45551.637000000002</v>
      </c>
      <c r="D114" s="180">
        <v>12123.014999999999</v>
      </c>
      <c r="E114" s="180">
        <v>122824.09600000001</v>
      </c>
      <c r="F114" s="180">
        <v>105414.111</v>
      </c>
      <c r="G114" s="180">
        <v>5322.0360000000001</v>
      </c>
      <c r="H114" s="180">
        <v>18468.465</v>
      </c>
      <c r="I114" s="181">
        <v>1088.643</v>
      </c>
    </row>
    <row r="115" spans="1:9" hidden="1" outlineLevel="1">
      <c r="A115" s="376">
        <v>2007</v>
      </c>
      <c r="B115" s="180">
        <v>282222.66700000002</v>
      </c>
      <c r="C115" s="180">
        <v>44834.792000000001</v>
      </c>
      <c r="D115" s="180">
        <v>12651.117</v>
      </c>
      <c r="E115" s="180">
        <v>98206.925000000003</v>
      </c>
      <c r="F115" s="180">
        <v>100204.587</v>
      </c>
      <c r="G115" s="180">
        <v>6143.1530000000002</v>
      </c>
      <c r="H115" s="180">
        <v>19142.060000000001</v>
      </c>
      <c r="I115" s="181">
        <v>1040.0329999999999</v>
      </c>
    </row>
    <row r="116" spans="1:9" hidden="1" outlineLevel="1">
      <c r="A116" s="37">
        <v>2008</v>
      </c>
      <c r="B116" s="180">
        <v>295762.15000000002</v>
      </c>
      <c r="C116" s="180">
        <v>43262.733999999997</v>
      </c>
      <c r="D116" s="180">
        <v>13077.016</v>
      </c>
      <c r="E116" s="180">
        <v>110915.16</v>
      </c>
      <c r="F116" s="180">
        <v>100465.281</v>
      </c>
      <c r="G116" s="180">
        <v>6317.3109999999997</v>
      </c>
      <c r="H116" s="180">
        <v>18812.438999999998</v>
      </c>
      <c r="I116" s="181">
        <v>2912.2089999999998</v>
      </c>
    </row>
    <row r="117" spans="1:9" hidden="1" outlineLevel="1">
      <c r="A117" s="376">
        <v>2009</v>
      </c>
      <c r="B117" s="180">
        <v>288841.49900000001</v>
      </c>
      <c r="C117" s="180">
        <v>38299.688999999998</v>
      </c>
      <c r="D117" s="180">
        <v>13189.233</v>
      </c>
      <c r="E117" s="180">
        <v>100787.443</v>
      </c>
      <c r="F117" s="180">
        <v>107480.537</v>
      </c>
      <c r="G117" s="180">
        <v>8210.1129999999994</v>
      </c>
      <c r="H117" s="180">
        <v>17657.079000000002</v>
      </c>
      <c r="I117" s="181">
        <v>3217.404</v>
      </c>
    </row>
    <row r="118" spans="1:9" collapsed="1">
      <c r="A118" s="37">
        <v>2010</v>
      </c>
      <c r="B118" s="180">
        <v>292739.27600000001</v>
      </c>
      <c r="C118" s="180">
        <v>44529.525000000001</v>
      </c>
      <c r="D118" s="180">
        <v>14213.683999999999</v>
      </c>
      <c r="E118" s="180">
        <v>98019.093999999997</v>
      </c>
      <c r="F118" s="180">
        <v>104486.323</v>
      </c>
      <c r="G118" s="180">
        <v>8654.6569999999992</v>
      </c>
      <c r="H118" s="180">
        <v>21685.945</v>
      </c>
      <c r="I118" s="181">
        <v>1150.049</v>
      </c>
    </row>
    <row r="119" spans="1:9" hidden="1" outlineLevel="1">
      <c r="A119" s="376">
        <v>2011</v>
      </c>
      <c r="B119" s="180">
        <v>290344.17</v>
      </c>
      <c r="C119" s="180">
        <v>38995.267999999996</v>
      </c>
      <c r="D119" s="180">
        <v>12575.437</v>
      </c>
      <c r="E119" s="180">
        <v>95309.517999999996</v>
      </c>
      <c r="F119" s="180">
        <v>107010.186</v>
      </c>
      <c r="G119" s="180">
        <v>10217.371999999999</v>
      </c>
      <c r="H119" s="180">
        <v>22801.542000000001</v>
      </c>
      <c r="I119" s="181">
        <v>3434.846</v>
      </c>
    </row>
    <row r="120" spans="1:9" hidden="1" outlineLevel="1">
      <c r="A120" s="37">
        <v>2012</v>
      </c>
      <c r="B120" s="180">
        <v>283041.52899999998</v>
      </c>
      <c r="C120" s="180">
        <v>36391.154999999999</v>
      </c>
      <c r="D120" s="180">
        <v>13132.317999999999</v>
      </c>
      <c r="E120" s="180">
        <v>99064.213000000003</v>
      </c>
      <c r="F120" s="180">
        <v>98228.407999999996</v>
      </c>
      <c r="G120" s="180">
        <v>10428.616</v>
      </c>
      <c r="H120" s="180">
        <v>23430.580999999998</v>
      </c>
      <c r="I120" s="181">
        <v>2366.239</v>
      </c>
    </row>
    <row r="121" spans="1:9" hidden="1" outlineLevel="1">
      <c r="A121" s="376">
        <v>2013</v>
      </c>
      <c r="B121" s="180">
        <v>288917.685</v>
      </c>
      <c r="C121" s="180">
        <v>40533.586000000003</v>
      </c>
      <c r="D121" s="180">
        <v>12017.1</v>
      </c>
      <c r="E121" s="180">
        <v>101002.898</v>
      </c>
      <c r="F121" s="180">
        <v>100102.342</v>
      </c>
      <c r="G121" s="180">
        <v>10670.311</v>
      </c>
      <c r="H121" s="180">
        <v>22311.873</v>
      </c>
      <c r="I121" s="181">
        <v>2279.5749999999998</v>
      </c>
    </row>
    <row r="122" spans="1:9" hidden="1" outlineLevel="1">
      <c r="A122" s="37">
        <v>2014</v>
      </c>
      <c r="B122" s="180">
        <v>289268.87199999997</v>
      </c>
      <c r="C122" s="180">
        <v>43799.667000000001</v>
      </c>
      <c r="D122" s="180">
        <v>12643.58</v>
      </c>
      <c r="E122" s="180">
        <v>103185.499</v>
      </c>
      <c r="F122" s="180">
        <v>91163.198999999993</v>
      </c>
      <c r="G122" s="180">
        <v>11725.645</v>
      </c>
      <c r="H122" s="180">
        <v>23086.285</v>
      </c>
      <c r="I122" s="181">
        <v>3664.9960000000001</v>
      </c>
    </row>
    <row r="123" spans="1:9" collapsed="1">
      <c r="A123" s="376">
        <v>2015</v>
      </c>
      <c r="B123" s="180">
        <v>276048.61</v>
      </c>
      <c r="C123" s="180">
        <v>40219.606</v>
      </c>
      <c r="D123" s="180">
        <v>12325.564</v>
      </c>
      <c r="E123" s="180">
        <v>98340.876999999993</v>
      </c>
      <c r="F123" s="180">
        <v>87055.67</v>
      </c>
      <c r="G123" s="180">
        <v>11406.423000000001</v>
      </c>
      <c r="H123" s="180">
        <v>23900.7</v>
      </c>
      <c r="I123" s="181">
        <v>2799.7719999999999</v>
      </c>
    </row>
    <row r="124" spans="1:9">
      <c r="A124" s="37">
        <v>2016</v>
      </c>
      <c r="B124" s="180">
        <v>279752.82400000002</v>
      </c>
      <c r="C124" s="180">
        <v>37169.063999999998</v>
      </c>
      <c r="D124" s="180">
        <v>12605.493</v>
      </c>
      <c r="E124" s="180">
        <v>98592.626000000004</v>
      </c>
      <c r="F124" s="180">
        <v>94068.629000000001</v>
      </c>
      <c r="G124" s="180">
        <v>11494.281999999999</v>
      </c>
      <c r="H124" s="180">
        <v>22900.117999999999</v>
      </c>
      <c r="I124" s="181">
        <v>2922.6129999999998</v>
      </c>
    </row>
    <row r="125" spans="1:9">
      <c r="A125" s="376">
        <v>2017</v>
      </c>
      <c r="B125" s="180">
        <v>279554.21799999999</v>
      </c>
      <c r="C125" s="180">
        <v>37481.898999999998</v>
      </c>
      <c r="D125" s="180">
        <v>6114.4669999999996</v>
      </c>
      <c r="E125" s="180">
        <v>97764.543999999994</v>
      </c>
      <c r="F125" s="180">
        <v>101178.577</v>
      </c>
      <c r="G125" s="180">
        <v>12100.877</v>
      </c>
      <c r="H125" s="180">
        <v>21777.832999999999</v>
      </c>
      <c r="I125" s="181">
        <v>3136.02</v>
      </c>
    </row>
    <row r="126" spans="1:9">
      <c r="A126" s="451" t="s">
        <v>379</v>
      </c>
      <c r="B126" s="180">
        <v>281828.36499999999</v>
      </c>
      <c r="C126" s="180">
        <v>30947.641</v>
      </c>
      <c r="D126" s="180">
        <v>601.82899999999995</v>
      </c>
      <c r="E126" s="180">
        <v>96430.675000000003</v>
      </c>
      <c r="F126" s="180">
        <v>110494.132</v>
      </c>
      <c r="G126" s="180">
        <v>14817.236999999999</v>
      </c>
      <c r="H126" s="180">
        <v>24828.59</v>
      </c>
      <c r="I126" s="181">
        <v>3708.2620000000002</v>
      </c>
    </row>
    <row r="127" spans="1:9">
      <c r="A127" s="451" t="s">
        <v>380</v>
      </c>
      <c r="B127" s="180">
        <v>278232.36900000001</v>
      </c>
      <c r="C127" s="180">
        <v>21037.699000000001</v>
      </c>
      <c r="D127" s="180">
        <v>490.65199999999999</v>
      </c>
      <c r="E127" s="180">
        <v>94552.831999999995</v>
      </c>
      <c r="F127" s="180">
        <v>116509.076</v>
      </c>
      <c r="G127" s="180">
        <v>15226.53</v>
      </c>
      <c r="H127" s="180">
        <v>25945.805</v>
      </c>
      <c r="I127" s="181">
        <v>4469.7749999999996</v>
      </c>
    </row>
    <row r="128" spans="1:9" ht="7.5" customHeight="1">
      <c r="A128" s="376"/>
      <c r="B128" s="75"/>
      <c r="C128" s="75"/>
      <c r="D128" s="75"/>
      <c r="E128" s="75"/>
      <c r="F128" s="75"/>
      <c r="G128" s="75"/>
      <c r="H128" s="75"/>
      <c r="I128" s="221"/>
    </row>
    <row r="129" spans="1:9">
      <c r="A129" s="38"/>
      <c r="B129" s="583" t="s">
        <v>66</v>
      </c>
      <c r="C129" s="583"/>
      <c r="D129" s="583"/>
      <c r="E129" s="583"/>
      <c r="F129" s="583"/>
      <c r="G129" s="583"/>
      <c r="H129" s="583"/>
      <c r="I129" s="583"/>
    </row>
    <row r="130" spans="1:9">
      <c r="A130" s="376">
        <v>1990</v>
      </c>
      <c r="B130" s="222">
        <v>100</v>
      </c>
      <c r="C130" s="271">
        <v>22.626000000000001</v>
      </c>
      <c r="D130" s="271">
        <v>13.987</v>
      </c>
      <c r="E130" s="271">
        <v>42.176000000000002</v>
      </c>
      <c r="F130" s="271">
        <v>16.928000000000001</v>
      </c>
      <c r="G130" s="271">
        <v>0.63300000000000001</v>
      </c>
      <c r="H130" s="271">
        <v>3.403</v>
      </c>
      <c r="I130" s="271">
        <v>0.248</v>
      </c>
    </row>
    <row r="131" spans="1:9">
      <c r="A131" s="376">
        <v>2000</v>
      </c>
      <c r="B131" s="222">
        <v>100</v>
      </c>
      <c r="C131" s="271">
        <v>24.448</v>
      </c>
      <c r="D131" s="271">
        <v>3.9390000000000001</v>
      </c>
      <c r="E131" s="271">
        <v>40.299999999999997</v>
      </c>
      <c r="F131" s="271">
        <v>26.64</v>
      </c>
      <c r="G131" s="271">
        <v>0.73</v>
      </c>
      <c r="H131" s="271">
        <v>3.4889999999999999</v>
      </c>
      <c r="I131" s="271">
        <v>0.45300000000000001</v>
      </c>
    </row>
    <row r="132" spans="1:9" hidden="1" outlineLevel="1">
      <c r="A132" s="376">
        <v>2001</v>
      </c>
      <c r="B132" s="222">
        <v>100</v>
      </c>
      <c r="C132" s="271">
        <v>20.693999999999999</v>
      </c>
      <c r="D132" s="271">
        <v>4.0430000000000001</v>
      </c>
      <c r="E132" s="271">
        <v>40.613</v>
      </c>
      <c r="F132" s="271">
        <v>28.815999999999999</v>
      </c>
      <c r="G132" s="271">
        <v>0.64600000000000002</v>
      </c>
      <c r="H132" s="271">
        <v>4.7880000000000003</v>
      </c>
      <c r="I132" s="271">
        <v>0.40100000000000002</v>
      </c>
    </row>
    <row r="133" spans="1:9" hidden="1" outlineLevel="1">
      <c r="A133" s="376">
        <v>2002</v>
      </c>
      <c r="B133" s="222">
        <v>100</v>
      </c>
      <c r="C133" s="271">
        <v>15.247</v>
      </c>
      <c r="D133" s="271">
        <v>4.1580000000000004</v>
      </c>
      <c r="E133" s="271">
        <v>40.450000000000003</v>
      </c>
      <c r="F133" s="271">
        <v>31.815999999999999</v>
      </c>
      <c r="G133" s="271">
        <v>0.69199999999999995</v>
      </c>
      <c r="H133" s="271">
        <v>7.2080000000000002</v>
      </c>
      <c r="I133" s="271">
        <v>0.43</v>
      </c>
    </row>
    <row r="134" spans="1:9" hidden="1" outlineLevel="1">
      <c r="A134" s="376">
        <v>2003</v>
      </c>
      <c r="B134" s="222">
        <v>100</v>
      </c>
      <c r="C134" s="271">
        <v>15.512</v>
      </c>
      <c r="D134" s="271">
        <v>4.1289999999999996</v>
      </c>
      <c r="E134" s="271">
        <v>40.130000000000003</v>
      </c>
      <c r="F134" s="271">
        <v>33.716000000000001</v>
      </c>
      <c r="G134" s="271">
        <v>0.63300000000000001</v>
      </c>
      <c r="H134" s="271">
        <v>5.4880000000000004</v>
      </c>
      <c r="I134" s="271">
        <v>0.39100000000000001</v>
      </c>
    </row>
    <row r="135" spans="1:9" hidden="1" outlineLevel="1">
      <c r="A135" s="376">
        <v>2004</v>
      </c>
      <c r="B135" s="222">
        <v>100</v>
      </c>
      <c r="C135" s="271">
        <v>14.311999999999999</v>
      </c>
      <c r="D135" s="271">
        <v>4.4950000000000001</v>
      </c>
      <c r="E135" s="271">
        <v>38.561999999999998</v>
      </c>
      <c r="F135" s="271">
        <v>35.188000000000002</v>
      </c>
      <c r="G135" s="271">
        <v>0.92</v>
      </c>
      <c r="H135" s="271">
        <v>6.11</v>
      </c>
      <c r="I135" s="271">
        <v>0.41199999999999998</v>
      </c>
    </row>
    <row r="136" spans="1:9" hidden="1" outlineLevel="1">
      <c r="A136" s="376">
        <v>2005</v>
      </c>
      <c r="B136" s="222">
        <v>100</v>
      </c>
      <c r="C136" s="271">
        <v>16.05</v>
      </c>
      <c r="D136" s="271">
        <v>4.431</v>
      </c>
      <c r="E136" s="271">
        <v>38.514000000000003</v>
      </c>
      <c r="F136" s="271">
        <v>34.692999999999998</v>
      </c>
      <c r="G136" s="271">
        <v>1.119</v>
      </c>
      <c r="H136" s="271">
        <v>4.8940000000000001</v>
      </c>
      <c r="I136" s="271">
        <v>0.29799999999999999</v>
      </c>
    </row>
    <row r="137" spans="1:9" hidden="1" outlineLevel="1">
      <c r="A137" s="376">
        <v>2006</v>
      </c>
      <c r="B137" s="222">
        <v>100</v>
      </c>
      <c r="C137" s="271">
        <v>14.657</v>
      </c>
      <c r="D137" s="271">
        <v>3.9009999999999998</v>
      </c>
      <c r="E137" s="271">
        <v>39.520000000000003</v>
      </c>
      <c r="F137" s="271">
        <v>33.917999999999999</v>
      </c>
      <c r="G137" s="271">
        <v>1.712</v>
      </c>
      <c r="H137" s="271">
        <v>5.9420000000000002</v>
      </c>
      <c r="I137" s="271">
        <v>0.35</v>
      </c>
    </row>
    <row r="138" spans="1:9" hidden="1" outlineLevel="1">
      <c r="A138" s="376">
        <v>2007</v>
      </c>
      <c r="B138" s="222">
        <v>100</v>
      </c>
      <c r="C138" s="271">
        <v>15.885999999999999</v>
      </c>
      <c r="D138" s="271">
        <v>4.4829999999999997</v>
      </c>
      <c r="E138" s="271">
        <v>34.798000000000002</v>
      </c>
      <c r="F138" s="271">
        <v>35.506</v>
      </c>
      <c r="G138" s="271">
        <v>2.177</v>
      </c>
      <c r="H138" s="271">
        <v>6.7830000000000004</v>
      </c>
      <c r="I138" s="271">
        <v>0.36899999999999999</v>
      </c>
    </row>
    <row r="139" spans="1:9" hidden="1" outlineLevel="1">
      <c r="A139" s="376">
        <v>2008</v>
      </c>
      <c r="B139" s="222">
        <v>100</v>
      </c>
      <c r="C139" s="271">
        <v>14.628</v>
      </c>
      <c r="D139" s="271">
        <v>4.4210000000000003</v>
      </c>
      <c r="E139" s="271">
        <v>37.500999999999998</v>
      </c>
      <c r="F139" s="271">
        <v>33.968000000000004</v>
      </c>
      <c r="G139" s="271">
        <v>2.1360000000000001</v>
      </c>
      <c r="H139" s="271">
        <v>6.3609999999999998</v>
      </c>
      <c r="I139" s="271">
        <v>0.98499999999999999</v>
      </c>
    </row>
    <row r="140" spans="1:9" hidden="1" outlineLevel="1">
      <c r="A140" s="376">
        <v>2009</v>
      </c>
      <c r="B140" s="222">
        <v>100</v>
      </c>
      <c r="C140" s="271">
        <v>13.26</v>
      </c>
      <c r="D140" s="271">
        <v>4.5659999999999998</v>
      </c>
      <c r="E140" s="271">
        <v>34.893999999999998</v>
      </c>
      <c r="F140" s="271">
        <v>37.210999999999999</v>
      </c>
      <c r="G140" s="271">
        <v>2.8420000000000001</v>
      </c>
      <c r="H140" s="271">
        <v>6.1130000000000004</v>
      </c>
      <c r="I140" s="271">
        <v>1.1140000000000001</v>
      </c>
    </row>
    <row r="141" spans="1:9" collapsed="1">
      <c r="A141" s="376">
        <v>2010</v>
      </c>
      <c r="B141" s="222">
        <v>100</v>
      </c>
      <c r="C141" s="271">
        <v>15.211</v>
      </c>
      <c r="D141" s="271">
        <v>4.8550000000000004</v>
      </c>
      <c r="E141" s="271">
        <v>33.482999999999997</v>
      </c>
      <c r="F141" s="271">
        <v>35.692999999999998</v>
      </c>
      <c r="G141" s="271">
        <v>2.956</v>
      </c>
      <c r="H141" s="271">
        <v>7.4080000000000004</v>
      </c>
      <c r="I141" s="271">
        <v>0.39300000000000002</v>
      </c>
    </row>
    <row r="142" spans="1:9" hidden="1" outlineLevel="1">
      <c r="A142" s="376">
        <v>2011</v>
      </c>
      <c r="B142" s="222">
        <v>100</v>
      </c>
      <c r="C142" s="271">
        <v>13.430999999999999</v>
      </c>
      <c r="D142" s="271">
        <v>4.3310000000000004</v>
      </c>
      <c r="E142" s="271">
        <v>32.826000000000001</v>
      </c>
      <c r="F142" s="271">
        <v>36.856000000000002</v>
      </c>
      <c r="G142" s="271">
        <v>3.5190000000000001</v>
      </c>
      <c r="H142" s="271">
        <v>7.8529999999999998</v>
      </c>
      <c r="I142" s="271">
        <v>1.1830000000000001</v>
      </c>
    </row>
    <row r="143" spans="1:9" hidden="1" outlineLevel="1">
      <c r="A143" s="376">
        <v>2012</v>
      </c>
      <c r="B143" s="222">
        <v>100</v>
      </c>
      <c r="C143" s="271">
        <v>12.856999999999999</v>
      </c>
      <c r="D143" s="271">
        <v>4.6399999999999997</v>
      </c>
      <c r="E143" s="271">
        <v>35</v>
      </c>
      <c r="F143" s="271">
        <v>34.704999999999998</v>
      </c>
      <c r="G143" s="271">
        <v>3.6840000000000002</v>
      </c>
      <c r="H143" s="271">
        <v>8.2780000000000005</v>
      </c>
      <c r="I143" s="271">
        <v>0.83599999999999997</v>
      </c>
    </row>
    <row r="144" spans="1:9" hidden="1" outlineLevel="1">
      <c r="A144" s="376">
        <v>2013</v>
      </c>
      <c r="B144" s="222">
        <v>100</v>
      </c>
      <c r="C144" s="271">
        <v>14.029</v>
      </c>
      <c r="D144" s="271">
        <v>4.1589999999999998</v>
      </c>
      <c r="E144" s="271">
        <v>34.959000000000003</v>
      </c>
      <c r="F144" s="271">
        <v>34.646999999999998</v>
      </c>
      <c r="G144" s="271">
        <v>3.6930000000000001</v>
      </c>
      <c r="H144" s="271">
        <v>7.7229999999999999</v>
      </c>
      <c r="I144" s="271">
        <v>0.78900000000000003</v>
      </c>
    </row>
    <row r="145" spans="1:9" hidden="1" outlineLevel="1">
      <c r="A145" s="376">
        <v>2014</v>
      </c>
      <c r="B145" s="222">
        <v>100</v>
      </c>
      <c r="C145" s="271">
        <v>15.141999999999999</v>
      </c>
      <c r="D145" s="271">
        <v>4.3710000000000004</v>
      </c>
      <c r="E145" s="271">
        <v>35.670999999999999</v>
      </c>
      <c r="F145" s="271">
        <v>31.515000000000001</v>
      </c>
      <c r="G145" s="271">
        <v>4.0540000000000003</v>
      </c>
      <c r="H145" s="271">
        <v>7.9809999999999999</v>
      </c>
      <c r="I145" s="271">
        <v>1.2669999999999999</v>
      </c>
    </row>
    <row r="146" spans="1:9" hidden="1" outlineLevel="1">
      <c r="A146" s="376">
        <v>2015</v>
      </c>
      <c r="B146" s="222">
        <v>100</v>
      </c>
      <c r="C146" s="271">
        <v>14.57</v>
      </c>
      <c r="D146" s="271">
        <v>4.4649999999999999</v>
      </c>
      <c r="E146" s="271">
        <v>35.624000000000002</v>
      </c>
      <c r="F146" s="271">
        <v>31.536000000000001</v>
      </c>
      <c r="G146" s="271">
        <v>4.1319999999999997</v>
      </c>
      <c r="H146" s="271">
        <v>8.6579999999999995</v>
      </c>
      <c r="I146" s="271">
        <v>1.014</v>
      </c>
    </row>
    <row r="147" spans="1:9" hidden="1" outlineLevel="1">
      <c r="A147" s="376">
        <v>2016</v>
      </c>
      <c r="B147" s="222">
        <v>100</v>
      </c>
      <c r="C147" s="271">
        <v>13.286</v>
      </c>
      <c r="D147" s="271">
        <v>4.5060000000000002</v>
      </c>
      <c r="E147" s="271">
        <v>35.243000000000002</v>
      </c>
      <c r="F147" s="271">
        <v>33.625999999999998</v>
      </c>
      <c r="G147" s="271">
        <v>4.109</v>
      </c>
      <c r="H147" s="271">
        <v>8.1859999999999999</v>
      </c>
      <c r="I147" s="271">
        <v>1.0449999999999999</v>
      </c>
    </row>
    <row r="148" spans="1:9" hidden="1" outlineLevel="1">
      <c r="A148" s="376">
        <v>2017</v>
      </c>
      <c r="B148" s="222">
        <v>100</v>
      </c>
      <c r="C148" s="271">
        <v>13.407999999999999</v>
      </c>
      <c r="D148" s="271">
        <v>2.1869999999999998</v>
      </c>
      <c r="E148" s="271">
        <v>34.972000000000001</v>
      </c>
      <c r="F148" s="271">
        <v>36.192999999999998</v>
      </c>
      <c r="G148" s="271">
        <v>4.3289999999999997</v>
      </c>
      <c r="H148" s="271">
        <v>7.79</v>
      </c>
      <c r="I148" s="271">
        <v>1.1220000000000001</v>
      </c>
    </row>
    <row r="149" spans="1:9" collapsed="1">
      <c r="A149" s="451" t="s">
        <v>379</v>
      </c>
      <c r="B149" s="222">
        <v>100</v>
      </c>
      <c r="C149" s="271">
        <v>10.981</v>
      </c>
      <c r="D149" s="271">
        <v>0.214</v>
      </c>
      <c r="E149" s="271">
        <v>34.216000000000001</v>
      </c>
      <c r="F149" s="271">
        <v>39.206000000000003</v>
      </c>
      <c r="G149" s="271">
        <v>5.258</v>
      </c>
      <c r="H149" s="271">
        <v>8.81</v>
      </c>
      <c r="I149" s="271">
        <v>1.3160000000000001</v>
      </c>
    </row>
    <row r="150" spans="1:9">
      <c r="A150" s="451" t="s">
        <v>380</v>
      </c>
      <c r="B150" s="222">
        <v>100</v>
      </c>
      <c r="C150" s="271">
        <v>7.5609999999999999</v>
      </c>
      <c r="D150" s="271">
        <v>0.17599999999999999</v>
      </c>
      <c r="E150" s="271">
        <v>33.982999999999997</v>
      </c>
      <c r="F150" s="271">
        <v>41.875</v>
      </c>
      <c r="G150" s="271">
        <v>5.4729999999999999</v>
      </c>
      <c r="H150" s="271">
        <v>9.3249999999999993</v>
      </c>
      <c r="I150" s="271">
        <v>1.6060000000000001</v>
      </c>
    </row>
    <row r="151" spans="1:9" ht="7.5" customHeight="1">
      <c r="A151" s="76"/>
      <c r="B151" s="75"/>
      <c r="C151" s="75"/>
      <c r="D151" s="75"/>
      <c r="E151" s="75"/>
      <c r="F151" s="75"/>
      <c r="G151" s="75"/>
      <c r="H151" s="75"/>
      <c r="I151" s="221"/>
    </row>
    <row r="152" spans="1:9">
      <c r="A152" s="38"/>
      <c r="B152" s="583" t="s">
        <v>160</v>
      </c>
      <c r="C152" s="583"/>
      <c r="D152" s="583"/>
      <c r="E152" s="583"/>
      <c r="F152" s="583"/>
      <c r="G152" s="583"/>
      <c r="H152" s="583"/>
      <c r="I152" s="583"/>
    </row>
    <row r="153" spans="1:9">
      <c r="A153" s="376">
        <v>2000</v>
      </c>
      <c r="B153" s="271">
        <v>-6.8410000000000002</v>
      </c>
      <c r="C153" s="271">
        <v>0.66300000000000003</v>
      </c>
      <c r="D153" s="271">
        <v>-73.768000000000001</v>
      </c>
      <c r="E153" s="271">
        <v>-10.984</v>
      </c>
      <c r="F153" s="271">
        <v>46.61</v>
      </c>
      <c r="G153" s="271">
        <v>7.3940000000000001</v>
      </c>
      <c r="H153" s="271">
        <v>-4.4649999999999999</v>
      </c>
      <c r="I153" s="271">
        <v>70.361999999999995</v>
      </c>
    </row>
    <row r="154" spans="1:9" hidden="1" outlineLevel="1">
      <c r="A154" s="376">
        <v>2001</v>
      </c>
      <c r="B154" s="271">
        <v>-7.1</v>
      </c>
      <c r="C154" s="271">
        <v>-15.032</v>
      </c>
      <c r="D154" s="271">
        <v>-73.149000000000001</v>
      </c>
      <c r="E154" s="271">
        <v>-10.542</v>
      </c>
      <c r="F154" s="271">
        <v>58.140999999999998</v>
      </c>
      <c r="G154" s="271">
        <v>-5.3019999999999996</v>
      </c>
      <c r="H154" s="271">
        <v>30.727</v>
      </c>
      <c r="I154" s="271">
        <v>50.21</v>
      </c>
    </row>
    <row r="155" spans="1:9" hidden="1" outlineLevel="1">
      <c r="A155" s="376">
        <v>2002</v>
      </c>
      <c r="B155" s="271">
        <v>-12.746</v>
      </c>
      <c r="C155" s="271">
        <v>-41.203000000000003</v>
      </c>
      <c r="D155" s="271">
        <v>-74.063999999999993</v>
      </c>
      <c r="E155" s="271">
        <v>-16.315999999999999</v>
      </c>
      <c r="F155" s="271">
        <v>63.997</v>
      </c>
      <c r="G155" s="271">
        <v>-4.6459999999999999</v>
      </c>
      <c r="H155" s="271">
        <v>84.828999999999994</v>
      </c>
      <c r="I155" s="271">
        <v>51.256</v>
      </c>
    </row>
    <row r="156" spans="1:9" hidden="1" outlineLevel="1">
      <c r="A156" s="376">
        <v>2003</v>
      </c>
      <c r="B156" s="271">
        <v>-14.951000000000001</v>
      </c>
      <c r="C156" s="271">
        <v>-41.689</v>
      </c>
      <c r="D156" s="271">
        <v>-74.891999999999996</v>
      </c>
      <c r="E156" s="271">
        <v>-19.077000000000002</v>
      </c>
      <c r="F156" s="271">
        <v>69.399000000000001</v>
      </c>
      <c r="G156" s="271">
        <v>-14.968</v>
      </c>
      <c r="H156" s="271">
        <v>37.168999999999997</v>
      </c>
      <c r="I156" s="271">
        <v>34.283999999999999</v>
      </c>
    </row>
    <row r="157" spans="1:9" hidden="1" outlineLevel="1">
      <c r="A157" s="376">
        <v>2004</v>
      </c>
      <c r="B157" s="271">
        <v>-17.457000000000001</v>
      </c>
      <c r="C157" s="271">
        <v>-47.784999999999997</v>
      </c>
      <c r="D157" s="271">
        <v>-73.471000000000004</v>
      </c>
      <c r="E157" s="271">
        <v>-24.529</v>
      </c>
      <c r="F157" s="271">
        <v>71.584000000000003</v>
      </c>
      <c r="G157" s="271">
        <v>19.948</v>
      </c>
      <c r="H157" s="271">
        <v>48.219000000000001</v>
      </c>
      <c r="I157" s="271">
        <v>37.250999999999998</v>
      </c>
    </row>
    <row r="158" spans="1:9" hidden="1" outlineLevel="1">
      <c r="A158" s="376">
        <v>2005</v>
      </c>
      <c r="B158" s="271">
        <v>-19.898</v>
      </c>
      <c r="C158" s="271">
        <v>-43.176000000000002</v>
      </c>
      <c r="D158" s="271">
        <v>-74.623999999999995</v>
      </c>
      <c r="E158" s="271">
        <v>-26.853000000000002</v>
      </c>
      <c r="F158" s="271">
        <v>64.17</v>
      </c>
      <c r="G158" s="271">
        <v>41.554000000000002</v>
      </c>
      <c r="H158" s="271">
        <v>15.207000000000001</v>
      </c>
      <c r="I158" s="271">
        <v>-3.5529999999999999</v>
      </c>
    </row>
    <row r="159" spans="1:9" hidden="1" outlineLevel="1">
      <c r="A159" s="376">
        <v>2006</v>
      </c>
      <c r="B159" s="271">
        <v>-16.757999999999999</v>
      </c>
      <c r="C159" s="271">
        <v>-46.076999999999998</v>
      </c>
      <c r="D159" s="271">
        <v>-76.786000000000001</v>
      </c>
      <c r="E159" s="271">
        <v>-22</v>
      </c>
      <c r="F159" s="271">
        <v>66.790999999999997</v>
      </c>
      <c r="G159" s="271">
        <v>125.044</v>
      </c>
      <c r="H159" s="271">
        <v>45.378999999999998</v>
      </c>
      <c r="I159" s="271">
        <v>17.654</v>
      </c>
    </row>
    <row r="160" spans="1:9" hidden="1" outlineLevel="1">
      <c r="A160" s="376">
        <v>2007</v>
      </c>
      <c r="B160" s="271">
        <v>-24.41</v>
      </c>
      <c r="C160" s="271">
        <v>-46.924999999999997</v>
      </c>
      <c r="D160" s="271">
        <v>-75.774000000000001</v>
      </c>
      <c r="E160" s="271">
        <v>-37.634</v>
      </c>
      <c r="F160" s="271">
        <v>58.548000000000002</v>
      </c>
      <c r="G160" s="271">
        <v>159.76499999999999</v>
      </c>
      <c r="H160" s="271">
        <v>50.680999999999997</v>
      </c>
      <c r="I160" s="271">
        <v>12.4</v>
      </c>
    </row>
    <row r="161" spans="1:9" hidden="1" outlineLevel="1">
      <c r="A161" s="376">
        <v>2008</v>
      </c>
      <c r="B161" s="271">
        <v>-20.783999999999999</v>
      </c>
      <c r="C161" s="271">
        <v>-48.786000000000001</v>
      </c>
      <c r="D161" s="271">
        <v>-74.959000000000003</v>
      </c>
      <c r="E161" s="271">
        <v>-29.562999999999999</v>
      </c>
      <c r="F161" s="271">
        <v>58.960999999999999</v>
      </c>
      <c r="G161" s="271">
        <v>167.12899999999999</v>
      </c>
      <c r="H161" s="271">
        <v>48.087000000000003</v>
      </c>
      <c r="I161" s="271">
        <v>214.733</v>
      </c>
    </row>
    <row r="162" spans="1:9" hidden="1" outlineLevel="1">
      <c r="A162" s="376">
        <v>2009</v>
      </c>
      <c r="B162" s="271">
        <v>-22.637</v>
      </c>
      <c r="C162" s="271">
        <v>-54.661000000000001</v>
      </c>
      <c r="D162" s="271">
        <v>-74.744</v>
      </c>
      <c r="E162" s="271">
        <v>-35.994999999999997</v>
      </c>
      <c r="F162" s="271">
        <v>70.061000000000007</v>
      </c>
      <c r="G162" s="271">
        <v>247.167</v>
      </c>
      <c r="H162" s="271">
        <v>38.991999999999997</v>
      </c>
      <c r="I162" s="271">
        <v>247.71700000000001</v>
      </c>
    </row>
    <row r="163" spans="1:9" collapsed="1">
      <c r="A163" s="376">
        <v>2010</v>
      </c>
      <c r="B163" s="271">
        <v>-21.593</v>
      </c>
      <c r="C163" s="271">
        <v>-47.286999999999999</v>
      </c>
      <c r="D163" s="271">
        <v>-72.781999999999996</v>
      </c>
      <c r="E163" s="271">
        <v>-37.753</v>
      </c>
      <c r="F163" s="271">
        <v>65.322999999999993</v>
      </c>
      <c r="G163" s="271">
        <v>265.964</v>
      </c>
      <c r="H163" s="271">
        <v>70.706000000000003</v>
      </c>
      <c r="I163" s="271">
        <v>24.29</v>
      </c>
    </row>
    <row r="164" spans="1:9" hidden="1" outlineLevel="1">
      <c r="A164" s="376">
        <v>2011</v>
      </c>
      <c r="B164" s="271">
        <v>-22.234999999999999</v>
      </c>
      <c r="C164" s="271">
        <v>-53.838000000000001</v>
      </c>
      <c r="D164" s="271">
        <v>-75.918999999999997</v>
      </c>
      <c r="E164" s="271">
        <v>-39.473999999999997</v>
      </c>
      <c r="F164" s="271">
        <v>69.316999999999993</v>
      </c>
      <c r="G164" s="271">
        <v>332.04399999999998</v>
      </c>
      <c r="H164" s="271">
        <v>79.488</v>
      </c>
      <c r="I164" s="271">
        <v>271.21600000000001</v>
      </c>
    </row>
    <row r="165" spans="1:9" hidden="1" outlineLevel="1">
      <c r="A165" s="376">
        <v>2012</v>
      </c>
      <c r="B165" s="271">
        <v>-24.190999999999999</v>
      </c>
      <c r="C165" s="271">
        <v>-56.920999999999999</v>
      </c>
      <c r="D165" s="271">
        <v>-74.852999999999994</v>
      </c>
      <c r="E165" s="271">
        <v>-37.088999999999999</v>
      </c>
      <c r="F165" s="271">
        <v>55.421999999999997</v>
      </c>
      <c r="G165" s="271">
        <v>340.97699999999998</v>
      </c>
      <c r="H165" s="271">
        <v>84.438999999999993</v>
      </c>
      <c r="I165" s="271">
        <v>155.72800000000001</v>
      </c>
    </row>
    <row r="166" spans="1:9" hidden="1" outlineLevel="1">
      <c r="A166" s="376">
        <v>2013</v>
      </c>
      <c r="B166" s="271">
        <v>-22.617000000000001</v>
      </c>
      <c r="C166" s="271">
        <v>-52.017000000000003</v>
      </c>
      <c r="D166" s="271">
        <v>-76.988</v>
      </c>
      <c r="E166" s="271">
        <v>-35.857999999999997</v>
      </c>
      <c r="F166" s="271">
        <v>58.387</v>
      </c>
      <c r="G166" s="271">
        <v>351.197</v>
      </c>
      <c r="H166" s="271">
        <v>75.632999999999996</v>
      </c>
      <c r="I166" s="271">
        <v>146.36199999999999</v>
      </c>
    </row>
    <row r="167" spans="1:9" hidden="1" outlineLevel="1">
      <c r="A167" s="376">
        <v>2014</v>
      </c>
      <c r="B167" s="271">
        <v>-22.523</v>
      </c>
      <c r="C167" s="271">
        <v>-48.151000000000003</v>
      </c>
      <c r="D167" s="271">
        <v>-75.789000000000001</v>
      </c>
      <c r="E167" s="271">
        <v>-34.472000000000001</v>
      </c>
      <c r="F167" s="271">
        <v>44.243000000000002</v>
      </c>
      <c r="G167" s="271">
        <v>395.822</v>
      </c>
      <c r="H167" s="271">
        <v>81.728999999999999</v>
      </c>
      <c r="I167" s="271">
        <v>296.089</v>
      </c>
    </row>
    <row r="168" spans="1:9" hidden="1" outlineLevel="1">
      <c r="A168" s="376">
        <v>2015</v>
      </c>
      <c r="B168" s="271">
        <v>-26.064</v>
      </c>
      <c r="C168" s="271">
        <v>-52.389000000000003</v>
      </c>
      <c r="D168" s="271">
        <v>-76.397999999999996</v>
      </c>
      <c r="E168" s="271">
        <v>-37.548999999999999</v>
      </c>
      <c r="F168" s="271">
        <v>37.744</v>
      </c>
      <c r="G168" s="271">
        <v>382.32299999999998</v>
      </c>
      <c r="H168" s="271">
        <v>88.14</v>
      </c>
      <c r="I168" s="271">
        <v>202.58199999999999</v>
      </c>
    </row>
    <row r="169" spans="1:9" hidden="1" outlineLevel="1">
      <c r="A169" s="376">
        <v>2016</v>
      </c>
      <c r="B169" s="271">
        <v>-25.071999999999999</v>
      </c>
      <c r="C169" s="271">
        <v>-56</v>
      </c>
      <c r="D169" s="271">
        <v>-75.861999999999995</v>
      </c>
      <c r="E169" s="271">
        <v>-37.389000000000003</v>
      </c>
      <c r="F169" s="271">
        <v>48.84</v>
      </c>
      <c r="G169" s="271">
        <v>386.03899999999999</v>
      </c>
      <c r="H169" s="271">
        <v>80.263999999999996</v>
      </c>
      <c r="I169" s="271">
        <v>215.857</v>
      </c>
    </row>
    <row r="170" spans="1:9" hidden="1" outlineLevel="1">
      <c r="A170" s="376">
        <v>2017</v>
      </c>
      <c r="B170" s="271">
        <v>-25.125</v>
      </c>
      <c r="C170" s="271">
        <v>-55.63</v>
      </c>
      <c r="D170" s="271">
        <v>-88.290999999999997</v>
      </c>
      <c r="E170" s="271">
        <v>-37.914999999999999</v>
      </c>
      <c r="F170" s="271">
        <v>60.09</v>
      </c>
      <c r="G170" s="271">
        <v>411.68900000000002</v>
      </c>
      <c r="H170" s="271">
        <v>71.429000000000002</v>
      </c>
      <c r="I170" s="271">
        <v>238.92099999999999</v>
      </c>
    </row>
    <row r="171" spans="1:9" collapsed="1">
      <c r="A171" s="451" t="s">
        <v>379</v>
      </c>
      <c r="B171" s="271">
        <v>-24.515999999999998</v>
      </c>
      <c r="C171" s="271">
        <v>-63.365000000000002</v>
      </c>
      <c r="D171" s="271">
        <v>-98.847999999999999</v>
      </c>
      <c r="E171" s="271">
        <v>-38.762</v>
      </c>
      <c r="F171" s="271">
        <v>74.828999999999994</v>
      </c>
      <c r="G171" s="271">
        <v>526.55100000000004</v>
      </c>
      <c r="H171" s="271">
        <v>95.444000000000003</v>
      </c>
      <c r="I171" s="271">
        <v>300.76499999999999</v>
      </c>
    </row>
    <row r="172" spans="1:9">
      <c r="A172" s="451" t="s">
        <v>380</v>
      </c>
      <c r="B172" s="271">
        <v>-25.478999999999999</v>
      </c>
      <c r="C172" s="271">
        <v>-75.096000000000004</v>
      </c>
      <c r="D172" s="271">
        <v>-99.06</v>
      </c>
      <c r="E172" s="271">
        <v>-39.954000000000001</v>
      </c>
      <c r="F172" s="271">
        <v>84.346000000000004</v>
      </c>
      <c r="G172" s="271">
        <v>543.85799999999995</v>
      </c>
      <c r="H172" s="271">
        <v>104.239</v>
      </c>
      <c r="I172" s="271">
        <v>383.065</v>
      </c>
    </row>
    <row r="173" spans="1:9" ht="7.5" customHeight="1">
      <c r="A173" s="38"/>
      <c r="B173" s="223"/>
      <c r="C173" s="38"/>
      <c r="D173" s="38"/>
      <c r="E173" s="38"/>
      <c r="F173" s="38"/>
      <c r="G173" s="38"/>
      <c r="H173" s="38"/>
      <c r="I173" s="38"/>
    </row>
    <row r="174" spans="1:9">
      <c r="A174" s="38"/>
      <c r="B174" s="583" t="s">
        <v>161</v>
      </c>
      <c r="C174" s="583"/>
      <c r="D174" s="583"/>
      <c r="E174" s="583"/>
      <c r="F174" s="583"/>
      <c r="G174" s="583"/>
      <c r="H174" s="583"/>
      <c r="I174" s="583"/>
    </row>
    <row r="175" spans="1:9" hidden="1" outlineLevel="1">
      <c r="A175" s="376">
        <v>2000</v>
      </c>
      <c r="B175" s="271">
        <v>3.9E-2</v>
      </c>
      <c r="C175" s="271">
        <v>2.855</v>
      </c>
      <c r="D175" s="271">
        <v>4.8879999999999999</v>
      </c>
      <c r="E175" s="271">
        <v>-3.1120000000000001</v>
      </c>
      <c r="F175" s="271">
        <v>2.2389999999999999</v>
      </c>
      <c r="G175" s="271">
        <v>16.093</v>
      </c>
      <c r="H175" s="271">
        <v>-7.5049999999999999</v>
      </c>
      <c r="I175" s="271">
        <v>18.273</v>
      </c>
    </row>
    <row r="176" spans="1:9" hidden="1" outlineLevel="1">
      <c r="A176" s="376">
        <v>2001</v>
      </c>
      <c r="B176" s="271">
        <v>-0.27800000000000002</v>
      </c>
      <c r="C176" s="271">
        <v>-15.590999999999999</v>
      </c>
      <c r="D176" s="271">
        <v>2.359</v>
      </c>
      <c r="E176" s="271">
        <v>0.497</v>
      </c>
      <c r="F176" s="271">
        <v>7.8650000000000002</v>
      </c>
      <c r="G176" s="271">
        <v>-11.821999999999999</v>
      </c>
      <c r="H176" s="271">
        <v>36.835999999999999</v>
      </c>
      <c r="I176" s="271">
        <v>-11.829000000000001</v>
      </c>
    </row>
    <row r="177" spans="1:9" hidden="1" outlineLevel="1">
      <c r="A177" s="376">
        <v>2002</v>
      </c>
      <c r="B177" s="271">
        <v>-6.077</v>
      </c>
      <c r="C177" s="271">
        <v>-30.800999999999998</v>
      </c>
      <c r="D177" s="271">
        <v>-3.4079999999999999</v>
      </c>
      <c r="E177" s="271">
        <v>-6.4550000000000001</v>
      </c>
      <c r="F177" s="271">
        <v>3.7029999999999998</v>
      </c>
      <c r="G177" s="271">
        <v>0.69299999999999995</v>
      </c>
      <c r="H177" s="271">
        <v>41.386000000000003</v>
      </c>
      <c r="I177" s="271">
        <v>0.69599999999999995</v>
      </c>
    </row>
    <row r="178" spans="1:9" hidden="1" outlineLevel="1">
      <c r="A178" s="376">
        <v>2003</v>
      </c>
      <c r="B178" s="271">
        <v>-2.5270000000000001</v>
      </c>
      <c r="C178" s="271">
        <v>-0.82699999999999996</v>
      </c>
      <c r="D178" s="271">
        <v>-3.1890000000000001</v>
      </c>
      <c r="E178" s="271">
        <v>-3.2989999999999999</v>
      </c>
      <c r="F178" s="271">
        <v>3.294</v>
      </c>
      <c r="G178" s="271">
        <v>-10.824999999999999</v>
      </c>
      <c r="H178" s="271">
        <v>-25.786000000000001</v>
      </c>
      <c r="I178" s="271">
        <v>-11.221</v>
      </c>
    </row>
    <row r="179" spans="1:9" hidden="1" outlineLevel="1">
      <c r="A179" s="376">
        <v>2004</v>
      </c>
      <c r="B179" s="271">
        <v>-2.9460000000000002</v>
      </c>
      <c r="C179" s="271">
        <v>-10.454000000000001</v>
      </c>
      <c r="D179" s="271">
        <v>5.6589999999999998</v>
      </c>
      <c r="E179" s="271">
        <v>-6.7380000000000004</v>
      </c>
      <c r="F179" s="271">
        <v>1.29</v>
      </c>
      <c r="G179" s="271">
        <v>41.063000000000002</v>
      </c>
      <c r="H179" s="271">
        <v>8.0559999999999992</v>
      </c>
      <c r="I179" s="271">
        <v>2.21</v>
      </c>
    </row>
    <row r="180" spans="1:9" hidden="1" outlineLevel="1">
      <c r="A180" s="376">
        <v>2005</v>
      </c>
      <c r="B180" s="271">
        <v>-2.9569999999999999</v>
      </c>
      <c r="C180" s="271">
        <v>8.8279999999999994</v>
      </c>
      <c r="D180" s="271">
        <v>-4.3479999999999999</v>
      </c>
      <c r="E180" s="271">
        <v>-3.0790000000000002</v>
      </c>
      <c r="F180" s="271">
        <v>-4.3209999999999997</v>
      </c>
      <c r="G180" s="271">
        <v>18.012</v>
      </c>
      <c r="H180" s="271">
        <v>-22.273</v>
      </c>
      <c r="I180" s="271">
        <v>-29.73</v>
      </c>
    </row>
    <row r="181" spans="1:9" hidden="1" outlineLevel="1">
      <c r="A181" s="376">
        <v>2006</v>
      </c>
      <c r="B181" s="271">
        <v>3.92</v>
      </c>
      <c r="C181" s="271">
        <v>-5.1050000000000004</v>
      </c>
      <c r="D181" s="271">
        <v>-8.5180000000000007</v>
      </c>
      <c r="E181" s="271">
        <v>6.6340000000000003</v>
      </c>
      <c r="F181" s="271">
        <v>1.597</v>
      </c>
      <c r="G181" s="271">
        <v>58.981000000000002</v>
      </c>
      <c r="H181" s="271">
        <v>26.19</v>
      </c>
      <c r="I181" s="271">
        <v>21.988</v>
      </c>
    </row>
    <row r="182" spans="1:9" hidden="1" outlineLevel="1">
      <c r="A182" s="376">
        <v>2007</v>
      </c>
      <c r="B182" s="271">
        <v>-9.1920000000000002</v>
      </c>
      <c r="C182" s="271">
        <v>-1.5740000000000001</v>
      </c>
      <c r="D182" s="271">
        <v>4.3559999999999999</v>
      </c>
      <c r="E182" s="271">
        <v>-20.042999999999999</v>
      </c>
      <c r="F182" s="271">
        <v>-4.9420000000000002</v>
      </c>
      <c r="G182" s="271">
        <v>15.429</v>
      </c>
      <c r="H182" s="271">
        <v>3.6469999999999998</v>
      </c>
      <c r="I182" s="271">
        <v>-4.4649999999999999</v>
      </c>
    </row>
    <row r="183" spans="1:9" hidden="1" outlineLevel="1">
      <c r="A183" s="376">
        <v>2008</v>
      </c>
      <c r="B183" s="271">
        <v>4.7969999999999997</v>
      </c>
      <c r="C183" s="271">
        <v>-3.5059999999999998</v>
      </c>
      <c r="D183" s="271">
        <v>3.3660000000000001</v>
      </c>
      <c r="E183" s="271">
        <v>12.94</v>
      </c>
      <c r="F183" s="271">
        <v>0.26</v>
      </c>
      <c r="G183" s="271">
        <v>2.835</v>
      </c>
      <c r="H183" s="271">
        <v>-1.722</v>
      </c>
      <c r="I183" s="271">
        <v>180.011</v>
      </c>
    </row>
    <row r="184" spans="1:9" hidden="1" outlineLevel="1">
      <c r="A184" s="376">
        <v>2009</v>
      </c>
      <c r="B184" s="271">
        <v>-2.34</v>
      </c>
      <c r="C184" s="271">
        <v>-11.472</v>
      </c>
      <c r="D184" s="271">
        <v>0.85799999999999998</v>
      </c>
      <c r="E184" s="271">
        <v>-9.1310000000000002</v>
      </c>
      <c r="F184" s="271">
        <v>6.9829999999999997</v>
      </c>
      <c r="G184" s="271">
        <v>29.962</v>
      </c>
      <c r="H184" s="271">
        <v>-6.141</v>
      </c>
      <c r="I184" s="271">
        <v>10.48</v>
      </c>
    </row>
    <row r="185" spans="1:9" hidden="1" outlineLevel="1">
      <c r="A185" s="376">
        <v>2010</v>
      </c>
      <c r="B185" s="271">
        <v>1.349</v>
      </c>
      <c r="C185" s="271">
        <v>16.265999999999998</v>
      </c>
      <c r="D185" s="271">
        <v>7.7670000000000003</v>
      </c>
      <c r="E185" s="271">
        <v>-2.7469999999999999</v>
      </c>
      <c r="F185" s="271">
        <v>-2.786</v>
      </c>
      <c r="G185" s="271">
        <v>5.415</v>
      </c>
      <c r="H185" s="271">
        <v>22.817</v>
      </c>
      <c r="I185" s="271">
        <v>-64.254999999999995</v>
      </c>
    </row>
    <row r="186" spans="1:9" hidden="1" outlineLevel="1">
      <c r="A186" s="376">
        <v>2011</v>
      </c>
      <c r="B186" s="271">
        <v>-0.81799999999999995</v>
      </c>
      <c r="C186" s="271">
        <v>-12.428000000000001</v>
      </c>
      <c r="D186" s="271">
        <v>-11.526</v>
      </c>
      <c r="E186" s="271">
        <v>-2.7639999999999998</v>
      </c>
      <c r="F186" s="271">
        <v>2.415</v>
      </c>
      <c r="G186" s="271">
        <v>18.056000000000001</v>
      </c>
      <c r="H186" s="271">
        <v>5.1440000000000001</v>
      </c>
      <c r="I186" s="271">
        <v>198.67</v>
      </c>
    </row>
    <row r="187" spans="1:9" hidden="1" outlineLevel="1">
      <c r="A187" s="376">
        <v>2012</v>
      </c>
      <c r="B187" s="271">
        <v>-2.5150000000000001</v>
      </c>
      <c r="C187" s="271">
        <v>-6.6779999999999999</v>
      </c>
      <c r="D187" s="271">
        <v>4.4279999999999999</v>
      </c>
      <c r="E187" s="271">
        <v>3.9390000000000001</v>
      </c>
      <c r="F187" s="271">
        <v>-8.2059999999999995</v>
      </c>
      <c r="G187" s="271">
        <v>2.0670000000000002</v>
      </c>
      <c r="H187" s="271">
        <v>2.7589999999999999</v>
      </c>
      <c r="I187" s="271">
        <v>-31.111000000000001</v>
      </c>
    </row>
    <row r="188" spans="1:9" hidden="1" outlineLevel="1">
      <c r="A188" s="376">
        <v>2013</v>
      </c>
      <c r="B188" s="271">
        <v>2.0760000000000001</v>
      </c>
      <c r="C188" s="271">
        <v>11.382999999999999</v>
      </c>
      <c r="D188" s="271">
        <v>-8.4920000000000009</v>
      </c>
      <c r="E188" s="271">
        <v>1.9570000000000001</v>
      </c>
      <c r="F188" s="271">
        <v>1.9079999999999999</v>
      </c>
      <c r="G188" s="271">
        <v>2.3180000000000001</v>
      </c>
      <c r="H188" s="271">
        <v>-4.7750000000000004</v>
      </c>
      <c r="I188" s="271">
        <v>-3.6629999999999998</v>
      </c>
    </row>
    <row r="189" spans="1:9" hidden="1" outlineLevel="1">
      <c r="A189" s="376">
        <v>2014</v>
      </c>
      <c r="B189" s="271">
        <v>0.122</v>
      </c>
      <c r="C189" s="271">
        <v>8.0579999999999998</v>
      </c>
      <c r="D189" s="271">
        <v>5.2130000000000001</v>
      </c>
      <c r="E189" s="271">
        <v>2.161</v>
      </c>
      <c r="F189" s="271">
        <v>-8.93</v>
      </c>
      <c r="G189" s="271">
        <v>9.89</v>
      </c>
      <c r="H189" s="271">
        <v>3.4710000000000001</v>
      </c>
      <c r="I189" s="271">
        <v>60.774999999999999</v>
      </c>
    </row>
    <row r="190" spans="1:9" hidden="1" outlineLevel="1">
      <c r="A190" s="376">
        <v>2015</v>
      </c>
      <c r="B190" s="271">
        <v>-4.57</v>
      </c>
      <c r="C190" s="271">
        <v>-8.1739999999999995</v>
      </c>
      <c r="D190" s="271">
        <v>-2.5150000000000001</v>
      </c>
      <c r="E190" s="271">
        <v>-4.6950000000000003</v>
      </c>
      <c r="F190" s="271">
        <v>-4.5060000000000002</v>
      </c>
      <c r="G190" s="271">
        <v>-2.722</v>
      </c>
      <c r="H190" s="271">
        <v>3.528</v>
      </c>
      <c r="I190" s="271">
        <v>-23.608000000000001</v>
      </c>
    </row>
    <row r="191" spans="1:9" hidden="1" outlineLevel="1">
      <c r="A191" s="376">
        <v>2016</v>
      </c>
      <c r="B191" s="271">
        <v>1.3420000000000001</v>
      </c>
      <c r="C191" s="271">
        <v>-7.585</v>
      </c>
      <c r="D191" s="271">
        <v>2.2709999999999999</v>
      </c>
      <c r="E191" s="271">
        <v>0.25600000000000001</v>
      </c>
      <c r="F191" s="271">
        <v>8.0559999999999992</v>
      </c>
      <c r="G191" s="271">
        <v>0.77</v>
      </c>
      <c r="H191" s="271">
        <v>-4.1859999999999999</v>
      </c>
      <c r="I191" s="271">
        <v>4.3879999999999999</v>
      </c>
    </row>
    <row r="192" spans="1:9" hidden="1" outlineLevel="1">
      <c r="A192" s="376">
        <v>2017</v>
      </c>
      <c r="B192" s="271">
        <v>-7.0999999999999994E-2</v>
      </c>
      <c r="C192" s="271">
        <v>0.84199999999999997</v>
      </c>
      <c r="D192" s="271">
        <v>-51.494</v>
      </c>
      <c r="E192" s="271">
        <v>-0.84</v>
      </c>
      <c r="F192" s="271">
        <v>7.5579999999999998</v>
      </c>
      <c r="G192" s="271">
        <v>5.2770000000000001</v>
      </c>
      <c r="H192" s="271">
        <v>-4.9009999999999998</v>
      </c>
      <c r="I192" s="271">
        <v>7.3019999999999996</v>
      </c>
    </row>
    <row r="193" spans="1:9" collapsed="1">
      <c r="A193" s="451" t="s">
        <v>379</v>
      </c>
      <c r="B193" s="271">
        <v>0.81299999999999994</v>
      </c>
      <c r="C193" s="271">
        <v>-17.433</v>
      </c>
      <c r="D193" s="271">
        <v>-90.156999999999996</v>
      </c>
      <c r="E193" s="271">
        <v>-1.3640000000000001</v>
      </c>
      <c r="F193" s="271">
        <v>9.2070000000000007</v>
      </c>
      <c r="G193" s="271">
        <v>22.448</v>
      </c>
      <c r="H193" s="271">
        <v>14.009</v>
      </c>
      <c r="I193" s="271">
        <v>18.247</v>
      </c>
    </row>
    <row r="194" spans="1:9">
      <c r="A194" s="451" t="s">
        <v>380</v>
      </c>
      <c r="B194" s="271">
        <v>-1.276</v>
      </c>
      <c r="C194" s="271">
        <v>-32.021999999999998</v>
      </c>
      <c r="D194" s="271">
        <v>-18.472999999999999</v>
      </c>
      <c r="E194" s="271">
        <v>-1.9470000000000001</v>
      </c>
      <c r="F194" s="271">
        <v>5.444</v>
      </c>
      <c r="G194" s="271">
        <v>2.762</v>
      </c>
      <c r="H194" s="271">
        <v>4.5</v>
      </c>
      <c r="I194" s="271">
        <v>20.536000000000001</v>
      </c>
    </row>
    <row r="195" spans="1:9">
      <c r="A195" s="89" t="s">
        <v>152</v>
      </c>
      <c r="B195" s="271"/>
      <c r="C195" s="271"/>
      <c r="D195" s="271"/>
      <c r="E195" s="271"/>
      <c r="F195" s="271"/>
      <c r="G195" s="271"/>
      <c r="H195" s="271"/>
      <c r="I195" s="271"/>
    </row>
    <row r="196" spans="1:9">
      <c r="A196" s="454" t="s">
        <v>382</v>
      </c>
      <c r="B196" s="271"/>
      <c r="C196" s="271"/>
      <c r="D196" s="271"/>
      <c r="E196" s="271"/>
      <c r="F196" s="271"/>
      <c r="G196" s="271"/>
      <c r="H196" s="271"/>
      <c r="I196" s="271"/>
    </row>
  </sheetData>
  <mergeCells count="15">
    <mergeCell ref="B152:I152"/>
    <mergeCell ref="B174:I174"/>
    <mergeCell ref="A100:I100"/>
    <mergeCell ref="A102:A103"/>
    <mergeCell ref="B102:B103"/>
    <mergeCell ref="B105:I105"/>
    <mergeCell ref="B129:I129"/>
    <mergeCell ref="A1:I1"/>
    <mergeCell ref="A2:I2"/>
    <mergeCell ref="B76:I76"/>
    <mergeCell ref="A4:A5"/>
    <mergeCell ref="B7:I7"/>
    <mergeCell ref="B31:I31"/>
    <mergeCell ref="B54:I54"/>
    <mergeCell ref="B4:B5"/>
  </mergeCells>
  <phoneticPr fontId="6" type="noConversion"/>
  <hyperlinks>
    <hyperlink ref="A2:I2" location="Inhaltsverzeichnis!C17" display="2.1 Primärenergieverbrauch nach Energieträgern in Berlin 2018"/>
    <hyperlink ref="A1:I1" location="Inhaltsverzeichnis!B16" display="2 Zeitreihen"/>
    <hyperlink ref="A100:I100" location="Inhaltsverzeichnis!C18" display="2.2 Primärenergieverbrauch nach Energieträger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41"/>
  <sheetViews>
    <sheetView zoomScaleNormal="100" workbookViewId="0">
      <selection sqref="A1:G1"/>
    </sheetView>
  </sheetViews>
  <sheetFormatPr baseColWidth="10" defaultRowHeight="13.2" outlineLevelRow="1"/>
  <cols>
    <col min="2" max="2" width="8.44140625" customWidth="1"/>
    <col min="3" max="3" width="8.5546875" customWidth="1"/>
    <col min="4" max="4" width="9.5546875" customWidth="1"/>
    <col min="5" max="5" width="9.33203125" customWidth="1"/>
    <col min="6" max="6" width="9.44140625" customWidth="1"/>
    <col min="7" max="7" width="11.33203125" customWidth="1"/>
  </cols>
  <sheetData>
    <row r="1" spans="1:9">
      <c r="A1" s="470" t="s">
        <v>322</v>
      </c>
      <c r="B1" s="470"/>
      <c r="C1" s="470"/>
      <c r="D1" s="470"/>
      <c r="E1" s="470"/>
      <c r="F1" s="470"/>
      <c r="G1" s="470"/>
    </row>
    <row r="3" spans="1:9">
      <c r="A3" s="591" t="s">
        <v>63</v>
      </c>
      <c r="B3" s="595" t="s">
        <v>184</v>
      </c>
      <c r="C3" s="600" t="s">
        <v>185</v>
      </c>
      <c r="D3" s="601"/>
      <c r="E3" s="601"/>
      <c r="F3" s="601"/>
      <c r="G3" s="601"/>
      <c r="H3" s="315"/>
      <c r="I3" s="315"/>
    </row>
    <row r="4" spans="1:9">
      <c r="A4" s="592"/>
      <c r="B4" s="596"/>
      <c r="C4" s="270" t="s">
        <v>229</v>
      </c>
      <c r="D4" s="270" t="s">
        <v>230</v>
      </c>
      <c r="E4" s="103" t="s">
        <v>231</v>
      </c>
      <c r="F4" s="102" t="s">
        <v>232</v>
      </c>
      <c r="G4" s="314" t="s">
        <v>233</v>
      </c>
      <c r="H4" s="71"/>
      <c r="I4" s="71"/>
    </row>
    <row r="5" spans="1:9" s="298" customFormat="1">
      <c r="A5" s="370"/>
      <c r="B5" s="70"/>
      <c r="C5" s="373"/>
      <c r="D5" s="373"/>
      <c r="E5" s="106"/>
      <c r="F5" s="105"/>
      <c r="G5" s="107"/>
      <c r="H5" s="71"/>
      <c r="I5" s="71"/>
    </row>
    <row r="6" spans="1:9" s="298" customFormat="1">
      <c r="A6" s="370"/>
      <c r="B6" s="598" t="s">
        <v>65</v>
      </c>
      <c r="C6" s="599"/>
      <c r="D6" s="599"/>
      <c r="E6" s="599"/>
      <c r="F6" s="599"/>
      <c r="G6" s="599"/>
      <c r="H6" s="71"/>
      <c r="I6" s="71"/>
    </row>
    <row r="7" spans="1:9">
      <c r="A7" s="313">
        <v>2010</v>
      </c>
      <c r="B7" s="181">
        <v>9483.9079999999994</v>
      </c>
      <c r="C7" s="181">
        <v>16.887</v>
      </c>
      <c r="D7" s="181">
        <v>159.17699999999999</v>
      </c>
      <c r="E7" s="181">
        <v>6212.1369999999997</v>
      </c>
      <c r="F7" s="181">
        <v>2804.3069999999998</v>
      </c>
      <c r="G7" s="181">
        <v>291.39999999999998</v>
      </c>
    </row>
    <row r="8" spans="1:9" hidden="1" outlineLevel="1">
      <c r="A8" s="313">
        <v>2011</v>
      </c>
      <c r="B8" s="181">
        <v>9167.5869999999995</v>
      </c>
      <c r="C8" s="181">
        <v>20.707999999999998</v>
      </c>
      <c r="D8" s="181">
        <v>229.59399999999999</v>
      </c>
      <c r="E8" s="181">
        <v>5797.1289999999999</v>
      </c>
      <c r="F8" s="181">
        <v>2798.1590000000001</v>
      </c>
      <c r="G8" s="181">
        <v>321.99799999999999</v>
      </c>
    </row>
    <row r="9" spans="1:9" hidden="1" outlineLevel="1">
      <c r="A9" s="313">
        <v>2012</v>
      </c>
      <c r="B9" s="181">
        <v>10117.587</v>
      </c>
      <c r="C9" s="181">
        <v>18.974</v>
      </c>
      <c r="D9" s="181">
        <v>280.303</v>
      </c>
      <c r="E9" s="181">
        <v>6538.4579999999996</v>
      </c>
      <c r="F9" s="181">
        <v>2876.7530000000002</v>
      </c>
      <c r="G9" s="181">
        <v>403.1</v>
      </c>
    </row>
    <row r="10" spans="1:9" hidden="1" outlineLevel="1">
      <c r="A10" s="313">
        <v>2013</v>
      </c>
      <c r="B10" s="181">
        <v>10674.566000000001</v>
      </c>
      <c r="C10" s="181">
        <v>17.675999999999998</v>
      </c>
      <c r="D10" s="181">
        <v>279.351</v>
      </c>
      <c r="E10" s="181">
        <v>7216.73</v>
      </c>
      <c r="F10" s="181">
        <v>2722.27</v>
      </c>
      <c r="G10" s="181">
        <v>438.53899999999999</v>
      </c>
    </row>
    <row r="11" spans="1:9" hidden="1" outlineLevel="1">
      <c r="A11" s="313">
        <v>2014</v>
      </c>
      <c r="B11" s="181">
        <v>10207.806</v>
      </c>
      <c r="C11" s="181">
        <v>21.181000000000001</v>
      </c>
      <c r="D11" s="181">
        <v>315.935</v>
      </c>
      <c r="E11" s="181">
        <v>6682.8580000000002</v>
      </c>
      <c r="F11" s="181">
        <v>2710.732</v>
      </c>
      <c r="G11" s="181">
        <v>477.1</v>
      </c>
    </row>
    <row r="12" spans="1:9" collapsed="1">
      <c r="A12" s="313">
        <v>2015</v>
      </c>
      <c r="B12" s="181">
        <v>10509.331</v>
      </c>
      <c r="C12" s="181">
        <v>43.253</v>
      </c>
      <c r="D12" s="181">
        <v>329.91300000000001</v>
      </c>
      <c r="E12" s="181">
        <v>6969.5510000000004</v>
      </c>
      <c r="F12" s="181">
        <v>2643.1849999999999</v>
      </c>
      <c r="G12" s="181">
        <v>523.42899999999997</v>
      </c>
    </row>
    <row r="13" spans="1:9">
      <c r="A13" s="317">
        <v>2016</v>
      </c>
      <c r="B13" s="181">
        <v>10794.859</v>
      </c>
      <c r="C13" s="181">
        <v>68.475999999999999</v>
      </c>
      <c r="D13" s="181">
        <v>328.73399999999998</v>
      </c>
      <c r="E13" s="181">
        <v>7216.0529999999999</v>
      </c>
      <c r="F13" s="181">
        <v>2650.933</v>
      </c>
      <c r="G13" s="181">
        <v>530.66300000000001</v>
      </c>
    </row>
    <row r="14" spans="1:9" s="298" customFormat="1">
      <c r="A14" s="319">
        <v>2017</v>
      </c>
      <c r="B14" s="181">
        <v>11299.522000000001</v>
      </c>
      <c r="C14" s="181">
        <v>100.346</v>
      </c>
      <c r="D14" s="181">
        <v>328.19799999999998</v>
      </c>
      <c r="E14" s="181">
        <v>7559.5360000000001</v>
      </c>
      <c r="F14" s="181">
        <v>2709.2489999999998</v>
      </c>
      <c r="G14" s="181">
        <v>602.19299999999998</v>
      </c>
    </row>
    <row r="15" spans="1:9" s="298" customFormat="1">
      <c r="A15" s="451" t="s">
        <v>379</v>
      </c>
      <c r="B15" s="181">
        <v>13662.584000000001</v>
      </c>
      <c r="C15" s="181">
        <v>100.691</v>
      </c>
      <c r="D15" s="181">
        <v>423.29500000000002</v>
      </c>
      <c r="E15" s="181">
        <v>9712.1689999999999</v>
      </c>
      <c r="F15" s="181">
        <v>2782.029</v>
      </c>
      <c r="G15" s="181">
        <v>644.4</v>
      </c>
    </row>
    <row r="16" spans="1:9" s="298" customFormat="1">
      <c r="A16" s="451" t="s">
        <v>380</v>
      </c>
      <c r="B16" s="181">
        <v>13999.003000000001</v>
      </c>
      <c r="C16" s="181">
        <v>106.82299999999999</v>
      </c>
      <c r="D16" s="181">
        <v>389.73200000000003</v>
      </c>
      <c r="E16" s="181">
        <v>10045.223</v>
      </c>
      <c r="F16" s="181">
        <v>2765.125</v>
      </c>
      <c r="G16" s="181">
        <v>692.1</v>
      </c>
    </row>
    <row r="17" spans="1:7" s="298" customFormat="1">
      <c r="A17" s="371"/>
      <c r="B17" s="181"/>
      <c r="C17" s="181"/>
      <c r="D17" s="181"/>
      <c r="E17" s="181"/>
      <c r="F17" s="181"/>
      <c r="G17" s="181"/>
    </row>
    <row r="18" spans="1:7">
      <c r="B18" s="597" t="s">
        <v>234</v>
      </c>
      <c r="C18" s="597"/>
      <c r="D18" s="597"/>
      <c r="E18" s="597"/>
      <c r="F18" s="597"/>
      <c r="G18" s="597"/>
    </row>
    <row r="19" spans="1:7">
      <c r="A19" s="312">
        <v>2010</v>
      </c>
      <c r="B19" s="228">
        <v>100</v>
      </c>
      <c r="C19" s="258">
        <v>0.17799999999999999</v>
      </c>
      <c r="D19" s="258">
        <v>1.6779999999999999</v>
      </c>
      <c r="E19" s="258">
        <v>65.501999999999995</v>
      </c>
      <c r="F19" s="258">
        <v>29.568999999999999</v>
      </c>
      <c r="G19" s="258">
        <v>3.073</v>
      </c>
    </row>
    <row r="20" spans="1:7" hidden="1" outlineLevel="1">
      <c r="A20" s="312">
        <v>2011</v>
      </c>
      <c r="B20" s="228">
        <v>100</v>
      </c>
      <c r="C20" s="258">
        <v>0.22600000000000001</v>
      </c>
      <c r="D20" s="258">
        <v>2.504</v>
      </c>
      <c r="E20" s="258">
        <v>63.234999999999999</v>
      </c>
      <c r="F20" s="258">
        <v>30.521999999999998</v>
      </c>
      <c r="G20" s="258">
        <v>3.512</v>
      </c>
    </row>
    <row r="21" spans="1:7" hidden="1" outlineLevel="1">
      <c r="A21" s="312">
        <v>2012</v>
      </c>
      <c r="B21" s="228">
        <v>100</v>
      </c>
      <c r="C21" s="258">
        <v>0.188</v>
      </c>
      <c r="D21" s="258">
        <v>2.77</v>
      </c>
      <c r="E21" s="258">
        <v>64.625</v>
      </c>
      <c r="F21" s="258">
        <v>28.433</v>
      </c>
      <c r="G21" s="258">
        <v>3.984</v>
      </c>
    </row>
    <row r="22" spans="1:7" hidden="1" outlineLevel="1">
      <c r="A22" s="312">
        <v>2013</v>
      </c>
      <c r="B22" s="228">
        <v>100</v>
      </c>
      <c r="C22" s="258">
        <v>0.16600000000000001</v>
      </c>
      <c r="D22" s="258">
        <v>2.617</v>
      </c>
      <c r="E22" s="258">
        <v>67.606999999999999</v>
      </c>
      <c r="F22" s="258">
        <v>25.501999999999999</v>
      </c>
      <c r="G22" s="258">
        <v>4.1079999999999997</v>
      </c>
    </row>
    <row r="23" spans="1:7" hidden="1" outlineLevel="1">
      <c r="A23" s="312">
        <v>2014</v>
      </c>
      <c r="B23" s="228">
        <v>100</v>
      </c>
      <c r="C23" s="258">
        <v>0.20699999999999999</v>
      </c>
      <c r="D23" s="258">
        <v>3.0950000000000002</v>
      </c>
      <c r="E23" s="258">
        <v>65.468000000000004</v>
      </c>
      <c r="F23" s="258">
        <v>26.555</v>
      </c>
      <c r="G23" s="258">
        <v>4.6740000000000004</v>
      </c>
    </row>
    <row r="24" spans="1:7" hidden="1" outlineLevel="1">
      <c r="A24" s="312">
        <v>2015</v>
      </c>
      <c r="B24" s="228">
        <v>100</v>
      </c>
      <c r="C24" s="258">
        <v>0.41199999999999998</v>
      </c>
      <c r="D24" s="258">
        <v>3.1389999999999998</v>
      </c>
      <c r="E24" s="258">
        <v>66.317999999999998</v>
      </c>
      <c r="F24" s="258">
        <v>25.151</v>
      </c>
      <c r="G24" s="258">
        <v>4.9809999999999999</v>
      </c>
    </row>
    <row r="25" spans="1:7" s="298" customFormat="1" hidden="1" outlineLevel="1">
      <c r="A25" s="312">
        <v>2016</v>
      </c>
      <c r="B25" s="228">
        <v>100</v>
      </c>
      <c r="C25" s="258">
        <v>0.63400000000000001</v>
      </c>
      <c r="D25" s="258">
        <v>3.0449999999999999</v>
      </c>
      <c r="E25" s="258">
        <v>66.846999999999994</v>
      </c>
      <c r="F25" s="258">
        <v>24.556999999999999</v>
      </c>
      <c r="G25" s="258">
        <v>4.9160000000000004</v>
      </c>
    </row>
    <row r="26" spans="1:7" hidden="1" outlineLevel="1">
      <c r="A26" s="312">
        <v>2017</v>
      </c>
      <c r="B26" s="228">
        <v>100</v>
      </c>
      <c r="C26" s="258">
        <v>0.88800000000000001</v>
      </c>
      <c r="D26" s="258">
        <v>2.9049999999999998</v>
      </c>
      <c r="E26" s="258">
        <v>66.900999999999996</v>
      </c>
      <c r="F26" s="258">
        <v>23.977</v>
      </c>
      <c r="G26" s="258">
        <v>5.3289999999999997</v>
      </c>
    </row>
    <row r="27" spans="1:7" s="298" customFormat="1" collapsed="1">
      <c r="A27" s="451" t="s">
        <v>379</v>
      </c>
      <c r="B27" s="228">
        <v>100</v>
      </c>
      <c r="C27" s="258">
        <v>0.73699999999999999</v>
      </c>
      <c r="D27" s="258">
        <v>3.0979999999999999</v>
      </c>
      <c r="E27" s="258">
        <v>71.085999999999999</v>
      </c>
      <c r="F27" s="258">
        <v>20.361999999999998</v>
      </c>
      <c r="G27" s="258">
        <v>4.7169999999999996</v>
      </c>
    </row>
    <row r="28" spans="1:7" s="298" customFormat="1">
      <c r="A28" s="451" t="s">
        <v>380</v>
      </c>
      <c r="B28" s="228">
        <v>100</v>
      </c>
      <c r="C28" s="258">
        <v>0.76300000000000001</v>
      </c>
      <c r="D28" s="258">
        <v>2.7839999999999998</v>
      </c>
      <c r="E28" s="258">
        <v>71.757000000000005</v>
      </c>
      <c r="F28" s="258">
        <v>19.751999999999999</v>
      </c>
      <c r="G28" s="258">
        <v>4.944</v>
      </c>
    </row>
    <row r="29" spans="1:7" s="298" customFormat="1">
      <c r="A29" s="312"/>
      <c r="B29" s="228"/>
      <c r="C29" s="257"/>
      <c r="D29" s="257"/>
      <c r="E29" s="257"/>
      <c r="F29" s="257"/>
      <c r="G29" s="257"/>
    </row>
    <row r="30" spans="1:7">
      <c r="B30" s="597" t="s">
        <v>161</v>
      </c>
      <c r="C30" s="597"/>
      <c r="D30" s="597"/>
      <c r="E30" s="597"/>
      <c r="F30" s="597"/>
      <c r="G30" s="597"/>
    </row>
    <row r="31" spans="1:7" hidden="1" outlineLevel="1">
      <c r="A31" s="312">
        <v>2011</v>
      </c>
      <c r="B31" s="271">
        <v>-3.335</v>
      </c>
      <c r="C31" s="271">
        <v>22.626999999999999</v>
      </c>
      <c r="D31" s="271">
        <v>44.238</v>
      </c>
      <c r="E31" s="271">
        <v>-6.681</v>
      </c>
      <c r="F31" s="271">
        <v>-0.219</v>
      </c>
      <c r="G31" s="271">
        <v>10.5</v>
      </c>
    </row>
    <row r="32" spans="1:7" hidden="1" outlineLevel="1">
      <c r="A32" s="312">
        <v>2012</v>
      </c>
      <c r="B32" s="271">
        <v>10.363</v>
      </c>
      <c r="C32" s="271">
        <v>-8.3740000000000006</v>
      </c>
      <c r="D32" s="271">
        <v>22.085999999999999</v>
      </c>
      <c r="E32" s="271">
        <v>12.788</v>
      </c>
      <c r="F32" s="271">
        <v>2.8090000000000002</v>
      </c>
      <c r="G32" s="271">
        <v>25.187000000000001</v>
      </c>
    </row>
    <row r="33" spans="1:7" hidden="1" outlineLevel="1">
      <c r="A33" s="312">
        <v>2013</v>
      </c>
      <c r="B33" s="271">
        <v>5.5049999999999999</v>
      </c>
      <c r="C33" s="271">
        <v>-6.8410000000000002</v>
      </c>
      <c r="D33" s="271">
        <v>-0.34</v>
      </c>
      <c r="E33" s="271">
        <v>10.374000000000001</v>
      </c>
      <c r="F33" s="271">
        <v>-5.37</v>
      </c>
      <c r="G33" s="271">
        <v>8.7919999999999998</v>
      </c>
    </row>
    <row r="34" spans="1:7" hidden="1" outlineLevel="1">
      <c r="A34" s="312">
        <v>2014</v>
      </c>
      <c r="B34" s="271">
        <v>-4.3730000000000002</v>
      </c>
      <c r="C34" s="271">
        <v>19.829000000000001</v>
      </c>
      <c r="D34" s="271">
        <v>13.096</v>
      </c>
      <c r="E34" s="271">
        <v>-7.3979999999999997</v>
      </c>
      <c r="F34" s="271">
        <v>-0.42399999999999999</v>
      </c>
      <c r="G34" s="271">
        <v>8.7929999999999993</v>
      </c>
    </row>
    <row r="35" spans="1:7" hidden="1" outlineLevel="1">
      <c r="A35" s="312">
        <v>2015</v>
      </c>
      <c r="B35" s="271">
        <v>2.9540000000000002</v>
      </c>
      <c r="C35" s="271">
        <v>104.20699999999999</v>
      </c>
      <c r="D35" s="271">
        <v>4.4240000000000004</v>
      </c>
      <c r="E35" s="271">
        <v>4.29</v>
      </c>
      <c r="F35" s="271">
        <v>-2.492</v>
      </c>
      <c r="G35" s="271">
        <v>9.7110000000000003</v>
      </c>
    </row>
    <row r="36" spans="1:7" hidden="1" outlineLevel="1">
      <c r="A36" s="312">
        <v>2016</v>
      </c>
      <c r="B36" s="271">
        <v>2.7170000000000001</v>
      </c>
      <c r="C36" s="271">
        <v>58.314999999999998</v>
      </c>
      <c r="D36" s="271">
        <v>-0.35699999999999998</v>
      </c>
      <c r="E36" s="271">
        <v>3.5369999999999999</v>
      </c>
      <c r="F36" s="271">
        <v>0.29299999999999998</v>
      </c>
      <c r="G36" s="271">
        <v>1.3819999999999999</v>
      </c>
    </row>
    <row r="37" spans="1:7" hidden="1" outlineLevel="1">
      <c r="A37" s="312">
        <v>2017</v>
      </c>
      <c r="B37" s="271">
        <v>4.6749999999999998</v>
      </c>
      <c r="C37" s="271">
        <v>46.542000000000002</v>
      </c>
      <c r="D37" s="271">
        <v>-0.16300000000000001</v>
      </c>
      <c r="E37" s="271">
        <v>4.76</v>
      </c>
      <c r="F37" s="271">
        <v>2.2000000000000002</v>
      </c>
      <c r="G37" s="271">
        <v>13.478999999999999</v>
      </c>
    </row>
    <row r="38" spans="1:7" collapsed="1">
      <c r="A38" s="451" t="s">
        <v>379</v>
      </c>
      <c r="B38" s="271">
        <v>20.913</v>
      </c>
      <c r="C38" s="271">
        <v>0.34399999999999997</v>
      </c>
      <c r="D38" s="271">
        <v>28.975000000000001</v>
      </c>
      <c r="E38" s="271">
        <v>28.475999999999999</v>
      </c>
      <c r="F38" s="271">
        <v>2.6859999999999999</v>
      </c>
      <c r="G38" s="271">
        <v>7.0090000000000003</v>
      </c>
    </row>
    <row r="39" spans="1:7" s="298" customFormat="1">
      <c r="A39" s="451" t="s">
        <v>380</v>
      </c>
      <c r="B39" s="271">
        <v>2.4620000000000002</v>
      </c>
      <c r="C39" s="271">
        <v>6.09</v>
      </c>
      <c r="D39" s="271">
        <v>-7.9290000000000003</v>
      </c>
      <c r="E39" s="271">
        <v>3.4289999999999998</v>
      </c>
      <c r="F39" s="271">
        <v>-0.60799999999999998</v>
      </c>
      <c r="G39" s="271">
        <v>7.4020000000000001</v>
      </c>
    </row>
    <row r="40" spans="1:7">
      <c r="A40" s="89" t="s">
        <v>152</v>
      </c>
    </row>
    <row r="41" spans="1:7">
      <c r="A41" s="454" t="s">
        <v>382</v>
      </c>
    </row>
  </sheetData>
  <mergeCells count="7">
    <mergeCell ref="B18:G18"/>
    <mergeCell ref="B30:G30"/>
    <mergeCell ref="A1:G1"/>
    <mergeCell ref="B6:G6"/>
    <mergeCell ref="A3:A4"/>
    <mergeCell ref="B3:B4"/>
    <mergeCell ref="C3:G3"/>
  </mergeCells>
  <hyperlinks>
    <hyperlink ref="A1:G1" location="Inhaltsverzeichnis!C19" display="2.3 Primärenergieverbrauch aus Erneuerbare Energien in Berlin 2018"/>
  </hyperlinks>
  <pageMargins left="0.70866141732283472" right="0.70866141732283472" top="0.78740157480314965" bottom="0.78740157480314965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197"/>
  <sheetViews>
    <sheetView zoomScaleNormal="100" workbookViewId="0">
      <pane ySplit="5" topLeftCell="A96" activePane="bottomLeft" state="frozen"/>
      <selection pane="bottomLeft" sqref="A1:J1"/>
    </sheetView>
  </sheetViews>
  <sheetFormatPr baseColWidth="10" defaultColWidth="11.44140625" defaultRowHeight="11.4" outlineLevelRow="1"/>
  <cols>
    <col min="1" max="1" width="8.6640625" style="1" customWidth="1"/>
    <col min="2" max="6" width="7.6640625" style="1" customWidth="1"/>
    <col min="7" max="7" width="9.33203125" style="1" customWidth="1"/>
    <col min="8" max="8" width="8.6640625" style="1" customWidth="1"/>
    <col min="9" max="9" width="7.6640625" style="1" customWidth="1"/>
    <col min="10" max="10" width="7.88671875" style="1" customWidth="1"/>
    <col min="11" max="16384" width="11.44140625" style="1"/>
  </cols>
  <sheetData>
    <row r="1" spans="1:16" ht="12">
      <c r="A1" s="470" t="s">
        <v>324</v>
      </c>
      <c r="B1" s="470"/>
      <c r="C1" s="470"/>
      <c r="D1" s="470"/>
      <c r="E1" s="470"/>
      <c r="F1" s="470"/>
      <c r="G1" s="470"/>
      <c r="H1" s="470"/>
      <c r="I1" s="470"/>
      <c r="J1" s="470"/>
    </row>
    <row r="2" spans="1:16" s="2" customFormat="1" ht="13.2">
      <c r="A2" s="283"/>
    </row>
    <row r="3" spans="1:16" ht="12.75" customHeight="1">
      <c r="A3" s="602" t="s">
        <v>63</v>
      </c>
      <c r="B3" s="595" t="s">
        <v>184</v>
      </c>
      <c r="C3" s="600" t="s">
        <v>185</v>
      </c>
      <c r="D3" s="601"/>
      <c r="E3" s="601"/>
      <c r="F3" s="601"/>
      <c r="G3" s="601"/>
      <c r="H3" s="601"/>
      <c r="I3" s="601"/>
      <c r="J3" s="601"/>
    </row>
    <row r="4" spans="1:16" ht="12.75" customHeight="1">
      <c r="A4" s="603"/>
      <c r="B4" s="604"/>
      <c r="C4" s="605" t="s">
        <v>164</v>
      </c>
      <c r="D4" s="605" t="s">
        <v>154</v>
      </c>
      <c r="E4" s="607" t="s">
        <v>58</v>
      </c>
      <c r="F4" s="609" t="s">
        <v>42</v>
      </c>
      <c r="G4" s="605" t="s">
        <v>188</v>
      </c>
      <c r="H4" s="595" t="s">
        <v>175</v>
      </c>
      <c r="I4" s="601" t="s">
        <v>62</v>
      </c>
      <c r="J4" s="601"/>
    </row>
    <row r="5" spans="1:16" ht="12.6" customHeight="1">
      <c r="A5" s="592"/>
      <c r="B5" s="596"/>
      <c r="C5" s="606"/>
      <c r="D5" s="606"/>
      <c r="E5" s="608"/>
      <c r="F5" s="610"/>
      <c r="G5" s="606"/>
      <c r="H5" s="596"/>
      <c r="I5" s="77" t="s">
        <v>50</v>
      </c>
      <c r="J5" s="68" t="s">
        <v>84</v>
      </c>
    </row>
    <row r="6" spans="1:16" ht="9.6" customHeight="1">
      <c r="A6" s="69"/>
      <c r="B6" s="70"/>
      <c r="C6" s="73"/>
      <c r="D6" s="73"/>
      <c r="E6" s="78"/>
      <c r="F6" s="79"/>
      <c r="G6" s="73"/>
      <c r="H6" s="70"/>
      <c r="I6" s="71"/>
      <c r="J6" s="71"/>
    </row>
    <row r="7" spans="1:16" ht="12" customHeight="1">
      <c r="A7" s="38"/>
      <c r="B7" s="583" t="s">
        <v>65</v>
      </c>
      <c r="C7" s="583"/>
      <c r="D7" s="583"/>
      <c r="E7" s="594"/>
      <c r="F7" s="594"/>
      <c r="G7" s="594"/>
      <c r="H7" s="594"/>
      <c r="I7" s="594"/>
      <c r="J7" s="594"/>
    </row>
    <row r="8" spans="1:16" ht="12" customHeight="1">
      <c r="A8" s="74">
        <v>1990</v>
      </c>
      <c r="B8" s="181">
        <v>261434</v>
      </c>
      <c r="C8" s="181">
        <v>5904</v>
      </c>
      <c r="D8" s="181">
        <v>26722</v>
      </c>
      <c r="E8" s="181">
        <v>109837</v>
      </c>
      <c r="F8" s="181">
        <v>25622</v>
      </c>
      <c r="G8" s="181">
        <v>1225</v>
      </c>
      <c r="H8" s="181">
        <f t="shared" ref="H8" si="0">ROUND(I8+J8,3)</f>
        <v>92124</v>
      </c>
      <c r="I8" s="181">
        <v>49352</v>
      </c>
      <c r="J8" s="181">
        <v>42772</v>
      </c>
      <c r="K8" s="51"/>
      <c r="L8" s="51"/>
      <c r="M8" s="51"/>
      <c r="N8" s="51"/>
      <c r="O8" s="51"/>
      <c r="P8" s="51"/>
    </row>
    <row r="9" spans="1:16" s="17" customFormat="1" ht="12" hidden="1" customHeight="1" outlineLevel="1">
      <c r="A9" s="37">
        <v>1999</v>
      </c>
      <c r="B9" s="181">
        <v>265706.24699999997</v>
      </c>
      <c r="C9" s="181">
        <v>306.70299999999997</v>
      </c>
      <c r="D9" s="181">
        <v>1354.433</v>
      </c>
      <c r="E9" s="181">
        <v>131709.68100000001</v>
      </c>
      <c r="F9" s="181">
        <v>50535.987999999998</v>
      </c>
      <c r="G9" s="181">
        <v>31.061</v>
      </c>
      <c r="H9" s="181">
        <f t="shared" ref="H9:H19" si="1">ROUND(I9+J9,3)</f>
        <v>81768.380999999994</v>
      </c>
      <c r="I9" s="181">
        <v>46814.317000000003</v>
      </c>
      <c r="J9" s="181">
        <v>34954.063999999998</v>
      </c>
      <c r="K9" s="439"/>
      <c r="L9" s="439"/>
      <c r="M9" s="439"/>
      <c r="N9" s="439"/>
      <c r="O9" s="439"/>
      <c r="P9" s="439"/>
    </row>
    <row r="10" spans="1:16" ht="12" customHeight="1" collapsed="1">
      <c r="A10" s="74">
        <v>2000</v>
      </c>
      <c r="B10" s="181">
        <v>270182.90999999997</v>
      </c>
      <c r="C10" s="180">
        <v>204.93299999999999</v>
      </c>
      <c r="D10" s="180">
        <v>1022.557</v>
      </c>
      <c r="E10" s="180">
        <v>128305.53200000001</v>
      </c>
      <c r="F10" s="180">
        <v>53084.637999999999</v>
      </c>
      <c r="G10" s="180">
        <v>25.664999999999999</v>
      </c>
      <c r="H10" s="180">
        <f t="shared" ref="H10" si="2">ROUND(I10+J10,3)</f>
        <v>87539.585999999996</v>
      </c>
      <c r="I10" s="180">
        <v>47576.127999999997</v>
      </c>
      <c r="J10" s="180">
        <v>39963.457999999999</v>
      </c>
      <c r="K10" s="51"/>
      <c r="L10" s="51"/>
      <c r="M10" s="51"/>
      <c r="N10" s="51"/>
      <c r="O10" s="51"/>
      <c r="P10" s="51"/>
    </row>
    <row r="11" spans="1:16" ht="12" hidden="1" customHeight="1" outlineLevel="1">
      <c r="A11" s="74">
        <v>2001</v>
      </c>
      <c r="B11" s="181">
        <v>277159.31300000002</v>
      </c>
      <c r="C11" s="180">
        <v>235.822</v>
      </c>
      <c r="D11" s="180">
        <v>1005.061</v>
      </c>
      <c r="E11" s="180">
        <v>136711.75</v>
      </c>
      <c r="F11" s="180">
        <v>60913.288999999997</v>
      </c>
      <c r="G11" s="180">
        <v>20.074999999999999</v>
      </c>
      <c r="H11" s="180">
        <f t="shared" ref="H11" si="3">ROUND(I11+J11,3)</f>
        <v>78273.316999999995</v>
      </c>
      <c r="I11" s="180">
        <v>43089.076999999997</v>
      </c>
      <c r="J11" s="180">
        <v>35184.239999999998</v>
      </c>
      <c r="K11" s="51"/>
      <c r="L11" s="51"/>
      <c r="M11" s="51"/>
      <c r="N11" s="51"/>
      <c r="O11" s="51"/>
      <c r="P11" s="51"/>
    </row>
    <row r="12" spans="1:16" ht="12" hidden="1" customHeight="1" outlineLevel="1">
      <c r="A12" s="74">
        <v>2002</v>
      </c>
      <c r="B12" s="181">
        <v>265273.58899999998</v>
      </c>
      <c r="C12" s="180">
        <v>69.296999999999997</v>
      </c>
      <c r="D12" s="180">
        <v>555.09199999999998</v>
      </c>
      <c r="E12" s="180">
        <v>126405.421</v>
      </c>
      <c r="F12" s="180">
        <v>61776.964</v>
      </c>
      <c r="G12" s="180">
        <v>24.567</v>
      </c>
      <c r="H12" s="180">
        <f t="shared" si="1"/>
        <v>76442.248000000007</v>
      </c>
      <c r="I12" s="180">
        <v>41622.008000000002</v>
      </c>
      <c r="J12" s="180">
        <v>34820.239999999998</v>
      </c>
      <c r="K12" s="51"/>
      <c r="L12" s="51"/>
      <c r="M12" s="51"/>
      <c r="N12" s="51"/>
      <c r="O12" s="51"/>
      <c r="P12" s="51"/>
    </row>
    <row r="13" spans="1:16" ht="12" hidden="1" customHeight="1" outlineLevel="1">
      <c r="A13" s="74">
        <v>2003</v>
      </c>
      <c r="B13" s="181">
        <v>275859.16899999999</v>
      </c>
      <c r="C13" s="180">
        <v>42.652000000000001</v>
      </c>
      <c r="D13" s="180">
        <v>627.04</v>
      </c>
      <c r="E13" s="180">
        <v>122996.605</v>
      </c>
      <c r="F13" s="180">
        <v>62705.32</v>
      </c>
      <c r="G13" s="180">
        <v>138.20400000000001</v>
      </c>
      <c r="H13" s="180">
        <f t="shared" ref="H13" si="4">ROUND(I13+J13,3)</f>
        <v>89349.346999999994</v>
      </c>
      <c r="I13" s="180">
        <v>47060.146999999997</v>
      </c>
      <c r="J13" s="180">
        <v>42289.2</v>
      </c>
      <c r="K13" s="51"/>
      <c r="L13" s="51"/>
      <c r="M13" s="51"/>
      <c r="N13" s="51"/>
      <c r="O13" s="51"/>
      <c r="P13" s="51"/>
    </row>
    <row r="14" spans="1:16" ht="12" hidden="1" customHeight="1" outlineLevel="1">
      <c r="A14" s="74">
        <v>2004</v>
      </c>
      <c r="B14" s="181">
        <v>270590.07</v>
      </c>
      <c r="C14" s="180">
        <v>37.180999999999997</v>
      </c>
      <c r="D14" s="180">
        <v>531.53599999999994</v>
      </c>
      <c r="E14" s="180">
        <v>114842.087</v>
      </c>
      <c r="F14" s="180">
        <v>65672.820000000007</v>
      </c>
      <c r="G14" s="180">
        <v>909.81399999999996</v>
      </c>
      <c r="H14" s="180">
        <f t="shared" si="1"/>
        <v>88596.633000000002</v>
      </c>
      <c r="I14" s="180">
        <v>46715.375</v>
      </c>
      <c r="J14" s="180">
        <v>41881.258000000002</v>
      </c>
      <c r="K14" s="51"/>
      <c r="L14" s="51"/>
      <c r="M14" s="51"/>
      <c r="N14" s="51"/>
      <c r="O14" s="51"/>
      <c r="P14" s="51"/>
    </row>
    <row r="15" spans="1:16" ht="12" hidden="1" customHeight="1" outlineLevel="1">
      <c r="A15" s="74">
        <v>2005</v>
      </c>
      <c r="B15" s="181">
        <v>259120.78700000001</v>
      </c>
      <c r="C15" s="180">
        <v>40.537999999999997</v>
      </c>
      <c r="D15" s="180">
        <v>440.19499999999999</v>
      </c>
      <c r="E15" s="180">
        <v>111550.451</v>
      </c>
      <c r="F15" s="180">
        <v>59864.675000000003</v>
      </c>
      <c r="G15" s="180">
        <v>1959.6469999999999</v>
      </c>
      <c r="H15" s="180">
        <f t="shared" ref="H15" si="5">ROUND(I15+J15,3)</f>
        <v>85265.282000000007</v>
      </c>
      <c r="I15" s="180">
        <v>44353.281999999999</v>
      </c>
      <c r="J15" s="180">
        <v>40912</v>
      </c>
      <c r="K15" s="51"/>
      <c r="L15" s="51"/>
      <c r="M15" s="51"/>
      <c r="N15" s="51"/>
      <c r="O15" s="51"/>
      <c r="P15" s="51"/>
    </row>
    <row r="16" spans="1:16" ht="12" hidden="1" customHeight="1" outlineLevel="1">
      <c r="A16" s="74">
        <v>2006</v>
      </c>
      <c r="B16" s="181">
        <v>264187.36099999998</v>
      </c>
      <c r="C16" s="180">
        <v>22.847999999999999</v>
      </c>
      <c r="D16" s="180">
        <v>476.00900000000001</v>
      </c>
      <c r="E16" s="180">
        <v>116238.38400000001</v>
      </c>
      <c r="F16" s="180">
        <v>56540.385999999999</v>
      </c>
      <c r="G16" s="180">
        <v>3513.8</v>
      </c>
      <c r="H16" s="180">
        <f t="shared" si="1"/>
        <v>87395.933999999994</v>
      </c>
      <c r="I16" s="180">
        <v>48310.247000000003</v>
      </c>
      <c r="J16" s="180">
        <v>39085.686999999998</v>
      </c>
      <c r="K16" s="51"/>
      <c r="L16" s="51"/>
      <c r="M16" s="51"/>
      <c r="N16" s="51"/>
      <c r="O16" s="51"/>
      <c r="P16" s="51"/>
    </row>
    <row r="17" spans="1:16" hidden="1" outlineLevel="1">
      <c r="A17" s="74">
        <v>2007</v>
      </c>
      <c r="B17" s="181">
        <v>232462.70199999999</v>
      </c>
      <c r="C17" s="180">
        <v>12.827</v>
      </c>
      <c r="D17" s="180">
        <v>328.37900000000002</v>
      </c>
      <c r="E17" s="180">
        <v>91363.031000000003</v>
      </c>
      <c r="F17" s="180">
        <v>52289.027999999998</v>
      </c>
      <c r="G17" s="180">
        <v>3823.6309999999999</v>
      </c>
      <c r="H17" s="180">
        <f t="shared" ref="H17" si="6">ROUND(I17+J17,3)</f>
        <v>84645.807000000001</v>
      </c>
      <c r="I17" s="180">
        <v>47580.502</v>
      </c>
      <c r="J17" s="180">
        <v>37065.305</v>
      </c>
    </row>
    <row r="18" spans="1:16" hidden="1" outlineLevel="1">
      <c r="A18" s="74">
        <v>2008</v>
      </c>
      <c r="B18" s="181">
        <v>247916.67600000001</v>
      </c>
      <c r="C18" s="180">
        <v>6.9850000000000003</v>
      </c>
      <c r="D18" s="180">
        <v>720.73199999999997</v>
      </c>
      <c r="E18" s="180">
        <v>104670.57</v>
      </c>
      <c r="F18" s="180">
        <v>53173.321000000004</v>
      </c>
      <c r="G18" s="180">
        <v>3425.607</v>
      </c>
      <c r="H18" s="180">
        <f t="shared" ref="H18" si="7">ROUND(I18+J18,3)</f>
        <v>85919.460999999996</v>
      </c>
      <c r="I18" s="180">
        <v>48167.311999999998</v>
      </c>
      <c r="J18" s="180">
        <v>37752.148999999998</v>
      </c>
    </row>
    <row r="19" spans="1:16" hidden="1" outlineLevel="1">
      <c r="A19" s="74">
        <v>2009</v>
      </c>
      <c r="B19" s="181">
        <v>249245.46299999999</v>
      </c>
      <c r="C19" s="180">
        <v>2.9209999999999998</v>
      </c>
      <c r="D19" s="180">
        <v>647.28899999999999</v>
      </c>
      <c r="E19" s="180">
        <v>95869.993000000002</v>
      </c>
      <c r="F19" s="180">
        <v>64691.932000000001</v>
      </c>
      <c r="G19" s="180">
        <v>3324.5540000000001</v>
      </c>
      <c r="H19" s="180">
        <f t="shared" si="1"/>
        <v>84708.774000000005</v>
      </c>
      <c r="I19" s="180">
        <v>44000.428999999996</v>
      </c>
      <c r="J19" s="180">
        <v>40708.345000000001</v>
      </c>
    </row>
    <row r="20" spans="1:16" collapsed="1">
      <c r="A20" s="74">
        <v>2010</v>
      </c>
      <c r="B20" s="181">
        <v>270980.76199999999</v>
      </c>
      <c r="C20" s="180">
        <v>1.446</v>
      </c>
      <c r="D20" s="180">
        <v>766.47299999999996</v>
      </c>
      <c r="E20" s="180">
        <v>98583.521999999997</v>
      </c>
      <c r="F20" s="180">
        <v>69866.462</v>
      </c>
      <c r="G20" s="180">
        <v>3653.57</v>
      </c>
      <c r="H20" s="180">
        <f t="shared" ref="H20" si="8">ROUND(I20+J20,3)</f>
        <v>98109.289000000004</v>
      </c>
      <c r="I20" s="180">
        <v>51591.402000000002</v>
      </c>
      <c r="J20" s="180">
        <v>46517.887000000002</v>
      </c>
    </row>
    <row r="21" spans="1:16" hidden="1" outlineLevel="1">
      <c r="A21" s="74">
        <v>2011</v>
      </c>
      <c r="B21" s="181">
        <v>241218.05799999999</v>
      </c>
      <c r="C21" s="180">
        <v>1.468</v>
      </c>
      <c r="D21" s="180">
        <v>556.37199999999996</v>
      </c>
      <c r="E21" s="180">
        <v>89196.661999999997</v>
      </c>
      <c r="F21" s="180">
        <v>58394.923999999999</v>
      </c>
      <c r="G21" s="180">
        <v>3681.2939999999999</v>
      </c>
      <c r="H21" s="180">
        <f t="shared" ref="H21:H28" si="9">ROUND(I21+J21,3)</f>
        <v>89387.338000000003</v>
      </c>
      <c r="I21" s="180">
        <v>50208.08</v>
      </c>
      <c r="J21" s="180">
        <v>39179.258000000002</v>
      </c>
    </row>
    <row r="22" spans="1:16" hidden="1" outlineLevel="1">
      <c r="A22" s="288">
        <v>2012</v>
      </c>
      <c r="B22" s="181">
        <v>243593.36900000001</v>
      </c>
      <c r="C22" s="180">
        <v>2.2170000000000001</v>
      </c>
      <c r="D22" s="180">
        <v>547.30700000000002</v>
      </c>
      <c r="E22" s="180">
        <v>94201.274000000005</v>
      </c>
      <c r="F22" s="180">
        <v>53501.237999999998</v>
      </c>
      <c r="G22" s="180">
        <v>4443.4889999999996</v>
      </c>
      <c r="H22" s="180">
        <f t="shared" ref="H22" si="10">ROUND(I22+J22,3)</f>
        <v>90897.843999999997</v>
      </c>
      <c r="I22" s="180">
        <v>49917.387999999999</v>
      </c>
      <c r="J22" s="180">
        <v>40980.455999999998</v>
      </c>
    </row>
    <row r="23" spans="1:16" hidden="1" outlineLevel="1">
      <c r="A23" s="295">
        <v>2013</v>
      </c>
      <c r="B23" s="181">
        <v>252085.23199999999</v>
      </c>
      <c r="C23" s="180">
        <v>1.5149999999999999</v>
      </c>
      <c r="D23" s="180">
        <v>576.50900000000001</v>
      </c>
      <c r="E23" s="180">
        <v>97725.805999999997</v>
      </c>
      <c r="F23" s="180">
        <v>60773.707000000002</v>
      </c>
      <c r="G23" s="180">
        <v>4563.8100000000004</v>
      </c>
      <c r="H23" s="180">
        <f t="shared" si="9"/>
        <v>88443.884999999995</v>
      </c>
      <c r="I23" s="180">
        <v>49026.578000000001</v>
      </c>
      <c r="J23" s="180">
        <v>39417.307000000001</v>
      </c>
    </row>
    <row r="24" spans="1:16" hidden="1" outlineLevel="1">
      <c r="A24" s="300">
        <v>2014</v>
      </c>
      <c r="B24" s="181">
        <v>233467.503</v>
      </c>
      <c r="C24" s="180">
        <v>1.339</v>
      </c>
      <c r="D24" s="180">
        <v>386.62</v>
      </c>
      <c r="E24" s="180">
        <v>95992.131999999998</v>
      </c>
      <c r="F24" s="180">
        <v>51004.972000000002</v>
      </c>
      <c r="G24" s="180">
        <v>3732.1869999999999</v>
      </c>
      <c r="H24" s="180">
        <f t="shared" ref="H24" si="11">ROUND(I24+J24,3)</f>
        <v>82350.251999999993</v>
      </c>
      <c r="I24" s="180">
        <v>48326.069000000003</v>
      </c>
      <c r="J24" s="180">
        <v>34024.182999999997</v>
      </c>
    </row>
    <row r="25" spans="1:16" collapsed="1">
      <c r="A25" s="305">
        <v>2015</v>
      </c>
      <c r="B25" s="181">
        <v>228696.984</v>
      </c>
      <c r="C25" s="271">
        <v>0</v>
      </c>
      <c r="D25" s="180">
        <v>402.29599999999999</v>
      </c>
      <c r="E25" s="180">
        <v>92445.979000000007</v>
      </c>
      <c r="F25" s="180">
        <v>46751.87</v>
      </c>
      <c r="G25" s="180">
        <v>3713.9540000000002</v>
      </c>
      <c r="H25" s="180">
        <f t="shared" si="9"/>
        <v>85382.884999999995</v>
      </c>
      <c r="I25" s="180">
        <v>48095.669000000002</v>
      </c>
      <c r="J25" s="180">
        <v>37287.216</v>
      </c>
    </row>
    <row r="26" spans="1:16">
      <c r="A26" s="317">
        <v>2016</v>
      </c>
      <c r="B26" s="181">
        <v>235894.633</v>
      </c>
      <c r="C26" s="271">
        <v>0</v>
      </c>
      <c r="D26" s="180">
        <v>397.56900000000002</v>
      </c>
      <c r="E26" s="180">
        <v>93618.362999999998</v>
      </c>
      <c r="F26" s="180">
        <v>51170.423999999999</v>
      </c>
      <c r="G26" s="180">
        <v>3906.761</v>
      </c>
      <c r="H26" s="180">
        <f t="shared" si="9"/>
        <v>86801.516000000003</v>
      </c>
      <c r="I26" s="180">
        <v>48229.402000000002</v>
      </c>
      <c r="J26" s="180">
        <v>38572.114000000001</v>
      </c>
    </row>
    <row r="27" spans="1:16">
      <c r="A27" s="319">
        <v>2017</v>
      </c>
      <c r="B27" s="181">
        <v>235805.83300000001</v>
      </c>
      <c r="C27" s="271">
        <v>0</v>
      </c>
      <c r="D27" s="180">
        <v>419.35700000000003</v>
      </c>
      <c r="E27" s="180">
        <v>94631.540999999997</v>
      </c>
      <c r="F27" s="180">
        <v>50067.461000000003</v>
      </c>
      <c r="G27" s="180">
        <v>4031.7460000000001</v>
      </c>
      <c r="H27" s="180">
        <f t="shared" si="9"/>
        <v>86655.729000000007</v>
      </c>
      <c r="I27" s="180">
        <v>47371.567999999999</v>
      </c>
      <c r="J27" s="180">
        <v>39284.161</v>
      </c>
    </row>
    <row r="28" spans="1:16">
      <c r="A28" s="451" t="s">
        <v>379</v>
      </c>
      <c r="B28" s="181">
        <v>234003.83199999999</v>
      </c>
      <c r="C28" s="271">
        <v>0</v>
      </c>
      <c r="D28" s="180">
        <v>423.05200000000002</v>
      </c>
      <c r="E28" s="180">
        <v>92449.784</v>
      </c>
      <c r="F28" s="180">
        <v>49664.311000000002</v>
      </c>
      <c r="G28" s="180">
        <v>4403.5029999999997</v>
      </c>
      <c r="H28" s="180">
        <f t="shared" si="9"/>
        <v>87063.180999999997</v>
      </c>
      <c r="I28" s="180">
        <v>47200.91</v>
      </c>
      <c r="J28" s="180">
        <v>39862.271000000001</v>
      </c>
    </row>
    <row r="29" spans="1:16">
      <c r="A29" s="451" t="s">
        <v>380</v>
      </c>
      <c r="B29" s="181">
        <v>230993.25399999999</v>
      </c>
      <c r="C29" s="271">
        <v>0</v>
      </c>
      <c r="D29" s="180">
        <v>337.37299999999999</v>
      </c>
      <c r="E29" s="180">
        <v>91250.342000000004</v>
      </c>
      <c r="F29" s="180">
        <v>48266.451999999997</v>
      </c>
      <c r="G29" s="180">
        <v>4429.5119999999997</v>
      </c>
      <c r="H29" s="180">
        <v>86709.574999999997</v>
      </c>
      <c r="I29" s="180">
        <v>46283.796000000002</v>
      </c>
      <c r="J29" s="180">
        <v>40425.779000000002</v>
      </c>
    </row>
    <row r="30" spans="1:16" ht="7.95" customHeight="1">
      <c r="A30" s="74"/>
      <c r="B30" s="178"/>
      <c r="C30" s="224"/>
      <c r="D30" s="224"/>
      <c r="E30" s="224"/>
      <c r="F30" s="224"/>
      <c r="G30" s="224"/>
      <c r="H30" s="224"/>
      <c r="I30" s="224"/>
      <c r="J30" s="224"/>
      <c r="K30" s="51"/>
      <c r="L30" s="51"/>
      <c r="M30" s="51"/>
      <c r="N30" s="51"/>
      <c r="O30" s="51"/>
      <c r="P30" s="51"/>
    </row>
    <row r="31" spans="1:16" ht="12" customHeight="1">
      <c r="A31" s="38"/>
      <c r="B31" s="583" t="s">
        <v>85</v>
      </c>
      <c r="C31" s="583"/>
      <c r="D31" s="583"/>
      <c r="E31" s="583"/>
      <c r="F31" s="583"/>
      <c r="G31" s="583"/>
      <c r="H31" s="583"/>
      <c r="I31" s="583"/>
      <c r="J31" s="583"/>
    </row>
    <row r="32" spans="1:16" ht="12" customHeight="1">
      <c r="A32" s="74">
        <v>1990</v>
      </c>
      <c r="B32" s="222">
        <v>100</v>
      </c>
      <c r="C32" s="271">
        <v>2.258</v>
      </c>
      <c r="D32" s="271">
        <v>10.221</v>
      </c>
      <c r="E32" s="271">
        <v>42.012999999999998</v>
      </c>
      <c r="F32" s="271">
        <v>9.8010000000000002</v>
      </c>
      <c r="G32" s="271">
        <v>0.46899999999999997</v>
      </c>
      <c r="H32" s="271">
        <v>35.238</v>
      </c>
      <c r="I32" s="271">
        <v>18.876999999999999</v>
      </c>
      <c r="J32" s="271">
        <v>16.361000000000001</v>
      </c>
    </row>
    <row r="33" spans="1:10" ht="12" customHeight="1">
      <c r="A33" s="74">
        <v>2000</v>
      </c>
      <c r="B33" s="222">
        <v>100</v>
      </c>
      <c r="C33" s="271">
        <v>7.5999999999999998E-2</v>
      </c>
      <c r="D33" s="271">
        <v>0.378</v>
      </c>
      <c r="E33" s="271">
        <v>47.488</v>
      </c>
      <c r="F33" s="271">
        <v>19.648</v>
      </c>
      <c r="G33" s="271">
        <v>8.9999999999999993E-3</v>
      </c>
      <c r="H33" s="271">
        <v>32.4</v>
      </c>
      <c r="I33" s="271">
        <v>17.609000000000002</v>
      </c>
      <c r="J33" s="271">
        <v>14.791</v>
      </c>
    </row>
    <row r="34" spans="1:10" ht="12" hidden="1" customHeight="1" outlineLevel="1">
      <c r="A34" s="74">
        <v>2001</v>
      </c>
      <c r="B34" s="222">
        <v>100</v>
      </c>
      <c r="C34" s="271">
        <v>8.5000000000000006E-2</v>
      </c>
      <c r="D34" s="271">
        <v>0.36299999999999999</v>
      </c>
      <c r="E34" s="271">
        <v>49.326000000000001</v>
      </c>
      <c r="F34" s="271">
        <v>21.978000000000002</v>
      </c>
      <c r="G34" s="271">
        <v>7.0000000000000001E-3</v>
      </c>
      <c r="H34" s="271">
        <v>28.241</v>
      </c>
      <c r="I34" s="271">
        <v>15.547000000000001</v>
      </c>
      <c r="J34" s="271">
        <v>12.695</v>
      </c>
    </row>
    <row r="35" spans="1:10" ht="12" hidden="1" customHeight="1" outlineLevel="1">
      <c r="A35" s="74">
        <v>2002</v>
      </c>
      <c r="B35" s="222">
        <v>100</v>
      </c>
      <c r="C35" s="271">
        <v>2.5999999999999999E-2</v>
      </c>
      <c r="D35" s="271">
        <v>0.20899999999999999</v>
      </c>
      <c r="E35" s="271">
        <v>47.651000000000003</v>
      </c>
      <c r="F35" s="271">
        <v>23.288</v>
      </c>
      <c r="G35" s="271">
        <v>8.9999999999999993E-3</v>
      </c>
      <c r="H35" s="271">
        <v>28.815999999999999</v>
      </c>
      <c r="I35" s="271">
        <v>15.69</v>
      </c>
      <c r="J35" s="271">
        <v>13.125999999999999</v>
      </c>
    </row>
    <row r="36" spans="1:10" ht="12" hidden="1" customHeight="1" outlineLevel="1">
      <c r="A36" s="74">
        <v>2003</v>
      </c>
      <c r="B36" s="222">
        <v>100</v>
      </c>
      <c r="C36" s="271">
        <v>1.4999999999999999E-2</v>
      </c>
      <c r="D36" s="271">
        <v>0.22700000000000001</v>
      </c>
      <c r="E36" s="271">
        <v>44.587000000000003</v>
      </c>
      <c r="F36" s="271">
        <v>22.731000000000002</v>
      </c>
      <c r="G36" s="271">
        <v>0.05</v>
      </c>
      <c r="H36" s="271">
        <v>32.389000000000003</v>
      </c>
      <c r="I36" s="271">
        <v>17.059000000000001</v>
      </c>
      <c r="J36" s="271">
        <v>15.33</v>
      </c>
    </row>
    <row r="37" spans="1:10" ht="12" hidden="1" customHeight="1" outlineLevel="1">
      <c r="A37" s="74">
        <v>2004</v>
      </c>
      <c r="B37" s="222">
        <v>100</v>
      </c>
      <c r="C37" s="271">
        <v>1.4E-2</v>
      </c>
      <c r="D37" s="271">
        <v>0.19600000000000001</v>
      </c>
      <c r="E37" s="271">
        <v>42.441000000000003</v>
      </c>
      <c r="F37" s="271">
        <v>24.27</v>
      </c>
      <c r="G37" s="271">
        <v>0.33600000000000002</v>
      </c>
      <c r="H37" s="271">
        <v>32.741999999999997</v>
      </c>
      <c r="I37" s="271">
        <v>17.263999999999999</v>
      </c>
      <c r="J37" s="271">
        <v>15.478</v>
      </c>
    </row>
    <row r="38" spans="1:10" ht="12" hidden="1" customHeight="1" outlineLevel="1">
      <c r="A38" s="74">
        <v>2005</v>
      </c>
      <c r="B38" s="222">
        <v>100</v>
      </c>
      <c r="C38" s="271">
        <v>1.6E-2</v>
      </c>
      <c r="D38" s="271">
        <v>0.17</v>
      </c>
      <c r="E38" s="271">
        <v>43.05</v>
      </c>
      <c r="F38" s="271">
        <v>23.103000000000002</v>
      </c>
      <c r="G38" s="271">
        <v>0.75600000000000001</v>
      </c>
      <c r="H38" s="271">
        <v>32.905999999999999</v>
      </c>
      <c r="I38" s="271">
        <v>17.117000000000001</v>
      </c>
      <c r="J38" s="271">
        <v>15.789</v>
      </c>
    </row>
    <row r="39" spans="1:10" hidden="1" outlineLevel="1">
      <c r="A39" s="74">
        <v>2006</v>
      </c>
      <c r="B39" s="222">
        <v>100</v>
      </c>
      <c r="C39" s="271">
        <v>8.9999999999999993E-3</v>
      </c>
      <c r="D39" s="271">
        <v>0.18</v>
      </c>
      <c r="E39" s="271">
        <v>43.997999999999998</v>
      </c>
      <c r="F39" s="271">
        <v>21.402000000000001</v>
      </c>
      <c r="G39" s="271">
        <v>1.33</v>
      </c>
      <c r="H39" s="271">
        <v>33.081000000000003</v>
      </c>
      <c r="I39" s="271">
        <v>18.286000000000001</v>
      </c>
      <c r="J39" s="271">
        <v>14.795</v>
      </c>
    </row>
    <row r="40" spans="1:10" hidden="1" outlineLevel="1">
      <c r="A40" s="74">
        <v>2007</v>
      </c>
      <c r="B40" s="222">
        <v>100</v>
      </c>
      <c r="C40" s="271">
        <v>6.0000000000000001E-3</v>
      </c>
      <c r="D40" s="271">
        <v>0.14099999999999999</v>
      </c>
      <c r="E40" s="271">
        <v>39.302</v>
      </c>
      <c r="F40" s="271">
        <v>22.494</v>
      </c>
      <c r="G40" s="271">
        <v>1.645</v>
      </c>
      <c r="H40" s="271">
        <v>36.412999999999997</v>
      </c>
      <c r="I40" s="271">
        <v>20.468</v>
      </c>
      <c r="J40" s="271">
        <v>15.945</v>
      </c>
    </row>
    <row r="41" spans="1:10" hidden="1" outlineLevel="1">
      <c r="A41" s="74">
        <v>2008</v>
      </c>
      <c r="B41" s="222">
        <v>100</v>
      </c>
      <c r="C41" s="271">
        <v>3.0000000000000001E-3</v>
      </c>
      <c r="D41" s="271">
        <v>0.29099999999999998</v>
      </c>
      <c r="E41" s="271">
        <v>42.22</v>
      </c>
      <c r="F41" s="271">
        <v>21.448</v>
      </c>
      <c r="G41" s="271">
        <v>1.3819999999999999</v>
      </c>
      <c r="H41" s="271">
        <v>34.656999999999996</v>
      </c>
      <c r="I41" s="271">
        <v>19.428999999999998</v>
      </c>
      <c r="J41" s="271">
        <v>15.228</v>
      </c>
    </row>
    <row r="42" spans="1:10" hidden="1" outlineLevel="1">
      <c r="A42" s="74">
        <v>2009</v>
      </c>
      <c r="B42" s="222">
        <v>100</v>
      </c>
      <c r="C42" s="271">
        <v>1E-3</v>
      </c>
      <c r="D42" s="271">
        <v>0.26</v>
      </c>
      <c r="E42" s="271">
        <v>38.463999999999999</v>
      </c>
      <c r="F42" s="271">
        <v>25.954999999999998</v>
      </c>
      <c r="G42" s="271">
        <v>1.3340000000000001</v>
      </c>
      <c r="H42" s="271">
        <v>33.985999999999997</v>
      </c>
      <c r="I42" s="271">
        <v>17.652999999999999</v>
      </c>
      <c r="J42" s="271">
        <v>16.332999999999998</v>
      </c>
    </row>
    <row r="43" spans="1:10" collapsed="1">
      <c r="A43" s="74">
        <v>2010</v>
      </c>
      <c r="B43" s="222">
        <v>100</v>
      </c>
      <c r="C43" s="271">
        <v>1E-3</v>
      </c>
      <c r="D43" s="271">
        <v>0.28299999999999997</v>
      </c>
      <c r="E43" s="271">
        <v>36.380000000000003</v>
      </c>
      <c r="F43" s="271">
        <v>25.783000000000001</v>
      </c>
      <c r="G43" s="271">
        <v>1.3480000000000001</v>
      </c>
      <c r="H43" s="271">
        <v>36.204999999999998</v>
      </c>
      <c r="I43" s="271">
        <v>19.039000000000001</v>
      </c>
      <c r="J43" s="271">
        <v>17.166</v>
      </c>
    </row>
    <row r="44" spans="1:10" hidden="1" outlineLevel="1">
      <c r="A44" s="74">
        <v>2011</v>
      </c>
      <c r="B44" s="222">
        <v>100</v>
      </c>
      <c r="C44" s="271">
        <v>1E-3</v>
      </c>
      <c r="D44" s="271">
        <v>0.23100000000000001</v>
      </c>
      <c r="E44" s="271">
        <v>36.978000000000002</v>
      </c>
      <c r="F44" s="271">
        <v>24.207999999999998</v>
      </c>
      <c r="G44" s="271">
        <v>1.526</v>
      </c>
      <c r="H44" s="271">
        <v>37.057000000000002</v>
      </c>
      <c r="I44" s="271">
        <v>20.814</v>
      </c>
      <c r="J44" s="271">
        <v>16.242000000000001</v>
      </c>
    </row>
    <row r="45" spans="1:10" hidden="1" outlineLevel="1">
      <c r="A45" s="288">
        <v>2012</v>
      </c>
      <c r="B45" s="222">
        <v>100</v>
      </c>
      <c r="C45" s="271">
        <v>1E-3</v>
      </c>
      <c r="D45" s="271">
        <v>0.22500000000000001</v>
      </c>
      <c r="E45" s="271">
        <v>38.671999999999997</v>
      </c>
      <c r="F45" s="271">
        <v>21.963000000000001</v>
      </c>
      <c r="G45" s="271">
        <v>1.8240000000000001</v>
      </c>
      <c r="H45" s="271">
        <v>37.314999999999998</v>
      </c>
      <c r="I45" s="271">
        <v>20.492000000000001</v>
      </c>
      <c r="J45" s="271">
        <v>16.823</v>
      </c>
    </row>
    <row r="46" spans="1:10" hidden="1" outlineLevel="1">
      <c r="A46" s="295">
        <v>2013</v>
      </c>
      <c r="B46" s="222">
        <v>100</v>
      </c>
      <c r="C46" s="271">
        <v>1E-3</v>
      </c>
      <c r="D46" s="271">
        <v>0.22900000000000001</v>
      </c>
      <c r="E46" s="271">
        <v>38.767000000000003</v>
      </c>
      <c r="F46" s="271">
        <v>24.108000000000001</v>
      </c>
      <c r="G46" s="271">
        <v>1.81</v>
      </c>
      <c r="H46" s="271">
        <v>35.085000000000001</v>
      </c>
      <c r="I46" s="271">
        <v>19.448</v>
      </c>
      <c r="J46" s="271">
        <v>15.635999999999999</v>
      </c>
    </row>
    <row r="47" spans="1:10" hidden="1" outlineLevel="1">
      <c r="A47" s="300">
        <v>2014</v>
      </c>
      <c r="B47" s="222">
        <v>100</v>
      </c>
      <c r="C47" s="271">
        <v>1E-3</v>
      </c>
      <c r="D47" s="271">
        <v>0.16600000000000001</v>
      </c>
      <c r="E47" s="271">
        <v>41.116</v>
      </c>
      <c r="F47" s="271">
        <v>21.847000000000001</v>
      </c>
      <c r="G47" s="271">
        <v>1.599</v>
      </c>
      <c r="H47" s="271">
        <v>35.273000000000003</v>
      </c>
      <c r="I47" s="271">
        <v>20.699000000000002</v>
      </c>
      <c r="J47" s="271">
        <v>14.573</v>
      </c>
    </row>
    <row r="48" spans="1:10" hidden="1" outlineLevel="1">
      <c r="A48" s="305">
        <v>2015</v>
      </c>
      <c r="B48" s="222">
        <v>100</v>
      </c>
      <c r="C48" s="271">
        <v>0</v>
      </c>
      <c r="D48" s="271">
        <v>0.17599999999999999</v>
      </c>
      <c r="E48" s="271">
        <v>40.423000000000002</v>
      </c>
      <c r="F48" s="271">
        <v>20.443000000000001</v>
      </c>
      <c r="G48" s="271">
        <v>1.6240000000000001</v>
      </c>
      <c r="H48" s="271">
        <v>37.335000000000001</v>
      </c>
      <c r="I48" s="271">
        <v>21.03</v>
      </c>
      <c r="J48" s="271">
        <v>16.303999999999998</v>
      </c>
    </row>
    <row r="49" spans="1:10" hidden="1" outlineLevel="1">
      <c r="A49" s="317">
        <v>2016</v>
      </c>
      <c r="B49" s="222">
        <v>100</v>
      </c>
      <c r="C49" s="271">
        <v>0</v>
      </c>
      <c r="D49" s="271">
        <v>0.16900000000000001</v>
      </c>
      <c r="E49" s="271">
        <v>39.686999999999998</v>
      </c>
      <c r="F49" s="271">
        <v>21.692</v>
      </c>
      <c r="G49" s="271">
        <v>1.6559999999999999</v>
      </c>
      <c r="H49" s="271">
        <v>36.796999999999997</v>
      </c>
      <c r="I49" s="271">
        <v>20.445</v>
      </c>
      <c r="J49" s="271">
        <v>16.350999999999999</v>
      </c>
    </row>
    <row r="50" spans="1:10" hidden="1" outlineLevel="1">
      <c r="A50" s="319">
        <v>2017</v>
      </c>
      <c r="B50" s="222">
        <v>100</v>
      </c>
      <c r="C50" s="271">
        <v>0</v>
      </c>
      <c r="D50" s="271">
        <v>0.17799999999999999</v>
      </c>
      <c r="E50" s="271">
        <v>40.131</v>
      </c>
      <c r="F50" s="271">
        <v>21.231999999999999</v>
      </c>
      <c r="G50" s="271">
        <v>1.71</v>
      </c>
      <c r="H50" s="271">
        <v>36.749000000000002</v>
      </c>
      <c r="I50" s="271">
        <v>20.088999999999999</v>
      </c>
      <c r="J50" s="271">
        <v>16.66</v>
      </c>
    </row>
    <row r="51" spans="1:10" collapsed="1">
      <c r="A51" s="451" t="s">
        <v>379</v>
      </c>
      <c r="B51" s="222">
        <v>100</v>
      </c>
      <c r="C51" s="271">
        <v>0</v>
      </c>
      <c r="D51" s="271">
        <v>0.18099999999999999</v>
      </c>
      <c r="E51" s="271">
        <v>39.508000000000003</v>
      </c>
      <c r="F51" s="271">
        <v>21.224</v>
      </c>
      <c r="G51" s="271">
        <v>1.8819999999999999</v>
      </c>
      <c r="H51" s="271">
        <v>37.206000000000003</v>
      </c>
      <c r="I51" s="271">
        <v>20.170999999999999</v>
      </c>
      <c r="J51" s="271">
        <v>17.035</v>
      </c>
    </row>
    <row r="52" spans="1:10">
      <c r="A52" s="451" t="s">
        <v>380</v>
      </c>
      <c r="B52" s="222">
        <v>100</v>
      </c>
      <c r="C52" s="271">
        <v>0</v>
      </c>
      <c r="D52" s="271">
        <v>0.14599999999999999</v>
      </c>
      <c r="E52" s="271">
        <v>39.503</v>
      </c>
      <c r="F52" s="271">
        <v>20.895</v>
      </c>
      <c r="G52" s="271">
        <v>1.9179999999999999</v>
      </c>
      <c r="H52" s="271">
        <v>37.537999999999997</v>
      </c>
      <c r="I52" s="271">
        <v>20.036999999999999</v>
      </c>
      <c r="J52" s="271">
        <v>17.501000000000001</v>
      </c>
    </row>
    <row r="53" spans="1:10" ht="7.95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</row>
    <row r="54" spans="1:10">
      <c r="A54" s="38"/>
      <c r="B54" s="583" t="s">
        <v>160</v>
      </c>
      <c r="C54" s="583"/>
      <c r="D54" s="583"/>
      <c r="E54" s="583"/>
      <c r="F54" s="583"/>
      <c r="G54" s="583"/>
      <c r="H54" s="583"/>
      <c r="I54" s="583"/>
      <c r="J54" s="583"/>
    </row>
    <row r="55" spans="1:10">
      <c r="A55" s="74">
        <v>2000</v>
      </c>
      <c r="B55" s="271">
        <v>3.347</v>
      </c>
      <c r="C55" s="271">
        <v>-96.528999999999996</v>
      </c>
      <c r="D55" s="271">
        <v>-96.173000000000002</v>
      </c>
      <c r="E55" s="271">
        <v>16.814</v>
      </c>
      <c r="F55" s="271">
        <v>107.184</v>
      </c>
      <c r="G55" s="271">
        <v>-97.905000000000001</v>
      </c>
      <c r="H55" s="271">
        <v>-4.976</v>
      </c>
      <c r="I55" s="271">
        <v>-3.5979999999999999</v>
      </c>
      <c r="J55" s="271">
        <v>-6.5659999999999998</v>
      </c>
    </row>
    <row r="56" spans="1:10" hidden="1" outlineLevel="1">
      <c r="A56" s="74">
        <v>2001</v>
      </c>
      <c r="B56" s="271">
        <v>6.0149999999999997</v>
      </c>
      <c r="C56" s="271">
        <v>-96.006</v>
      </c>
      <c r="D56" s="271">
        <v>-96.239000000000004</v>
      </c>
      <c r="E56" s="271">
        <v>24.468</v>
      </c>
      <c r="F56" s="271">
        <v>137.738</v>
      </c>
      <c r="G56" s="271">
        <v>-98.361000000000004</v>
      </c>
      <c r="H56" s="271">
        <v>-15.035</v>
      </c>
      <c r="I56" s="271">
        <v>-12.69</v>
      </c>
      <c r="J56" s="271">
        <v>-17.739999999999998</v>
      </c>
    </row>
    <row r="57" spans="1:10" hidden="1" outlineLevel="1">
      <c r="A57" s="74">
        <v>2002</v>
      </c>
      <c r="B57" s="271">
        <v>1.4690000000000001</v>
      </c>
      <c r="C57" s="271">
        <v>-98.825999999999993</v>
      </c>
      <c r="D57" s="271">
        <v>-97.923000000000002</v>
      </c>
      <c r="E57" s="271">
        <v>15.085000000000001</v>
      </c>
      <c r="F57" s="271">
        <v>141.10900000000001</v>
      </c>
      <c r="G57" s="271">
        <v>-97.995000000000005</v>
      </c>
      <c r="H57" s="271">
        <v>-17.021999999999998</v>
      </c>
      <c r="I57" s="271">
        <v>-15.663</v>
      </c>
      <c r="J57" s="271">
        <v>-18.591000000000001</v>
      </c>
    </row>
    <row r="58" spans="1:10" hidden="1" outlineLevel="1">
      <c r="A58" s="74">
        <v>2003</v>
      </c>
      <c r="B58" s="271">
        <v>5.5179999999999998</v>
      </c>
      <c r="C58" s="271">
        <v>-99.278000000000006</v>
      </c>
      <c r="D58" s="271">
        <v>-97.653000000000006</v>
      </c>
      <c r="E58" s="271">
        <v>11.981</v>
      </c>
      <c r="F58" s="271">
        <v>144.732</v>
      </c>
      <c r="G58" s="271">
        <v>-88.718000000000004</v>
      </c>
      <c r="H58" s="271">
        <v>-3.012</v>
      </c>
      <c r="I58" s="271">
        <v>-4.6440000000000001</v>
      </c>
      <c r="J58" s="271">
        <v>-1.129</v>
      </c>
    </row>
    <row r="59" spans="1:10" hidden="1" outlineLevel="1">
      <c r="A59" s="74">
        <v>2004</v>
      </c>
      <c r="B59" s="271">
        <v>3.5019999999999998</v>
      </c>
      <c r="C59" s="271">
        <v>-99.37</v>
      </c>
      <c r="D59" s="271">
        <v>-98.010999999999996</v>
      </c>
      <c r="E59" s="271">
        <v>4.5570000000000004</v>
      </c>
      <c r="F59" s="271">
        <v>156.31399999999999</v>
      </c>
      <c r="G59" s="271">
        <v>-25.728999999999999</v>
      </c>
      <c r="H59" s="271">
        <v>-3.8290000000000002</v>
      </c>
      <c r="I59" s="271">
        <v>-5.3419999999999996</v>
      </c>
      <c r="J59" s="271">
        <v>-2.0830000000000002</v>
      </c>
    </row>
    <row r="60" spans="1:10" hidden="1" outlineLevel="1">
      <c r="A60" s="74">
        <v>2005</v>
      </c>
      <c r="B60" s="271">
        <v>-0.88500000000000001</v>
      </c>
      <c r="C60" s="271">
        <v>-99.313000000000002</v>
      </c>
      <c r="D60" s="271">
        <v>-98.352999999999994</v>
      </c>
      <c r="E60" s="271">
        <v>1.56</v>
      </c>
      <c r="F60" s="271">
        <v>133.64599999999999</v>
      </c>
      <c r="G60" s="271">
        <v>59.970999999999997</v>
      </c>
      <c r="H60" s="271">
        <v>-7.4450000000000003</v>
      </c>
      <c r="I60" s="271">
        <v>-10.129</v>
      </c>
      <c r="J60" s="271">
        <v>-4.3490000000000002</v>
      </c>
    </row>
    <row r="61" spans="1:10" hidden="1" outlineLevel="1">
      <c r="A61" s="74">
        <v>2006</v>
      </c>
      <c r="B61" s="271">
        <v>1.0529999999999999</v>
      </c>
      <c r="C61" s="271">
        <v>-99.613</v>
      </c>
      <c r="D61" s="271">
        <v>-98.218999999999994</v>
      </c>
      <c r="E61" s="271">
        <v>5.8280000000000003</v>
      </c>
      <c r="F61" s="271">
        <v>120.67100000000001</v>
      </c>
      <c r="G61" s="271">
        <v>186.84100000000001</v>
      </c>
      <c r="H61" s="271">
        <v>-5.1319999999999997</v>
      </c>
      <c r="I61" s="271">
        <v>-2.1110000000000002</v>
      </c>
      <c r="J61" s="271">
        <v>-8.6189999999999998</v>
      </c>
    </row>
    <row r="62" spans="1:10" hidden="1" outlineLevel="1">
      <c r="A62" s="74">
        <v>2007</v>
      </c>
      <c r="B62" s="271">
        <v>-11.082000000000001</v>
      </c>
      <c r="C62" s="271">
        <v>-99.783000000000001</v>
      </c>
      <c r="D62" s="271">
        <v>-98.771000000000001</v>
      </c>
      <c r="E62" s="271">
        <v>-16.818999999999999</v>
      </c>
      <c r="F62" s="271">
        <v>104.07899999999999</v>
      </c>
      <c r="G62" s="271">
        <v>212.13300000000001</v>
      </c>
      <c r="H62" s="271">
        <v>-8.1180000000000003</v>
      </c>
      <c r="I62" s="271">
        <v>-3.59</v>
      </c>
      <c r="J62" s="271">
        <v>-13.342000000000001</v>
      </c>
    </row>
    <row r="63" spans="1:10" hidden="1" outlineLevel="1">
      <c r="A63" s="74">
        <v>2008</v>
      </c>
      <c r="B63" s="271">
        <v>-5.17</v>
      </c>
      <c r="C63" s="271">
        <v>-99.882000000000005</v>
      </c>
      <c r="D63" s="271">
        <v>-97.302999999999997</v>
      </c>
      <c r="E63" s="271">
        <v>-4.7039999999999997</v>
      </c>
      <c r="F63" s="271">
        <v>107.53</v>
      </c>
      <c r="G63" s="271">
        <v>179.64099999999999</v>
      </c>
      <c r="H63" s="271">
        <v>-6.7350000000000003</v>
      </c>
      <c r="I63" s="271">
        <v>-2.4</v>
      </c>
      <c r="J63" s="271">
        <v>-11.736000000000001</v>
      </c>
    </row>
    <row r="64" spans="1:10" hidden="1" outlineLevel="1">
      <c r="A64" s="74">
        <v>2009</v>
      </c>
      <c r="B64" s="271">
        <v>-4.6619999999999999</v>
      </c>
      <c r="C64" s="271">
        <v>-99.950999999999993</v>
      </c>
      <c r="D64" s="271">
        <v>-97.578000000000003</v>
      </c>
      <c r="E64" s="271">
        <v>-12.715999999999999</v>
      </c>
      <c r="F64" s="271">
        <v>152.48599999999999</v>
      </c>
      <c r="G64" s="271">
        <v>171.392</v>
      </c>
      <c r="H64" s="271">
        <v>-8.0489999999999995</v>
      </c>
      <c r="I64" s="271">
        <v>-10.843999999999999</v>
      </c>
      <c r="J64" s="271">
        <v>-4.8250000000000002</v>
      </c>
    </row>
    <row r="65" spans="1:10" collapsed="1">
      <c r="A65" s="74">
        <v>2010</v>
      </c>
      <c r="B65" s="271">
        <v>3.6520000000000001</v>
      </c>
      <c r="C65" s="271">
        <v>-99.975999999999999</v>
      </c>
      <c r="D65" s="271">
        <v>-97.132000000000005</v>
      </c>
      <c r="E65" s="271">
        <v>-10.246</v>
      </c>
      <c r="F65" s="271">
        <v>172.68199999999999</v>
      </c>
      <c r="G65" s="271">
        <v>198.251</v>
      </c>
      <c r="H65" s="271">
        <v>6.4969999999999999</v>
      </c>
      <c r="I65" s="271">
        <v>4.5380000000000003</v>
      </c>
      <c r="J65" s="271">
        <v>8.7579999999999991</v>
      </c>
    </row>
    <row r="66" spans="1:10" hidden="1" outlineLevel="1">
      <c r="A66" s="74">
        <v>2011</v>
      </c>
      <c r="B66" s="271">
        <v>-7.7329999999999997</v>
      </c>
      <c r="C66" s="271">
        <v>-99.974999999999994</v>
      </c>
      <c r="D66" s="271">
        <v>-97.918000000000006</v>
      </c>
      <c r="E66" s="271">
        <v>-18.792000000000002</v>
      </c>
      <c r="F66" s="271">
        <v>127.90900000000001</v>
      </c>
      <c r="G66" s="271">
        <v>200.51400000000001</v>
      </c>
      <c r="H66" s="271">
        <v>-2.9710000000000001</v>
      </c>
      <c r="I66" s="271">
        <v>1.7350000000000001</v>
      </c>
      <c r="J66" s="271">
        <v>-8.4</v>
      </c>
    </row>
    <row r="67" spans="1:10" hidden="1" outlineLevel="1">
      <c r="A67" s="295">
        <v>2012</v>
      </c>
      <c r="B67" s="271">
        <v>-6.8239999999999998</v>
      </c>
      <c r="C67" s="271">
        <v>-99.962000000000003</v>
      </c>
      <c r="D67" s="271">
        <v>-97.951999999999998</v>
      </c>
      <c r="E67" s="271">
        <v>-14.234999999999999</v>
      </c>
      <c r="F67" s="271">
        <v>108.81</v>
      </c>
      <c r="G67" s="271">
        <v>262.73399999999998</v>
      </c>
      <c r="H67" s="271">
        <v>-1.331</v>
      </c>
      <c r="I67" s="271">
        <v>1.1459999999999999</v>
      </c>
      <c r="J67" s="271">
        <v>-4.1890000000000001</v>
      </c>
    </row>
    <row r="68" spans="1:10" hidden="1" outlineLevel="1">
      <c r="A68" s="295">
        <v>2013</v>
      </c>
      <c r="B68" s="271">
        <v>-3.5760000000000001</v>
      </c>
      <c r="C68" s="271">
        <v>-99.974000000000004</v>
      </c>
      <c r="D68" s="271">
        <v>-97.843000000000004</v>
      </c>
      <c r="E68" s="271">
        <v>-11.026999999999999</v>
      </c>
      <c r="F68" s="271">
        <v>137.19300000000001</v>
      </c>
      <c r="G68" s="271">
        <v>272.55599999999998</v>
      </c>
      <c r="H68" s="271">
        <v>-3.9950000000000001</v>
      </c>
      <c r="I68" s="271">
        <v>-0.65900000000000003</v>
      </c>
      <c r="J68" s="271">
        <v>-7.843</v>
      </c>
    </row>
    <row r="69" spans="1:10" hidden="1" outlineLevel="1">
      <c r="A69" s="300">
        <v>2014</v>
      </c>
      <c r="B69" s="271">
        <v>-10.696999999999999</v>
      </c>
      <c r="C69" s="271">
        <v>-99.977000000000004</v>
      </c>
      <c r="D69" s="271">
        <v>-98.552999999999997</v>
      </c>
      <c r="E69" s="271">
        <v>-12.605</v>
      </c>
      <c r="F69" s="271">
        <v>99.066999999999993</v>
      </c>
      <c r="G69" s="271">
        <v>204.66800000000001</v>
      </c>
      <c r="H69" s="271">
        <v>-10.609</v>
      </c>
      <c r="I69" s="271">
        <v>-2.0790000000000002</v>
      </c>
      <c r="J69" s="271">
        <v>-20.452000000000002</v>
      </c>
    </row>
    <row r="70" spans="1:10" hidden="1" outlineLevel="1">
      <c r="A70" s="305">
        <v>2015</v>
      </c>
      <c r="B70" s="271">
        <v>-12.522</v>
      </c>
      <c r="C70" s="271">
        <v>-100</v>
      </c>
      <c r="D70" s="271">
        <v>-98.495000000000005</v>
      </c>
      <c r="E70" s="271">
        <v>-15.833</v>
      </c>
      <c r="F70" s="271">
        <v>82.468000000000004</v>
      </c>
      <c r="G70" s="271">
        <v>203.18</v>
      </c>
      <c r="H70" s="271">
        <v>-7.3170000000000002</v>
      </c>
      <c r="I70" s="271">
        <v>-2.5459999999999998</v>
      </c>
      <c r="J70" s="271">
        <v>-12.823</v>
      </c>
    </row>
    <row r="71" spans="1:10" hidden="1" outlineLevel="1">
      <c r="A71" s="317">
        <v>2016</v>
      </c>
      <c r="B71" s="271">
        <v>-9.7690000000000001</v>
      </c>
      <c r="C71" s="271">
        <v>-100</v>
      </c>
      <c r="D71" s="271">
        <v>-98.512</v>
      </c>
      <c r="E71" s="271">
        <v>-14.766</v>
      </c>
      <c r="F71" s="271">
        <v>99.712999999999994</v>
      </c>
      <c r="G71" s="271">
        <v>218.91900000000001</v>
      </c>
      <c r="H71" s="271">
        <v>-5.7779999999999996</v>
      </c>
      <c r="I71" s="271">
        <v>-2.2749999999999999</v>
      </c>
      <c r="J71" s="271">
        <v>-9.8190000000000008</v>
      </c>
    </row>
    <row r="72" spans="1:10" hidden="1" outlineLevel="1">
      <c r="A72" s="319">
        <v>2017</v>
      </c>
      <c r="B72" s="271">
        <v>-9.8030000000000008</v>
      </c>
      <c r="C72" s="271">
        <v>-100</v>
      </c>
      <c r="D72" s="271">
        <v>-98.430999999999997</v>
      </c>
      <c r="E72" s="271">
        <v>-13.843999999999999</v>
      </c>
      <c r="F72" s="271">
        <v>95.408000000000001</v>
      </c>
      <c r="G72" s="271">
        <v>229.12200000000001</v>
      </c>
      <c r="H72" s="271">
        <v>-5.9359999999999999</v>
      </c>
      <c r="I72" s="271">
        <v>-4.0129999999999999</v>
      </c>
      <c r="J72" s="271">
        <v>-8.1539999999999999</v>
      </c>
    </row>
    <row r="73" spans="1:10" collapsed="1">
      <c r="A73" s="451" t="s">
        <v>379</v>
      </c>
      <c r="B73" s="271">
        <v>-10.492000000000001</v>
      </c>
      <c r="C73" s="271">
        <v>-100</v>
      </c>
      <c r="D73" s="271">
        <v>-98.417000000000002</v>
      </c>
      <c r="E73" s="271">
        <v>-15.83</v>
      </c>
      <c r="F73" s="271">
        <v>93.834999999999994</v>
      </c>
      <c r="G73" s="271">
        <v>259.47000000000003</v>
      </c>
      <c r="H73" s="271">
        <v>-5.4930000000000003</v>
      </c>
      <c r="I73" s="271">
        <v>-4.359</v>
      </c>
      <c r="J73" s="271">
        <v>-6.8029999999999999</v>
      </c>
    </row>
    <row r="74" spans="1:10">
      <c r="A74" s="451" t="s">
        <v>380</v>
      </c>
      <c r="B74" s="271">
        <v>-11.644</v>
      </c>
      <c r="C74" s="271">
        <v>-100</v>
      </c>
      <c r="D74" s="271">
        <v>-98.736999999999995</v>
      </c>
      <c r="E74" s="271">
        <v>-16.922000000000001</v>
      </c>
      <c r="F74" s="271">
        <v>88.379000000000005</v>
      </c>
      <c r="G74" s="271">
        <v>261.59300000000002</v>
      </c>
      <c r="H74" s="271">
        <v>-5.8769999999999998</v>
      </c>
      <c r="I74" s="271">
        <v>-6.2169999999999996</v>
      </c>
      <c r="J74" s="271">
        <v>-5.4850000000000003</v>
      </c>
    </row>
    <row r="75" spans="1:10" ht="7.95" customHeight="1">
      <c r="A75" s="38"/>
      <c r="B75" s="38"/>
      <c r="C75" s="38"/>
      <c r="D75" s="38"/>
      <c r="E75" s="38"/>
      <c r="F75" s="38"/>
      <c r="G75" s="38"/>
      <c r="H75" s="38"/>
      <c r="I75" s="38"/>
      <c r="J75" s="38"/>
    </row>
    <row r="76" spans="1:10">
      <c r="A76" s="38"/>
      <c r="B76" s="583" t="s">
        <v>161</v>
      </c>
      <c r="C76" s="583"/>
      <c r="D76" s="583"/>
      <c r="E76" s="583"/>
      <c r="F76" s="583"/>
      <c r="G76" s="583"/>
      <c r="H76" s="583"/>
      <c r="I76" s="583"/>
      <c r="J76" s="583"/>
    </row>
    <row r="77" spans="1:10" hidden="1" outlineLevel="1">
      <c r="A77" s="74">
        <v>2000</v>
      </c>
      <c r="B77" s="271">
        <v>1.6850000000000001</v>
      </c>
      <c r="C77" s="271">
        <v>-33.182000000000002</v>
      </c>
      <c r="D77" s="271">
        <v>-24.503</v>
      </c>
      <c r="E77" s="271">
        <v>-2.585</v>
      </c>
      <c r="F77" s="271">
        <v>5.0430000000000001</v>
      </c>
      <c r="G77" s="271">
        <v>-17.372</v>
      </c>
      <c r="H77" s="271">
        <v>7.0579999999999998</v>
      </c>
      <c r="I77" s="271">
        <v>1.627</v>
      </c>
      <c r="J77" s="271">
        <v>14.331</v>
      </c>
    </row>
    <row r="78" spans="1:10" hidden="1" outlineLevel="1">
      <c r="A78" s="74">
        <v>2001</v>
      </c>
      <c r="B78" s="271">
        <v>2.5819999999999999</v>
      </c>
      <c r="C78" s="271">
        <v>15.073</v>
      </c>
      <c r="D78" s="271">
        <v>-1.7110000000000001</v>
      </c>
      <c r="E78" s="271">
        <v>6.5519999999999996</v>
      </c>
      <c r="F78" s="271">
        <v>14.747</v>
      </c>
      <c r="G78" s="271">
        <v>-21.780999999999999</v>
      </c>
      <c r="H78" s="271">
        <v>-10.585000000000001</v>
      </c>
      <c r="I78" s="271">
        <v>-9.4309999999999992</v>
      </c>
      <c r="J78" s="271">
        <v>-11.959</v>
      </c>
    </row>
    <row r="79" spans="1:10" hidden="1" outlineLevel="1">
      <c r="A79" s="74">
        <v>2002</v>
      </c>
      <c r="B79" s="271">
        <v>-4.2880000000000003</v>
      </c>
      <c r="C79" s="271">
        <v>-70.614999999999995</v>
      </c>
      <c r="D79" s="271">
        <v>-44.77</v>
      </c>
      <c r="E79" s="271">
        <v>-7.5389999999999997</v>
      </c>
      <c r="F79" s="271">
        <v>1.4179999999999999</v>
      </c>
      <c r="G79" s="271">
        <v>22.376000000000001</v>
      </c>
      <c r="H79" s="271">
        <v>-2.339</v>
      </c>
      <c r="I79" s="271">
        <v>-3.4049999999999998</v>
      </c>
      <c r="J79" s="271">
        <v>-1.0349999999999999</v>
      </c>
    </row>
    <row r="80" spans="1:10" hidden="1" outlineLevel="1">
      <c r="A80" s="74">
        <v>2003</v>
      </c>
      <c r="B80" s="271">
        <v>3.99</v>
      </c>
      <c r="C80" s="271">
        <v>-38.450000000000003</v>
      </c>
      <c r="D80" s="271">
        <v>12.961</v>
      </c>
      <c r="E80" s="271">
        <v>-2.6970000000000001</v>
      </c>
      <c r="F80" s="271">
        <v>1.5029999999999999</v>
      </c>
      <c r="G80" s="271">
        <v>462.56</v>
      </c>
      <c r="H80" s="271">
        <v>16.885000000000002</v>
      </c>
      <c r="I80" s="271">
        <v>13.066000000000001</v>
      </c>
      <c r="J80" s="271">
        <v>21.45</v>
      </c>
    </row>
    <row r="81" spans="1:10" hidden="1" outlineLevel="1">
      <c r="A81" s="74">
        <v>2004</v>
      </c>
      <c r="B81" s="271">
        <v>-1.91</v>
      </c>
      <c r="C81" s="271">
        <v>-12.827</v>
      </c>
      <c r="D81" s="271">
        <v>-15.231</v>
      </c>
      <c r="E81" s="271">
        <v>-6.63</v>
      </c>
      <c r="F81" s="271">
        <v>4.7320000000000002</v>
      </c>
      <c r="G81" s="271">
        <v>558.31200000000001</v>
      </c>
      <c r="H81" s="271">
        <v>-0.84199999999999997</v>
      </c>
      <c r="I81" s="271">
        <v>-0.73299999999999998</v>
      </c>
      <c r="J81" s="271">
        <v>-0.96499999999999997</v>
      </c>
    </row>
    <row r="82" spans="1:10" hidden="1" outlineLevel="1">
      <c r="A82" s="74">
        <v>2005</v>
      </c>
      <c r="B82" s="271">
        <v>-4.2389999999999999</v>
      </c>
      <c r="C82" s="271">
        <v>9.0289999999999999</v>
      </c>
      <c r="D82" s="271">
        <v>-17.184000000000001</v>
      </c>
      <c r="E82" s="271">
        <v>-2.8660000000000001</v>
      </c>
      <c r="F82" s="271">
        <v>-8.8439999999999994</v>
      </c>
      <c r="G82" s="271">
        <v>115.39</v>
      </c>
      <c r="H82" s="271">
        <v>-3.76</v>
      </c>
      <c r="I82" s="271">
        <v>-5.056</v>
      </c>
      <c r="J82" s="271">
        <v>-2.3140000000000001</v>
      </c>
    </row>
    <row r="83" spans="1:10" hidden="1" outlineLevel="1">
      <c r="A83" s="74">
        <v>2006</v>
      </c>
      <c r="B83" s="271">
        <v>1.9550000000000001</v>
      </c>
      <c r="C83" s="271">
        <v>-43.637999999999998</v>
      </c>
      <c r="D83" s="271">
        <v>8.1359999999999992</v>
      </c>
      <c r="E83" s="271">
        <v>4.2030000000000003</v>
      </c>
      <c r="F83" s="271">
        <v>-5.5529999999999999</v>
      </c>
      <c r="G83" s="271">
        <v>79.308000000000007</v>
      </c>
      <c r="H83" s="271">
        <v>2.4990000000000001</v>
      </c>
      <c r="I83" s="271">
        <v>8.9209999999999994</v>
      </c>
      <c r="J83" s="271">
        <v>-4.4640000000000004</v>
      </c>
    </row>
    <row r="84" spans="1:10" hidden="1" outlineLevel="1">
      <c r="A84" s="74">
        <v>2007</v>
      </c>
      <c r="B84" s="271">
        <v>-12.007999999999999</v>
      </c>
      <c r="C84" s="271">
        <v>-43.859000000000002</v>
      </c>
      <c r="D84" s="271">
        <v>-31.013999999999999</v>
      </c>
      <c r="E84" s="271">
        <v>-21.4</v>
      </c>
      <c r="F84" s="271">
        <v>-7.5190000000000001</v>
      </c>
      <c r="G84" s="271">
        <v>8.8179999999999996</v>
      </c>
      <c r="H84" s="271">
        <v>-3.1469999999999998</v>
      </c>
      <c r="I84" s="271">
        <v>-1.5109999999999999</v>
      </c>
      <c r="J84" s="271">
        <v>-5.1689999999999996</v>
      </c>
    </row>
    <row r="85" spans="1:10" hidden="1" outlineLevel="1">
      <c r="A85" s="74">
        <v>2008</v>
      </c>
      <c r="B85" s="271">
        <v>6.6479999999999997</v>
      </c>
      <c r="C85" s="271">
        <v>-45.545000000000002</v>
      </c>
      <c r="D85" s="271">
        <v>119.482</v>
      </c>
      <c r="E85" s="271">
        <v>14.566000000000001</v>
      </c>
      <c r="F85" s="271">
        <v>1.6910000000000001</v>
      </c>
      <c r="G85" s="271">
        <v>-10.41</v>
      </c>
      <c r="H85" s="271">
        <v>1.5049999999999999</v>
      </c>
      <c r="I85" s="271">
        <v>1.2330000000000001</v>
      </c>
      <c r="J85" s="271">
        <v>1.853</v>
      </c>
    </row>
    <row r="86" spans="1:10" hidden="1" outlineLevel="1">
      <c r="A86" s="74">
        <v>2009</v>
      </c>
      <c r="B86" s="271">
        <v>0.53600000000000003</v>
      </c>
      <c r="C86" s="271">
        <v>-58.182000000000002</v>
      </c>
      <c r="D86" s="271">
        <v>-10.19</v>
      </c>
      <c r="E86" s="271">
        <v>-8.4079999999999995</v>
      </c>
      <c r="F86" s="271">
        <v>21.661999999999999</v>
      </c>
      <c r="G86" s="271">
        <v>-2.95</v>
      </c>
      <c r="H86" s="271">
        <v>-1.409</v>
      </c>
      <c r="I86" s="271">
        <v>-8.6509999999999998</v>
      </c>
      <c r="J86" s="271">
        <v>7.8310000000000004</v>
      </c>
    </row>
    <row r="87" spans="1:10" hidden="1" outlineLevel="1">
      <c r="A87" s="74">
        <v>2010</v>
      </c>
      <c r="B87" s="271">
        <v>8.7200000000000006</v>
      </c>
      <c r="C87" s="271">
        <v>-50.496000000000002</v>
      </c>
      <c r="D87" s="271">
        <v>18.413</v>
      </c>
      <c r="E87" s="271">
        <v>2.83</v>
      </c>
      <c r="F87" s="271">
        <v>7.9989999999999997</v>
      </c>
      <c r="G87" s="271">
        <v>9.8970000000000002</v>
      </c>
      <c r="H87" s="271">
        <v>15.82</v>
      </c>
      <c r="I87" s="271">
        <v>17.251999999999999</v>
      </c>
      <c r="J87" s="271">
        <v>14.271000000000001</v>
      </c>
    </row>
    <row r="88" spans="1:10" hidden="1" outlineLevel="1">
      <c r="A88" s="74">
        <v>2011</v>
      </c>
      <c r="B88" s="271">
        <v>-10.983000000000001</v>
      </c>
      <c r="C88" s="271">
        <v>1.5209999999999999</v>
      </c>
      <c r="D88" s="271">
        <v>-27.411000000000001</v>
      </c>
      <c r="E88" s="271">
        <v>-9.5220000000000002</v>
      </c>
      <c r="F88" s="271">
        <v>-16.419</v>
      </c>
      <c r="G88" s="271">
        <v>0.75900000000000001</v>
      </c>
      <c r="H88" s="271">
        <v>-8.89</v>
      </c>
      <c r="I88" s="271">
        <v>-2.681</v>
      </c>
      <c r="J88" s="271">
        <v>-15.776</v>
      </c>
    </row>
    <row r="89" spans="1:10" hidden="1" outlineLevel="1">
      <c r="A89" s="288">
        <v>2012</v>
      </c>
      <c r="B89" s="271">
        <v>0.98499999999999999</v>
      </c>
      <c r="C89" s="271">
        <v>51.021999999999998</v>
      </c>
      <c r="D89" s="271">
        <v>-1.629</v>
      </c>
      <c r="E89" s="271">
        <v>5.6109999999999998</v>
      </c>
      <c r="F89" s="271">
        <v>-8.3800000000000008</v>
      </c>
      <c r="G89" s="271">
        <v>20.704999999999998</v>
      </c>
      <c r="H89" s="271">
        <v>1.69</v>
      </c>
      <c r="I89" s="271">
        <v>-0.57899999999999996</v>
      </c>
      <c r="J89" s="271">
        <v>4.5970000000000004</v>
      </c>
    </row>
    <row r="90" spans="1:10" hidden="1" outlineLevel="1">
      <c r="A90" s="295">
        <v>2013</v>
      </c>
      <c r="B90" s="271">
        <v>3.4860000000000002</v>
      </c>
      <c r="C90" s="271">
        <v>-31.664000000000001</v>
      </c>
      <c r="D90" s="271">
        <v>5.3360000000000003</v>
      </c>
      <c r="E90" s="271">
        <v>3.7410000000000001</v>
      </c>
      <c r="F90" s="271">
        <v>13.593</v>
      </c>
      <c r="G90" s="271">
        <v>2.7080000000000002</v>
      </c>
      <c r="H90" s="271">
        <v>-2.7</v>
      </c>
      <c r="I90" s="271">
        <v>-1.7849999999999999</v>
      </c>
      <c r="J90" s="271">
        <v>-3.8140000000000001</v>
      </c>
    </row>
    <row r="91" spans="1:10" hidden="1" outlineLevel="1">
      <c r="A91" s="300">
        <v>2014</v>
      </c>
      <c r="B91" s="271">
        <v>-7.3849999999999998</v>
      </c>
      <c r="C91" s="271">
        <v>-11.617000000000001</v>
      </c>
      <c r="D91" s="271">
        <v>-32.938000000000002</v>
      </c>
      <c r="E91" s="271">
        <v>-1.774</v>
      </c>
      <c r="F91" s="271">
        <v>-16.074000000000002</v>
      </c>
      <c r="G91" s="271">
        <v>-18.222000000000001</v>
      </c>
      <c r="H91" s="271">
        <v>-6.89</v>
      </c>
      <c r="I91" s="271">
        <v>-1.429</v>
      </c>
      <c r="J91" s="271">
        <v>-13.682</v>
      </c>
    </row>
    <row r="92" spans="1:10" hidden="1" outlineLevel="1">
      <c r="A92" s="305">
        <v>2015</v>
      </c>
      <c r="B92" s="271">
        <v>-2.0430000000000001</v>
      </c>
      <c r="C92" s="271">
        <v>-100</v>
      </c>
      <c r="D92" s="271">
        <v>4.0549999999999997</v>
      </c>
      <c r="E92" s="271">
        <v>-3.694</v>
      </c>
      <c r="F92" s="271">
        <v>-8.3390000000000004</v>
      </c>
      <c r="G92" s="271">
        <v>-0.48899999999999999</v>
      </c>
      <c r="H92" s="271">
        <v>3.6829999999999998</v>
      </c>
      <c r="I92" s="271">
        <v>-0.47699999999999998</v>
      </c>
      <c r="J92" s="271">
        <v>9.59</v>
      </c>
    </row>
    <row r="93" spans="1:10" hidden="1" outlineLevel="1">
      <c r="A93" s="317">
        <v>2016</v>
      </c>
      <c r="B93" s="271">
        <v>3.1469999999999998</v>
      </c>
      <c r="C93" s="271">
        <v>0</v>
      </c>
      <c r="D93" s="271">
        <v>-1.175</v>
      </c>
      <c r="E93" s="271">
        <v>1.268</v>
      </c>
      <c r="F93" s="271">
        <v>9.4510000000000005</v>
      </c>
      <c r="G93" s="271">
        <v>5.1909999999999998</v>
      </c>
      <c r="H93" s="271">
        <v>1.661</v>
      </c>
      <c r="I93" s="271">
        <v>0.27800000000000002</v>
      </c>
      <c r="J93" s="271">
        <v>3.4460000000000002</v>
      </c>
    </row>
    <row r="94" spans="1:10" hidden="1" outlineLevel="1">
      <c r="A94" s="319">
        <v>2017</v>
      </c>
      <c r="B94" s="271">
        <v>-3.7999999999999999E-2</v>
      </c>
      <c r="C94" s="271">
        <v>0</v>
      </c>
      <c r="D94" s="271">
        <v>5.48</v>
      </c>
      <c r="E94" s="271">
        <v>1.0820000000000001</v>
      </c>
      <c r="F94" s="271">
        <v>-2.1549999999999998</v>
      </c>
      <c r="G94" s="271">
        <v>3.1989999999999998</v>
      </c>
      <c r="H94" s="271">
        <v>-0.16800000000000001</v>
      </c>
      <c r="I94" s="271">
        <v>-1.7789999999999999</v>
      </c>
      <c r="J94" s="271">
        <v>1.8460000000000001</v>
      </c>
    </row>
    <row r="95" spans="1:10" collapsed="1">
      <c r="A95" s="451" t="s">
        <v>379</v>
      </c>
      <c r="B95" s="271">
        <v>-0.76400000000000001</v>
      </c>
      <c r="C95" s="271">
        <v>0</v>
      </c>
      <c r="D95" s="271">
        <v>0.88100000000000001</v>
      </c>
      <c r="E95" s="271">
        <v>-2.306</v>
      </c>
      <c r="F95" s="271">
        <v>-0.80500000000000005</v>
      </c>
      <c r="G95" s="271">
        <v>9.2210000000000001</v>
      </c>
      <c r="H95" s="271">
        <v>0.47</v>
      </c>
      <c r="I95" s="271">
        <v>-0.36</v>
      </c>
      <c r="J95" s="271">
        <v>1.472</v>
      </c>
    </row>
    <row r="96" spans="1:10">
      <c r="A96" s="451" t="s">
        <v>380</v>
      </c>
      <c r="B96" s="271">
        <v>-1.2869999999999999</v>
      </c>
      <c r="C96" s="271">
        <v>0</v>
      </c>
      <c r="D96" s="271">
        <v>-20.253</v>
      </c>
      <c r="E96" s="271">
        <v>-1.2969999999999999</v>
      </c>
      <c r="F96" s="271">
        <v>-2.8149999999999999</v>
      </c>
      <c r="G96" s="271">
        <v>0.59099999999999997</v>
      </c>
      <c r="H96" s="271">
        <v>-0.40600000000000003</v>
      </c>
      <c r="I96" s="271">
        <v>-1.9430000000000001</v>
      </c>
      <c r="J96" s="271">
        <v>1.4139999999999999</v>
      </c>
    </row>
    <row r="97" spans="1:10">
      <c r="A97" s="89" t="s">
        <v>152</v>
      </c>
      <c r="B97" s="271"/>
      <c r="C97" s="271"/>
      <c r="D97" s="271"/>
      <c r="E97" s="271"/>
      <c r="F97" s="271"/>
      <c r="G97" s="271"/>
      <c r="H97" s="271"/>
      <c r="I97" s="271"/>
      <c r="J97" s="271"/>
    </row>
    <row r="98" spans="1:10">
      <c r="A98" s="454" t="s">
        <v>382</v>
      </c>
    </row>
    <row r="99" spans="1:10" ht="6.6" customHeight="1">
      <c r="A99" s="44"/>
    </row>
    <row r="100" spans="1:10" ht="12">
      <c r="A100" s="470" t="s">
        <v>325</v>
      </c>
      <c r="B100" s="470"/>
      <c r="C100" s="470"/>
      <c r="D100" s="470"/>
      <c r="E100" s="470"/>
      <c r="F100" s="470"/>
      <c r="G100" s="470"/>
      <c r="H100" s="470"/>
      <c r="I100" s="470"/>
      <c r="J100" s="470"/>
    </row>
    <row r="101" spans="1:10" ht="13.2">
      <c r="A101" s="283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602" t="s">
        <v>63</v>
      </c>
      <c r="B102" s="595" t="s">
        <v>184</v>
      </c>
      <c r="C102" s="600" t="s">
        <v>185</v>
      </c>
      <c r="D102" s="601"/>
      <c r="E102" s="601"/>
      <c r="F102" s="601"/>
      <c r="G102" s="601"/>
      <c r="H102" s="601"/>
      <c r="I102" s="601"/>
      <c r="J102" s="601"/>
    </row>
    <row r="103" spans="1:10">
      <c r="A103" s="603"/>
      <c r="B103" s="604"/>
      <c r="C103" s="605" t="s">
        <v>164</v>
      </c>
      <c r="D103" s="605" t="s">
        <v>154</v>
      </c>
      <c r="E103" s="607" t="s">
        <v>58</v>
      </c>
      <c r="F103" s="609" t="s">
        <v>42</v>
      </c>
      <c r="G103" s="605" t="s">
        <v>188</v>
      </c>
      <c r="H103" s="595" t="s">
        <v>175</v>
      </c>
      <c r="I103" s="601" t="s">
        <v>62</v>
      </c>
      <c r="J103" s="601"/>
    </row>
    <row r="104" spans="1:10">
      <c r="A104" s="592"/>
      <c r="B104" s="596"/>
      <c r="C104" s="606"/>
      <c r="D104" s="606"/>
      <c r="E104" s="608"/>
      <c r="F104" s="610"/>
      <c r="G104" s="606"/>
      <c r="H104" s="596"/>
      <c r="I104" s="77" t="s">
        <v>50</v>
      </c>
      <c r="J104" s="68" t="s">
        <v>84</v>
      </c>
    </row>
    <row r="105" spans="1:10">
      <c r="A105" s="379"/>
      <c r="B105" s="380"/>
      <c r="C105" s="73"/>
      <c r="D105" s="73"/>
      <c r="E105" s="78"/>
      <c r="F105" s="79"/>
      <c r="G105" s="73"/>
      <c r="H105" s="380"/>
      <c r="I105" s="71"/>
      <c r="J105" s="71"/>
    </row>
    <row r="106" spans="1:10">
      <c r="A106" s="38"/>
      <c r="B106" s="583" t="s">
        <v>65</v>
      </c>
      <c r="C106" s="583"/>
      <c r="D106" s="583"/>
      <c r="E106" s="594"/>
      <c r="F106" s="594"/>
      <c r="G106" s="594"/>
      <c r="H106" s="594"/>
      <c r="I106" s="594"/>
      <c r="J106" s="594"/>
    </row>
    <row r="107" spans="1:10">
      <c r="A107" s="376">
        <v>1990</v>
      </c>
      <c r="B107" s="181">
        <v>279272.69</v>
      </c>
      <c r="C107" s="181">
        <v>6532.3270000000002</v>
      </c>
      <c r="D107" s="181">
        <v>29951.853999999999</v>
      </c>
      <c r="E107" s="181">
        <v>115400.33900000001</v>
      </c>
      <c r="F107" s="181">
        <v>28477.162</v>
      </c>
      <c r="G107" s="181">
        <v>1306.4169999999999</v>
      </c>
      <c r="H107" s="181">
        <f t="shared" ref="H107:H127" si="12">ROUND(I107+J107,3)</f>
        <v>97604.591</v>
      </c>
      <c r="I107" s="181">
        <v>49629.370999999999</v>
      </c>
      <c r="J107" s="181">
        <v>47975.22</v>
      </c>
    </row>
    <row r="108" spans="1:10" s="17" customFormat="1" hidden="1" outlineLevel="1">
      <c r="A108" s="37">
        <v>1999</v>
      </c>
      <c r="B108" s="181">
        <v>279664.99699999997</v>
      </c>
      <c r="C108" s="181">
        <v>339.50299999999999</v>
      </c>
      <c r="D108" s="181">
        <v>1506.076</v>
      </c>
      <c r="E108" s="181">
        <v>137365.753</v>
      </c>
      <c r="F108" s="181">
        <v>55127.675999999999</v>
      </c>
      <c r="G108" s="181">
        <v>34.289000000000001</v>
      </c>
      <c r="H108" s="181">
        <f t="shared" si="12"/>
        <v>85291.7</v>
      </c>
      <c r="I108" s="181">
        <v>47033.860999999997</v>
      </c>
      <c r="J108" s="181">
        <v>38257.839</v>
      </c>
    </row>
    <row r="109" spans="1:10" collapsed="1">
      <c r="A109" s="376">
        <v>2000</v>
      </c>
      <c r="B109" s="181">
        <v>289182.78200000001</v>
      </c>
      <c r="C109" s="180">
        <v>236.458</v>
      </c>
      <c r="D109" s="180">
        <v>1179.3510000000001</v>
      </c>
      <c r="E109" s="180">
        <v>135534.95699999999</v>
      </c>
      <c r="F109" s="180">
        <v>59554.338000000003</v>
      </c>
      <c r="G109" s="180">
        <v>29.236999999999998</v>
      </c>
      <c r="H109" s="180">
        <f t="shared" si="12"/>
        <v>92648.441000000006</v>
      </c>
      <c r="I109" s="180">
        <v>47868.459000000003</v>
      </c>
      <c r="J109" s="180">
        <v>44779.982000000004</v>
      </c>
    </row>
    <row r="110" spans="1:10" hidden="1" outlineLevel="1">
      <c r="A110" s="376">
        <v>2001</v>
      </c>
      <c r="B110" s="181">
        <v>276207.45699999999</v>
      </c>
      <c r="C110" s="180">
        <v>234.155</v>
      </c>
      <c r="D110" s="180">
        <v>997.98400000000004</v>
      </c>
      <c r="E110" s="180">
        <v>136325.96799999999</v>
      </c>
      <c r="F110" s="180">
        <v>60572.784</v>
      </c>
      <c r="G110" s="180">
        <v>19.946000000000002</v>
      </c>
      <c r="H110" s="180">
        <f t="shared" si="12"/>
        <v>78056.62</v>
      </c>
      <c r="I110" s="180">
        <v>43077.258999999998</v>
      </c>
      <c r="J110" s="180">
        <v>34979.360999999997</v>
      </c>
    </row>
    <row r="111" spans="1:10" hidden="1" outlineLevel="1">
      <c r="A111" s="376">
        <v>2002</v>
      </c>
      <c r="B111" s="181">
        <v>269119.88799999998</v>
      </c>
      <c r="C111" s="180">
        <v>71.471999999999994</v>
      </c>
      <c r="D111" s="180">
        <v>572.11</v>
      </c>
      <c r="E111" s="180">
        <v>127804.747</v>
      </c>
      <c r="F111" s="180">
        <v>63271.125</v>
      </c>
      <c r="G111" s="180">
        <v>25.253</v>
      </c>
      <c r="H111" s="180">
        <f t="shared" si="12"/>
        <v>77375.182000000001</v>
      </c>
      <c r="I111" s="180">
        <v>41671.868999999999</v>
      </c>
      <c r="J111" s="180">
        <v>35703.313000000002</v>
      </c>
    </row>
    <row r="112" spans="1:10" hidden="1" outlineLevel="1">
      <c r="A112" s="376">
        <v>2003</v>
      </c>
      <c r="B112" s="181">
        <v>276745.99300000002</v>
      </c>
      <c r="C112" s="180">
        <v>42.94</v>
      </c>
      <c r="D112" s="180">
        <v>631.27</v>
      </c>
      <c r="E112" s="180">
        <v>123289.859</v>
      </c>
      <c r="F112" s="180">
        <v>63036.559000000001</v>
      </c>
      <c r="G112" s="180">
        <v>138.566</v>
      </c>
      <c r="H112" s="180">
        <f t="shared" si="12"/>
        <v>89606.798999999999</v>
      </c>
      <c r="I112" s="180">
        <v>47072.345000000001</v>
      </c>
      <c r="J112" s="180">
        <v>42534.453999999998</v>
      </c>
    </row>
    <row r="113" spans="1:10" hidden="1" outlineLevel="1">
      <c r="A113" s="376">
        <v>2004</v>
      </c>
      <c r="B113" s="181">
        <v>273095.61499999999</v>
      </c>
      <c r="C113" s="180">
        <v>37.901000000000003</v>
      </c>
      <c r="D113" s="180">
        <v>541.21600000000001</v>
      </c>
      <c r="E113" s="180">
        <v>115602.072</v>
      </c>
      <c r="F113" s="180">
        <v>66674.103000000003</v>
      </c>
      <c r="G113" s="180">
        <v>910.78099999999995</v>
      </c>
      <c r="H113" s="180">
        <f t="shared" si="12"/>
        <v>89329.543000000005</v>
      </c>
      <c r="I113" s="180">
        <v>46749.909</v>
      </c>
      <c r="J113" s="180">
        <v>42579.633999999998</v>
      </c>
    </row>
    <row r="114" spans="1:10" hidden="1" outlineLevel="1">
      <c r="A114" s="376">
        <v>2005</v>
      </c>
      <c r="B114" s="181">
        <v>260198.73300000001</v>
      </c>
      <c r="C114" s="180">
        <v>40.738999999999997</v>
      </c>
      <c r="D114" s="180">
        <v>443.89400000000001</v>
      </c>
      <c r="E114" s="180">
        <v>111888.743</v>
      </c>
      <c r="F114" s="180">
        <v>60275.364000000001</v>
      </c>
      <c r="G114" s="180">
        <v>1961.3530000000001</v>
      </c>
      <c r="H114" s="180">
        <f t="shared" si="12"/>
        <v>85588.641000000003</v>
      </c>
      <c r="I114" s="180">
        <v>44367.919000000002</v>
      </c>
      <c r="J114" s="180">
        <v>41220.722000000002</v>
      </c>
    </row>
    <row r="115" spans="1:10" hidden="1" outlineLevel="1">
      <c r="A115" s="376">
        <v>2006</v>
      </c>
      <c r="B115" s="181">
        <v>270934.38500000001</v>
      </c>
      <c r="C115" s="180">
        <v>24.094000000000001</v>
      </c>
      <c r="D115" s="180">
        <v>500.09300000000002</v>
      </c>
      <c r="E115" s="180">
        <v>118573.65300000001</v>
      </c>
      <c r="F115" s="180">
        <v>58922.728000000003</v>
      </c>
      <c r="G115" s="180">
        <v>3535.578</v>
      </c>
      <c r="H115" s="180">
        <f t="shared" si="12"/>
        <v>89378.239000000001</v>
      </c>
      <c r="I115" s="180">
        <v>48415.5</v>
      </c>
      <c r="J115" s="180">
        <v>40962.739000000001</v>
      </c>
    </row>
    <row r="116" spans="1:10" hidden="1" outlineLevel="1">
      <c r="A116" s="376">
        <v>2007</v>
      </c>
      <c r="B116" s="181">
        <v>244131.92600000001</v>
      </c>
      <c r="C116" s="180">
        <v>14.353</v>
      </c>
      <c r="D116" s="180">
        <v>360.45400000000001</v>
      </c>
      <c r="E116" s="180">
        <v>94115.294999999998</v>
      </c>
      <c r="F116" s="180">
        <v>57035.773999999998</v>
      </c>
      <c r="G116" s="180">
        <v>3875.4639999999999</v>
      </c>
      <c r="H116" s="180">
        <f t="shared" si="12"/>
        <v>88730.585999999996</v>
      </c>
      <c r="I116" s="180">
        <v>47803.608999999997</v>
      </c>
      <c r="J116" s="180">
        <v>40926.976999999999</v>
      </c>
    </row>
    <row r="117" spans="1:10" hidden="1" outlineLevel="1">
      <c r="A117" s="376">
        <v>2008</v>
      </c>
      <c r="B117" s="181">
        <v>257072.04500000001</v>
      </c>
      <c r="C117" s="180">
        <v>7.5609999999999999</v>
      </c>
      <c r="D117" s="180">
        <v>773.89099999999996</v>
      </c>
      <c r="E117" s="180">
        <v>107453.878</v>
      </c>
      <c r="F117" s="180">
        <v>56530.616999999998</v>
      </c>
      <c r="G117" s="180">
        <v>3475.2629999999999</v>
      </c>
      <c r="H117" s="180">
        <f t="shared" si="12"/>
        <v>88830.835000000006</v>
      </c>
      <c r="I117" s="180">
        <v>48321.084000000003</v>
      </c>
      <c r="J117" s="180">
        <v>40509.750999999997</v>
      </c>
    </row>
    <row r="118" spans="1:10" hidden="1" outlineLevel="1">
      <c r="A118" s="376">
        <v>2009</v>
      </c>
      <c r="B118" s="181">
        <v>255415.47899999999</v>
      </c>
      <c r="C118" s="180">
        <v>3.073</v>
      </c>
      <c r="D118" s="180">
        <v>676.24900000000002</v>
      </c>
      <c r="E118" s="180">
        <v>97357.017000000007</v>
      </c>
      <c r="F118" s="180">
        <v>67349.138999999996</v>
      </c>
      <c r="G118" s="180">
        <v>3358.4409999999998</v>
      </c>
      <c r="H118" s="180">
        <f t="shared" si="12"/>
        <v>86671.56</v>
      </c>
      <c r="I118" s="180">
        <v>44092.428999999996</v>
      </c>
      <c r="J118" s="180">
        <v>42579.131000000001</v>
      </c>
    </row>
    <row r="119" spans="1:10" collapsed="1">
      <c r="A119" s="376">
        <v>2010</v>
      </c>
      <c r="B119" s="181">
        <v>255740.34700000001</v>
      </c>
      <c r="C119" s="180">
        <v>1.276</v>
      </c>
      <c r="D119" s="180">
        <v>687.65899999999999</v>
      </c>
      <c r="E119" s="180">
        <v>95150.289000000004</v>
      </c>
      <c r="F119" s="180">
        <v>63318.858</v>
      </c>
      <c r="G119" s="180">
        <v>3562.4540000000002</v>
      </c>
      <c r="H119" s="180">
        <f t="shared" si="12"/>
        <v>93019.811000000002</v>
      </c>
      <c r="I119" s="180">
        <v>51349.648999999998</v>
      </c>
      <c r="J119" s="180">
        <v>41670.161999999997</v>
      </c>
    </row>
    <row r="120" spans="1:10" hidden="1" outlineLevel="1">
      <c r="A120" s="376">
        <v>2011</v>
      </c>
      <c r="B120" s="181">
        <v>255565.125</v>
      </c>
      <c r="C120" s="180">
        <v>1.671</v>
      </c>
      <c r="D120" s="180">
        <v>623.63499999999999</v>
      </c>
      <c r="E120" s="180">
        <v>92083.955000000002</v>
      </c>
      <c r="F120" s="180">
        <v>64641.033000000003</v>
      </c>
      <c r="G120" s="180">
        <v>3792.5140000000001</v>
      </c>
      <c r="H120" s="180">
        <f t="shared" si="12"/>
        <v>94422.317999999999</v>
      </c>
      <c r="I120" s="180">
        <v>50485.053</v>
      </c>
      <c r="J120" s="180">
        <v>43937.264999999999</v>
      </c>
    </row>
    <row r="121" spans="1:10" hidden="1" outlineLevel="1">
      <c r="A121" s="376">
        <v>2012</v>
      </c>
      <c r="B121" s="181">
        <v>247540.31400000001</v>
      </c>
      <c r="C121" s="180">
        <v>2.2989999999999999</v>
      </c>
      <c r="D121" s="180">
        <v>564.35900000000004</v>
      </c>
      <c r="E121" s="180">
        <v>95116.07</v>
      </c>
      <c r="F121" s="180">
        <v>55056.332000000002</v>
      </c>
      <c r="G121" s="180">
        <v>4479.5950000000003</v>
      </c>
      <c r="H121" s="180">
        <f t="shared" si="12"/>
        <v>92321.657999999996</v>
      </c>
      <c r="I121" s="180">
        <v>49991.260999999999</v>
      </c>
      <c r="J121" s="180">
        <v>42330.396999999997</v>
      </c>
    </row>
    <row r="122" spans="1:10" hidden="1" outlineLevel="1">
      <c r="A122" s="376">
        <v>2013</v>
      </c>
      <c r="B122" s="181">
        <v>252023.45199999999</v>
      </c>
      <c r="C122" s="180">
        <v>1.514</v>
      </c>
      <c r="D122" s="180">
        <v>576.24699999999996</v>
      </c>
      <c r="E122" s="180">
        <v>97711.509000000005</v>
      </c>
      <c r="F122" s="180">
        <v>60747.317000000003</v>
      </c>
      <c r="G122" s="180">
        <v>4563.2259999999997</v>
      </c>
      <c r="H122" s="180">
        <f t="shared" si="12"/>
        <v>88423.638999999996</v>
      </c>
      <c r="I122" s="180">
        <v>49025.498</v>
      </c>
      <c r="J122" s="180">
        <v>39398.141000000003</v>
      </c>
    </row>
    <row r="123" spans="1:10" hidden="1" outlineLevel="1">
      <c r="A123" s="376">
        <v>2014</v>
      </c>
      <c r="B123" s="181">
        <v>251732.50599999999</v>
      </c>
      <c r="C123" s="180">
        <v>1.599</v>
      </c>
      <c r="D123" s="180">
        <v>446.99700000000001</v>
      </c>
      <c r="E123" s="180">
        <v>100109.291</v>
      </c>
      <c r="F123" s="180">
        <v>58710.072</v>
      </c>
      <c r="G123" s="180">
        <v>3891.82</v>
      </c>
      <c r="H123" s="180">
        <f t="shared" si="12"/>
        <v>88572.726999999999</v>
      </c>
      <c r="I123" s="180">
        <v>48699.917999999998</v>
      </c>
      <c r="J123" s="180">
        <v>39872.809000000001</v>
      </c>
    </row>
    <row r="124" spans="1:10" collapsed="1">
      <c r="A124" s="376">
        <v>2015</v>
      </c>
      <c r="B124" s="181">
        <v>241184.83</v>
      </c>
      <c r="C124" s="271">
        <v>0</v>
      </c>
      <c r="D124" s="180">
        <v>444.05</v>
      </c>
      <c r="E124" s="180">
        <v>95250.587</v>
      </c>
      <c r="F124" s="180">
        <v>51568.218999999997</v>
      </c>
      <c r="G124" s="180">
        <v>3840.076</v>
      </c>
      <c r="H124" s="180">
        <f t="shared" si="12"/>
        <v>90081.896999999997</v>
      </c>
      <c r="I124" s="180">
        <v>48353.32</v>
      </c>
      <c r="J124" s="180">
        <v>41728.576999999997</v>
      </c>
    </row>
    <row r="125" spans="1:10">
      <c r="A125" s="376">
        <v>2016</v>
      </c>
      <c r="B125" s="181">
        <v>244390.66800000001</v>
      </c>
      <c r="C125" s="271">
        <v>0</v>
      </c>
      <c r="D125" s="180">
        <v>424.65800000000002</v>
      </c>
      <c r="E125" s="180">
        <v>95424.476999999999</v>
      </c>
      <c r="F125" s="180">
        <v>54587.186000000002</v>
      </c>
      <c r="G125" s="180">
        <v>3988.953</v>
      </c>
      <c r="H125" s="180">
        <f t="shared" si="12"/>
        <v>89965.395000000004</v>
      </c>
      <c r="I125" s="180">
        <v>48413.703000000001</v>
      </c>
      <c r="J125" s="180">
        <v>41551.692000000003</v>
      </c>
    </row>
    <row r="126" spans="1:10">
      <c r="A126" s="376">
        <v>2017</v>
      </c>
      <c r="B126" s="181">
        <v>245597.01800000001</v>
      </c>
      <c r="C126" s="271">
        <v>0</v>
      </c>
      <c r="D126" s="180">
        <v>452.51900000000001</v>
      </c>
      <c r="E126" s="180">
        <v>96750.191999999995</v>
      </c>
      <c r="F126" s="180">
        <v>53994.497000000003</v>
      </c>
      <c r="G126" s="180">
        <v>4134.6660000000002</v>
      </c>
      <c r="H126" s="180">
        <f t="shared" si="12"/>
        <v>90265.144</v>
      </c>
      <c r="I126" s="180">
        <v>47584.927000000003</v>
      </c>
      <c r="J126" s="180">
        <v>42680.216999999997</v>
      </c>
    </row>
    <row r="127" spans="1:10">
      <c r="A127" s="451" t="s">
        <v>379</v>
      </c>
      <c r="B127" s="181">
        <v>249021.00700000001</v>
      </c>
      <c r="C127" s="271">
        <v>0</v>
      </c>
      <c r="D127" s="180">
        <v>472.21699999999998</v>
      </c>
      <c r="E127" s="180">
        <v>95280.566999999995</v>
      </c>
      <c r="F127" s="180">
        <v>55817.305999999997</v>
      </c>
      <c r="G127" s="180">
        <v>4606.8280000000004</v>
      </c>
      <c r="H127" s="180">
        <f t="shared" si="12"/>
        <v>92844.089000000007</v>
      </c>
      <c r="I127" s="180">
        <v>47523.322999999997</v>
      </c>
      <c r="J127" s="180">
        <v>45320.766000000003</v>
      </c>
    </row>
    <row r="128" spans="1:10">
      <c r="A128" s="451" t="s">
        <v>380</v>
      </c>
      <c r="B128" s="181">
        <v>246156.71100000001</v>
      </c>
      <c r="C128" s="271">
        <v>0</v>
      </c>
      <c r="D128" s="180">
        <v>381.40199999999999</v>
      </c>
      <c r="E128" s="180">
        <v>93833.111999999994</v>
      </c>
      <c r="F128" s="180">
        <v>54498.813999999998</v>
      </c>
      <c r="G128" s="180">
        <v>4646.6289999999999</v>
      </c>
      <c r="H128" s="180">
        <v>92796.754000000001</v>
      </c>
      <c r="I128" s="180">
        <v>46613.500999999997</v>
      </c>
      <c r="J128" s="180">
        <v>46183.252999999997</v>
      </c>
    </row>
    <row r="129" spans="1:10">
      <c r="A129" s="376"/>
      <c r="B129" s="178"/>
      <c r="C129" s="224"/>
      <c r="D129" s="224"/>
      <c r="E129" s="224"/>
      <c r="F129" s="224"/>
      <c r="G129" s="224"/>
      <c r="H129" s="224"/>
      <c r="I129" s="224"/>
      <c r="J129" s="224"/>
    </row>
    <row r="130" spans="1:10">
      <c r="A130" s="38"/>
      <c r="B130" s="583" t="s">
        <v>85</v>
      </c>
      <c r="C130" s="583"/>
      <c r="D130" s="583"/>
      <c r="E130" s="583"/>
      <c r="F130" s="583"/>
      <c r="G130" s="583"/>
      <c r="H130" s="583"/>
      <c r="I130" s="583"/>
      <c r="J130" s="583"/>
    </row>
    <row r="131" spans="1:10">
      <c r="A131" s="376">
        <v>1990</v>
      </c>
      <c r="B131" s="222">
        <v>100</v>
      </c>
      <c r="C131" s="271">
        <v>2.339</v>
      </c>
      <c r="D131" s="271">
        <v>10.725</v>
      </c>
      <c r="E131" s="271">
        <v>41.322000000000003</v>
      </c>
      <c r="F131" s="271">
        <v>10.196999999999999</v>
      </c>
      <c r="G131" s="271">
        <v>0.46800000000000003</v>
      </c>
      <c r="H131" s="271">
        <v>34.950000000000003</v>
      </c>
      <c r="I131" s="271">
        <v>17.771000000000001</v>
      </c>
      <c r="J131" s="271">
        <v>17.178999999999998</v>
      </c>
    </row>
    <row r="132" spans="1:10">
      <c r="A132" s="376">
        <v>2000</v>
      </c>
      <c r="B132" s="222">
        <v>100</v>
      </c>
      <c r="C132" s="271">
        <v>8.2000000000000003E-2</v>
      </c>
      <c r="D132" s="271">
        <v>0.40799999999999997</v>
      </c>
      <c r="E132" s="271">
        <v>46.868000000000002</v>
      </c>
      <c r="F132" s="271">
        <v>20.594000000000001</v>
      </c>
      <c r="G132" s="271">
        <v>0.01</v>
      </c>
      <c r="H132" s="271">
        <v>32.037999999999997</v>
      </c>
      <c r="I132" s="271">
        <v>16.553000000000001</v>
      </c>
      <c r="J132" s="271">
        <v>15.484999999999999</v>
      </c>
    </row>
    <row r="133" spans="1:10" hidden="1" outlineLevel="1">
      <c r="A133" s="376">
        <v>2001</v>
      </c>
      <c r="B133" s="222">
        <v>100</v>
      </c>
      <c r="C133" s="271">
        <v>8.5000000000000006E-2</v>
      </c>
      <c r="D133" s="271">
        <v>0.36099999999999999</v>
      </c>
      <c r="E133" s="271">
        <v>49.356000000000002</v>
      </c>
      <c r="F133" s="271">
        <v>21.93</v>
      </c>
      <c r="G133" s="271">
        <v>7.0000000000000001E-3</v>
      </c>
      <c r="H133" s="271">
        <v>28.26</v>
      </c>
      <c r="I133" s="271">
        <v>15.596</v>
      </c>
      <c r="J133" s="271">
        <v>12.664</v>
      </c>
    </row>
    <row r="134" spans="1:10" hidden="1" outlineLevel="1">
      <c r="A134" s="376">
        <v>2002</v>
      </c>
      <c r="B134" s="222">
        <v>100</v>
      </c>
      <c r="C134" s="271">
        <v>2.7E-2</v>
      </c>
      <c r="D134" s="271">
        <v>0.21299999999999999</v>
      </c>
      <c r="E134" s="271">
        <v>47.49</v>
      </c>
      <c r="F134" s="271">
        <v>23.51</v>
      </c>
      <c r="G134" s="271">
        <v>8.9999999999999993E-3</v>
      </c>
      <c r="H134" s="271">
        <v>28.751000000000001</v>
      </c>
      <c r="I134" s="271">
        <v>15.484</v>
      </c>
      <c r="J134" s="271">
        <v>13.266999999999999</v>
      </c>
    </row>
    <row r="135" spans="1:10" hidden="1" outlineLevel="1">
      <c r="A135" s="376">
        <v>2003</v>
      </c>
      <c r="B135" s="222">
        <v>100</v>
      </c>
      <c r="C135" s="271">
        <v>1.6E-2</v>
      </c>
      <c r="D135" s="271">
        <v>0.22800000000000001</v>
      </c>
      <c r="E135" s="271">
        <v>44.55</v>
      </c>
      <c r="F135" s="271">
        <v>22.777999999999999</v>
      </c>
      <c r="G135" s="271">
        <v>0.05</v>
      </c>
      <c r="H135" s="271">
        <v>32.378999999999998</v>
      </c>
      <c r="I135" s="271">
        <v>17.009</v>
      </c>
      <c r="J135" s="271">
        <v>15.369</v>
      </c>
    </row>
    <row r="136" spans="1:10" hidden="1" outlineLevel="1">
      <c r="A136" s="376">
        <v>2004</v>
      </c>
      <c r="B136" s="222">
        <v>100</v>
      </c>
      <c r="C136" s="271">
        <v>1.4E-2</v>
      </c>
      <c r="D136" s="271">
        <v>0.19800000000000001</v>
      </c>
      <c r="E136" s="271">
        <v>42.33</v>
      </c>
      <c r="F136" s="271">
        <v>24.414000000000001</v>
      </c>
      <c r="G136" s="271">
        <v>0.33400000000000002</v>
      </c>
      <c r="H136" s="271">
        <v>32.71</v>
      </c>
      <c r="I136" s="271">
        <v>17.119</v>
      </c>
      <c r="J136" s="271">
        <v>15.590999999999999</v>
      </c>
    </row>
    <row r="137" spans="1:10" hidden="1" outlineLevel="1">
      <c r="A137" s="376">
        <v>2005</v>
      </c>
      <c r="B137" s="222">
        <v>100</v>
      </c>
      <c r="C137" s="271">
        <v>1.6E-2</v>
      </c>
      <c r="D137" s="271">
        <v>0.17100000000000001</v>
      </c>
      <c r="E137" s="271">
        <v>43.000999999999998</v>
      </c>
      <c r="F137" s="271">
        <v>23.164999999999999</v>
      </c>
      <c r="G137" s="271">
        <v>0.754</v>
      </c>
      <c r="H137" s="271">
        <v>32.893999999999998</v>
      </c>
      <c r="I137" s="271">
        <v>17.052</v>
      </c>
      <c r="J137" s="271">
        <v>15.842000000000001</v>
      </c>
    </row>
    <row r="138" spans="1:10" hidden="1" outlineLevel="1">
      <c r="A138" s="376">
        <v>2006</v>
      </c>
      <c r="B138" s="222">
        <v>100</v>
      </c>
      <c r="C138" s="271">
        <v>8.9999999999999993E-3</v>
      </c>
      <c r="D138" s="271">
        <v>0.185</v>
      </c>
      <c r="E138" s="271">
        <v>43.765000000000001</v>
      </c>
      <c r="F138" s="271">
        <v>21.748000000000001</v>
      </c>
      <c r="G138" s="271">
        <v>1.3049999999999999</v>
      </c>
      <c r="H138" s="271">
        <v>32.988999999999997</v>
      </c>
      <c r="I138" s="271">
        <v>17.87</v>
      </c>
      <c r="J138" s="271">
        <v>15.119</v>
      </c>
    </row>
    <row r="139" spans="1:10" hidden="1" outlineLevel="1">
      <c r="A139" s="376">
        <v>2007</v>
      </c>
      <c r="B139" s="222">
        <v>100</v>
      </c>
      <c r="C139" s="271">
        <v>6.0000000000000001E-3</v>
      </c>
      <c r="D139" s="271">
        <v>0.14799999999999999</v>
      </c>
      <c r="E139" s="271">
        <v>38.551000000000002</v>
      </c>
      <c r="F139" s="271">
        <v>23.363</v>
      </c>
      <c r="G139" s="271">
        <v>1.587</v>
      </c>
      <c r="H139" s="271">
        <v>36.344999999999999</v>
      </c>
      <c r="I139" s="271">
        <v>19.581</v>
      </c>
      <c r="J139" s="271">
        <v>16.763999999999999</v>
      </c>
    </row>
    <row r="140" spans="1:10" hidden="1" outlineLevel="1">
      <c r="A140" s="376">
        <v>2008</v>
      </c>
      <c r="B140" s="222">
        <v>100</v>
      </c>
      <c r="C140" s="271">
        <v>3.0000000000000001E-3</v>
      </c>
      <c r="D140" s="271">
        <v>0.30099999999999999</v>
      </c>
      <c r="E140" s="271">
        <v>41.798999999999999</v>
      </c>
      <c r="F140" s="271">
        <v>21.99</v>
      </c>
      <c r="G140" s="271">
        <v>1.3520000000000001</v>
      </c>
      <c r="H140" s="271">
        <v>34.555</v>
      </c>
      <c r="I140" s="271">
        <v>18.797000000000001</v>
      </c>
      <c r="J140" s="271">
        <v>15.757999999999999</v>
      </c>
    </row>
    <row r="141" spans="1:10" hidden="1" outlineLevel="1">
      <c r="A141" s="376">
        <v>2009</v>
      </c>
      <c r="B141" s="222">
        <v>100</v>
      </c>
      <c r="C141" s="271">
        <v>1E-3</v>
      </c>
      <c r="D141" s="271">
        <v>0.26500000000000001</v>
      </c>
      <c r="E141" s="271">
        <v>38.116999999999997</v>
      </c>
      <c r="F141" s="271">
        <v>26.367999999999999</v>
      </c>
      <c r="G141" s="271">
        <v>1.3149999999999999</v>
      </c>
      <c r="H141" s="271">
        <v>33.933999999999997</v>
      </c>
      <c r="I141" s="271">
        <v>17.263000000000002</v>
      </c>
      <c r="J141" s="271">
        <v>16.670999999999999</v>
      </c>
    </row>
    <row r="142" spans="1:10" collapsed="1">
      <c r="A142" s="376">
        <v>2010</v>
      </c>
      <c r="B142" s="222">
        <v>100</v>
      </c>
      <c r="C142" s="271">
        <v>5.0000000000000001E-4</v>
      </c>
      <c r="D142" s="271">
        <v>0.26900000000000002</v>
      </c>
      <c r="E142" s="271">
        <v>37.206000000000003</v>
      </c>
      <c r="F142" s="271">
        <v>24.759</v>
      </c>
      <c r="G142" s="271">
        <v>1.393</v>
      </c>
      <c r="H142" s="271">
        <v>36.372999999999998</v>
      </c>
      <c r="I142" s="271">
        <v>20.079000000000001</v>
      </c>
      <c r="J142" s="271">
        <v>16.294</v>
      </c>
    </row>
    <row r="143" spans="1:10" hidden="1" outlineLevel="1">
      <c r="A143" s="376">
        <v>2011</v>
      </c>
      <c r="B143" s="222">
        <v>100</v>
      </c>
      <c r="C143" s="271">
        <v>1E-3</v>
      </c>
      <c r="D143" s="271">
        <v>0.24399999999999999</v>
      </c>
      <c r="E143" s="271">
        <v>36.031999999999996</v>
      </c>
      <c r="F143" s="271">
        <v>25.292999999999999</v>
      </c>
      <c r="G143" s="271">
        <v>1.484</v>
      </c>
      <c r="H143" s="271">
        <v>36.945999999999998</v>
      </c>
      <c r="I143" s="271">
        <v>19.754000000000001</v>
      </c>
      <c r="J143" s="271">
        <v>17.192</v>
      </c>
    </row>
    <row r="144" spans="1:10" hidden="1" outlineLevel="1">
      <c r="A144" s="376">
        <v>2012</v>
      </c>
      <c r="B144" s="222">
        <v>100</v>
      </c>
      <c r="C144" s="271">
        <v>1E-3</v>
      </c>
      <c r="D144" s="271">
        <v>0.22800000000000001</v>
      </c>
      <c r="E144" s="271">
        <v>38.423999999999999</v>
      </c>
      <c r="F144" s="271">
        <v>22.241</v>
      </c>
      <c r="G144" s="271">
        <v>1.81</v>
      </c>
      <c r="H144" s="271">
        <v>37.295999999999999</v>
      </c>
      <c r="I144" s="271">
        <v>20.195</v>
      </c>
      <c r="J144" s="271">
        <v>17.100000000000001</v>
      </c>
    </row>
    <row r="145" spans="1:10" hidden="1" outlineLevel="1">
      <c r="A145" s="376">
        <v>2013</v>
      </c>
      <c r="B145" s="222">
        <v>100</v>
      </c>
      <c r="C145" s="271">
        <v>1E-3</v>
      </c>
      <c r="D145" s="271">
        <v>0.22900000000000001</v>
      </c>
      <c r="E145" s="271">
        <v>38.771000000000001</v>
      </c>
      <c r="F145" s="271">
        <v>24.103999999999999</v>
      </c>
      <c r="G145" s="271">
        <v>1.8109999999999999</v>
      </c>
      <c r="H145" s="271">
        <v>35.085000000000001</v>
      </c>
      <c r="I145" s="271">
        <v>19.452999999999999</v>
      </c>
      <c r="J145" s="271">
        <v>15.632999999999999</v>
      </c>
    </row>
    <row r="146" spans="1:10" hidden="1" outlineLevel="1">
      <c r="A146" s="376">
        <v>2014</v>
      </c>
      <c r="B146" s="222">
        <v>100</v>
      </c>
      <c r="C146" s="271">
        <v>1E-3</v>
      </c>
      <c r="D146" s="271">
        <v>0.17799999999999999</v>
      </c>
      <c r="E146" s="271">
        <v>39.768000000000001</v>
      </c>
      <c r="F146" s="271">
        <v>23.321999999999999</v>
      </c>
      <c r="G146" s="271">
        <v>1.546</v>
      </c>
      <c r="H146" s="271">
        <v>35.185000000000002</v>
      </c>
      <c r="I146" s="271">
        <v>19.346</v>
      </c>
      <c r="J146" s="271">
        <v>15.839</v>
      </c>
    </row>
    <row r="147" spans="1:10" hidden="1" outlineLevel="1">
      <c r="A147" s="376">
        <v>2015</v>
      </c>
      <c r="B147" s="222">
        <v>100</v>
      </c>
      <c r="C147" s="271">
        <v>0</v>
      </c>
      <c r="D147" s="271">
        <v>0.184</v>
      </c>
      <c r="E147" s="271">
        <v>39.493000000000002</v>
      </c>
      <c r="F147" s="271">
        <v>21.381</v>
      </c>
      <c r="G147" s="271">
        <v>1.5920000000000001</v>
      </c>
      <c r="H147" s="271">
        <v>37.35</v>
      </c>
      <c r="I147" s="271">
        <v>20.047999999999998</v>
      </c>
      <c r="J147" s="271">
        <v>17.300999999999998</v>
      </c>
    </row>
    <row r="148" spans="1:10" hidden="1" outlineLevel="1">
      <c r="A148" s="376">
        <v>2016</v>
      </c>
      <c r="B148" s="222">
        <v>100</v>
      </c>
      <c r="C148" s="271">
        <v>0</v>
      </c>
      <c r="D148" s="271">
        <v>0.17399999999999999</v>
      </c>
      <c r="E148" s="271">
        <v>39.045999999999999</v>
      </c>
      <c r="F148" s="271">
        <v>22.335999999999999</v>
      </c>
      <c r="G148" s="271">
        <v>1.6319999999999999</v>
      </c>
      <c r="H148" s="271">
        <v>36.811999999999998</v>
      </c>
      <c r="I148" s="271">
        <v>19.809999999999999</v>
      </c>
      <c r="J148" s="271">
        <v>17.001999999999999</v>
      </c>
    </row>
    <row r="149" spans="1:10" hidden="1" outlineLevel="1">
      <c r="A149" s="376">
        <v>2017</v>
      </c>
      <c r="B149" s="222">
        <v>100</v>
      </c>
      <c r="C149" s="271">
        <v>0</v>
      </c>
      <c r="D149" s="271">
        <v>0.184</v>
      </c>
      <c r="E149" s="271">
        <v>39.393999999999998</v>
      </c>
      <c r="F149" s="271">
        <v>21.984999999999999</v>
      </c>
      <c r="G149" s="271">
        <v>1.6839999999999999</v>
      </c>
      <c r="H149" s="271">
        <v>36.753</v>
      </c>
      <c r="I149" s="271">
        <v>19.375</v>
      </c>
      <c r="J149" s="271">
        <v>17.378</v>
      </c>
    </row>
    <row r="150" spans="1:10" collapsed="1">
      <c r="A150" s="451" t="s">
        <v>379</v>
      </c>
      <c r="B150" s="222">
        <v>100</v>
      </c>
      <c r="C150" s="271">
        <v>0</v>
      </c>
      <c r="D150" s="271">
        <v>0.19</v>
      </c>
      <c r="E150" s="271">
        <v>38.262</v>
      </c>
      <c r="F150" s="271">
        <v>22.414999999999999</v>
      </c>
      <c r="G150" s="271">
        <v>1.85</v>
      </c>
      <c r="H150" s="271">
        <v>37.283999999999999</v>
      </c>
      <c r="I150" s="271">
        <v>19.084</v>
      </c>
      <c r="J150" s="271">
        <v>18.2</v>
      </c>
    </row>
    <row r="151" spans="1:10">
      <c r="A151" s="451" t="s">
        <v>380</v>
      </c>
      <c r="B151" s="222">
        <v>100</v>
      </c>
      <c r="C151" s="271">
        <v>0</v>
      </c>
      <c r="D151" s="271">
        <v>0.155</v>
      </c>
      <c r="E151" s="271">
        <v>38.119</v>
      </c>
      <c r="F151" s="271">
        <v>22.14</v>
      </c>
      <c r="G151" s="271">
        <v>1.8879999999999999</v>
      </c>
      <c r="H151" s="271">
        <v>37.698</v>
      </c>
      <c r="I151" s="271">
        <v>18.937000000000001</v>
      </c>
      <c r="J151" s="271">
        <v>18.762</v>
      </c>
    </row>
    <row r="152" spans="1:10">
      <c r="A152" s="38"/>
      <c r="B152" s="38"/>
      <c r="C152" s="38"/>
      <c r="D152" s="38"/>
      <c r="E152" s="38"/>
      <c r="F152" s="38"/>
      <c r="G152" s="38"/>
      <c r="H152" s="38"/>
      <c r="I152" s="38"/>
      <c r="J152" s="38"/>
    </row>
    <row r="153" spans="1:10">
      <c r="A153" s="38"/>
      <c r="B153" s="583" t="s">
        <v>160</v>
      </c>
      <c r="C153" s="583"/>
      <c r="D153" s="583"/>
      <c r="E153" s="583"/>
      <c r="F153" s="583"/>
      <c r="G153" s="583"/>
      <c r="H153" s="583"/>
      <c r="I153" s="583"/>
      <c r="J153" s="583"/>
    </row>
    <row r="154" spans="1:10">
      <c r="A154" s="376">
        <v>2000</v>
      </c>
      <c r="B154" s="271">
        <v>3.5489999999999999</v>
      </c>
      <c r="C154" s="271">
        <v>-96.38</v>
      </c>
      <c r="D154" s="271">
        <v>-96.063000000000002</v>
      </c>
      <c r="E154" s="271">
        <v>17.448</v>
      </c>
      <c r="F154" s="271">
        <v>109.13</v>
      </c>
      <c r="G154" s="271">
        <v>-97.762</v>
      </c>
      <c r="H154" s="271">
        <v>-5.0780000000000003</v>
      </c>
      <c r="I154" s="271">
        <v>-3.548</v>
      </c>
      <c r="J154" s="271">
        <v>-6.66</v>
      </c>
    </row>
    <row r="155" spans="1:10" hidden="1" outlineLevel="1">
      <c r="A155" s="376">
        <v>2001</v>
      </c>
      <c r="B155" s="271">
        <v>-1.0980000000000001</v>
      </c>
      <c r="C155" s="271">
        <v>-96.415000000000006</v>
      </c>
      <c r="D155" s="271">
        <v>-96.668000000000006</v>
      </c>
      <c r="E155" s="271">
        <v>18.132999999999999</v>
      </c>
      <c r="F155" s="271">
        <v>112.70699999999999</v>
      </c>
      <c r="G155" s="271">
        <v>-98.472999999999999</v>
      </c>
      <c r="H155" s="271">
        <v>-20.027999999999999</v>
      </c>
      <c r="I155" s="271">
        <v>-13.202</v>
      </c>
      <c r="J155" s="271">
        <v>-27.088999999999999</v>
      </c>
    </row>
    <row r="156" spans="1:10" hidden="1" outlineLevel="1">
      <c r="A156" s="376">
        <v>2002</v>
      </c>
      <c r="B156" s="271">
        <v>-3.6349999999999998</v>
      </c>
      <c r="C156" s="271">
        <v>-98.906000000000006</v>
      </c>
      <c r="D156" s="271">
        <v>-98.09</v>
      </c>
      <c r="E156" s="271">
        <v>10.749000000000001</v>
      </c>
      <c r="F156" s="271">
        <v>122.182</v>
      </c>
      <c r="G156" s="271">
        <v>-98.066999999999993</v>
      </c>
      <c r="H156" s="271">
        <v>-20.725999999999999</v>
      </c>
      <c r="I156" s="271">
        <v>-16.033999999999999</v>
      </c>
      <c r="J156" s="271">
        <v>-25.58</v>
      </c>
    </row>
    <row r="157" spans="1:10" hidden="1" outlineLevel="1">
      <c r="A157" s="376">
        <v>2003</v>
      </c>
      <c r="B157" s="271">
        <v>-0.90500000000000003</v>
      </c>
      <c r="C157" s="271">
        <v>-99.343000000000004</v>
      </c>
      <c r="D157" s="271">
        <v>-97.891999999999996</v>
      </c>
      <c r="E157" s="271">
        <v>6.8369999999999997</v>
      </c>
      <c r="F157" s="271">
        <v>121.358</v>
      </c>
      <c r="G157" s="271">
        <v>-89.393000000000001</v>
      </c>
      <c r="H157" s="271">
        <v>-8.1940000000000008</v>
      </c>
      <c r="I157" s="271">
        <v>-5.1520000000000001</v>
      </c>
      <c r="J157" s="271">
        <v>-11.340999999999999</v>
      </c>
    </row>
    <row r="158" spans="1:10" hidden="1" outlineLevel="1">
      <c r="A158" s="376">
        <v>2004</v>
      </c>
      <c r="B158" s="271">
        <v>-2.2120000000000002</v>
      </c>
      <c r="C158" s="271">
        <v>-99.42</v>
      </c>
      <c r="D158" s="271">
        <v>-98.192999999999998</v>
      </c>
      <c r="E158" s="271">
        <v>0.17499999999999999</v>
      </c>
      <c r="F158" s="271">
        <v>134.13200000000001</v>
      </c>
      <c r="G158" s="271">
        <v>-30.283999999999999</v>
      </c>
      <c r="H158" s="271">
        <v>-8.4779999999999998</v>
      </c>
      <c r="I158" s="271">
        <v>-5.8019999999999996</v>
      </c>
      <c r="J158" s="271">
        <v>-11.247</v>
      </c>
    </row>
    <row r="159" spans="1:10" hidden="1" outlineLevel="1">
      <c r="A159" s="376">
        <v>2005</v>
      </c>
      <c r="B159" s="271">
        <v>-6.83</v>
      </c>
      <c r="C159" s="271">
        <v>-99.376000000000005</v>
      </c>
      <c r="D159" s="271">
        <v>-98.518000000000001</v>
      </c>
      <c r="E159" s="271">
        <v>-3.0430000000000001</v>
      </c>
      <c r="F159" s="271">
        <v>111.66200000000001</v>
      </c>
      <c r="G159" s="271">
        <v>50.131999999999998</v>
      </c>
      <c r="H159" s="271">
        <v>-12.311</v>
      </c>
      <c r="I159" s="271">
        <v>-10.601000000000001</v>
      </c>
      <c r="J159" s="271">
        <v>-14.079000000000001</v>
      </c>
    </row>
    <row r="160" spans="1:10" hidden="1" outlineLevel="1">
      <c r="A160" s="376">
        <v>2006</v>
      </c>
      <c r="B160" s="271">
        <v>-2.9860000000000002</v>
      </c>
      <c r="C160" s="271">
        <v>-99.631</v>
      </c>
      <c r="D160" s="271">
        <v>-98.33</v>
      </c>
      <c r="E160" s="271">
        <v>2.75</v>
      </c>
      <c r="F160" s="271">
        <v>106.91200000000001</v>
      </c>
      <c r="G160" s="271">
        <v>170.63200000000001</v>
      </c>
      <c r="H160" s="271">
        <v>-8.4280000000000008</v>
      </c>
      <c r="I160" s="271">
        <v>-2.4460000000000002</v>
      </c>
      <c r="J160" s="271">
        <v>-14.617000000000001</v>
      </c>
    </row>
    <row r="161" spans="1:10" hidden="1" outlineLevel="1">
      <c r="A161" s="376">
        <v>2007</v>
      </c>
      <c r="B161" s="271">
        <v>-12.583</v>
      </c>
      <c r="C161" s="271">
        <v>-99.78</v>
      </c>
      <c r="D161" s="271">
        <v>-98.796999999999997</v>
      </c>
      <c r="E161" s="271">
        <v>-18.445</v>
      </c>
      <c r="F161" s="271">
        <v>100.286</v>
      </c>
      <c r="G161" s="271">
        <v>196.648</v>
      </c>
      <c r="H161" s="271">
        <v>-9.0920000000000005</v>
      </c>
      <c r="I161" s="271">
        <v>-3.6789999999999998</v>
      </c>
      <c r="J161" s="271">
        <v>-14.691000000000001</v>
      </c>
    </row>
    <row r="162" spans="1:10" hidden="1" outlineLevel="1">
      <c r="A162" s="376">
        <v>2008</v>
      </c>
      <c r="B162" s="271">
        <v>-7.9489999999999998</v>
      </c>
      <c r="C162" s="271">
        <v>-99.884</v>
      </c>
      <c r="D162" s="271">
        <v>-97.415999999999997</v>
      </c>
      <c r="E162" s="271">
        <v>-6.8860000000000001</v>
      </c>
      <c r="F162" s="271">
        <v>98.512</v>
      </c>
      <c r="G162" s="271">
        <v>166.01499999999999</v>
      </c>
      <c r="H162" s="271">
        <v>-8.9890000000000008</v>
      </c>
      <c r="I162" s="271">
        <v>-2.6360000000000001</v>
      </c>
      <c r="J162" s="271">
        <v>-15.561</v>
      </c>
    </row>
    <row r="163" spans="1:10" hidden="1" outlineLevel="1">
      <c r="A163" s="376">
        <v>2009</v>
      </c>
      <c r="B163" s="271">
        <v>-8.5429999999999993</v>
      </c>
      <c r="C163" s="271">
        <v>-99.953000000000003</v>
      </c>
      <c r="D163" s="271">
        <v>-97.742000000000004</v>
      </c>
      <c r="E163" s="271">
        <v>-15.635</v>
      </c>
      <c r="F163" s="271">
        <v>136.50200000000001</v>
      </c>
      <c r="G163" s="271">
        <v>157.07300000000001</v>
      </c>
      <c r="H163" s="271">
        <v>-11.201000000000001</v>
      </c>
      <c r="I163" s="271">
        <v>-11.157</v>
      </c>
      <c r="J163" s="271">
        <v>-11.247999999999999</v>
      </c>
    </row>
    <row r="164" spans="1:10" collapsed="1">
      <c r="A164" s="376">
        <v>2010</v>
      </c>
      <c r="B164" s="271">
        <v>-8.4260000000000002</v>
      </c>
      <c r="C164" s="271">
        <v>-99.98</v>
      </c>
      <c r="D164" s="271">
        <v>-97.703999999999994</v>
      </c>
      <c r="E164" s="271">
        <v>-17.547999999999998</v>
      </c>
      <c r="F164" s="271">
        <v>122.35</v>
      </c>
      <c r="G164" s="271">
        <v>172.68899999999999</v>
      </c>
      <c r="H164" s="271">
        <v>-4.6970000000000001</v>
      </c>
      <c r="I164" s="271">
        <v>3.4660000000000002</v>
      </c>
      <c r="J164" s="271">
        <v>-13.141999999999999</v>
      </c>
    </row>
    <row r="165" spans="1:10" hidden="1" outlineLevel="1">
      <c r="A165" s="376">
        <v>2011</v>
      </c>
      <c r="B165" s="271">
        <v>-8.4890000000000008</v>
      </c>
      <c r="C165" s="271">
        <v>-99.974000000000004</v>
      </c>
      <c r="D165" s="271">
        <v>-97.918000000000006</v>
      </c>
      <c r="E165" s="271">
        <v>-20.204999999999998</v>
      </c>
      <c r="F165" s="271">
        <v>126.99299999999999</v>
      </c>
      <c r="G165" s="271">
        <v>190.29900000000001</v>
      </c>
      <c r="H165" s="271">
        <v>-3.26</v>
      </c>
      <c r="I165" s="271">
        <v>1.724</v>
      </c>
      <c r="J165" s="271">
        <v>-8.4169999999999998</v>
      </c>
    </row>
    <row r="166" spans="1:10" hidden="1" outlineLevel="1">
      <c r="A166" s="376">
        <v>2012</v>
      </c>
      <c r="B166" s="271">
        <v>-11.363</v>
      </c>
      <c r="C166" s="271">
        <v>-99.965000000000003</v>
      </c>
      <c r="D166" s="271">
        <v>-98.116</v>
      </c>
      <c r="E166" s="271">
        <v>-17.577000000000002</v>
      </c>
      <c r="F166" s="271">
        <v>93.334999999999994</v>
      </c>
      <c r="G166" s="271">
        <v>242.892</v>
      </c>
      <c r="H166" s="271">
        <v>-5.4130000000000003</v>
      </c>
      <c r="I166" s="271">
        <v>0.72899999999999998</v>
      </c>
      <c r="J166" s="271">
        <v>-11.766</v>
      </c>
    </row>
    <row r="167" spans="1:10" hidden="1" outlineLevel="1">
      <c r="A167" s="376">
        <v>2013</v>
      </c>
      <c r="B167" s="271">
        <v>-9.7569999999999997</v>
      </c>
      <c r="C167" s="271">
        <v>-99.977000000000004</v>
      </c>
      <c r="D167" s="271">
        <v>-98.075999999999993</v>
      </c>
      <c r="E167" s="271">
        <v>-15.327999999999999</v>
      </c>
      <c r="F167" s="271">
        <v>113.319</v>
      </c>
      <c r="G167" s="271">
        <v>249.29300000000001</v>
      </c>
      <c r="H167" s="271">
        <v>-9.4060000000000006</v>
      </c>
      <c r="I167" s="271">
        <v>-1.2170000000000001</v>
      </c>
      <c r="J167" s="271">
        <v>-17.878</v>
      </c>
    </row>
    <row r="168" spans="1:10" hidden="1" outlineLevel="1">
      <c r="A168" s="376">
        <v>2014</v>
      </c>
      <c r="B168" s="271">
        <v>-9.8610000000000007</v>
      </c>
      <c r="C168" s="271">
        <v>-99.975999999999999</v>
      </c>
      <c r="D168" s="271">
        <v>-98.507999999999996</v>
      </c>
      <c r="E168" s="271">
        <v>-13.25</v>
      </c>
      <c r="F168" s="271">
        <v>106.16500000000001</v>
      </c>
      <c r="G168" s="271">
        <v>197.9</v>
      </c>
      <c r="H168" s="271">
        <v>-9.2539999999999996</v>
      </c>
      <c r="I168" s="271">
        <v>-1.873</v>
      </c>
      <c r="J168" s="271">
        <v>-16.888999999999999</v>
      </c>
    </row>
    <row r="169" spans="1:10" hidden="1" outlineLevel="1">
      <c r="A169" s="376">
        <v>2015</v>
      </c>
      <c r="B169" s="271">
        <v>-13.638</v>
      </c>
      <c r="C169" s="271">
        <v>-100</v>
      </c>
      <c r="D169" s="271">
        <v>-98.516999999999996</v>
      </c>
      <c r="E169" s="271">
        <v>-17.460999999999999</v>
      </c>
      <c r="F169" s="271">
        <v>81.085999999999999</v>
      </c>
      <c r="G169" s="271">
        <v>193.94</v>
      </c>
      <c r="H169" s="271">
        <v>-7.7069999999999999</v>
      </c>
      <c r="I169" s="271">
        <v>-2.5710000000000002</v>
      </c>
      <c r="J169" s="271">
        <v>-13.021000000000001</v>
      </c>
    </row>
    <row r="170" spans="1:10" hidden="1" outlineLevel="1">
      <c r="A170" s="376">
        <v>2016</v>
      </c>
      <c r="B170" s="271">
        <v>-12.49</v>
      </c>
      <c r="C170" s="271">
        <v>-100</v>
      </c>
      <c r="D170" s="271">
        <v>-98.581999999999994</v>
      </c>
      <c r="E170" s="271">
        <v>-17.309999999999999</v>
      </c>
      <c r="F170" s="271">
        <v>91.688000000000002</v>
      </c>
      <c r="G170" s="271">
        <v>205.33500000000001</v>
      </c>
      <c r="H170" s="271">
        <v>-7.827</v>
      </c>
      <c r="I170" s="271">
        <v>-2.4489999999999998</v>
      </c>
      <c r="J170" s="271">
        <v>-13.388999999999999</v>
      </c>
    </row>
    <row r="171" spans="1:10" hidden="1" outlineLevel="1">
      <c r="A171" s="376">
        <v>2017</v>
      </c>
      <c r="B171" s="271">
        <v>-12.058</v>
      </c>
      <c r="C171" s="271">
        <v>-100</v>
      </c>
      <c r="D171" s="271">
        <v>-98.489000000000004</v>
      </c>
      <c r="E171" s="271">
        <v>-16.161000000000001</v>
      </c>
      <c r="F171" s="271">
        <v>89.605999999999995</v>
      </c>
      <c r="G171" s="271">
        <v>216.489</v>
      </c>
      <c r="H171" s="271">
        <v>-7.52</v>
      </c>
      <c r="I171" s="271">
        <v>-4.1189999999999998</v>
      </c>
      <c r="J171" s="271">
        <v>-11.037000000000001</v>
      </c>
    </row>
    <row r="172" spans="1:10" collapsed="1">
      <c r="A172" s="451" t="s">
        <v>379</v>
      </c>
      <c r="B172" s="271">
        <v>-10.832000000000001</v>
      </c>
      <c r="C172" s="271">
        <v>-100</v>
      </c>
      <c r="D172" s="271">
        <v>-98.423000000000002</v>
      </c>
      <c r="E172" s="271">
        <v>-17.434999999999999</v>
      </c>
      <c r="F172" s="271">
        <v>96.007000000000005</v>
      </c>
      <c r="G172" s="271">
        <v>252.631</v>
      </c>
      <c r="H172" s="271">
        <v>-4.8769999999999998</v>
      </c>
      <c r="I172" s="271">
        <v>-4.2439999999999998</v>
      </c>
      <c r="J172" s="271">
        <v>-5.5330000000000004</v>
      </c>
    </row>
    <row r="173" spans="1:10">
      <c r="A173" s="451" t="s">
        <v>380</v>
      </c>
      <c r="B173" s="271">
        <v>-11.858000000000001</v>
      </c>
      <c r="C173" s="271">
        <v>-100</v>
      </c>
      <c r="D173" s="271">
        <v>-98.727000000000004</v>
      </c>
      <c r="E173" s="271">
        <v>-18.689</v>
      </c>
      <c r="F173" s="271">
        <v>91.376999999999995</v>
      </c>
      <c r="G173" s="271">
        <v>255.67699999999999</v>
      </c>
      <c r="H173" s="271">
        <v>-4.9260000000000002</v>
      </c>
      <c r="I173" s="271">
        <v>-6.077</v>
      </c>
      <c r="J173" s="271">
        <v>-3.7349999999999999</v>
      </c>
    </row>
    <row r="174" spans="1:10">
      <c r="A174" s="38"/>
      <c r="B174" s="38"/>
      <c r="C174" s="38"/>
      <c r="D174" s="38"/>
      <c r="E174" s="38"/>
      <c r="F174" s="38"/>
      <c r="G174" s="38"/>
      <c r="H174" s="38"/>
      <c r="I174" s="38"/>
      <c r="J174" s="38"/>
    </row>
    <row r="175" spans="1:10">
      <c r="A175" s="38"/>
      <c r="B175" s="583" t="s">
        <v>161</v>
      </c>
      <c r="C175" s="583"/>
      <c r="D175" s="583"/>
      <c r="E175" s="583"/>
      <c r="F175" s="583"/>
      <c r="G175" s="583"/>
      <c r="H175" s="583"/>
      <c r="I175" s="583"/>
      <c r="J175" s="583"/>
    </row>
    <row r="176" spans="1:10" hidden="1" outlineLevel="1">
      <c r="A176" s="376">
        <v>2000</v>
      </c>
      <c r="B176" s="271">
        <v>3.403</v>
      </c>
      <c r="C176" s="271">
        <v>-30.352</v>
      </c>
      <c r="D176" s="271">
        <v>-21.693999999999999</v>
      </c>
      <c r="E176" s="271">
        <v>-1.333</v>
      </c>
      <c r="F176" s="271">
        <v>8.0299999999999994</v>
      </c>
      <c r="G176" s="271">
        <v>-14.734</v>
      </c>
      <c r="H176" s="271">
        <v>8.625</v>
      </c>
      <c r="I176" s="271">
        <v>1.774</v>
      </c>
      <c r="J176" s="271">
        <v>17.047999999999998</v>
      </c>
    </row>
    <row r="177" spans="1:10" hidden="1" outlineLevel="1">
      <c r="A177" s="376">
        <v>2001</v>
      </c>
      <c r="B177" s="271">
        <v>-4.4870000000000001</v>
      </c>
      <c r="C177" s="271">
        <v>-0.97399999999999998</v>
      </c>
      <c r="D177" s="271">
        <v>-15.379</v>
      </c>
      <c r="E177" s="271">
        <v>0.58399999999999996</v>
      </c>
      <c r="F177" s="271">
        <v>1.71</v>
      </c>
      <c r="G177" s="271">
        <v>-31.777999999999999</v>
      </c>
      <c r="H177" s="271">
        <v>-15.75</v>
      </c>
      <c r="I177" s="271">
        <v>-10.009</v>
      </c>
      <c r="J177" s="271">
        <v>-21.885999999999999</v>
      </c>
    </row>
    <row r="178" spans="1:10" hidden="1" outlineLevel="1">
      <c r="A178" s="376">
        <v>2002</v>
      </c>
      <c r="B178" s="271">
        <v>-2.5659999999999998</v>
      </c>
      <c r="C178" s="271">
        <v>-69.477000000000004</v>
      </c>
      <c r="D178" s="271">
        <v>-42.673000000000002</v>
      </c>
      <c r="E178" s="271">
        <v>-6.2510000000000003</v>
      </c>
      <c r="F178" s="271">
        <v>4.4550000000000001</v>
      </c>
      <c r="G178" s="271">
        <v>26.606999999999999</v>
      </c>
      <c r="H178" s="271">
        <v>-0.873</v>
      </c>
      <c r="I178" s="271">
        <v>-3.262</v>
      </c>
      <c r="J178" s="271">
        <v>2.0699999999999998</v>
      </c>
    </row>
    <row r="179" spans="1:10" hidden="1" outlineLevel="1">
      <c r="A179" s="376">
        <v>2003</v>
      </c>
      <c r="B179" s="271">
        <v>2.8340000000000001</v>
      </c>
      <c r="C179" s="271">
        <v>-39.920999999999999</v>
      </c>
      <c r="D179" s="271">
        <v>10.340999999999999</v>
      </c>
      <c r="E179" s="271">
        <v>-3.5329999999999999</v>
      </c>
      <c r="F179" s="271">
        <v>-0.371</v>
      </c>
      <c r="G179" s="271">
        <v>448.71100000000001</v>
      </c>
      <c r="H179" s="271">
        <v>15.808</v>
      </c>
      <c r="I179" s="271">
        <v>12.96</v>
      </c>
      <c r="J179" s="271">
        <v>19.132999999999999</v>
      </c>
    </row>
    <row r="180" spans="1:10" hidden="1" outlineLevel="1">
      <c r="A180" s="376">
        <v>2004</v>
      </c>
      <c r="B180" s="271">
        <v>-1.319</v>
      </c>
      <c r="C180" s="271">
        <v>-11.734999999999999</v>
      </c>
      <c r="D180" s="271">
        <v>-14.266</v>
      </c>
      <c r="E180" s="271">
        <v>-6.2359999999999998</v>
      </c>
      <c r="F180" s="271">
        <v>5.7709999999999999</v>
      </c>
      <c r="G180" s="271">
        <v>557.29</v>
      </c>
      <c r="H180" s="271">
        <v>-0.309</v>
      </c>
      <c r="I180" s="271">
        <v>-0.68500000000000005</v>
      </c>
      <c r="J180" s="271">
        <v>0.106</v>
      </c>
    </row>
    <row r="181" spans="1:10" hidden="1" outlineLevel="1">
      <c r="A181" s="376">
        <v>2005</v>
      </c>
      <c r="B181" s="271">
        <v>-4.7220000000000004</v>
      </c>
      <c r="C181" s="271">
        <v>7.4880000000000004</v>
      </c>
      <c r="D181" s="271">
        <v>-17.981999999999999</v>
      </c>
      <c r="E181" s="271">
        <v>-3.2120000000000002</v>
      </c>
      <c r="F181" s="271">
        <v>-9.5969999999999995</v>
      </c>
      <c r="G181" s="271">
        <v>115.348</v>
      </c>
      <c r="H181" s="271">
        <v>-4.1879999999999997</v>
      </c>
      <c r="I181" s="271">
        <v>-5.0949999999999998</v>
      </c>
      <c r="J181" s="271">
        <v>-3.1909999999999998</v>
      </c>
    </row>
    <row r="182" spans="1:10" hidden="1" outlineLevel="1">
      <c r="A182" s="376">
        <v>2006</v>
      </c>
      <c r="B182" s="271">
        <v>4.1260000000000003</v>
      </c>
      <c r="C182" s="271">
        <v>-40.857999999999997</v>
      </c>
      <c r="D182" s="271">
        <v>12.66</v>
      </c>
      <c r="E182" s="271">
        <v>5.9749999999999996</v>
      </c>
      <c r="F182" s="271">
        <v>-2.2440000000000002</v>
      </c>
      <c r="G182" s="271">
        <v>80.262</v>
      </c>
      <c r="H182" s="271">
        <v>4.4279999999999999</v>
      </c>
      <c r="I182" s="271">
        <v>9.1229999999999993</v>
      </c>
      <c r="J182" s="271">
        <v>-0.626</v>
      </c>
    </row>
    <row r="183" spans="1:10" hidden="1" outlineLevel="1">
      <c r="A183" s="376">
        <v>2007</v>
      </c>
      <c r="B183" s="271">
        <v>-9.8930000000000007</v>
      </c>
      <c r="C183" s="271">
        <v>-40.429000000000002</v>
      </c>
      <c r="D183" s="271">
        <v>-27.922999999999998</v>
      </c>
      <c r="E183" s="271">
        <v>-20.626999999999999</v>
      </c>
      <c r="F183" s="271">
        <v>-3.202</v>
      </c>
      <c r="G183" s="271">
        <v>9.6129999999999995</v>
      </c>
      <c r="H183" s="271">
        <v>-0.72499999999999998</v>
      </c>
      <c r="I183" s="271">
        <v>-1.264</v>
      </c>
      <c r="J183" s="271">
        <v>-8.6999999999999994E-2</v>
      </c>
    </row>
    <row r="184" spans="1:10" hidden="1" outlineLevel="1">
      <c r="A184" s="376">
        <v>2008</v>
      </c>
      <c r="B184" s="271">
        <v>5.3</v>
      </c>
      <c r="C184" s="271">
        <v>-47.320999999999998</v>
      </c>
      <c r="D184" s="271">
        <v>114.699</v>
      </c>
      <c r="E184" s="271">
        <v>14.173</v>
      </c>
      <c r="F184" s="271">
        <v>-0.88600000000000001</v>
      </c>
      <c r="G184" s="271">
        <v>-10.327</v>
      </c>
      <c r="H184" s="271">
        <v>0.113</v>
      </c>
      <c r="I184" s="271">
        <v>1.083</v>
      </c>
      <c r="J184" s="271">
        <v>-1.0189999999999999</v>
      </c>
    </row>
    <row r="185" spans="1:10" hidden="1" outlineLevel="1">
      <c r="A185" s="376">
        <v>2009</v>
      </c>
      <c r="B185" s="271">
        <v>-0.64400000000000002</v>
      </c>
      <c r="C185" s="271">
        <v>-59.356999999999999</v>
      </c>
      <c r="D185" s="271">
        <v>-12.617000000000001</v>
      </c>
      <c r="E185" s="271">
        <v>-9.3960000000000008</v>
      </c>
      <c r="F185" s="271">
        <v>19.137</v>
      </c>
      <c r="G185" s="271">
        <v>-3.3620000000000001</v>
      </c>
      <c r="H185" s="271">
        <v>-2.431</v>
      </c>
      <c r="I185" s="271">
        <v>-8.7509999999999994</v>
      </c>
      <c r="J185" s="271">
        <v>5.1079999999999997</v>
      </c>
    </row>
    <row r="186" spans="1:10" hidden="1" outlineLevel="1">
      <c r="A186" s="376">
        <v>2010</v>
      </c>
      <c r="B186" s="271">
        <v>0.127</v>
      </c>
      <c r="C186" s="271">
        <v>-58.476999999999997</v>
      </c>
      <c r="D186" s="271">
        <v>1.6870000000000001</v>
      </c>
      <c r="E186" s="271">
        <v>-2.2669999999999999</v>
      </c>
      <c r="F186" s="271">
        <v>-5.984</v>
      </c>
      <c r="G186" s="271">
        <v>6.0750000000000002</v>
      </c>
      <c r="H186" s="271">
        <v>7.3239999999999998</v>
      </c>
      <c r="I186" s="271">
        <v>16.459</v>
      </c>
      <c r="J186" s="271">
        <v>-2.1349999999999998</v>
      </c>
    </row>
    <row r="187" spans="1:10" hidden="1" outlineLevel="1">
      <c r="A187" s="376">
        <v>2011</v>
      </c>
      <c r="B187" s="271">
        <v>-6.9000000000000006E-2</v>
      </c>
      <c r="C187" s="271">
        <v>30.956</v>
      </c>
      <c r="D187" s="271">
        <v>-9.31</v>
      </c>
      <c r="E187" s="271">
        <v>-3.2229999999999999</v>
      </c>
      <c r="F187" s="271">
        <v>2.0880000000000001</v>
      </c>
      <c r="G187" s="271">
        <v>6.4580000000000002</v>
      </c>
      <c r="H187" s="271">
        <v>1.508</v>
      </c>
      <c r="I187" s="271">
        <v>-1.6839999999999999</v>
      </c>
      <c r="J187" s="271">
        <v>5.4409999999999998</v>
      </c>
    </row>
    <row r="188" spans="1:10" hidden="1" outlineLevel="1">
      <c r="A188" s="376">
        <v>2012</v>
      </c>
      <c r="B188" s="271">
        <v>-3.14</v>
      </c>
      <c r="C188" s="271">
        <v>37.582000000000001</v>
      </c>
      <c r="D188" s="271">
        <v>-9.5050000000000008</v>
      </c>
      <c r="E188" s="271">
        <v>3.2930000000000001</v>
      </c>
      <c r="F188" s="271">
        <v>-14.827999999999999</v>
      </c>
      <c r="G188" s="271">
        <v>18.117000000000001</v>
      </c>
      <c r="H188" s="271">
        <v>-2.2250000000000001</v>
      </c>
      <c r="I188" s="271">
        <v>-0.97799999999999998</v>
      </c>
      <c r="J188" s="271">
        <v>-3.657</v>
      </c>
    </row>
    <row r="189" spans="1:10" hidden="1" outlineLevel="1">
      <c r="A189" s="376">
        <v>2013</v>
      </c>
      <c r="B189" s="271">
        <v>1.8109999999999999</v>
      </c>
      <c r="C189" s="271">
        <v>-34.145000000000003</v>
      </c>
      <c r="D189" s="271">
        <v>2.1059999999999999</v>
      </c>
      <c r="E189" s="271">
        <v>2.7290000000000001</v>
      </c>
      <c r="F189" s="271">
        <v>10.337</v>
      </c>
      <c r="G189" s="271">
        <v>1.867</v>
      </c>
      <c r="H189" s="271">
        <v>-4.2220000000000004</v>
      </c>
      <c r="I189" s="271">
        <v>-1.9319999999999999</v>
      </c>
      <c r="J189" s="271">
        <v>-6.9269999999999996</v>
      </c>
    </row>
    <row r="190" spans="1:10" hidden="1" outlineLevel="1">
      <c r="A190" s="376">
        <v>2014</v>
      </c>
      <c r="B190" s="271">
        <v>-0.115</v>
      </c>
      <c r="C190" s="271">
        <v>5.6139999999999999</v>
      </c>
      <c r="D190" s="271">
        <v>-22.43</v>
      </c>
      <c r="E190" s="271">
        <v>2.4540000000000002</v>
      </c>
      <c r="F190" s="271">
        <v>-3.3540000000000001</v>
      </c>
      <c r="G190" s="271">
        <v>-14.712999999999999</v>
      </c>
      <c r="H190" s="271">
        <v>0.16900000000000001</v>
      </c>
      <c r="I190" s="271">
        <v>-0.66400000000000003</v>
      </c>
      <c r="J190" s="271">
        <v>1.2050000000000001</v>
      </c>
    </row>
    <row r="191" spans="1:10" hidden="1" outlineLevel="1">
      <c r="A191" s="376">
        <v>2015</v>
      </c>
      <c r="B191" s="271">
        <v>-4.1900000000000004</v>
      </c>
      <c r="C191" s="271">
        <v>-100</v>
      </c>
      <c r="D191" s="271">
        <v>-0.65900000000000003</v>
      </c>
      <c r="E191" s="271">
        <v>-4.8529999999999998</v>
      </c>
      <c r="F191" s="271">
        <v>-12.164999999999999</v>
      </c>
      <c r="G191" s="271">
        <v>-1.33</v>
      </c>
      <c r="H191" s="271">
        <v>1.704</v>
      </c>
      <c r="I191" s="271">
        <v>-0.71199999999999997</v>
      </c>
      <c r="J191" s="271">
        <v>4.6539999999999999</v>
      </c>
    </row>
    <row r="192" spans="1:10" hidden="1" outlineLevel="1">
      <c r="A192" s="376">
        <v>2016</v>
      </c>
      <c r="B192" s="271">
        <v>1.329</v>
      </c>
      <c r="C192" s="271">
        <v>0</v>
      </c>
      <c r="D192" s="271">
        <v>-4.367</v>
      </c>
      <c r="E192" s="271">
        <v>0.183</v>
      </c>
      <c r="F192" s="271">
        <v>5.8540000000000001</v>
      </c>
      <c r="G192" s="271">
        <v>3.8769999999999998</v>
      </c>
      <c r="H192" s="271">
        <v>-0.129</v>
      </c>
      <c r="I192" s="271">
        <v>0.125</v>
      </c>
      <c r="J192" s="271">
        <v>-0.42399999999999999</v>
      </c>
    </row>
    <row r="193" spans="1:10" hidden="1" outlineLevel="1">
      <c r="A193" s="376">
        <v>2017</v>
      </c>
      <c r="B193" s="271">
        <v>0.49399999999999999</v>
      </c>
      <c r="C193" s="271">
        <v>0</v>
      </c>
      <c r="D193" s="271">
        <v>6.5609999999999999</v>
      </c>
      <c r="E193" s="271">
        <v>1.389</v>
      </c>
      <c r="F193" s="271">
        <v>-1.0860000000000001</v>
      </c>
      <c r="G193" s="271">
        <v>3.653</v>
      </c>
      <c r="H193" s="271">
        <v>0.33300000000000002</v>
      </c>
      <c r="I193" s="271">
        <v>-1.712</v>
      </c>
      <c r="J193" s="271">
        <v>2.7160000000000002</v>
      </c>
    </row>
    <row r="194" spans="1:10" collapsed="1">
      <c r="A194" s="451" t="s">
        <v>379</v>
      </c>
      <c r="B194" s="271">
        <v>1.3939999999999999</v>
      </c>
      <c r="C194" s="271">
        <v>0</v>
      </c>
      <c r="D194" s="271">
        <v>4.3529999999999998</v>
      </c>
      <c r="E194" s="271">
        <v>-1.5189999999999999</v>
      </c>
      <c r="F194" s="271">
        <v>3.3759999999999999</v>
      </c>
      <c r="G194" s="271">
        <v>11.42</v>
      </c>
      <c r="H194" s="271">
        <v>2.8570000000000002</v>
      </c>
      <c r="I194" s="271">
        <v>-0.129</v>
      </c>
      <c r="J194" s="271">
        <v>6.1870000000000003</v>
      </c>
    </row>
    <row r="195" spans="1:10">
      <c r="A195" s="451" t="s">
        <v>380</v>
      </c>
      <c r="B195" s="271">
        <v>-1.1499999999999999</v>
      </c>
      <c r="C195" s="271">
        <v>0</v>
      </c>
      <c r="D195" s="271">
        <v>-19.231999999999999</v>
      </c>
      <c r="E195" s="271">
        <v>-1.5189999999999999</v>
      </c>
      <c r="F195" s="271">
        <v>-2.3620000000000001</v>
      </c>
      <c r="G195" s="271">
        <v>0.86399999999999999</v>
      </c>
      <c r="H195" s="271">
        <v>-5.0999999999999997E-2</v>
      </c>
      <c r="I195" s="271">
        <v>-1.9139999999999999</v>
      </c>
      <c r="J195" s="271">
        <v>1.903</v>
      </c>
    </row>
    <row r="196" spans="1:10">
      <c r="A196" s="89" t="s">
        <v>152</v>
      </c>
    </row>
    <row r="197" spans="1:10">
      <c r="A197" s="454" t="s">
        <v>382</v>
      </c>
    </row>
  </sheetData>
  <mergeCells count="30">
    <mergeCell ref="B106:J106"/>
    <mergeCell ref="B130:J130"/>
    <mergeCell ref="B153:J153"/>
    <mergeCell ref="B175:J175"/>
    <mergeCell ref="A100:J100"/>
    <mergeCell ref="A102:A104"/>
    <mergeCell ref="B102:B104"/>
    <mergeCell ref="C102:J102"/>
    <mergeCell ref="C103:C104"/>
    <mergeCell ref="D103:D104"/>
    <mergeCell ref="E103:E104"/>
    <mergeCell ref="F103:F104"/>
    <mergeCell ref="G103:G104"/>
    <mergeCell ref="H103:H104"/>
    <mergeCell ref="I103:J103"/>
    <mergeCell ref="A1:J1"/>
    <mergeCell ref="A3:A5"/>
    <mergeCell ref="B7:J7"/>
    <mergeCell ref="B54:J54"/>
    <mergeCell ref="B76:J76"/>
    <mergeCell ref="B31:J31"/>
    <mergeCell ref="I4:J4"/>
    <mergeCell ref="H4:H5"/>
    <mergeCell ref="B3:B5"/>
    <mergeCell ref="C4:C5"/>
    <mergeCell ref="D4:D5"/>
    <mergeCell ref="E4:E5"/>
    <mergeCell ref="F4:F5"/>
    <mergeCell ref="G4:G5"/>
    <mergeCell ref="C3:J3"/>
  </mergeCells>
  <phoneticPr fontId="6" type="noConversion"/>
  <hyperlinks>
    <hyperlink ref="A1:J1" location="Inhaltsverzeichnis!C20" display="2.4 Endenergieverbrauch nach Energieträgern in Berlin 2018"/>
    <hyperlink ref="A100:J100" location="Inhaltsverzeichnis!C21" display="2.5 Endenergieverbrauch nach Energieträger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M195"/>
  <sheetViews>
    <sheetView zoomScaleNormal="100" workbookViewId="0">
      <pane ySplit="4" topLeftCell="A5" activePane="bottomLeft" state="frozen"/>
      <selection pane="bottomLeft" sqref="A1:E1"/>
    </sheetView>
  </sheetViews>
  <sheetFormatPr baseColWidth="10" defaultColWidth="11.44140625" defaultRowHeight="11.4" outlineLevelRow="1"/>
  <cols>
    <col min="1" max="1" width="8.6640625" style="1" customWidth="1"/>
    <col min="2" max="2" width="12.33203125" style="1" customWidth="1"/>
    <col min="3" max="5" width="16.5546875" style="1" customWidth="1"/>
    <col min="6" max="6" width="7.6640625" style="1" customWidth="1"/>
    <col min="7" max="7" width="8.33203125" style="1" customWidth="1"/>
    <col min="8" max="10" width="7.6640625" style="1" customWidth="1"/>
    <col min="11" max="16384" width="11.44140625" style="1"/>
  </cols>
  <sheetData>
    <row r="1" spans="1:13" ht="12">
      <c r="A1" s="588" t="s">
        <v>328</v>
      </c>
      <c r="B1" s="470"/>
      <c r="C1" s="470"/>
      <c r="D1" s="470"/>
      <c r="E1" s="470"/>
    </row>
    <row r="2" spans="1:13" ht="7.95" customHeight="1">
      <c r="A2" s="262"/>
      <c r="B2" s="50"/>
      <c r="C2" s="24"/>
      <c r="D2" s="24"/>
      <c r="E2" s="24"/>
    </row>
    <row r="3" spans="1:13">
      <c r="A3" s="611" t="s">
        <v>63</v>
      </c>
      <c r="B3" s="595" t="s">
        <v>184</v>
      </c>
      <c r="C3" s="61" t="s">
        <v>185</v>
      </c>
      <c r="D3" s="62"/>
      <c r="E3" s="61"/>
    </row>
    <row r="4" spans="1:13" ht="43.2" customHeight="1">
      <c r="A4" s="611"/>
      <c r="B4" s="596"/>
      <c r="C4" s="80" t="s">
        <v>186</v>
      </c>
      <c r="D4" s="67" t="s">
        <v>86</v>
      </c>
      <c r="E4" s="81" t="s">
        <v>87</v>
      </c>
      <c r="F4" s="52"/>
    </row>
    <row r="5" spans="1:13" ht="7.5" customHeight="1">
      <c r="A5" s="70"/>
      <c r="B5" s="70"/>
      <c r="C5" s="70"/>
      <c r="D5" s="73"/>
      <c r="E5" s="73"/>
      <c r="F5" s="52"/>
      <c r="G5" s="266"/>
    </row>
    <row r="6" spans="1:13" ht="12" customHeight="1">
      <c r="A6" s="38"/>
      <c r="B6" s="583" t="s">
        <v>65</v>
      </c>
      <c r="C6" s="583"/>
      <c r="D6" s="583"/>
      <c r="E6" s="594"/>
    </row>
    <row r="7" spans="1:13" ht="12" customHeight="1">
      <c r="A7" s="74">
        <v>1990</v>
      </c>
      <c r="B7" s="181">
        <v>261434</v>
      </c>
      <c r="C7" s="179">
        <v>35720</v>
      </c>
      <c r="D7" s="181">
        <v>61322</v>
      </c>
      <c r="E7" s="179">
        <v>164392</v>
      </c>
      <c r="F7" s="51"/>
      <c r="G7" s="439"/>
      <c r="H7" s="51"/>
      <c r="I7" s="51"/>
      <c r="J7" s="51"/>
      <c r="K7" s="51"/>
      <c r="L7" s="51"/>
      <c r="M7" s="51"/>
    </row>
    <row r="8" spans="1:13" s="17" customFormat="1" ht="12" hidden="1" customHeight="1" outlineLevel="1">
      <c r="A8" s="37">
        <v>1999</v>
      </c>
      <c r="B8" s="181">
        <v>265706.24699999997</v>
      </c>
      <c r="C8" s="179">
        <v>18831.517</v>
      </c>
      <c r="D8" s="181">
        <v>71642.146999999997</v>
      </c>
      <c r="E8" s="179">
        <v>175232.584</v>
      </c>
      <c r="F8" s="439"/>
      <c r="G8" s="439"/>
      <c r="H8" s="439"/>
      <c r="I8" s="439"/>
      <c r="J8" s="439"/>
      <c r="K8" s="439"/>
      <c r="L8" s="439"/>
      <c r="M8" s="439"/>
    </row>
    <row r="9" spans="1:13" ht="12" customHeight="1" collapsed="1">
      <c r="A9" s="74">
        <v>2000</v>
      </c>
      <c r="B9" s="180">
        <v>270182.90999999997</v>
      </c>
      <c r="C9" s="177">
        <v>21866.776999999998</v>
      </c>
      <c r="D9" s="180">
        <v>71283.11</v>
      </c>
      <c r="E9" s="177">
        <v>177033.04</v>
      </c>
      <c r="F9" s="51"/>
      <c r="G9" s="439"/>
      <c r="H9" s="51"/>
      <c r="I9" s="51"/>
      <c r="J9" s="51"/>
      <c r="K9" s="51"/>
      <c r="L9" s="51"/>
      <c r="M9" s="51"/>
    </row>
    <row r="10" spans="1:13" ht="12" hidden="1" customHeight="1" outlineLevel="1">
      <c r="A10" s="74">
        <v>2001</v>
      </c>
      <c r="B10" s="180">
        <v>277159.31300000002</v>
      </c>
      <c r="C10" s="177">
        <v>19304.167000000001</v>
      </c>
      <c r="D10" s="180">
        <v>71222.088000000003</v>
      </c>
      <c r="E10" s="177">
        <v>186633.05799999999</v>
      </c>
      <c r="F10" s="51"/>
      <c r="G10" s="439"/>
      <c r="H10" s="51"/>
      <c r="I10" s="51"/>
      <c r="J10" s="51"/>
      <c r="K10" s="51"/>
      <c r="L10" s="51"/>
      <c r="M10" s="51"/>
    </row>
    <row r="11" spans="1:13" ht="12" hidden="1" customHeight="1" outlineLevel="1">
      <c r="A11" s="74">
        <v>2002</v>
      </c>
      <c r="B11" s="180">
        <v>265273.58899999998</v>
      </c>
      <c r="C11" s="177">
        <v>18785.113000000001</v>
      </c>
      <c r="D11" s="180">
        <v>69351.313999999998</v>
      </c>
      <c r="E11" s="177">
        <v>177137.16200000001</v>
      </c>
      <c r="F11" s="51"/>
      <c r="G11" s="439"/>
      <c r="H11" s="51"/>
      <c r="I11" s="51"/>
      <c r="J11" s="51"/>
      <c r="K11" s="51"/>
      <c r="L11" s="51"/>
      <c r="M11" s="51"/>
    </row>
    <row r="12" spans="1:13" ht="12" hidden="1" customHeight="1" outlineLevel="1">
      <c r="A12" s="74">
        <v>2003</v>
      </c>
      <c r="B12" s="180">
        <v>275859.16899999999</v>
      </c>
      <c r="C12" s="177">
        <v>16781.266</v>
      </c>
      <c r="D12" s="180">
        <v>69443.303</v>
      </c>
      <c r="E12" s="177">
        <v>189634.56700000001</v>
      </c>
      <c r="F12" s="51"/>
      <c r="G12" s="439"/>
      <c r="H12" s="51"/>
      <c r="I12" s="51"/>
      <c r="J12" s="51"/>
      <c r="K12" s="51"/>
      <c r="L12" s="51"/>
      <c r="M12" s="51"/>
    </row>
    <row r="13" spans="1:13" ht="12" hidden="1" customHeight="1" outlineLevel="1">
      <c r="A13" s="74">
        <v>2004</v>
      </c>
      <c r="B13" s="180">
        <v>270590.07</v>
      </c>
      <c r="C13" s="177">
        <v>15127.136</v>
      </c>
      <c r="D13" s="180">
        <v>69483.895999999993</v>
      </c>
      <c r="E13" s="177">
        <v>185979.038</v>
      </c>
      <c r="F13" s="51"/>
      <c r="G13" s="439"/>
      <c r="H13" s="51"/>
      <c r="I13" s="51"/>
      <c r="J13" s="51"/>
      <c r="K13" s="51"/>
      <c r="L13" s="51"/>
      <c r="M13" s="51"/>
    </row>
    <row r="14" spans="1:13" ht="12" hidden="1" customHeight="1" outlineLevel="1">
      <c r="A14" s="74">
        <v>2005</v>
      </c>
      <c r="B14" s="180">
        <v>259120.78700000001</v>
      </c>
      <c r="C14" s="177">
        <v>14139.146000000001</v>
      </c>
      <c r="D14" s="180">
        <v>66342.241999999998</v>
      </c>
      <c r="E14" s="177">
        <v>178640.15400000001</v>
      </c>
      <c r="F14" s="51"/>
      <c r="G14" s="439"/>
      <c r="H14" s="51"/>
      <c r="I14" s="51"/>
      <c r="J14" s="51"/>
      <c r="K14" s="51"/>
      <c r="L14" s="51"/>
      <c r="M14" s="51"/>
    </row>
    <row r="15" spans="1:13" ht="12" hidden="1" customHeight="1" outlineLevel="1">
      <c r="A15" s="74">
        <v>2006</v>
      </c>
      <c r="B15" s="180">
        <v>264187.36099999998</v>
      </c>
      <c r="C15" s="177">
        <v>19323.096000000001</v>
      </c>
      <c r="D15" s="180">
        <v>68010.75</v>
      </c>
      <c r="E15" s="177">
        <v>176853.514</v>
      </c>
      <c r="F15" s="51"/>
      <c r="G15" s="439"/>
      <c r="H15" s="51"/>
      <c r="I15" s="51"/>
      <c r="J15" s="51"/>
      <c r="K15" s="51"/>
      <c r="L15" s="51"/>
      <c r="M15" s="51"/>
    </row>
    <row r="16" spans="1:13" hidden="1" outlineLevel="1">
      <c r="A16" s="74">
        <v>2007</v>
      </c>
      <c r="B16" s="180">
        <v>232462.70199999999</v>
      </c>
      <c r="C16" s="177">
        <v>19039.927</v>
      </c>
      <c r="D16" s="180">
        <v>67003.895000000004</v>
      </c>
      <c r="E16" s="177">
        <v>146418.88</v>
      </c>
      <c r="F16" s="51"/>
      <c r="G16" s="439"/>
    </row>
    <row r="17" spans="1:13" hidden="1" outlineLevel="1">
      <c r="A17" s="74">
        <v>2008</v>
      </c>
      <c r="B17" s="180">
        <v>247916.67600000001</v>
      </c>
      <c r="C17" s="177">
        <v>19612.704000000002</v>
      </c>
      <c r="D17" s="180">
        <v>66242.456000000006</v>
      </c>
      <c r="E17" s="177">
        <v>162061.51500000001</v>
      </c>
      <c r="F17" s="51"/>
      <c r="G17" s="439"/>
    </row>
    <row r="18" spans="1:13" hidden="1" outlineLevel="1">
      <c r="A18" s="74">
        <v>2009</v>
      </c>
      <c r="B18" s="180">
        <v>249245.46299999999</v>
      </c>
      <c r="C18" s="177">
        <v>15554.286</v>
      </c>
      <c r="D18" s="180">
        <v>63652.156000000003</v>
      </c>
      <c r="E18" s="177">
        <v>170039.02100000001</v>
      </c>
      <c r="F18" s="51"/>
      <c r="G18" s="439"/>
    </row>
    <row r="19" spans="1:13" collapsed="1">
      <c r="A19" s="74">
        <v>2010</v>
      </c>
      <c r="B19" s="180">
        <v>270980.76199999999</v>
      </c>
      <c r="C19" s="177">
        <v>16973.741999999998</v>
      </c>
      <c r="D19" s="180">
        <v>65774.732000000004</v>
      </c>
      <c r="E19" s="177">
        <v>188232.288</v>
      </c>
      <c r="F19" s="51"/>
      <c r="G19" s="439"/>
    </row>
    <row r="20" spans="1:13" hidden="1" outlineLevel="1">
      <c r="A20" s="74">
        <v>2011</v>
      </c>
      <c r="B20" s="180">
        <v>241218.05799999999</v>
      </c>
      <c r="C20" s="177">
        <v>17240.887999999999</v>
      </c>
      <c r="D20" s="180">
        <v>65780.471000000005</v>
      </c>
      <c r="E20" s="177">
        <v>158196.69899999999</v>
      </c>
      <c r="F20" s="51"/>
      <c r="G20" s="439"/>
    </row>
    <row r="21" spans="1:13" hidden="1" outlineLevel="1">
      <c r="A21" s="288">
        <v>2012</v>
      </c>
      <c r="B21" s="180">
        <v>243593.36900000001</v>
      </c>
      <c r="C21" s="177">
        <v>16373.69</v>
      </c>
      <c r="D21" s="180">
        <v>66445.305999999997</v>
      </c>
      <c r="E21" s="177">
        <v>160774.37299999999</v>
      </c>
      <c r="F21" s="51"/>
      <c r="G21" s="439"/>
    </row>
    <row r="22" spans="1:13" hidden="1" outlineLevel="1">
      <c r="A22" s="295">
        <v>2013</v>
      </c>
      <c r="B22" s="180">
        <v>252085.23199999999</v>
      </c>
      <c r="C22" s="177">
        <v>15397.897000000001</v>
      </c>
      <c r="D22" s="180">
        <v>69000.217000000004</v>
      </c>
      <c r="E22" s="177">
        <v>167687.11799999999</v>
      </c>
      <c r="F22" s="51"/>
      <c r="G22" s="439"/>
    </row>
    <row r="23" spans="1:13" hidden="1" outlineLevel="1">
      <c r="A23" s="300">
        <v>2014</v>
      </c>
      <c r="B23" s="180">
        <v>233467.503</v>
      </c>
      <c r="C23" s="177">
        <v>12499.057000000001</v>
      </c>
      <c r="D23" s="180">
        <v>74586.625</v>
      </c>
      <c r="E23" s="177">
        <v>146381.821</v>
      </c>
      <c r="F23" s="51"/>
      <c r="G23" s="439"/>
    </row>
    <row r="24" spans="1:13" collapsed="1">
      <c r="A24" s="305">
        <v>2015</v>
      </c>
      <c r="B24" s="180">
        <v>228696.984</v>
      </c>
      <c r="C24" s="177">
        <v>12624.346</v>
      </c>
      <c r="D24" s="180">
        <v>71865.326000000001</v>
      </c>
      <c r="E24" s="177">
        <v>144207.31200000001</v>
      </c>
      <c r="F24" s="51"/>
      <c r="G24" s="439"/>
    </row>
    <row r="25" spans="1:13">
      <c r="A25" s="317">
        <v>2016</v>
      </c>
      <c r="B25" s="180">
        <v>235894.633</v>
      </c>
      <c r="C25" s="177">
        <v>11986.386</v>
      </c>
      <c r="D25" s="180">
        <v>74147.767999999996</v>
      </c>
      <c r="E25" s="177">
        <v>149760.47899999999</v>
      </c>
      <c r="F25" s="51"/>
      <c r="G25" s="439"/>
    </row>
    <row r="26" spans="1:13">
      <c r="A26" s="319">
        <v>2017</v>
      </c>
      <c r="B26" s="180">
        <v>235805.83300000001</v>
      </c>
      <c r="C26" s="177">
        <v>11860</v>
      </c>
      <c r="D26" s="180">
        <v>75513.827999999994</v>
      </c>
      <c r="E26" s="177">
        <v>148432.005</v>
      </c>
      <c r="F26" s="51"/>
      <c r="G26" s="439"/>
    </row>
    <row r="27" spans="1:13">
      <c r="A27" s="451" t="s">
        <v>379</v>
      </c>
      <c r="B27" s="180">
        <v>234003.83199999999</v>
      </c>
      <c r="C27" s="177">
        <v>12018.9</v>
      </c>
      <c r="D27" s="180">
        <v>76524.019</v>
      </c>
      <c r="E27" s="177">
        <v>145460.91200000001</v>
      </c>
      <c r="F27" s="51"/>
      <c r="G27" s="439"/>
    </row>
    <row r="28" spans="1:13">
      <c r="A28" s="451" t="s">
        <v>380</v>
      </c>
      <c r="B28" s="441">
        <v>230993.25399999999</v>
      </c>
      <c r="C28" s="182">
        <v>11164.607</v>
      </c>
      <c r="D28" s="441">
        <v>77839.240999999995</v>
      </c>
      <c r="E28" s="182">
        <v>141989.58499999999</v>
      </c>
      <c r="F28" s="51"/>
      <c r="G28" s="439"/>
    </row>
    <row r="29" spans="1:13" ht="7.95" customHeight="1">
      <c r="A29" s="74"/>
      <c r="B29" s="82"/>
      <c r="C29" s="225"/>
      <c r="D29" s="82"/>
      <c r="E29" s="225"/>
      <c r="F29" s="51"/>
      <c r="G29" s="439"/>
      <c r="H29" s="51"/>
      <c r="I29" s="51"/>
      <c r="J29" s="51"/>
      <c r="K29" s="51"/>
      <c r="L29" s="51"/>
      <c r="M29" s="51"/>
    </row>
    <row r="30" spans="1:13" ht="12" customHeight="1">
      <c r="A30" s="38"/>
      <c r="B30" s="593" t="s">
        <v>85</v>
      </c>
      <c r="C30" s="583"/>
      <c r="D30" s="583"/>
      <c r="E30" s="583"/>
      <c r="G30" s="17"/>
    </row>
    <row r="31" spans="1:13" ht="12" customHeight="1">
      <c r="A31" s="74">
        <v>1990</v>
      </c>
      <c r="B31" s="228">
        <v>100</v>
      </c>
      <c r="C31" s="257">
        <v>13.663</v>
      </c>
      <c r="D31" s="271">
        <v>23.456</v>
      </c>
      <c r="E31" s="257">
        <v>62.881</v>
      </c>
      <c r="G31" s="439"/>
    </row>
    <row r="32" spans="1:13" ht="12" customHeight="1">
      <c r="A32" s="74">
        <v>2000</v>
      </c>
      <c r="B32" s="228">
        <v>100</v>
      </c>
      <c r="C32" s="257">
        <v>8.093</v>
      </c>
      <c r="D32" s="271">
        <v>26.382999999999999</v>
      </c>
      <c r="E32" s="257">
        <v>65.522999999999996</v>
      </c>
      <c r="G32" s="439"/>
    </row>
    <row r="33" spans="1:7" ht="12" hidden="1" customHeight="1" outlineLevel="1">
      <c r="A33" s="74">
        <v>2001</v>
      </c>
      <c r="B33" s="228">
        <v>100</v>
      </c>
      <c r="C33" s="257">
        <v>6.9649999999999999</v>
      </c>
      <c r="D33" s="271">
        <v>25.696999999999999</v>
      </c>
      <c r="E33" s="257">
        <v>67.337999999999994</v>
      </c>
      <c r="G33" s="439"/>
    </row>
    <row r="34" spans="1:7" ht="12" hidden="1" customHeight="1" outlineLevel="1">
      <c r="A34" s="74">
        <v>2002</v>
      </c>
      <c r="B34" s="228">
        <v>100</v>
      </c>
      <c r="C34" s="257">
        <v>7.0810000000000004</v>
      </c>
      <c r="D34" s="271">
        <v>26.143000000000001</v>
      </c>
      <c r="E34" s="257">
        <v>66.775000000000006</v>
      </c>
      <c r="G34" s="439"/>
    </row>
    <row r="35" spans="1:7" ht="12" hidden="1" customHeight="1" outlineLevel="1">
      <c r="A35" s="74">
        <v>2003</v>
      </c>
      <c r="B35" s="228">
        <v>100</v>
      </c>
      <c r="C35" s="257">
        <v>6.0830000000000002</v>
      </c>
      <c r="D35" s="271">
        <v>25.172999999999998</v>
      </c>
      <c r="E35" s="257">
        <v>68.742999999999995</v>
      </c>
      <c r="G35" s="439"/>
    </row>
    <row r="36" spans="1:7" ht="12" hidden="1" customHeight="1" outlineLevel="1">
      <c r="A36" s="74">
        <v>2004</v>
      </c>
      <c r="B36" s="228">
        <v>100</v>
      </c>
      <c r="C36" s="257">
        <v>5.59</v>
      </c>
      <c r="D36" s="271">
        <v>25.678999999999998</v>
      </c>
      <c r="E36" s="257">
        <v>68.730999999999995</v>
      </c>
      <c r="G36" s="439"/>
    </row>
    <row r="37" spans="1:7" ht="12" hidden="1" customHeight="1" outlineLevel="1">
      <c r="A37" s="74">
        <v>2005</v>
      </c>
      <c r="B37" s="228">
        <v>100</v>
      </c>
      <c r="C37" s="257">
        <v>5.4569999999999999</v>
      </c>
      <c r="D37" s="271">
        <v>25.603000000000002</v>
      </c>
      <c r="E37" s="257">
        <v>68.941000000000003</v>
      </c>
      <c r="G37" s="439"/>
    </row>
    <row r="38" spans="1:7" ht="12" hidden="1" customHeight="1" outlineLevel="1">
      <c r="A38" s="74">
        <v>2006</v>
      </c>
      <c r="B38" s="228">
        <v>100</v>
      </c>
      <c r="C38" s="257">
        <v>7.3140000000000001</v>
      </c>
      <c r="D38" s="271">
        <v>25.742999999999999</v>
      </c>
      <c r="E38" s="257">
        <v>66.941999999999993</v>
      </c>
      <c r="G38" s="439"/>
    </row>
    <row r="39" spans="1:7" hidden="1" outlineLevel="1">
      <c r="A39" s="74">
        <v>2007</v>
      </c>
      <c r="B39" s="228">
        <v>100</v>
      </c>
      <c r="C39" s="257">
        <v>8.1910000000000007</v>
      </c>
      <c r="D39" s="271">
        <v>28.824000000000002</v>
      </c>
      <c r="E39" s="257">
        <v>62.985999999999997</v>
      </c>
      <c r="G39" s="439"/>
    </row>
    <row r="40" spans="1:7" hidden="1" outlineLevel="1">
      <c r="A40" s="74">
        <v>2008</v>
      </c>
      <c r="B40" s="228">
        <v>100</v>
      </c>
      <c r="C40" s="257">
        <v>7.9109999999999996</v>
      </c>
      <c r="D40" s="271">
        <v>26.72</v>
      </c>
      <c r="E40" s="257">
        <v>65.369</v>
      </c>
      <c r="G40" s="439"/>
    </row>
    <row r="41" spans="1:7" hidden="1" outlineLevel="1">
      <c r="A41" s="74">
        <v>2009</v>
      </c>
      <c r="B41" s="228">
        <v>100</v>
      </c>
      <c r="C41" s="257">
        <v>6.2409999999999997</v>
      </c>
      <c r="D41" s="271">
        <v>25.538</v>
      </c>
      <c r="E41" s="257">
        <v>68.221999999999994</v>
      </c>
      <c r="G41" s="439"/>
    </row>
    <row r="42" spans="1:7" collapsed="1">
      <c r="A42" s="74">
        <v>2010</v>
      </c>
      <c r="B42" s="228">
        <v>100</v>
      </c>
      <c r="C42" s="257">
        <v>6.2640000000000002</v>
      </c>
      <c r="D42" s="271">
        <v>24.273</v>
      </c>
      <c r="E42" s="257">
        <v>69.462999999999994</v>
      </c>
      <c r="G42" s="439"/>
    </row>
    <row r="43" spans="1:7" hidden="1" outlineLevel="1">
      <c r="A43" s="74">
        <v>2011</v>
      </c>
      <c r="B43" s="228">
        <v>100</v>
      </c>
      <c r="C43" s="257">
        <v>7.1470000000000002</v>
      </c>
      <c r="D43" s="271">
        <v>27.27</v>
      </c>
      <c r="E43" s="257">
        <v>65.581999999999994</v>
      </c>
      <c r="G43" s="439"/>
    </row>
    <row r="44" spans="1:7" hidden="1" outlineLevel="1">
      <c r="A44" s="288">
        <v>2012</v>
      </c>
      <c r="B44" s="228">
        <v>100</v>
      </c>
      <c r="C44" s="257">
        <v>6.7220000000000004</v>
      </c>
      <c r="D44" s="271">
        <v>27.277000000000001</v>
      </c>
      <c r="E44" s="257">
        <v>66.001000000000005</v>
      </c>
      <c r="G44" s="439"/>
    </row>
    <row r="45" spans="1:7" hidden="1" outlineLevel="1">
      <c r="A45" s="295">
        <v>2013</v>
      </c>
      <c r="B45" s="228">
        <v>100</v>
      </c>
      <c r="C45" s="257">
        <v>6.1079999999999997</v>
      </c>
      <c r="D45" s="271">
        <v>27.372</v>
      </c>
      <c r="E45" s="257">
        <v>66.52</v>
      </c>
      <c r="G45" s="439"/>
    </row>
    <row r="46" spans="1:7" hidden="1" outlineLevel="1">
      <c r="A46" s="300">
        <v>2014</v>
      </c>
      <c r="B46" s="228">
        <v>100</v>
      </c>
      <c r="C46" s="257">
        <v>5.3540000000000001</v>
      </c>
      <c r="D46" s="271">
        <v>31.946999999999999</v>
      </c>
      <c r="E46" s="257">
        <v>62.698999999999998</v>
      </c>
      <c r="G46" s="439"/>
    </row>
    <row r="47" spans="1:7" hidden="1" outlineLevel="1">
      <c r="A47" s="305">
        <v>2015</v>
      </c>
      <c r="B47" s="228">
        <v>100</v>
      </c>
      <c r="C47" s="257">
        <v>5.52</v>
      </c>
      <c r="D47" s="271">
        <v>31.423999999999999</v>
      </c>
      <c r="E47" s="257">
        <v>63.055999999999997</v>
      </c>
      <c r="G47" s="439"/>
    </row>
    <row r="48" spans="1:7" hidden="1" outlineLevel="1">
      <c r="A48" s="317">
        <v>2016</v>
      </c>
      <c r="B48" s="228">
        <v>100</v>
      </c>
      <c r="C48" s="257">
        <v>5.0810000000000004</v>
      </c>
      <c r="D48" s="271">
        <v>31.433</v>
      </c>
      <c r="E48" s="257">
        <v>63.485999999999997</v>
      </c>
      <c r="G48" s="439"/>
    </row>
    <row r="49" spans="1:10" hidden="1" outlineLevel="1">
      <c r="A49" s="319">
        <v>2017</v>
      </c>
      <c r="B49" s="228">
        <v>100</v>
      </c>
      <c r="C49" s="257">
        <v>5.03</v>
      </c>
      <c r="D49" s="271">
        <v>32.024000000000001</v>
      </c>
      <c r="E49" s="257">
        <v>62.947000000000003</v>
      </c>
      <c r="G49" s="439"/>
    </row>
    <row r="50" spans="1:10" collapsed="1">
      <c r="A50" s="451" t="s">
        <v>379</v>
      </c>
      <c r="B50" s="228">
        <v>100</v>
      </c>
      <c r="C50" s="257">
        <v>5.1360000000000001</v>
      </c>
      <c r="D50" s="271">
        <v>32.701999999999998</v>
      </c>
      <c r="E50" s="257">
        <v>62.161999999999999</v>
      </c>
      <c r="G50" s="439"/>
    </row>
    <row r="51" spans="1:10">
      <c r="A51" s="451" t="s">
        <v>380</v>
      </c>
      <c r="B51" s="228">
        <v>100</v>
      </c>
      <c r="C51" s="257">
        <v>4.8330000000000002</v>
      </c>
      <c r="D51" s="271">
        <v>33.698</v>
      </c>
      <c r="E51" s="257">
        <v>61.469000000000001</v>
      </c>
      <c r="G51" s="439"/>
    </row>
    <row r="52" spans="1:10" ht="7.95" customHeight="1">
      <c r="A52" s="38"/>
      <c r="B52" s="38"/>
      <c r="C52" s="38"/>
      <c r="D52" s="38"/>
      <c r="E52" s="38"/>
    </row>
    <row r="53" spans="1:10">
      <c r="A53" s="38"/>
      <c r="B53" s="583" t="s">
        <v>160</v>
      </c>
      <c r="C53" s="583"/>
      <c r="D53" s="583"/>
      <c r="E53" s="583"/>
      <c r="F53" s="28"/>
      <c r="G53" s="28"/>
      <c r="H53" s="28"/>
      <c r="I53" s="28"/>
      <c r="J53" s="28"/>
    </row>
    <row r="54" spans="1:10">
      <c r="A54" s="74">
        <v>2000</v>
      </c>
      <c r="B54" s="271">
        <v>3.347</v>
      </c>
      <c r="C54" s="257">
        <v>-38.783000000000001</v>
      </c>
      <c r="D54" s="271">
        <v>16.244</v>
      </c>
      <c r="E54" s="257">
        <v>7.69</v>
      </c>
    </row>
    <row r="55" spans="1:10" hidden="1" outlineLevel="1">
      <c r="A55" s="74">
        <v>2001</v>
      </c>
      <c r="B55" s="271">
        <v>6.0149999999999997</v>
      </c>
      <c r="C55" s="257">
        <v>-45.957000000000001</v>
      </c>
      <c r="D55" s="271">
        <v>16.143999999999998</v>
      </c>
      <c r="E55" s="257">
        <v>13.529</v>
      </c>
    </row>
    <row r="56" spans="1:10" hidden="1" outlineLevel="1">
      <c r="A56" s="74">
        <v>2002</v>
      </c>
      <c r="B56" s="271">
        <v>1.4690000000000001</v>
      </c>
      <c r="C56" s="257">
        <v>-47.41</v>
      </c>
      <c r="D56" s="271">
        <v>13.093999999999999</v>
      </c>
      <c r="E56" s="257">
        <v>7.7530000000000001</v>
      </c>
    </row>
    <row r="57" spans="1:10" hidden="1" outlineLevel="1">
      <c r="A57" s="74">
        <v>2003</v>
      </c>
      <c r="B57" s="271">
        <v>5.5179999999999998</v>
      </c>
      <c r="C57" s="257">
        <v>-53.02</v>
      </c>
      <c r="D57" s="271">
        <v>13.244</v>
      </c>
      <c r="E57" s="257">
        <v>15.355</v>
      </c>
    </row>
    <row r="58" spans="1:10" hidden="1" outlineLevel="1">
      <c r="A58" s="74">
        <v>2004</v>
      </c>
      <c r="B58" s="271">
        <v>3.5019999999999998</v>
      </c>
      <c r="C58" s="257">
        <v>-57.651000000000003</v>
      </c>
      <c r="D58" s="271">
        <v>13.31</v>
      </c>
      <c r="E58" s="257">
        <v>13.131</v>
      </c>
    </row>
    <row r="59" spans="1:10" hidden="1" outlineLevel="1">
      <c r="A59" s="74">
        <v>2005</v>
      </c>
      <c r="B59" s="271">
        <v>-0.88500000000000001</v>
      </c>
      <c r="C59" s="257">
        <v>-60.417000000000002</v>
      </c>
      <c r="D59" s="271">
        <v>8.1869999999999994</v>
      </c>
      <c r="E59" s="257">
        <v>8.6669999999999998</v>
      </c>
    </row>
    <row r="60" spans="1:10" hidden="1" outlineLevel="1">
      <c r="A60" s="74">
        <v>2006</v>
      </c>
      <c r="B60" s="271">
        <v>1.0529999999999999</v>
      </c>
      <c r="C60" s="257">
        <v>-45.904000000000003</v>
      </c>
      <c r="D60" s="271">
        <v>10.907999999999999</v>
      </c>
      <c r="E60" s="257">
        <v>7.58</v>
      </c>
    </row>
    <row r="61" spans="1:10" hidden="1" outlineLevel="1">
      <c r="A61" s="74">
        <v>2007</v>
      </c>
      <c r="B61" s="271">
        <v>-11.082000000000001</v>
      </c>
      <c r="C61" s="257">
        <v>-46.697000000000003</v>
      </c>
      <c r="D61" s="271">
        <v>9.266</v>
      </c>
      <c r="E61" s="257">
        <v>-10.933</v>
      </c>
    </row>
    <row r="62" spans="1:10" hidden="1" outlineLevel="1">
      <c r="A62" s="74">
        <v>2008</v>
      </c>
      <c r="B62" s="271">
        <v>-5.17</v>
      </c>
      <c r="C62" s="257">
        <v>-45.093000000000004</v>
      </c>
      <c r="D62" s="271">
        <v>8.0239999999999991</v>
      </c>
      <c r="E62" s="257">
        <v>-1.4179999999999999</v>
      </c>
    </row>
    <row r="63" spans="1:10" hidden="1" outlineLevel="1">
      <c r="A63" s="74">
        <v>2009</v>
      </c>
      <c r="B63" s="271">
        <v>-4.6619999999999999</v>
      </c>
      <c r="C63" s="257">
        <v>-56.454999999999998</v>
      </c>
      <c r="D63" s="271">
        <v>3.8</v>
      </c>
      <c r="E63" s="257">
        <v>3.4350000000000001</v>
      </c>
    </row>
    <row r="64" spans="1:10" collapsed="1">
      <c r="A64" s="74">
        <v>2010</v>
      </c>
      <c r="B64" s="271">
        <v>3.6520000000000001</v>
      </c>
      <c r="C64" s="257">
        <v>-52.481000000000002</v>
      </c>
      <c r="D64" s="271">
        <v>7.2610000000000001</v>
      </c>
      <c r="E64" s="257">
        <v>14.502000000000001</v>
      </c>
    </row>
    <row r="65" spans="1:10" hidden="1" outlineLevel="1">
      <c r="A65" s="74">
        <v>2011</v>
      </c>
      <c r="B65" s="271">
        <v>-7.7329999999999997</v>
      </c>
      <c r="C65" s="257">
        <v>-51.732999999999997</v>
      </c>
      <c r="D65" s="271">
        <v>7.2709999999999999</v>
      </c>
      <c r="E65" s="257">
        <v>-3.7690000000000001</v>
      </c>
    </row>
    <row r="66" spans="1:10" hidden="1" outlineLevel="1">
      <c r="A66" s="288">
        <v>2012</v>
      </c>
      <c r="B66" s="271">
        <v>-6.8239999999999998</v>
      </c>
      <c r="C66" s="257">
        <v>-54.161000000000001</v>
      </c>
      <c r="D66" s="271">
        <v>8.3550000000000004</v>
      </c>
      <c r="E66" s="257">
        <v>-2.2010000000000001</v>
      </c>
    </row>
    <row r="67" spans="1:10" hidden="1" outlineLevel="1">
      <c r="A67" s="295">
        <v>2013</v>
      </c>
      <c r="B67" s="271">
        <v>-3.5760000000000001</v>
      </c>
      <c r="C67" s="257">
        <v>-56.893000000000001</v>
      </c>
      <c r="D67" s="271">
        <v>12.521000000000001</v>
      </c>
      <c r="E67" s="257">
        <v>2.004</v>
      </c>
    </row>
    <row r="68" spans="1:10" hidden="1" outlineLevel="1">
      <c r="A68" s="300">
        <v>2014</v>
      </c>
      <c r="B68" s="271">
        <v>-10.696999999999999</v>
      </c>
      <c r="C68" s="257">
        <v>-65.007999999999996</v>
      </c>
      <c r="D68" s="271">
        <v>21.631</v>
      </c>
      <c r="E68" s="257">
        <v>-10.956</v>
      </c>
    </row>
    <row r="69" spans="1:10" hidden="1" outlineLevel="1">
      <c r="A69" s="305">
        <v>2015</v>
      </c>
      <c r="B69" s="271">
        <v>-12.522</v>
      </c>
      <c r="C69" s="257">
        <v>-64.656999999999996</v>
      </c>
      <c r="D69" s="271">
        <v>17.193000000000001</v>
      </c>
      <c r="E69" s="257">
        <v>-12.278</v>
      </c>
    </row>
    <row r="70" spans="1:10" hidden="1" outlineLevel="1">
      <c r="A70" s="317">
        <v>2016</v>
      </c>
      <c r="B70" s="271">
        <v>-9.7690000000000001</v>
      </c>
      <c r="C70" s="257">
        <v>-66.442999999999998</v>
      </c>
      <c r="D70" s="271">
        <v>20.914999999999999</v>
      </c>
      <c r="E70" s="257">
        <v>-8.9</v>
      </c>
    </row>
    <row r="71" spans="1:10" hidden="1" outlineLevel="1">
      <c r="A71" s="319">
        <v>2017</v>
      </c>
      <c r="B71" s="271">
        <v>-9.8030000000000008</v>
      </c>
      <c r="C71" s="257">
        <v>-66.796999999999997</v>
      </c>
      <c r="D71" s="271">
        <v>23.143000000000001</v>
      </c>
      <c r="E71" s="257">
        <v>-9.7080000000000002</v>
      </c>
    </row>
    <row r="72" spans="1:10" collapsed="1">
      <c r="A72" s="451" t="s">
        <v>379</v>
      </c>
      <c r="B72" s="271">
        <v>-10.492000000000001</v>
      </c>
      <c r="C72" s="257">
        <v>-66.352000000000004</v>
      </c>
      <c r="D72" s="271">
        <v>24.79</v>
      </c>
      <c r="E72" s="257">
        <v>-11.516</v>
      </c>
    </row>
    <row r="73" spans="1:10">
      <c r="A73" s="451" t="s">
        <v>380</v>
      </c>
      <c r="B73" s="271">
        <v>-11.644</v>
      </c>
      <c r="C73" s="257">
        <v>-68.744</v>
      </c>
      <c r="D73" s="271">
        <v>26.934999999999999</v>
      </c>
      <c r="E73" s="257">
        <v>-13.627000000000001</v>
      </c>
    </row>
    <row r="74" spans="1:10" ht="7.95" customHeight="1">
      <c r="A74" s="74"/>
      <c r="B74" s="227"/>
      <c r="C74" s="38"/>
      <c r="D74" s="38"/>
      <c r="E74" s="38"/>
    </row>
    <row r="75" spans="1:10">
      <c r="A75" s="74"/>
      <c r="B75" s="583" t="s">
        <v>161</v>
      </c>
      <c r="C75" s="583"/>
      <c r="D75" s="583"/>
      <c r="E75" s="583"/>
      <c r="F75" s="28"/>
      <c r="G75" s="28"/>
      <c r="H75" s="28"/>
      <c r="I75" s="28"/>
      <c r="J75" s="28"/>
    </row>
    <row r="76" spans="1:10" hidden="1" outlineLevel="1">
      <c r="A76" s="74">
        <v>2000</v>
      </c>
      <c r="B76" s="271">
        <v>1.6850000000000001</v>
      </c>
      <c r="C76" s="257">
        <v>16.117999999999999</v>
      </c>
      <c r="D76" s="271">
        <v>-0.501</v>
      </c>
      <c r="E76" s="257">
        <v>1.0269999999999999</v>
      </c>
    </row>
    <row r="77" spans="1:10" hidden="1" outlineLevel="1">
      <c r="A77" s="74">
        <v>2001</v>
      </c>
      <c r="B77" s="271">
        <v>2.5819999999999999</v>
      </c>
      <c r="C77" s="257">
        <v>-11.718999999999999</v>
      </c>
      <c r="D77" s="271">
        <v>-8.5999999999999993E-2</v>
      </c>
      <c r="E77" s="257">
        <v>5.423</v>
      </c>
    </row>
    <row r="78" spans="1:10" hidden="1" outlineLevel="1">
      <c r="A78" s="74">
        <v>2002</v>
      </c>
      <c r="B78" s="271">
        <v>-4.2880000000000003</v>
      </c>
      <c r="C78" s="257">
        <v>-2.6890000000000001</v>
      </c>
      <c r="D78" s="271">
        <v>-2.6269999999999998</v>
      </c>
      <c r="E78" s="257">
        <v>-5.0880000000000001</v>
      </c>
    </row>
    <row r="79" spans="1:10" hidden="1" outlineLevel="1">
      <c r="A79" s="74">
        <v>2003</v>
      </c>
      <c r="B79" s="271">
        <v>3.99</v>
      </c>
      <c r="C79" s="257">
        <v>-10.667</v>
      </c>
      <c r="D79" s="271">
        <v>0.13300000000000001</v>
      </c>
      <c r="E79" s="257">
        <v>7.0549999999999997</v>
      </c>
    </row>
    <row r="80" spans="1:10" hidden="1" outlineLevel="1">
      <c r="A80" s="74">
        <v>2004</v>
      </c>
      <c r="B80" s="271">
        <v>-1.91</v>
      </c>
      <c r="C80" s="257">
        <v>-9.8569999999999993</v>
      </c>
      <c r="D80" s="271">
        <v>5.8000000000000003E-2</v>
      </c>
      <c r="E80" s="257">
        <v>-1.9279999999999999</v>
      </c>
    </row>
    <row r="81" spans="1:5" hidden="1" outlineLevel="1">
      <c r="A81" s="74">
        <v>2005</v>
      </c>
      <c r="B81" s="271">
        <v>-4.2389999999999999</v>
      </c>
      <c r="C81" s="257">
        <v>-6.5309999999999997</v>
      </c>
      <c r="D81" s="271">
        <v>-4.5209999999999999</v>
      </c>
      <c r="E81" s="257">
        <v>-3.9460000000000002</v>
      </c>
    </row>
    <row r="82" spans="1:5" hidden="1" outlineLevel="1">
      <c r="A82" s="74">
        <v>2006</v>
      </c>
      <c r="B82" s="271">
        <v>1.9550000000000001</v>
      </c>
      <c r="C82" s="257">
        <v>36.664000000000001</v>
      </c>
      <c r="D82" s="271">
        <v>2.5150000000000001</v>
      </c>
      <c r="E82" s="257">
        <v>-1</v>
      </c>
    </row>
    <row r="83" spans="1:5" hidden="1" outlineLevel="1">
      <c r="A83" s="74">
        <v>2007</v>
      </c>
      <c r="B83" s="271">
        <v>-12.007999999999999</v>
      </c>
      <c r="C83" s="257">
        <v>-1.4650000000000001</v>
      </c>
      <c r="D83" s="271">
        <v>-1.48</v>
      </c>
      <c r="E83" s="257">
        <v>-17.209</v>
      </c>
    </row>
    <row r="84" spans="1:5" hidden="1" outlineLevel="1">
      <c r="A84" s="74">
        <v>2008</v>
      </c>
      <c r="B84" s="271">
        <v>6.6479999999999997</v>
      </c>
      <c r="C84" s="257">
        <v>3.008</v>
      </c>
      <c r="D84" s="271">
        <v>-1.1359999999999999</v>
      </c>
      <c r="E84" s="257">
        <v>10.683</v>
      </c>
    </row>
    <row r="85" spans="1:5" hidden="1" outlineLevel="1">
      <c r="A85" s="74">
        <v>2009</v>
      </c>
      <c r="B85" s="271">
        <v>0.53600000000000003</v>
      </c>
      <c r="C85" s="257">
        <v>-20.693000000000001</v>
      </c>
      <c r="D85" s="271">
        <v>-3.91</v>
      </c>
      <c r="E85" s="257">
        <v>4.923</v>
      </c>
    </row>
    <row r="86" spans="1:5" hidden="1" outlineLevel="1">
      <c r="A86" s="74">
        <v>2010</v>
      </c>
      <c r="B86" s="271">
        <v>8.7200000000000006</v>
      </c>
      <c r="C86" s="257">
        <v>9.1259999999999994</v>
      </c>
      <c r="D86" s="271">
        <v>3.335</v>
      </c>
      <c r="E86" s="257">
        <v>10.699</v>
      </c>
    </row>
    <row r="87" spans="1:5" hidden="1" outlineLevel="1">
      <c r="A87" s="74">
        <v>2011</v>
      </c>
      <c r="B87" s="271">
        <v>-10.983000000000001</v>
      </c>
      <c r="C87" s="257">
        <v>1.5740000000000001</v>
      </c>
      <c r="D87" s="271">
        <v>8.9999999999999993E-3</v>
      </c>
      <c r="E87" s="257">
        <v>-15.957000000000001</v>
      </c>
    </row>
    <row r="88" spans="1:5" hidden="1" outlineLevel="1">
      <c r="A88" s="288">
        <v>2012</v>
      </c>
      <c r="B88" s="271">
        <v>0.98499999999999999</v>
      </c>
      <c r="C88" s="257">
        <v>-5.03</v>
      </c>
      <c r="D88" s="271">
        <v>1.0109999999999999</v>
      </c>
      <c r="E88" s="257">
        <v>1.629</v>
      </c>
    </row>
    <row r="89" spans="1:5" hidden="1" outlineLevel="1">
      <c r="A89" s="295">
        <v>2013</v>
      </c>
      <c r="B89" s="271">
        <v>3.4860000000000002</v>
      </c>
      <c r="C89" s="257">
        <v>-5.96</v>
      </c>
      <c r="D89" s="271">
        <v>3.8450000000000002</v>
      </c>
      <c r="E89" s="257">
        <v>4.3</v>
      </c>
    </row>
    <row r="90" spans="1:5" hidden="1" outlineLevel="1">
      <c r="A90" s="300">
        <v>2014</v>
      </c>
      <c r="B90" s="271">
        <v>-7.3849999999999998</v>
      </c>
      <c r="C90" s="257">
        <v>-18.826000000000001</v>
      </c>
      <c r="D90" s="271">
        <v>8.0960000000000001</v>
      </c>
      <c r="E90" s="257">
        <v>-12.705</v>
      </c>
    </row>
    <row r="91" spans="1:5" hidden="1" outlineLevel="1">
      <c r="A91" s="305">
        <v>2015</v>
      </c>
      <c r="B91" s="271">
        <v>-2.0430000000000001</v>
      </c>
      <c r="C91" s="257">
        <v>1.002</v>
      </c>
      <c r="D91" s="271">
        <v>-3.649</v>
      </c>
      <c r="E91" s="257">
        <v>-1.486</v>
      </c>
    </row>
    <row r="92" spans="1:5" hidden="1" outlineLevel="1">
      <c r="A92" s="317">
        <v>2016</v>
      </c>
      <c r="B92" s="271">
        <v>3.1469999999999998</v>
      </c>
      <c r="C92" s="257">
        <v>-5.0529999999999999</v>
      </c>
      <c r="D92" s="271">
        <v>3.1760000000000002</v>
      </c>
      <c r="E92" s="257">
        <v>3.851</v>
      </c>
    </row>
    <row r="93" spans="1:5" hidden="1" outlineLevel="1">
      <c r="A93" s="319">
        <v>2017</v>
      </c>
      <c r="B93" s="271">
        <v>-3.7999999999999999E-2</v>
      </c>
      <c r="C93" s="257">
        <v>-1.054</v>
      </c>
      <c r="D93" s="271">
        <v>1.8420000000000001</v>
      </c>
      <c r="E93" s="257">
        <v>-0.88700000000000001</v>
      </c>
    </row>
    <row r="94" spans="1:5" collapsed="1">
      <c r="A94" s="451" t="s">
        <v>379</v>
      </c>
      <c r="B94" s="271">
        <v>-0.76400000000000001</v>
      </c>
      <c r="C94" s="257">
        <v>1.34</v>
      </c>
      <c r="D94" s="271">
        <v>1.3380000000000001</v>
      </c>
      <c r="E94" s="257">
        <v>-2.0019999999999998</v>
      </c>
    </row>
    <row r="95" spans="1:5">
      <c r="A95" s="451" t="s">
        <v>380</v>
      </c>
      <c r="B95" s="271">
        <v>-1.2869999999999999</v>
      </c>
      <c r="C95" s="257">
        <v>-7.1079999999999997</v>
      </c>
      <c r="D95" s="271">
        <v>1.7190000000000001</v>
      </c>
      <c r="E95" s="257">
        <v>-2.3860000000000001</v>
      </c>
    </row>
    <row r="96" spans="1:5">
      <c r="A96" s="89" t="s">
        <v>152</v>
      </c>
      <c r="B96" s="271"/>
      <c r="C96" s="257"/>
      <c r="D96" s="271"/>
      <c r="E96" s="257"/>
    </row>
    <row r="97" spans="1:5">
      <c r="A97" s="454" t="s">
        <v>382</v>
      </c>
      <c r="B97" s="271"/>
      <c r="C97" s="257"/>
      <c r="D97" s="271"/>
      <c r="E97" s="257"/>
    </row>
    <row r="98" spans="1:5" ht="7.5" customHeight="1"/>
    <row r="99" spans="1:5" ht="12">
      <c r="A99" s="588" t="s">
        <v>330</v>
      </c>
      <c r="B99" s="470"/>
      <c r="C99" s="470"/>
      <c r="D99" s="470"/>
      <c r="E99" s="470"/>
    </row>
    <row r="100" spans="1:5" ht="7.2" customHeight="1">
      <c r="A100" s="262"/>
      <c r="B100" s="50"/>
      <c r="C100" s="24"/>
      <c r="D100" s="24"/>
      <c r="E100" s="24"/>
    </row>
    <row r="101" spans="1:5">
      <c r="A101" s="611" t="s">
        <v>63</v>
      </c>
      <c r="B101" s="595" t="s">
        <v>184</v>
      </c>
      <c r="C101" s="61" t="s">
        <v>185</v>
      </c>
      <c r="D101" s="62"/>
      <c r="E101" s="61"/>
    </row>
    <row r="102" spans="1:5" ht="43.2" customHeight="1">
      <c r="A102" s="611"/>
      <c r="B102" s="596"/>
      <c r="C102" s="382" t="s">
        <v>186</v>
      </c>
      <c r="D102" s="383" t="s">
        <v>86</v>
      </c>
      <c r="E102" s="384" t="s">
        <v>87</v>
      </c>
    </row>
    <row r="103" spans="1:5" ht="6.6" customHeight="1">
      <c r="A103" s="380"/>
      <c r="B103" s="380"/>
      <c r="C103" s="380"/>
      <c r="D103" s="73"/>
      <c r="E103" s="73"/>
    </row>
    <row r="104" spans="1:5">
      <c r="A104" s="38"/>
      <c r="B104" s="583" t="s">
        <v>65</v>
      </c>
      <c r="C104" s="583"/>
      <c r="D104" s="583"/>
      <c r="E104" s="594"/>
    </row>
    <row r="105" spans="1:5">
      <c r="A105" s="376">
        <v>1990</v>
      </c>
      <c r="B105" s="181">
        <v>279272.69</v>
      </c>
      <c r="C105" s="179">
        <v>36383.434999999998</v>
      </c>
      <c r="D105" s="181">
        <v>61377.644999999997</v>
      </c>
      <c r="E105" s="179">
        <v>181511.61</v>
      </c>
    </row>
    <row r="106" spans="1:5" s="17" customFormat="1" hidden="1" outlineLevel="1">
      <c r="A106" s="37">
        <v>1999</v>
      </c>
      <c r="B106" s="181">
        <v>279664.99699999997</v>
      </c>
      <c r="C106" s="179">
        <v>19116.5</v>
      </c>
      <c r="D106" s="181">
        <v>71685.812999999995</v>
      </c>
      <c r="E106" s="179">
        <v>188862.685</v>
      </c>
    </row>
    <row r="107" spans="1:5" collapsed="1">
      <c r="A107" s="376">
        <v>2000</v>
      </c>
      <c r="B107" s="180">
        <v>289182.78200000001</v>
      </c>
      <c r="C107" s="177">
        <v>22295.146000000001</v>
      </c>
      <c r="D107" s="180">
        <v>71344.817999999999</v>
      </c>
      <c r="E107" s="177">
        <v>195542.818</v>
      </c>
    </row>
    <row r="108" spans="1:5" hidden="1" outlineLevel="1">
      <c r="A108" s="376">
        <v>2001</v>
      </c>
      <c r="B108" s="180">
        <v>276207.45699999999</v>
      </c>
      <c r="C108" s="177">
        <v>19287.891</v>
      </c>
      <c r="D108" s="180">
        <v>71219.244999999995</v>
      </c>
      <c r="E108" s="177">
        <v>185700.321</v>
      </c>
    </row>
    <row r="109" spans="1:5" hidden="1" outlineLevel="1">
      <c r="A109" s="376">
        <v>2002</v>
      </c>
      <c r="B109" s="180">
        <v>269119.88799999998</v>
      </c>
      <c r="C109" s="177">
        <v>18854.794999999998</v>
      </c>
      <c r="D109" s="180">
        <v>69363.703999999998</v>
      </c>
      <c r="E109" s="177">
        <v>180901.389</v>
      </c>
    </row>
    <row r="110" spans="1:5" hidden="1" outlineLevel="1">
      <c r="A110" s="376">
        <v>2003</v>
      </c>
      <c r="B110" s="180">
        <v>276745.99300000002</v>
      </c>
      <c r="C110" s="177">
        <v>16793.511999999999</v>
      </c>
      <c r="D110" s="180">
        <v>69446.45</v>
      </c>
      <c r="E110" s="177">
        <v>190506.03099999999</v>
      </c>
    </row>
    <row r="111" spans="1:5" hidden="1" outlineLevel="1">
      <c r="A111" s="376">
        <v>2004</v>
      </c>
      <c r="B111" s="180">
        <v>273095.61499999999</v>
      </c>
      <c r="C111" s="177">
        <v>15160.493</v>
      </c>
      <c r="D111" s="180">
        <v>69492.441000000006</v>
      </c>
      <c r="E111" s="177">
        <v>188442.68100000001</v>
      </c>
    </row>
    <row r="112" spans="1:5" hidden="1" outlineLevel="1">
      <c r="A112" s="376">
        <v>2005</v>
      </c>
      <c r="B112" s="180">
        <v>260198.73300000001</v>
      </c>
      <c r="C112" s="177">
        <v>14152.584999999999</v>
      </c>
      <c r="D112" s="180">
        <v>66345.247000000003</v>
      </c>
      <c r="E112" s="177">
        <v>179700.90100000001</v>
      </c>
    </row>
    <row r="113" spans="1:5" hidden="1" outlineLevel="1">
      <c r="A113" s="376">
        <v>2006</v>
      </c>
      <c r="B113" s="180">
        <v>270934.38500000001</v>
      </c>
      <c r="C113" s="177">
        <v>19482.116000000002</v>
      </c>
      <c r="D113" s="180">
        <v>68032.703999999998</v>
      </c>
      <c r="E113" s="177">
        <v>183419.565</v>
      </c>
    </row>
    <row r="114" spans="1:5" hidden="1" outlineLevel="1">
      <c r="A114" s="376">
        <v>2007</v>
      </c>
      <c r="B114" s="180">
        <v>244131.92600000001</v>
      </c>
      <c r="C114" s="177">
        <v>19363.071</v>
      </c>
      <c r="D114" s="180">
        <v>67049.67</v>
      </c>
      <c r="E114" s="177">
        <v>157719.185</v>
      </c>
    </row>
    <row r="115" spans="1:5" hidden="1" outlineLevel="1">
      <c r="A115" s="376">
        <v>2008</v>
      </c>
      <c r="B115" s="180">
        <v>257072.04500000001</v>
      </c>
      <c r="C115" s="177">
        <v>19848.964</v>
      </c>
      <c r="D115" s="180">
        <v>66273.213000000003</v>
      </c>
      <c r="E115" s="177">
        <v>170949.86900000001</v>
      </c>
    </row>
    <row r="116" spans="1:5" hidden="1" outlineLevel="1">
      <c r="A116" s="376">
        <v>2009</v>
      </c>
      <c r="B116" s="180">
        <v>255415.47899999999</v>
      </c>
      <c r="C116" s="177">
        <v>15672.445</v>
      </c>
      <c r="D116" s="180">
        <v>63671.046999999999</v>
      </c>
      <c r="E116" s="177">
        <v>176071.98699999999</v>
      </c>
    </row>
    <row r="117" spans="1:5" collapsed="1">
      <c r="A117" s="376">
        <v>2010</v>
      </c>
      <c r="B117" s="180">
        <v>255740.34700000001</v>
      </c>
      <c r="C117" s="177">
        <v>16686.809000000001</v>
      </c>
      <c r="D117" s="180">
        <v>65732.517000000007</v>
      </c>
      <c r="E117" s="177">
        <v>173321.02100000001</v>
      </c>
    </row>
    <row r="118" spans="1:5" hidden="1" outlineLevel="1">
      <c r="A118" s="376">
        <v>2011</v>
      </c>
      <c r="B118" s="180">
        <v>255565.125</v>
      </c>
      <c r="C118" s="177">
        <v>17591.64</v>
      </c>
      <c r="D118" s="180">
        <v>65830.932000000001</v>
      </c>
      <c r="E118" s="177">
        <v>172142.554</v>
      </c>
    </row>
    <row r="119" spans="1:5" hidden="1" outlineLevel="1">
      <c r="A119" s="376">
        <v>2012</v>
      </c>
      <c r="B119" s="180">
        <v>247540.31400000001</v>
      </c>
      <c r="C119" s="177">
        <v>16461.813999999998</v>
      </c>
      <c r="D119" s="180">
        <v>66458.903000000006</v>
      </c>
      <c r="E119" s="177">
        <v>164619.59700000001</v>
      </c>
    </row>
    <row r="120" spans="1:5" hidden="1" outlineLevel="1">
      <c r="A120" s="376">
        <v>2013</v>
      </c>
      <c r="B120" s="180">
        <v>252023.45199999999</v>
      </c>
      <c r="C120" s="177">
        <v>15396.710999999999</v>
      </c>
      <c r="D120" s="180">
        <v>69000.017999999996</v>
      </c>
      <c r="E120" s="177">
        <v>167626.723</v>
      </c>
    </row>
    <row r="121" spans="1:5" hidden="1" outlineLevel="1">
      <c r="A121" s="376">
        <v>2014</v>
      </c>
      <c r="B121" s="180">
        <v>251732.50599999999</v>
      </c>
      <c r="C121" s="177">
        <v>12731.17</v>
      </c>
      <c r="D121" s="180">
        <v>74662.614000000001</v>
      </c>
      <c r="E121" s="177">
        <v>164338.72200000001</v>
      </c>
    </row>
    <row r="122" spans="1:5" collapsed="1">
      <c r="A122" s="376">
        <v>2015</v>
      </c>
      <c r="B122" s="180">
        <v>241184.83</v>
      </c>
      <c r="C122" s="177">
        <v>12782.94</v>
      </c>
      <c r="D122" s="180">
        <v>71917.801999999996</v>
      </c>
      <c r="E122" s="177">
        <v>156484.08799999999</v>
      </c>
    </row>
    <row r="123" spans="1:5">
      <c r="A123" s="376">
        <v>2016</v>
      </c>
      <c r="B123" s="180">
        <v>244390.66800000001</v>
      </c>
      <c r="C123" s="177">
        <v>12056.941999999999</v>
      </c>
      <c r="D123" s="180">
        <v>74182.145000000004</v>
      </c>
      <c r="E123" s="177">
        <v>158151.58100000001</v>
      </c>
    </row>
    <row r="124" spans="1:5">
      <c r="A124" s="376">
        <v>2017</v>
      </c>
      <c r="B124" s="180">
        <v>245597.01800000001</v>
      </c>
      <c r="C124" s="177">
        <v>11943.777</v>
      </c>
      <c r="D124" s="180">
        <v>75555.941000000006</v>
      </c>
      <c r="E124" s="177">
        <v>158097.29999999999</v>
      </c>
    </row>
    <row r="125" spans="1:5">
      <c r="A125" s="451" t="s">
        <v>379</v>
      </c>
      <c r="B125" s="180">
        <v>249021.00700000001</v>
      </c>
      <c r="C125" s="177">
        <v>12135.45</v>
      </c>
      <c r="D125" s="180">
        <v>76587.11</v>
      </c>
      <c r="E125" s="177">
        <v>160298.44699999999</v>
      </c>
    </row>
    <row r="126" spans="1:5">
      <c r="A126" s="451" t="s">
        <v>380</v>
      </c>
      <c r="B126" s="180">
        <v>246156.71100000001</v>
      </c>
      <c r="C126" s="177">
        <v>11274.828</v>
      </c>
      <c r="D126" s="180">
        <v>77905.535000000003</v>
      </c>
      <c r="E126" s="177">
        <v>156976.34899999999</v>
      </c>
    </row>
    <row r="127" spans="1:5" ht="7.2" customHeight="1">
      <c r="A127" s="376"/>
      <c r="B127" s="82"/>
      <c r="C127" s="225"/>
      <c r="D127" s="82"/>
      <c r="E127" s="225"/>
    </row>
    <row r="128" spans="1:5">
      <c r="A128" s="38"/>
      <c r="B128" s="593" t="s">
        <v>85</v>
      </c>
      <c r="C128" s="583"/>
      <c r="D128" s="583"/>
      <c r="E128" s="583"/>
    </row>
    <row r="129" spans="1:5">
      <c r="A129" s="376">
        <v>1990</v>
      </c>
      <c r="B129" s="228">
        <v>100</v>
      </c>
      <c r="C129" s="257">
        <v>13.028</v>
      </c>
      <c r="D129" s="271">
        <v>21.978000000000002</v>
      </c>
      <c r="E129" s="257">
        <v>64.994</v>
      </c>
    </row>
    <row r="130" spans="1:5">
      <c r="A130" s="376">
        <v>2000</v>
      </c>
      <c r="B130" s="228">
        <v>100</v>
      </c>
      <c r="C130" s="257">
        <v>7.71</v>
      </c>
      <c r="D130" s="271">
        <v>24.670999999999999</v>
      </c>
      <c r="E130" s="257">
        <v>67.619</v>
      </c>
    </row>
    <row r="131" spans="1:5" hidden="1" outlineLevel="1">
      <c r="A131" s="376">
        <v>2001</v>
      </c>
      <c r="B131" s="228">
        <v>100</v>
      </c>
      <c r="C131" s="257">
        <v>6.9829999999999997</v>
      </c>
      <c r="D131" s="271">
        <v>25.785</v>
      </c>
      <c r="E131" s="257">
        <v>67.231999999999999</v>
      </c>
    </row>
    <row r="132" spans="1:5" hidden="1" outlineLevel="1">
      <c r="A132" s="376">
        <v>2002</v>
      </c>
      <c r="B132" s="228">
        <v>100</v>
      </c>
      <c r="C132" s="257">
        <v>7.0060000000000002</v>
      </c>
      <c r="D132" s="271">
        <v>25.774000000000001</v>
      </c>
      <c r="E132" s="257">
        <v>67.22</v>
      </c>
    </row>
    <row r="133" spans="1:5" hidden="1" outlineLevel="1">
      <c r="A133" s="376">
        <v>2003</v>
      </c>
      <c r="B133" s="228">
        <v>100</v>
      </c>
      <c r="C133" s="257">
        <v>6.0679999999999996</v>
      </c>
      <c r="D133" s="271">
        <v>25.094000000000001</v>
      </c>
      <c r="E133" s="257">
        <v>68.837999999999994</v>
      </c>
    </row>
    <row r="134" spans="1:5" hidden="1" outlineLevel="1">
      <c r="A134" s="376">
        <v>2004</v>
      </c>
      <c r="B134" s="228">
        <v>100</v>
      </c>
      <c r="C134" s="257">
        <v>5.5510000000000002</v>
      </c>
      <c r="D134" s="271">
        <v>25.446000000000002</v>
      </c>
      <c r="E134" s="257">
        <v>69.001999999999995</v>
      </c>
    </row>
    <row r="135" spans="1:5" hidden="1" outlineLevel="1">
      <c r="A135" s="376">
        <v>2005</v>
      </c>
      <c r="B135" s="228">
        <v>100</v>
      </c>
      <c r="C135" s="257">
        <v>5.4390000000000001</v>
      </c>
      <c r="D135" s="271">
        <v>25.498000000000001</v>
      </c>
      <c r="E135" s="257">
        <v>69.063000000000002</v>
      </c>
    </row>
    <row r="136" spans="1:5" hidden="1" outlineLevel="1">
      <c r="A136" s="376">
        <v>2006</v>
      </c>
      <c r="B136" s="228">
        <v>100</v>
      </c>
      <c r="C136" s="257">
        <v>7.1909999999999998</v>
      </c>
      <c r="D136" s="271">
        <v>25.11</v>
      </c>
      <c r="E136" s="257">
        <v>67.698999999999998</v>
      </c>
    </row>
    <row r="137" spans="1:5" hidden="1" outlineLevel="1">
      <c r="A137" s="376">
        <v>2007</v>
      </c>
      <c r="B137" s="228">
        <v>100</v>
      </c>
      <c r="C137" s="257">
        <v>7.931</v>
      </c>
      <c r="D137" s="271">
        <v>27.465</v>
      </c>
      <c r="E137" s="257">
        <v>64.603999999999999</v>
      </c>
    </row>
    <row r="138" spans="1:5" hidden="1" outlineLevel="1">
      <c r="A138" s="376">
        <v>2008</v>
      </c>
      <c r="B138" s="228">
        <v>100</v>
      </c>
      <c r="C138" s="257">
        <v>7.7210000000000001</v>
      </c>
      <c r="D138" s="271">
        <v>25.78</v>
      </c>
      <c r="E138" s="257">
        <v>66.498999999999995</v>
      </c>
    </row>
    <row r="139" spans="1:5" hidden="1" outlineLevel="1">
      <c r="A139" s="376">
        <v>2009</v>
      </c>
      <c r="B139" s="228">
        <v>100</v>
      </c>
      <c r="C139" s="257">
        <v>6.1360000000000001</v>
      </c>
      <c r="D139" s="271">
        <v>24.928000000000001</v>
      </c>
      <c r="E139" s="257">
        <v>68.936000000000007</v>
      </c>
    </row>
    <row r="140" spans="1:5" collapsed="1">
      <c r="A140" s="376">
        <v>2010</v>
      </c>
      <c r="B140" s="228">
        <v>100</v>
      </c>
      <c r="C140" s="257">
        <v>6.5250000000000004</v>
      </c>
      <c r="D140" s="271">
        <v>25.702999999999999</v>
      </c>
      <c r="E140" s="257">
        <v>67.772000000000006</v>
      </c>
    </row>
    <row r="141" spans="1:5" hidden="1" outlineLevel="1">
      <c r="A141" s="376">
        <v>2011</v>
      </c>
      <c r="B141" s="228">
        <v>100</v>
      </c>
      <c r="C141" s="257">
        <v>6.883</v>
      </c>
      <c r="D141" s="271">
        <v>25.759</v>
      </c>
      <c r="E141" s="257">
        <v>67.358000000000004</v>
      </c>
    </row>
    <row r="142" spans="1:5" hidden="1" outlineLevel="1">
      <c r="A142" s="376">
        <v>2012</v>
      </c>
      <c r="B142" s="228">
        <v>100</v>
      </c>
      <c r="C142" s="257">
        <v>6.65</v>
      </c>
      <c r="D142" s="271">
        <v>26.847999999999999</v>
      </c>
      <c r="E142" s="257">
        <v>66.501999999999995</v>
      </c>
    </row>
    <row r="143" spans="1:5" hidden="1" outlineLevel="1">
      <c r="A143" s="376">
        <v>2013</v>
      </c>
      <c r="B143" s="228">
        <v>100</v>
      </c>
      <c r="C143" s="257">
        <v>6.109</v>
      </c>
      <c r="D143" s="271">
        <v>27.378</v>
      </c>
      <c r="E143" s="257">
        <v>66.512</v>
      </c>
    </row>
    <row r="144" spans="1:5" hidden="1" outlineLevel="1">
      <c r="A144" s="376">
        <v>2014</v>
      </c>
      <c r="B144" s="228">
        <v>100</v>
      </c>
      <c r="C144" s="257">
        <v>5.0570000000000004</v>
      </c>
      <c r="D144" s="271">
        <v>29.66</v>
      </c>
      <c r="E144" s="257">
        <v>65.283000000000001</v>
      </c>
    </row>
    <row r="145" spans="1:5" hidden="1" outlineLevel="1">
      <c r="A145" s="376">
        <v>2015</v>
      </c>
      <c r="B145" s="228">
        <v>100</v>
      </c>
      <c r="C145" s="257">
        <v>5.3</v>
      </c>
      <c r="D145" s="271">
        <v>29.818999999999999</v>
      </c>
      <c r="E145" s="257">
        <v>64.881</v>
      </c>
    </row>
    <row r="146" spans="1:5" hidden="1" outlineLevel="1">
      <c r="A146" s="376">
        <v>2016</v>
      </c>
      <c r="B146" s="228">
        <v>100</v>
      </c>
      <c r="C146" s="257">
        <v>4.9329999999999998</v>
      </c>
      <c r="D146" s="271">
        <v>30.353999999999999</v>
      </c>
      <c r="E146" s="257">
        <v>64.712999999999994</v>
      </c>
    </row>
    <row r="147" spans="1:5" hidden="1" outlineLevel="1">
      <c r="A147" s="376">
        <v>2017</v>
      </c>
      <c r="B147" s="228">
        <v>100</v>
      </c>
      <c r="C147" s="257">
        <v>4.8630000000000004</v>
      </c>
      <c r="D147" s="271">
        <v>30.763999999999999</v>
      </c>
      <c r="E147" s="257">
        <v>64.373000000000005</v>
      </c>
    </row>
    <row r="148" spans="1:5" collapsed="1">
      <c r="A148" s="451" t="s">
        <v>379</v>
      </c>
      <c r="B148" s="228">
        <v>100</v>
      </c>
      <c r="C148" s="257">
        <v>4.8730000000000002</v>
      </c>
      <c r="D148" s="271">
        <v>30.754999999999999</v>
      </c>
      <c r="E148" s="257">
        <v>64.370999999999995</v>
      </c>
    </row>
    <row r="149" spans="1:5">
      <c r="A149" s="451" t="s">
        <v>380</v>
      </c>
      <c r="B149" s="228">
        <v>100</v>
      </c>
      <c r="C149" s="257">
        <v>4.58</v>
      </c>
      <c r="D149" s="271">
        <v>31.649000000000001</v>
      </c>
      <c r="E149" s="257">
        <v>63.771000000000001</v>
      </c>
    </row>
    <row r="150" spans="1:5" ht="7.2" customHeight="1">
      <c r="A150" s="38"/>
      <c r="B150" s="38"/>
      <c r="C150" s="38"/>
      <c r="D150" s="38"/>
      <c r="E150" s="38"/>
    </row>
    <row r="151" spans="1:5">
      <c r="A151" s="38"/>
      <c r="B151" s="583" t="s">
        <v>160</v>
      </c>
      <c r="C151" s="583"/>
      <c r="D151" s="583"/>
      <c r="E151" s="583"/>
    </row>
    <row r="152" spans="1:5">
      <c r="A152" s="376">
        <v>2000</v>
      </c>
      <c r="B152" s="271">
        <v>3.5489999999999999</v>
      </c>
      <c r="C152" s="257">
        <v>-38.722000000000001</v>
      </c>
      <c r="D152" s="271">
        <v>16.239000000000001</v>
      </c>
      <c r="E152" s="257">
        <v>7.73</v>
      </c>
    </row>
    <row r="153" spans="1:5" hidden="1" outlineLevel="1">
      <c r="A153" s="376">
        <v>2001</v>
      </c>
      <c r="B153" s="271">
        <v>-1.0980000000000001</v>
      </c>
      <c r="C153" s="257">
        <v>-46.987000000000002</v>
      </c>
      <c r="D153" s="271">
        <v>16.035</v>
      </c>
      <c r="E153" s="257">
        <v>2.3079999999999998</v>
      </c>
    </row>
    <row r="154" spans="1:5" hidden="1" outlineLevel="1">
      <c r="A154" s="376">
        <v>2002</v>
      </c>
      <c r="B154" s="271">
        <v>-3.6349999999999998</v>
      </c>
      <c r="C154" s="257">
        <v>-48.177999999999997</v>
      </c>
      <c r="D154" s="271">
        <v>13.010999999999999</v>
      </c>
      <c r="E154" s="257">
        <v>-0.33600000000000002</v>
      </c>
    </row>
    <row r="155" spans="1:5" hidden="1" outlineLevel="1">
      <c r="A155" s="376">
        <v>2003</v>
      </c>
      <c r="B155" s="271">
        <v>-0.90500000000000003</v>
      </c>
      <c r="C155" s="257">
        <v>-53.843000000000004</v>
      </c>
      <c r="D155" s="271">
        <v>13.146000000000001</v>
      </c>
      <c r="E155" s="257">
        <v>4.9550000000000001</v>
      </c>
    </row>
    <row r="156" spans="1:5" hidden="1" outlineLevel="1">
      <c r="A156" s="376">
        <v>2004</v>
      </c>
      <c r="B156" s="271">
        <v>-2.2120000000000002</v>
      </c>
      <c r="C156" s="257">
        <v>-58.331000000000003</v>
      </c>
      <c r="D156" s="271">
        <v>13.221</v>
      </c>
      <c r="E156" s="257">
        <v>3.819</v>
      </c>
    </row>
    <row r="157" spans="1:5" hidden="1" outlineLevel="1">
      <c r="A157" s="376">
        <v>2005</v>
      </c>
      <c r="B157" s="271">
        <v>-6.83</v>
      </c>
      <c r="C157" s="257">
        <v>-61.101999999999997</v>
      </c>
      <c r="D157" s="271">
        <v>8.0939999999999994</v>
      </c>
      <c r="E157" s="257">
        <v>-0.998</v>
      </c>
    </row>
    <row r="158" spans="1:5" hidden="1" outlineLevel="1">
      <c r="A158" s="376">
        <v>2006</v>
      </c>
      <c r="B158" s="271">
        <v>-2.9860000000000002</v>
      </c>
      <c r="C158" s="257">
        <v>-46.453000000000003</v>
      </c>
      <c r="D158" s="271">
        <v>10.843</v>
      </c>
      <c r="E158" s="257">
        <v>1.0509999999999999</v>
      </c>
    </row>
    <row r="159" spans="1:5" hidden="1" outlineLevel="1">
      <c r="A159" s="376">
        <v>2007</v>
      </c>
      <c r="B159" s="271">
        <v>-12.583</v>
      </c>
      <c r="C159" s="257">
        <v>-46.780999999999999</v>
      </c>
      <c r="D159" s="271">
        <v>9.2409999999999997</v>
      </c>
      <c r="E159" s="257">
        <v>-13.108000000000001</v>
      </c>
    </row>
    <row r="160" spans="1:5" hidden="1" outlineLevel="1">
      <c r="A160" s="376">
        <v>2008</v>
      </c>
      <c r="B160" s="271">
        <v>-7.9489999999999998</v>
      </c>
      <c r="C160" s="257">
        <v>-45.445</v>
      </c>
      <c r="D160" s="271">
        <v>7.976</v>
      </c>
      <c r="E160" s="257">
        <v>-5.819</v>
      </c>
    </row>
    <row r="161" spans="1:5" hidden="1" outlineLevel="1">
      <c r="A161" s="376">
        <v>2009</v>
      </c>
      <c r="B161" s="271">
        <v>-8.5429999999999993</v>
      </c>
      <c r="C161" s="257">
        <v>-56.923999999999999</v>
      </c>
      <c r="D161" s="271">
        <v>3.7370000000000001</v>
      </c>
      <c r="E161" s="257">
        <v>-2.9969999999999999</v>
      </c>
    </row>
    <row r="162" spans="1:5" collapsed="1">
      <c r="A162" s="376">
        <v>2010</v>
      </c>
      <c r="B162" s="271">
        <v>-8.4260000000000002</v>
      </c>
      <c r="C162" s="257">
        <v>-54.136000000000003</v>
      </c>
      <c r="D162" s="271">
        <v>7.0949999999999998</v>
      </c>
      <c r="E162" s="257">
        <v>-4.5119999999999996</v>
      </c>
    </row>
    <row r="163" spans="1:5" hidden="1" outlineLevel="1">
      <c r="A163" s="376">
        <v>2011</v>
      </c>
      <c r="B163" s="271">
        <v>-8.4890000000000008</v>
      </c>
      <c r="C163" s="257">
        <v>-51.649000000000001</v>
      </c>
      <c r="D163" s="271">
        <v>7.2560000000000002</v>
      </c>
      <c r="E163" s="257">
        <v>-5.1619999999999999</v>
      </c>
    </row>
    <row r="164" spans="1:5" hidden="1" outlineLevel="1">
      <c r="A164" s="376">
        <v>2012</v>
      </c>
      <c r="B164" s="271">
        <v>-11.363</v>
      </c>
      <c r="C164" s="257">
        <v>-54.755000000000003</v>
      </c>
      <c r="D164" s="271">
        <v>8.2789999999999999</v>
      </c>
      <c r="E164" s="257">
        <v>-9.3059999999999992</v>
      </c>
    </row>
    <row r="165" spans="1:5" hidden="1" outlineLevel="1">
      <c r="A165" s="376">
        <v>2013</v>
      </c>
      <c r="B165" s="271">
        <v>-9.7569999999999997</v>
      </c>
      <c r="C165" s="257">
        <v>-57.682000000000002</v>
      </c>
      <c r="D165" s="271">
        <v>12.419</v>
      </c>
      <c r="E165" s="257">
        <v>-7.65</v>
      </c>
    </row>
    <row r="166" spans="1:5" hidden="1" outlineLevel="1">
      <c r="A166" s="376">
        <v>2014</v>
      </c>
      <c r="B166" s="271">
        <v>-9.8610000000000007</v>
      </c>
      <c r="C166" s="257">
        <v>-65.007999999999996</v>
      </c>
      <c r="D166" s="271">
        <v>21.645</v>
      </c>
      <c r="E166" s="257">
        <v>-9.4610000000000003</v>
      </c>
    </row>
    <row r="167" spans="1:5" hidden="1" outlineLevel="1">
      <c r="A167" s="376">
        <v>2015</v>
      </c>
      <c r="B167" s="271">
        <v>-13.638</v>
      </c>
      <c r="C167" s="257">
        <v>-64.866</v>
      </c>
      <c r="D167" s="271">
        <v>17.172999999999998</v>
      </c>
      <c r="E167" s="257">
        <v>-13.788</v>
      </c>
    </row>
    <row r="168" spans="1:5" hidden="1" outlineLevel="1">
      <c r="A168" s="376">
        <v>2016</v>
      </c>
      <c r="B168" s="271">
        <v>-12.49</v>
      </c>
      <c r="C168" s="257">
        <v>-66.861000000000004</v>
      </c>
      <c r="D168" s="271">
        <v>20.861999999999998</v>
      </c>
      <c r="E168" s="257">
        <v>-12.87</v>
      </c>
    </row>
    <row r="169" spans="1:5" hidden="1" outlineLevel="1">
      <c r="A169" s="376">
        <v>2017</v>
      </c>
      <c r="B169" s="271">
        <v>-12.058</v>
      </c>
      <c r="C169" s="257">
        <v>-67.171999999999997</v>
      </c>
      <c r="D169" s="271">
        <v>23.1</v>
      </c>
      <c r="E169" s="257">
        <v>-12.9</v>
      </c>
    </row>
    <row r="170" spans="1:5" collapsed="1">
      <c r="A170" s="451" t="s">
        <v>379</v>
      </c>
      <c r="B170" s="271">
        <v>-10.832000000000001</v>
      </c>
      <c r="C170" s="257">
        <v>-66.646000000000001</v>
      </c>
      <c r="D170" s="271">
        <v>24.78</v>
      </c>
      <c r="E170" s="257">
        <v>-11.686999999999999</v>
      </c>
    </row>
    <row r="171" spans="1:5">
      <c r="A171" s="451" t="s">
        <v>380</v>
      </c>
      <c r="B171" s="271">
        <v>-11.858000000000001</v>
      </c>
      <c r="C171" s="257">
        <v>-69.010999999999996</v>
      </c>
      <c r="D171" s="271">
        <v>26.928000000000001</v>
      </c>
      <c r="E171" s="257">
        <v>-13.516999999999999</v>
      </c>
    </row>
    <row r="172" spans="1:5" ht="7.95" customHeight="1">
      <c r="A172" s="376"/>
      <c r="B172" s="227"/>
      <c r="C172" s="38"/>
      <c r="D172" s="38"/>
      <c r="E172" s="38"/>
    </row>
    <row r="173" spans="1:5">
      <c r="A173" s="376"/>
      <c r="B173" s="583" t="s">
        <v>161</v>
      </c>
      <c r="C173" s="583"/>
      <c r="D173" s="583"/>
      <c r="E173" s="583"/>
    </row>
    <row r="174" spans="1:5" hidden="1" outlineLevel="1">
      <c r="A174" s="376">
        <v>2000</v>
      </c>
      <c r="B174" s="271">
        <v>3.403</v>
      </c>
      <c r="C174" s="257">
        <v>16.628</v>
      </c>
      <c r="D174" s="271">
        <v>-0.47599999999999998</v>
      </c>
      <c r="E174" s="257">
        <v>3.5369999999999999</v>
      </c>
    </row>
    <row r="175" spans="1:5" hidden="1" outlineLevel="1">
      <c r="A175" s="376">
        <v>2001</v>
      </c>
      <c r="B175" s="271">
        <v>-4.4870000000000001</v>
      </c>
      <c r="C175" s="257">
        <v>-13.488</v>
      </c>
      <c r="D175" s="271">
        <v>-0.17599999999999999</v>
      </c>
      <c r="E175" s="257">
        <v>-5.0330000000000004</v>
      </c>
    </row>
    <row r="176" spans="1:5" hidden="1" outlineLevel="1">
      <c r="A176" s="376">
        <v>2002</v>
      </c>
      <c r="B176" s="271">
        <v>-2.5659999999999998</v>
      </c>
      <c r="C176" s="257">
        <v>-2.2450000000000001</v>
      </c>
      <c r="D176" s="271">
        <v>-2.605</v>
      </c>
      <c r="E176" s="257">
        <v>-2.5840000000000001</v>
      </c>
    </row>
    <row r="177" spans="1:5" hidden="1" outlineLevel="1">
      <c r="A177" s="376">
        <v>2003</v>
      </c>
      <c r="B177" s="271">
        <v>2.8340000000000001</v>
      </c>
      <c r="C177" s="257">
        <v>-10.932</v>
      </c>
      <c r="D177" s="271">
        <v>0.11899999999999999</v>
      </c>
      <c r="E177" s="257">
        <v>5.3090000000000002</v>
      </c>
    </row>
    <row r="178" spans="1:5" hidden="1" outlineLevel="1">
      <c r="A178" s="376">
        <v>2004</v>
      </c>
      <c r="B178" s="271">
        <v>-1.319</v>
      </c>
      <c r="C178" s="257">
        <v>-9.7240000000000002</v>
      </c>
      <c r="D178" s="271">
        <v>6.6000000000000003E-2</v>
      </c>
      <c r="E178" s="257">
        <v>-1.083</v>
      </c>
    </row>
    <row r="179" spans="1:5" hidden="1" outlineLevel="1">
      <c r="A179" s="376">
        <v>2005</v>
      </c>
      <c r="B179" s="271">
        <v>-4.7220000000000004</v>
      </c>
      <c r="C179" s="257">
        <v>-6.6479999999999997</v>
      </c>
      <c r="D179" s="271">
        <v>-4.5289999999999999</v>
      </c>
      <c r="E179" s="257">
        <v>-4.6390000000000002</v>
      </c>
    </row>
    <row r="180" spans="1:5" hidden="1" outlineLevel="1">
      <c r="A180" s="376">
        <v>2006</v>
      </c>
      <c r="B180" s="271">
        <v>4.1260000000000003</v>
      </c>
      <c r="C180" s="257">
        <v>37.658000000000001</v>
      </c>
      <c r="D180" s="271">
        <v>2.5430000000000001</v>
      </c>
      <c r="E180" s="257">
        <v>2.069</v>
      </c>
    </row>
    <row r="181" spans="1:5" hidden="1" outlineLevel="1">
      <c r="A181" s="376">
        <v>2007</v>
      </c>
      <c r="B181" s="271">
        <v>-9.8930000000000007</v>
      </c>
      <c r="C181" s="257">
        <v>-0.61099999999999999</v>
      </c>
      <c r="D181" s="271">
        <v>-1.4450000000000001</v>
      </c>
      <c r="E181" s="257">
        <v>-14.012</v>
      </c>
    </row>
    <row r="182" spans="1:5" hidden="1" outlineLevel="1">
      <c r="A182" s="376">
        <v>2008</v>
      </c>
      <c r="B182" s="271">
        <v>5.3</v>
      </c>
      <c r="C182" s="257">
        <v>2.5089999999999999</v>
      </c>
      <c r="D182" s="271">
        <v>-1.1579999999999999</v>
      </c>
      <c r="E182" s="257">
        <v>8.3889999999999993</v>
      </c>
    </row>
    <row r="183" spans="1:5" hidden="1" outlineLevel="1">
      <c r="A183" s="376">
        <v>2009</v>
      </c>
      <c r="B183" s="271">
        <v>-0.64400000000000002</v>
      </c>
      <c r="C183" s="257">
        <v>-21.041</v>
      </c>
      <c r="D183" s="271">
        <v>-3.9260000000000002</v>
      </c>
      <c r="E183" s="257">
        <v>2.996</v>
      </c>
    </row>
    <row r="184" spans="1:5" hidden="1" outlineLevel="1">
      <c r="A184" s="376">
        <v>2010</v>
      </c>
      <c r="B184" s="271">
        <v>0.127</v>
      </c>
      <c r="C184" s="257">
        <v>6.4720000000000004</v>
      </c>
      <c r="D184" s="271">
        <v>3.238</v>
      </c>
      <c r="E184" s="257">
        <v>-1.5620000000000001</v>
      </c>
    </row>
    <row r="185" spans="1:5" hidden="1" outlineLevel="1">
      <c r="A185" s="376">
        <v>2011</v>
      </c>
      <c r="B185" s="271">
        <v>-6.9000000000000006E-2</v>
      </c>
      <c r="C185" s="257">
        <v>5.4219999999999997</v>
      </c>
      <c r="D185" s="271">
        <v>0.15</v>
      </c>
      <c r="E185" s="257">
        <v>-0.68</v>
      </c>
    </row>
    <row r="186" spans="1:5" hidden="1" outlineLevel="1">
      <c r="A186" s="376">
        <v>2012</v>
      </c>
      <c r="B186" s="271">
        <v>-3.14</v>
      </c>
      <c r="C186" s="257">
        <v>-6.423</v>
      </c>
      <c r="D186" s="271">
        <v>0.95399999999999996</v>
      </c>
      <c r="E186" s="257">
        <v>-4.37</v>
      </c>
    </row>
    <row r="187" spans="1:5" hidden="1" outlineLevel="1">
      <c r="A187" s="376">
        <v>2013</v>
      </c>
      <c r="B187" s="271">
        <v>1.8109999999999999</v>
      </c>
      <c r="C187" s="257">
        <v>-6.47</v>
      </c>
      <c r="D187" s="271">
        <v>3.8239999999999998</v>
      </c>
      <c r="E187" s="257">
        <v>1.827</v>
      </c>
    </row>
    <row r="188" spans="1:5" hidden="1" outlineLevel="1">
      <c r="A188" s="376">
        <v>2014</v>
      </c>
      <c r="B188" s="271">
        <v>-0.115</v>
      </c>
      <c r="C188" s="257">
        <v>-17.312000000000001</v>
      </c>
      <c r="D188" s="271">
        <v>8.2070000000000007</v>
      </c>
      <c r="E188" s="257">
        <v>-1.962</v>
      </c>
    </row>
    <row r="189" spans="1:5" hidden="1" outlineLevel="1">
      <c r="A189" s="376">
        <v>2015</v>
      </c>
      <c r="B189" s="271">
        <v>-4.1900000000000004</v>
      </c>
      <c r="C189" s="257">
        <v>0.40699999999999997</v>
      </c>
      <c r="D189" s="271">
        <v>-3.6760000000000002</v>
      </c>
      <c r="E189" s="257">
        <v>-4.78</v>
      </c>
    </row>
    <row r="190" spans="1:5" hidden="1" outlineLevel="1">
      <c r="A190" s="376">
        <v>2016</v>
      </c>
      <c r="B190" s="271">
        <v>1.329</v>
      </c>
      <c r="C190" s="257">
        <v>-5.6790000000000003</v>
      </c>
      <c r="D190" s="271">
        <v>3.149</v>
      </c>
      <c r="E190" s="257">
        <v>1.0660000000000001</v>
      </c>
    </row>
    <row r="191" spans="1:5" hidden="1" outlineLevel="1">
      <c r="A191" s="376">
        <v>2017</v>
      </c>
      <c r="B191" s="271">
        <v>0.49399999999999999</v>
      </c>
      <c r="C191" s="257">
        <v>-0.93899999999999995</v>
      </c>
      <c r="D191" s="271">
        <v>1.8520000000000001</v>
      </c>
      <c r="E191" s="257">
        <v>-3.4000000000000002E-2</v>
      </c>
    </row>
    <row r="192" spans="1:5" collapsed="1">
      <c r="A192" s="451" t="s">
        <v>379</v>
      </c>
      <c r="B192" s="271">
        <v>1.3939999999999999</v>
      </c>
      <c r="C192" s="257">
        <v>1.605</v>
      </c>
      <c r="D192" s="271">
        <v>1.365</v>
      </c>
      <c r="E192" s="257">
        <v>1.3919999999999999</v>
      </c>
    </row>
    <row r="193" spans="1:5">
      <c r="A193" s="451" t="s">
        <v>380</v>
      </c>
      <c r="B193" s="271">
        <v>-1.1499999999999999</v>
      </c>
      <c r="C193" s="257">
        <v>-7.0919999999999996</v>
      </c>
      <c r="D193" s="271">
        <v>1.7210000000000001</v>
      </c>
      <c r="E193" s="257">
        <v>-2.0720000000000001</v>
      </c>
    </row>
    <row r="194" spans="1:5">
      <c r="A194" s="89" t="s">
        <v>152</v>
      </c>
    </row>
    <row r="195" spans="1:5">
      <c r="A195" s="454" t="s">
        <v>382</v>
      </c>
    </row>
  </sheetData>
  <mergeCells count="14">
    <mergeCell ref="A1:E1"/>
    <mergeCell ref="B75:E75"/>
    <mergeCell ref="A3:A4"/>
    <mergeCell ref="B6:E6"/>
    <mergeCell ref="B30:E30"/>
    <mergeCell ref="B53:E53"/>
    <mergeCell ref="B3:B4"/>
    <mergeCell ref="B173:E173"/>
    <mergeCell ref="A99:E99"/>
    <mergeCell ref="A101:A102"/>
    <mergeCell ref="B101:B102"/>
    <mergeCell ref="B104:E104"/>
    <mergeCell ref="B128:E128"/>
    <mergeCell ref="B151:E151"/>
  </mergeCells>
  <phoneticPr fontId="6" type="noConversion"/>
  <hyperlinks>
    <hyperlink ref="A1:E1" location="Inhaltsverzeichnis!C22" display="2.6 Endenergieverbrauch nach Sektoren in Berlin 2018"/>
    <hyperlink ref="A99:E99" location="Inhaltsverzeichnis!C23" display="2.7 Endenergieverbrauch nach Sektore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colBreaks count="1" manualBreakCount="1">
    <brk id="5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61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5546875" defaultRowHeight="11.4" outlineLevelCol="1"/>
  <cols>
    <col min="1" max="1" width="36.44140625" style="17" customWidth="1"/>
    <col min="2" max="2" width="7.6640625" style="17" customWidth="1"/>
    <col min="3" max="5" width="7.5546875" style="17" hidden="1" customWidth="1" outlineLevel="1"/>
    <col min="6" max="6" width="7.6640625" style="17" hidden="1" customWidth="1" outlineLevel="1"/>
    <col min="7" max="7" width="8.109375" style="17" hidden="1" customWidth="1" outlineLevel="1"/>
    <col min="8" max="8" width="8.109375" style="17" customWidth="1" collapsed="1"/>
    <col min="9" max="10" width="8.109375" style="17" customWidth="1"/>
    <col min="11" max="11" width="8.44140625" style="17" bestFit="1" customWidth="1"/>
    <col min="12" max="12" width="8.44140625" style="17" customWidth="1"/>
    <col min="13" max="16384" width="11.5546875" style="17"/>
  </cols>
  <sheetData>
    <row r="1" spans="1:12" ht="12">
      <c r="A1" s="415" t="s">
        <v>331</v>
      </c>
    </row>
    <row r="2" spans="1:12" ht="10.5" customHeight="1">
      <c r="A2" s="283"/>
      <c r="B2" s="16"/>
    </row>
    <row r="3" spans="1:12" s="33" customFormat="1" ht="16.95" customHeight="1">
      <c r="A3" s="30" t="s">
        <v>88</v>
      </c>
      <c r="B3" s="31" t="s">
        <v>89</v>
      </c>
      <c r="C3" s="32">
        <v>2010</v>
      </c>
      <c r="D3" s="32">
        <v>2011</v>
      </c>
      <c r="E3" s="32">
        <v>2012</v>
      </c>
      <c r="F3" s="32">
        <v>2013</v>
      </c>
      <c r="G3" s="32">
        <v>2014</v>
      </c>
      <c r="H3" s="32">
        <v>2015</v>
      </c>
      <c r="I3" s="32">
        <v>2016</v>
      </c>
      <c r="J3" s="32">
        <v>2017</v>
      </c>
      <c r="K3" s="220" t="s">
        <v>379</v>
      </c>
      <c r="L3" s="220" t="s">
        <v>380</v>
      </c>
    </row>
    <row r="4" spans="1:12" s="35" customFormat="1" ht="9.6" customHeight="1">
      <c r="A4" s="34"/>
      <c r="B4" s="34"/>
    </row>
    <row r="5" spans="1:12" s="35" customFormat="1" ht="24" customHeight="1">
      <c r="A5" s="232" t="s">
        <v>187</v>
      </c>
      <c r="B5" s="37" t="s">
        <v>90</v>
      </c>
      <c r="C5" s="179">
        <v>9108.1589999999997</v>
      </c>
      <c r="D5" s="287">
        <v>8406.6640000000007</v>
      </c>
      <c r="E5" s="287">
        <v>8120.6769999999997</v>
      </c>
      <c r="F5" s="287">
        <v>8215.277</v>
      </c>
      <c r="G5" s="287">
        <v>7816.5370000000003</v>
      </c>
      <c r="H5" s="287">
        <v>7467.3280000000004</v>
      </c>
      <c r="I5" s="287">
        <v>7777.5469999999996</v>
      </c>
      <c r="J5" s="287">
        <v>7835.3109999999997</v>
      </c>
      <c r="K5" s="287">
        <v>7029.7520000000004</v>
      </c>
      <c r="L5" s="287">
        <v>6374.9780000000001</v>
      </c>
    </row>
    <row r="6" spans="1:12" s="35" customFormat="1" ht="12" customHeight="1">
      <c r="A6" s="41" t="s">
        <v>91</v>
      </c>
      <c r="B6" s="37" t="s">
        <v>90</v>
      </c>
      <c r="C6" s="179">
        <v>6052.2340000000004</v>
      </c>
      <c r="D6" s="179">
        <v>6299.0129999999999</v>
      </c>
      <c r="E6" s="179">
        <v>6498.8770000000004</v>
      </c>
      <c r="F6" s="179">
        <v>6197.8789999999999</v>
      </c>
      <c r="G6" s="179">
        <v>6363.6279999999997</v>
      </c>
      <c r="H6" s="179">
        <v>6603.7070000000003</v>
      </c>
      <c r="I6" s="179">
        <v>6336.9279999999999</v>
      </c>
      <c r="J6" s="179">
        <v>6022.2740000000003</v>
      </c>
      <c r="K6" s="179">
        <v>6850.04</v>
      </c>
      <c r="L6" s="179">
        <v>7156.19</v>
      </c>
    </row>
    <row r="7" spans="1:12" s="35" customFormat="1" ht="12" customHeight="1">
      <c r="A7" s="36" t="s">
        <v>92</v>
      </c>
      <c r="B7" s="37" t="s">
        <v>90</v>
      </c>
      <c r="C7" s="179">
        <f>C5+C6</f>
        <v>15160.393</v>
      </c>
      <c r="D7" s="179">
        <f>D5+D6</f>
        <v>14705.677</v>
      </c>
      <c r="E7" s="179">
        <f>E5+E6</f>
        <v>14619.554</v>
      </c>
      <c r="F7" s="179">
        <f t="shared" ref="F7:K7" si="0">ROUND(F5+F6,3)</f>
        <v>14413.156000000001</v>
      </c>
      <c r="G7" s="179">
        <f t="shared" si="0"/>
        <v>14180.165000000001</v>
      </c>
      <c r="H7" s="179">
        <f t="shared" si="0"/>
        <v>14071.035</v>
      </c>
      <c r="I7" s="179">
        <f t="shared" si="0"/>
        <v>14114.475</v>
      </c>
      <c r="J7" s="179">
        <f t="shared" si="0"/>
        <v>13857.584999999999</v>
      </c>
      <c r="K7" s="179">
        <f t="shared" si="0"/>
        <v>13879.791999999999</v>
      </c>
      <c r="L7" s="179">
        <v>13531.168</v>
      </c>
    </row>
    <row r="8" spans="1:12" s="35" customFormat="1" ht="12" customHeight="1">
      <c r="A8" s="41" t="s">
        <v>93</v>
      </c>
      <c r="B8" s="37" t="s">
        <v>90</v>
      </c>
      <c r="C8" s="179">
        <v>656.17899999999997</v>
      </c>
      <c r="D8" s="179">
        <v>603.70899999999995</v>
      </c>
      <c r="E8" s="179">
        <v>604.03200000000004</v>
      </c>
      <c r="F8" s="179">
        <v>642.44799999999998</v>
      </c>
      <c r="G8" s="179">
        <v>606.28300000000002</v>
      </c>
      <c r="H8" s="179">
        <v>561.15300000000002</v>
      </c>
      <c r="I8" s="179">
        <v>557.04600000000005</v>
      </c>
      <c r="J8" s="179">
        <v>529.923</v>
      </c>
      <c r="K8" s="179">
        <v>464.44799999999998</v>
      </c>
      <c r="L8" s="179">
        <v>399.76100000000002</v>
      </c>
    </row>
    <row r="9" spans="1:12" s="35" customFormat="1" ht="12" customHeight="1">
      <c r="A9" s="452" t="s">
        <v>386</v>
      </c>
      <c r="B9" s="37" t="s">
        <v>90</v>
      </c>
      <c r="C9" s="179">
        <v>173.26900000000001</v>
      </c>
      <c r="D9" s="179">
        <v>155.279</v>
      </c>
      <c r="E9" s="179">
        <v>149.58099999999999</v>
      </c>
      <c r="F9" s="179">
        <v>152.214</v>
      </c>
      <c r="G9" s="179">
        <v>149.97300000000001</v>
      </c>
      <c r="H9" s="179">
        <v>149.97399999999999</v>
      </c>
      <c r="I9" s="179">
        <v>160.37299999999999</v>
      </c>
      <c r="J9" s="179">
        <v>168.89400000000001</v>
      </c>
      <c r="K9" s="179">
        <v>303.98</v>
      </c>
      <c r="L9" s="179">
        <v>274.798</v>
      </c>
    </row>
    <row r="10" spans="1:12" s="35" customFormat="1" ht="12" customHeight="1">
      <c r="A10" s="41" t="s">
        <v>34</v>
      </c>
      <c r="B10" s="37" t="s">
        <v>90</v>
      </c>
      <c r="C10" s="179">
        <v>14330.945</v>
      </c>
      <c r="D10" s="179">
        <v>13946.689</v>
      </c>
      <c r="E10" s="179">
        <v>13865.941000000001</v>
      </c>
      <c r="F10" s="179">
        <v>13618.494000000001</v>
      </c>
      <c r="G10" s="179">
        <v>13423.907999999999</v>
      </c>
      <c r="H10" s="179">
        <v>13359.907999999999</v>
      </c>
      <c r="I10" s="179">
        <v>13397.056</v>
      </c>
      <c r="J10" s="179">
        <v>13158.769</v>
      </c>
      <c r="K10" s="179">
        <v>13111.364</v>
      </c>
      <c r="L10" s="179">
        <v>12856.61</v>
      </c>
    </row>
    <row r="11" spans="1:12" s="35" customFormat="1" ht="12" customHeight="1">
      <c r="A11" s="229" t="s">
        <v>62</v>
      </c>
      <c r="B11" s="37"/>
    </row>
    <row r="12" spans="1:12" s="35" customFormat="1" ht="24" customHeight="1">
      <c r="A12" s="230" t="s">
        <v>94</v>
      </c>
      <c r="B12" s="37" t="s">
        <v>90</v>
      </c>
      <c r="C12" s="179">
        <v>1982.1179999999999</v>
      </c>
      <c r="D12" s="179">
        <v>1987.7729999999999</v>
      </c>
      <c r="E12" s="179">
        <v>1886.021</v>
      </c>
      <c r="F12" s="179">
        <v>1746.8109999999999</v>
      </c>
      <c r="G12" s="179">
        <v>1749.3019999999999</v>
      </c>
      <c r="H12" s="179">
        <v>1754.2449999999999</v>
      </c>
      <c r="I12" s="179">
        <v>1682.3530000000001</v>
      </c>
      <c r="J12" s="179">
        <v>1620.4829999999999</v>
      </c>
      <c r="K12" s="179">
        <v>1670.6859999999999</v>
      </c>
      <c r="L12" s="179">
        <v>1579.309</v>
      </c>
    </row>
    <row r="13" spans="1:12" s="35" customFormat="1" ht="10.199999999999999">
      <c r="A13" s="323" t="s">
        <v>235</v>
      </c>
      <c r="B13" s="37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12" s="35" customFormat="1" ht="10.199999999999999">
      <c r="A14" s="323" t="s">
        <v>236</v>
      </c>
      <c r="B14" s="37" t="s">
        <v>90</v>
      </c>
      <c r="C14" s="179">
        <v>320.78199999999998</v>
      </c>
      <c r="D14" s="179">
        <v>314.33699999999999</v>
      </c>
      <c r="E14" s="179">
        <v>323.54599999999999</v>
      </c>
      <c r="F14" s="179">
        <v>299.899</v>
      </c>
      <c r="G14" s="179">
        <v>299.85700000000003</v>
      </c>
      <c r="H14" s="179">
        <v>295.46899999999999</v>
      </c>
      <c r="I14" s="179">
        <v>284.577</v>
      </c>
      <c r="J14" s="179">
        <v>274.51900000000001</v>
      </c>
      <c r="K14" s="179">
        <v>289.06099999999998</v>
      </c>
      <c r="L14" s="179">
        <v>282.16500000000002</v>
      </c>
    </row>
    <row r="15" spans="1:12" s="35" customFormat="1" ht="10.199999999999999">
      <c r="A15" s="323" t="s">
        <v>237</v>
      </c>
      <c r="B15" s="37" t="s">
        <v>90</v>
      </c>
      <c r="C15" s="179">
        <v>125.568</v>
      </c>
      <c r="D15" s="179">
        <v>118.76900000000001</v>
      </c>
      <c r="E15" s="179">
        <v>114.48099999999999</v>
      </c>
      <c r="F15" s="179">
        <v>116.726</v>
      </c>
      <c r="G15" s="179">
        <v>119.063</v>
      </c>
      <c r="H15" s="179">
        <v>119.26600000000001</v>
      </c>
      <c r="I15" s="179">
        <v>117.315</v>
      </c>
      <c r="J15" s="179">
        <v>117.551</v>
      </c>
      <c r="K15" s="179">
        <v>119.33799999999999</v>
      </c>
      <c r="L15" s="179">
        <v>120.066</v>
      </c>
    </row>
    <row r="16" spans="1:12" s="35" customFormat="1" ht="10.199999999999999">
      <c r="A16" s="323" t="s">
        <v>238</v>
      </c>
      <c r="B16" s="37" t="s">
        <v>90</v>
      </c>
      <c r="C16" s="179">
        <v>186.363</v>
      </c>
      <c r="D16" s="179">
        <v>161.649</v>
      </c>
      <c r="E16" s="179">
        <v>160.708</v>
      </c>
      <c r="F16" s="179">
        <v>135.417</v>
      </c>
      <c r="G16" s="179">
        <v>137.304</v>
      </c>
      <c r="H16" s="179">
        <v>131.517</v>
      </c>
      <c r="I16" s="179">
        <v>127.449</v>
      </c>
      <c r="J16" s="179">
        <v>138.95500000000001</v>
      </c>
      <c r="K16" s="179">
        <v>139.74299999999999</v>
      </c>
      <c r="L16" s="179">
        <v>128.535</v>
      </c>
    </row>
    <row r="17" spans="1:12" s="35" customFormat="1" ht="10.199999999999999">
      <c r="A17" s="323" t="s">
        <v>239</v>
      </c>
      <c r="B17" s="37" t="s">
        <v>90</v>
      </c>
      <c r="C17" s="179">
        <v>180.64500000000001</v>
      </c>
      <c r="D17" s="179">
        <v>182.102</v>
      </c>
      <c r="E17" s="179">
        <v>180.88300000000001</v>
      </c>
      <c r="F17" s="179">
        <v>178.63900000000001</v>
      </c>
      <c r="G17" s="179">
        <v>169.50700000000001</v>
      </c>
      <c r="H17" s="179">
        <v>154.97399999999999</v>
      </c>
      <c r="I17" s="179">
        <v>126.68899999999999</v>
      </c>
      <c r="J17" s="179">
        <v>116.619</v>
      </c>
      <c r="K17" s="179">
        <v>119.596</v>
      </c>
      <c r="L17" s="179">
        <v>114.01</v>
      </c>
    </row>
    <row r="18" spans="1:12" s="35" customFormat="1" ht="10.199999999999999">
      <c r="A18" s="323" t="s">
        <v>240</v>
      </c>
      <c r="B18" s="37" t="s">
        <v>90</v>
      </c>
      <c r="C18" s="179">
        <v>189.87799999999999</v>
      </c>
      <c r="D18" s="179">
        <v>200.72900000000001</v>
      </c>
      <c r="E18" s="179">
        <v>179.42400000000001</v>
      </c>
      <c r="F18" s="179">
        <v>172.35400000000001</v>
      </c>
      <c r="G18" s="179">
        <v>168.815</v>
      </c>
      <c r="H18" s="179">
        <v>203.12799999999999</v>
      </c>
      <c r="I18" s="179">
        <v>203.584</v>
      </c>
      <c r="J18" s="179">
        <v>176.988</v>
      </c>
      <c r="K18" s="179">
        <v>156.56</v>
      </c>
      <c r="L18" s="179">
        <v>138.41800000000001</v>
      </c>
    </row>
    <row r="19" spans="1:12" s="35" customFormat="1" ht="7.95" customHeight="1">
      <c r="A19" s="323"/>
      <c r="B19" s="37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  <row r="20" spans="1:12" s="35" customFormat="1" ht="12" customHeight="1">
      <c r="A20" s="231" t="s">
        <v>86</v>
      </c>
      <c r="B20" s="37" t="s">
        <v>90</v>
      </c>
      <c r="C20" s="179">
        <v>875.529</v>
      </c>
      <c r="D20" s="179">
        <v>880.25400000000002</v>
      </c>
      <c r="E20" s="179">
        <v>894.85699999999997</v>
      </c>
      <c r="F20" s="179">
        <v>835.22400000000005</v>
      </c>
      <c r="G20" s="179">
        <v>867.53700000000003</v>
      </c>
      <c r="H20" s="179">
        <v>931.03899999999999</v>
      </c>
      <c r="I20" s="179">
        <v>952.12099999999998</v>
      </c>
      <c r="J20" s="179">
        <v>1013.0069999999999</v>
      </c>
      <c r="K20" s="179">
        <v>874.745</v>
      </c>
      <c r="L20" s="179">
        <v>908.46100000000001</v>
      </c>
    </row>
    <row r="21" spans="1:12" s="35" customFormat="1" ht="10.199999999999999">
      <c r="A21" s="324" t="s">
        <v>40</v>
      </c>
      <c r="B21" s="37" t="s">
        <v>90</v>
      </c>
      <c r="C21" s="179">
        <v>4631.4319999999998</v>
      </c>
      <c r="D21" s="179">
        <v>4569.9409999999998</v>
      </c>
      <c r="E21" s="179">
        <v>4458.0339999999997</v>
      </c>
      <c r="F21" s="179">
        <v>4396.8280000000004</v>
      </c>
      <c r="G21" s="179">
        <v>4189.1390000000001</v>
      </c>
      <c r="H21" s="179">
        <v>4189.0600000000004</v>
      </c>
      <c r="I21" s="179">
        <v>4336.2879999999996</v>
      </c>
      <c r="J21" s="179">
        <v>4184.4880000000003</v>
      </c>
      <c r="K21" s="179">
        <v>4166.6360000000004</v>
      </c>
      <c r="L21" s="179">
        <v>4085.0259999999998</v>
      </c>
    </row>
    <row r="22" spans="1:12" s="35" customFormat="1" ht="20.399999999999999">
      <c r="A22" s="324" t="s">
        <v>241</v>
      </c>
      <c r="B22" s="37" t="s">
        <v>90</v>
      </c>
      <c r="C22" s="179">
        <v>6841.866</v>
      </c>
      <c r="D22" s="179">
        <v>6508.7219999999998</v>
      </c>
      <c r="E22" s="179">
        <v>6627.0290000000005</v>
      </c>
      <c r="F22" s="179">
        <v>6639.6319999999996</v>
      </c>
      <c r="G22" s="179">
        <v>6617.93</v>
      </c>
      <c r="H22" s="179">
        <v>6485.5640000000003</v>
      </c>
      <c r="I22" s="179">
        <v>6426.2939999999999</v>
      </c>
      <c r="J22" s="179">
        <v>6340.7910000000002</v>
      </c>
      <c r="K22" s="179">
        <v>6399.2969999999996</v>
      </c>
      <c r="L22" s="179">
        <v>6283.8140000000003</v>
      </c>
    </row>
    <row r="23" spans="1:12" s="35" customFormat="1" ht="12" customHeight="1">
      <c r="A23" s="41" t="s">
        <v>95</v>
      </c>
      <c r="B23" s="37" t="s">
        <v>90</v>
      </c>
      <c r="C23" s="179" t="s">
        <v>99</v>
      </c>
      <c r="D23" s="179" t="s">
        <v>99</v>
      </c>
      <c r="E23" s="179" t="s">
        <v>99</v>
      </c>
      <c r="F23" s="179" t="s">
        <v>99</v>
      </c>
      <c r="G23" s="179" t="s">
        <v>99</v>
      </c>
      <c r="H23" s="179" t="s">
        <v>99</v>
      </c>
      <c r="I23" s="179" t="s">
        <v>99</v>
      </c>
      <c r="J23" s="179" t="s">
        <v>99</v>
      </c>
      <c r="K23" s="179" t="s">
        <v>99</v>
      </c>
      <c r="L23" s="179" t="s">
        <v>99</v>
      </c>
    </row>
    <row r="24" spans="1:12" s="35" customFormat="1" ht="12" customHeight="1">
      <c r="A24" s="41" t="s">
        <v>33</v>
      </c>
      <c r="B24" s="37" t="s">
        <v>90</v>
      </c>
      <c r="C24" s="179" t="s">
        <v>99</v>
      </c>
      <c r="D24" s="179" t="s">
        <v>99</v>
      </c>
      <c r="E24" s="179" t="s">
        <v>99</v>
      </c>
      <c r="F24" s="179" t="s">
        <v>99</v>
      </c>
      <c r="G24" s="179" t="s">
        <v>99</v>
      </c>
      <c r="H24" s="179" t="s">
        <v>99</v>
      </c>
      <c r="I24" s="179" t="s">
        <v>99</v>
      </c>
      <c r="J24" s="179" t="s">
        <v>99</v>
      </c>
      <c r="K24" s="179" t="s">
        <v>99</v>
      </c>
      <c r="L24" s="179" t="s">
        <v>99</v>
      </c>
    </row>
    <row r="25" spans="1:12" s="35" customFormat="1" ht="12" customHeight="1">
      <c r="A25" s="36" t="s">
        <v>96</v>
      </c>
      <c r="B25" s="37" t="s">
        <v>90</v>
      </c>
      <c r="C25" s="179">
        <f>C8+C9+C10</f>
        <v>15160.393</v>
      </c>
      <c r="D25" s="179">
        <f>D8+D9+D10</f>
        <v>14705.677</v>
      </c>
      <c r="E25" s="179">
        <f>E8+E9+E10</f>
        <v>14619.554</v>
      </c>
      <c r="F25" s="179">
        <f t="shared" ref="F25:K25" si="1">ROUND(F8+F9+F10,3)</f>
        <v>14413.156000000001</v>
      </c>
      <c r="G25" s="179">
        <f t="shared" si="1"/>
        <v>14180.164000000001</v>
      </c>
      <c r="H25" s="179">
        <f t="shared" si="1"/>
        <v>14071.035</v>
      </c>
      <c r="I25" s="179">
        <f t="shared" si="1"/>
        <v>14114.475</v>
      </c>
      <c r="J25" s="179">
        <f t="shared" si="1"/>
        <v>13857.585999999999</v>
      </c>
      <c r="K25" s="179">
        <f t="shared" si="1"/>
        <v>13879.791999999999</v>
      </c>
      <c r="L25" s="179">
        <v>13531.169</v>
      </c>
    </row>
    <row r="26" spans="1:12" s="35" customFormat="1" ht="12" customHeight="1">
      <c r="A26" s="292" t="s">
        <v>152</v>
      </c>
      <c r="B26" s="37"/>
      <c r="C26" s="179"/>
      <c r="D26" s="179"/>
      <c r="E26" s="179"/>
      <c r="F26" s="179"/>
      <c r="G26" s="179"/>
      <c r="H26" s="179"/>
      <c r="I26" s="179"/>
      <c r="J26" s="179"/>
      <c r="K26" s="179"/>
      <c r="L26" s="179"/>
    </row>
    <row r="27" spans="1:12" s="35" customFormat="1" ht="12" customHeight="1">
      <c r="A27" s="447" t="s">
        <v>382</v>
      </c>
      <c r="B27" s="37"/>
      <c r="C27" s="179"/>
      <c r="D27" s="179"/>
      <c r="E27" s="179"/>
      <c r="F27" s="179"/>
      <c r="G27" s="179"/>
      <c r="H27" s="179"/>
      <c r="I27" s="179"/>
      <c r="J27" s="179"/>
      <c r="K27" s="179"/>
      <c r="L27" s="179"/>
    </row>
    <row r="28" spans="1:12" s="35" customFormat="1" ht="12" customHeight="1">
      <c r="A28" s="447" t="s">
        <v>383</v>
      </c>
      <c r="B28" s="37"/>
      <c r="C28" s="179"/>
      <c r="D28" s="179"/>
      <c r="E28" s="179"/>
      <c r="F28" s="179"/>
      <c r="G28" s="179"/>
      <c r="H28" s="179"/>
      <c r="I28" s="179"/>
      <c r="J28" s="179"/>
      <c r="K28" s="179"/>
      <c r="L28" s="179"/>
    </row>
    <row r="29" spans="1:12" s="35" customFormat="1" ht="12" customHeight="1">
      <c r="A29" s="36"/>
      <c r="B29" s="37"/>
    </row>
    <row r="30" spans="1:12" s="35" customFormat="1" ht="12" customHeight="1">
      <c r="A30" s="612" t="s">
        <v>333</v>
      </c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423"/>
    </row>
    <row r="31" spans="1:12" s="35" customFormat="1" ht="12" customHeight="1">
      <c r="A31" s="292"/>
      <c r="B31" s="37"/>
    </row>
    <row r="32" spans="1:12" s="35" customFormat="1" ht="12" customHeight="1">
      <c r="A32" s="36" t="s">
        <v>162</v>
      </c>
      <c r="B32" s="42" t="s">
        <v>97</v>
      </c>
      <c r="C32" s="179">
        <v>69091.206999999995</v>
      </c>
      <c r="D32" s="179">
        <v>60706.148000000001</v>
      </c>
      <c r="E32" s="179">
        <v>60275.034</v>
      </c>
      <c r="F32" s="179">
        <v>58714.891000000003</v>
      </c>
      <c r="G32" s="179">
        <v>57215.150999999998</v>
      </c>
      <c r="H32" s="179">
        <v>53534.968999999997</v>
      </c>
      <c r="I32" s="179">
        <v>53413.72</v>
      </c>
      <c r="J32" s="179">
        <v>54208.275079999999</v>
      </c>
      <c r="K32" s="179">
        <v>43490.118999999999</v>
      </c>
      <c r="L32" s="179">
        <v>38091.035000000003</v>
      </c>
    </row>
    <row r="33" spans="1:12" s="35" customFormat="1" ht="12" customHeight="1">
      <c r="A33" s="41" t="s">
        <v>62</v>
      </c>
      <c r="B33" s="42"/>
    </row>
    <row r="34" spans="1:12" s="35" customFormat="1" ht="12" customHeight="1">
      <c r="A34" s="41" t="s">
        <v>2</v>
      </c>
      <c r="B34" s="42" t="s">
        <v>97</v>
      </c>
      <c r="C34" s="179">
        <v>33511.964999999997</v>
      </c>
      <c r="D34" s="179">
        <v>29659.062000000002</v>
      </c>
      <c r="E34" s="179">
        <v>28057.920999999998</v>
      </c>
      <c r="F34" s="179">
        <v>30961.391</v>
      </c>
      <c r="G34" s="179">
        <v>34178.71</v>
      </c>
      <c r="H34" s="179">
        <v>30597.190999999999</v>
      </c>
      <c r="I34" s="179">
        <v>28157.386999999999</v>
      </c>
      <c r="J34" s="179">
        <v>28328.799059999998</v>
      </c>
      <c r="K34" s="179">
        <v>22395.56</v>
      </c>
      <c r="L34" s="179">
        <v>14585.775</v>
      </c>
    </row>
    <row r="35" spans="1:12" s="35" customFormat="1" ht="12" customHeight="1">
      <c r="A35" s="41" t="s">
        <v>3</v>
      </c>
      <c r="B35" s="42" t="s">
        <v>97</v>
      </c>
      <c r="C35" s="179">
        <v>5634.7579999999998</v>
      </c>
      <c r="D35" s="179">
        <v>5095.9750000000004</v>
      </c>
      <c r="E35" s="179">
        <v>5252.4949999999999</v>
      </c>
      <c r="F35" s="179">
        <v>4576.3429999999998</v>
      </c>
      <c r="G35" s="179">
        <v>4600.6080000000002</v>
      </c>
      <c r="H35" s="179">
        <v>4377.3029999999999</v>
      </c>
      <c r="I35" s="179">
        <v>4647.9799999999996</v>
      </c>
      <c r="J35" s="179">
        <v>2216.9434999999999</v>
      </c>
      <c r="K35" s="179" t="s">
        <v>99</v>
      </c>
      <c r="L35" s="179" t="s">
        <v>99</v>
      </c>
    </row>
    <row r="36" spans="1:12" s="35" customFormat="1" ht="12" customHeight="1">
      <c r="A36" s="41" t="s">
        <v>58</v>
      </c>
      <c r="B36" s="42" t="s">
        <v>97</v>
      </c>
      <c r="C36" s="179">
        <v>442.30700000000002</v>
      </c>
      <c r="D36" s="179">
        <v>326.53800000000001</v>
      </c>
      <c r="E36" s="179">
        <v>1130.2670000000001</v>
      </c>
      <c r="F36" s="179">
        <v>647.35199999999998</v>
      </c>
      <c r="G36" s="179">
        <v>299.74200000000002</v>
      </c>
      <c r="H36" s="179">
        <v>250.36</v>
      </c>
      <c r="I36" s="179">
        <v>295.69</v>
      </c>
      <c r="J36" s="179">
        <v>356.70206000000002</v>
      </c>
      <c r="K36" s="179">
        <v>382.08</v>
      </c>
      <c r="L36" s="179">
        <v>194.34800000000001</v>
      </c>
    </row>
    <row r="37" spans="1:12" s="35" customFormat="1" ht="12" customHeight="1">
      <c r="A37" s="41" t="s">
        <v>49</v>
      </c>
      <c r="B37" s="42" t="s">
        <v>97</v>
      </c>
      <c r="C37" s="179">
        <v>23580.431</v>
      </c>
      <c r="D37" s="179">
        <v>22517.431</v>
      </c>
      <c r="E37" s="179">
        <v>22990.314999999999</v>
      </c>
      <c r="F37" s="179">
        <v>20317.005000000001</v>
      </c>
      <c r="G37" s="179">
        <v>15170.249</v>
      </c>
      <c r="H37" s="179">
        <v>15688.061</v>
      </c>
      <c r="I37" s="179">
        <v>17664.927</v>
      </c>
      <c r="J37" s="179">
        <v>20686.57776</v>
      </c>
      <c r="K37" s="179">
        <v>17277.679</v>
      </c>
      <c r="L37" s="179">
        <v>20204.782999999999</v>
      </c>
    </row>
    <row r="38" spans="1:12" s="35" customFormat="1" ht="12" customHeight="1">
      <c r="A38" s="41" t="s">
        <v>43</v>
      </c>
      <c r="B38" s="42" t="s">
        <v>97</v>
      </c>
      <c r="C38" s="179">
        <v>4953.1379999999999</v>
      </c>
      <c r="D38" s="179">
        <v>1954.5530000000001</v>
      </c>
      <c r="E38" s="179">
        <v>2078.5250000000001</v>
      </c>
      <c r="F38" s="179">
        <v>1892.961</v>
      </c>
      <c r="G38" s="179">
        <v>1665.9690000000001</v>
      </c>
      <c r="H38" s="179">
        <v>1404.7840000000001</v>
      </c>
      <c r="I38" s="179">
        <v>1384.7159999999999</v>
      </c>
      <c r="J38" s="179">
        <v>1316.5368799999999</v>
      </c>
      <c r="K38" s="179">
        <v>2128.2150000000001</v>
      </c>
      <c r="L38" s="179">
        <v>2122.2829999999999</v>
      </c>
    </row>
    <row r="39" spans="1:12" s="35" customFormat="1" ht="12" customHeight="1">
      <c r="A39" s="41" t="s">
        <v>64</v>
      </c>
      <c r="B39" s="42" t="s">
        <v>97</v>
      </c>
      <c r="C39" s="179">
        <v>968.61099999999999</v>
      </c>
      <c r="D39" s="179">
        <v>1152.588</v>
      </c>
      <c r="E39" s="179">
        <v>765.51</v>
      </c>
      <c r="F39" s="179">
        <v>319.83999999999997</v>
      </c>
      <c r="G39" s="179">
        <v>1299.873</v>
      </c>
      <c r="H39" s="179">
        <v>1217.27</v>
      </c>
      <c r="I39" s="179">
        <v>1263.021</v>
      </c>
      <c r="J39" s="179">
        <v>1302.7158200000001</v>
      </c>
      <c r="K39" s="179">
        <v>1306.585</v>
      </c>
      <c r="L39" s="179">
        <v>983.84500000000003</v>
      </c>
    </row>
    <row r="40" spans="1:12" s="35" customFormat="1" ht="12" customHeight="1">
      <c r="A40" s="41"/>
      <c r="B40" s="42"/>
    </row>
    <row r="41" spans="1:12" s="35" customFormat="1" ht="12" customHeight="1">
      <c r="A41" s="58"/>
      <c r="B41" s="58"/>
    </row>
    <row r="42" spans="1:12" s="35" customFormat="1" ht="12" customHeight="1">
      <c r="A42" s="41"/>
      <c r="B42" s="42"/>
      <c r="C42" s="438"/>
      <c r="D42" s="438"/>
      <c r="E42" s="438"/>
      <c r="F42" s="438"/>
      <c r="G42" s="438"/>
      <c r="H42" s="438"/>
      <c r="I42" s="438"/>
      <c r="J42" s="438"/>
      <c r="K42" s="438"/>
      <c r="L42" s="438"/>
    </row>
    <row r="43" spans="1:12" s="35" customFormat="1" ht="12" customHeight="1">
      <c r="A43" s="41"/>
      <c r="B43" s="42"/>
      <c r="C43" s="438"/>
      <c r="D43" s="438"/>
      <c r="E43" s="438"/>
      <c r="F43" s="438"/>
      <c r="G43" s="438"/>
      <c r="H43" s="438"/>
      <c r="I43" s="438"/>
      <c r="J43" s="438"/>
      <c r="K43" s="438"/>
      <c r="L43" s="438"/>
    </row>
    <row r="44" spans="1:12" s="35" customFormat="1" ht="12" customHeight="1">
      <c r="A44" s="283"/>
      <c r="B44" s="42"/>
    </row>
    <row r="45" spans="1:12" s="35" customFormat="1" ht="12" customHeight="1">
      <c r="A45" s="43"/>
      <c r="B45" s="42"/>
    </row>
    <row r="46" spans="1:12">
      <c r="A46" s="38"/>
      <c r="B46" s="18"/>
    </row>
    <row r="47" spans="1:12">
      <c r="A47" s="18"/>
      <c r="B47" s="18"/>
    </row>
    <row r="48" spans="1:12">
      <c r="A48" s="18"/>
      <c r="B48" s="18"/>
    </row>
    <row r="49" spans="1:6">
      <c r="A49" s="18"/>
      <c r="B49" s="18"/>
    </row>
    <row r="50" spans="1:6">
      <c r="A50" s="18"/>
      <c r="B50" s="18"/>
    </row>
    <row r="51" spans="1:6">
      <c r="A51" s="18"/>
      <c r="B51" s="18"/>
      <c r="E51" s="19" t="str">
        <f t="shared" ref="E51:E56" si="2">A34</f>
        <v>Steinkohlen</v>
      </c>
      <c r="F51" s="45">
        <f t="shared" ref="F51:F56" si="3">J34</f>
        <v>28328.799059999998</v>
      </c>
    </row>
    <row r="52" spans="1:6">
      <c r="A52" s="18"/>
      <c r="B52" s="18"/>
      <c r="E52" s="19" t="str">
        <f t="shared" si="2"/>
        <v>Braunkohlen</v>
      </c>
      <c r="F52" s="45">
        <f t="shared" si="3"/>
        <v>2216.9434999999999</v>
      </c>
    </row>
    <row r="53" spans="1:6">
      <c r="A53" s="18"/>
      <c r="B53" s="18"/>
      <c r="E53" s="19" t="str">
        <f t="shared" si="2"/>
        <v>Mineralöle</v>
      </c>
      <c r="F53" s="45">
        <f t="shared" si="3"/>
        <v>356.70206000000002</v>
      </c>
    </row>
    <row r="54" spans="1:6">
      <c r="A54" s="18"/>
      <c r="B54" s="18"/>
      <c r="E54" s="19" t="str">
        <f t="shared" si="2"/>
        <v>Erdgas</v>
      </c>
      <c r="F54" s="45">
        <f t="shared" si="3"/>
        <v>20686.57776</v>
      </c>
    </row>
    <row r="55" spans="1:6">
      <c r="A55" s="18"/>
      <c r="B55" s="18"/>
      <c r="E55" s="19" t="str">
        <f t="shared" si="2"/>
        <v>Erneuerbare Energien</v>
      </c>
      <c r="F55" s="45">
        <f t="shared" si="3"/>
        <v>1316.5368799999999</v>
      </c>
    </row>
    <row r="56" spans="1:6">
      <c r="A56" s="18"/>
      <c r="B56" s="18"/>
      <c r="E56" s="19" t="str">
        <f t="shared" si="2"/>
        <v>Andere</v>
      </c>
      <c r="F56" s="45">
        <f t="shared" si="3"/>
        <v>1302.7158200000001</v>
      </c>
    </row>
    <row r="57" spans="1:6">
      <c r="A57" s="18"/>
    </row>
    <row r="58" spans="1:6">
      <c r="A58" s="18"/>
    </row>
    <row r="59" spans="1:6">
      <c r="A59" s="18"/>
    </row>
    <row r="60" spans="1:6">
      <c r="A60" s="18"/>
    </row>
    <row r="61" spans="1:6">
      <c r="A61" s="18"/>
    </row>
  </sheetData>
  <mergeCells count="1">
    <mergeCell ref="A30:K30"/>
  </mergeCells>
  <phoneticPr fontId="6" type="noConversion"/>
  <hyperlinks>
    <hyperlink ref="A1" location="Inhaltsverzeichnis!C24" display="2.8 Strombilanz Berlin 2018"/>
    <hyperlink ref="A30:K30" location="Inhaltsverzeichnis!C25" display="2.9 Brennstoffeinsatz zur inländischen Stromerzeugung in Berlin 2018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73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ColWidth="11.44140625" defaultRowHeight="10.199999999999999" outlineLevelRow="1"/>
  <cols>
    <col min="1" max="2" width="8.6640625" style="20" customWidth="1"/>
    <col min="3" max="3" width="12.6640625" style="20" customWidth="1"/>
    <col min="4" max="4" width="8.6640625" style="20" customWidth="1"/>
    <col min="5" max="5" width="12.6640625" style="20" customWidth="1"/>
    <col min="6" max="6" width="8.6640625" style="3" customWidth="1"/>
    <col min="7" max="7" width="8.33203125" style="3" customWidth="1"/>
    <col min="8" max="10" width="7.6640625" style="3" customWidth="1"/>
    <col min="11" max="16384" width="11.44140625" style="3"/>
  </cols>
  <sheetData>
    <row r="1" spans="1:7" s="2" customFormat="1" ht="12">
      <c r="A1" s="470" t="s">
        <v>335</v>
      </c>
      <c r="B1" s="470"/>
      <c r="C1" s="470"/>
      <c r="D1" s="470"/>
      <c r="E1" s="470"/>
      <c r="F1" s="470"/>
    </row>
    <row r="2" spans="1:7" ht="12" customHeight="1">
      <c r="F2" s="108"/>
    </row>
    <row r="3" spans="1:7" ht="12.6" customHeight="1">
      <c r="A3" s="613" t="s">
        <v>63</v>
      </c>
      <c r="B3" s="575" t="s">
        <v>165</v>
      </c>
      <c r="C3" s="267" t="s">
        <v>185</v>
      </c>
      <c r="D3" s="267"/>
      <c r="E3" s="267"/>
      <c r="F3" s="83"/>
    </row>
    <row r="4" spans="1:7" ht="71.400000000000006" customHeight="1">
      <c r="A4" s="614"/>
      <c r="B4" s="575"/>
      <c r="C4" s="80" t="s">
        <v>186</v>
      </c>
      <c r="D4" s="85" t="s">
        <v>40</v>
      </c>
      <c r="E4" s="67" t="s">
        <v>198</v>
      </c>
      <c r="F4" s="86" t="s">
        <v>86</v>
      </c>
    </row>
    <row r="5" spans="1:7">
      <c r="A5" s="615"/>
      <c r="B5" s="268" t="s">
        <v>90</v>
      </c>
      <c r="C5" s="268"/>
      <c r="D5" s="268"/>
      <c r="E5" s="268"/>
      <c r="F5" s="87"/>
      <c r="G5" s="266"/>
    </row>
    <row r="6" spans="1:7" ht="9.6" customHeight="1">
      <c r="A6" s="120"/>
      <c r="B6" s="88"/>
      <c r="C6" s="88"/>
      <c r="D6" s="88"/>
      <c r="E6" s="88"/>
      <c r="F6" s="88"/>
    </row>
    <row r="7" spans="1:7" s="442" customFormat="1" ht="12" hidden="1" customHeight="1" outlineLevel="1">
      <c r="A7" s="312">
        <v>1999</v>
      </c>
      <c r="B7" s="309">
        <v>13003.977000000001</v>
      </c>
      <c r="C7" s="310">
        <v>2229.1350000000002</v>
      </c>
      <c r="D7" s="309">
        <v>4857.777</v>
      </c>
      <c r="E7" s="310">
        <v>5018.317</v>
      </c>
      <c r="F7" s="309">
        <v>898.74800000000005</v>
      </c>
    </row>
    <row r="8" spans="1:7" ht="12" customHeight="1" collapsed="1">
      <c r="A8" s="29">
        <v>2000</v>
      </c>
      <c r="B8" s="182">
        <v>13215.591</v>
      </c>
      <c r="C8" s="237">
        <v>2490.7019999999998</v>
      </c>
      <c r="D8" s="182">
        <v>4776.6710000000003</v>
      </c>
      <c r="E8" s="237">
        <v>5035.0120000000006</v>
      </c>
      <c r="F8" s="182">
        <v>913.20600000000002</v>
      </c>
      <c r="G8" s="280"/>
    </row>
    <row r="9" spans="1:7" ht="12" hidden="1" customHeight="1" outlineLevel="1">
      <c r="A9" s="29">
        <v>2001</v>
      </c>
      <c r="B9" s="182">
        <v>11969.187999999998</v>
      </c>
      <c r="C9" s="237">
        <v>2401.3689999999997</v>
      </c>
      <c r="D9" s="182">
        <v>3949.3969999999999</v>
      </c>
      <c r="E9" s="237">
        <v>4684.6010000000006</v>
      </c>
      <c r="F9" s="182">
        <v>933.82100000000003</v>
      </c>
      <c r="G9" s="280"/>
    </row>
    <row r="10" spans="1:7" ht="12" hidden="1" customHeight="1" outlineLevel="1">
      <c r="A10" s="29">
        <v>2002</v>
      </c>
      <c r="B10" s="182">
        <v>11561.669</v>
      </c>
      <c r="C10" s="237">
        <v>2274.279</v>
      </c>
      <c r="D10" s="182">
        <v>3775.9650000000001</v>
      </c>
      <c r="E10" s="237">
        <v>4541.741</v>
      </c>
      <c r="F10" s="182">
        <v>969.68399999999997</v>
      </c>
      <c r="G10" s="280"/>
    </row>
    <row r="11" spans="1:7" ht="12" hidden="1" customHeight="1" outlineLevel="1">
      <c r="A11" s="29">
        <v>2003</v>
      </c>
      <c r="B11" s="182">
        <v>13072.262999999999</v>
      </c>
      <c r="C11" s="237">
        <v>2439</v>
      </c>
      <c r="D11" s="182">
        <v>4080.9569999999999</v>
      </c>
      <c r="E11" s="237">
        <v>5151.1229999999996</v>
      </c>
      <c r="F11" s="182">
        <v>1401.183</v>
      </c>
      <c r="G11" s="280"/>
    </row>
    <row r="12" spans="1:7" ht="12" hidden="1" customHeight="1" outlineLevel="1">
      <c r="A12" s="29">
        <v>2004</v>
      </c>
      <c r="B12" s="182">
        <v>12976.492989999999</v>
      </c>
      <c r="C12" s="237">
        <v>2086.9529900000002</v>
      </c>
      <c r="D12" s="182">
        <v>3762.884</v>
      </c>
      <c r="E12" s="237">
        <v>5881.665</v>
      </c>
      <c r="F12" s="182">
        <v>1244.991</v>
      </c>
      <c r="G12" s="280"/>
    </row>
    <row r="13" spans="1:7" ht="12" hidden="1" customHeight="1" outlineLevel="1">
      <c r="A13" s="29">
        <v>2005</v>
      </c>
      <c r="B13" s="182">
        <v>12320.356</v>
      </c>
      <c r="C13" s="237">
        <v>2024.3150000000003</v>
      </c>
      <c r="D13" s="182">
        <v>3703.7649999999999</v>
      </c>
      <c r="E13" s="237">
        <v>5827.9930000000004</v>
      </c>
      <c r="F13" s="182">
        <v>764.28300000000002</v>
      </c>
      <c r="G13" s="280"/>
    </row>
    <row r="14" spans="1:7" ht="12" hidden="1" customHeight="1" outlineLevel="1">
      <c r="A14" s="29">
        <v>2006</v>
      </c>
      <c r="B14" s="182">
        <v>13419.512999999999</v>
      </c>
      <c r="C14" s="237">
        <v>2113.8049999999994</v>
      </c>
      <c r="D14" s="182">
        <v>4376.8379999999997</v>
      </c>
      <c r="E14" s="237">
        <v>5884.3767429999998</v>
      </c>
      <c r="F14" s="182">
        <v>1044.4932570000001</v>
      </c>
      <c r="G14" s="280"/>
    </row>
    <row r="15" spans="1:7" hidden="1" outlineLevel="1">
      <c r="A15" s="29">
        <v>2007</v>
      </c>
      <c r="B15" s="182">
        <v>13216.806</v>
      </c>
      <c r="C15" s="237">
        <v>2098.1940000000004</v>
      </c>
      <c r="D15" s="182">
        <v>4148.2299999999996</v>
      </c>
      <c r="E15" s="237">
        <v>5998.82</v>
      </c>
      <c r="F15" s="182">
        <v>971.56200000000001</v>
      </c>
      <c r="G15" s="280"/>
    </row>
    <row r="16" spans="1:7" hidden="1" outlineLevel="1">
      <c r="A16" s="29">
        <v>2008</v>
      </c>
      <c r="B16" s="182">
        <v>13379.809000000001</v>
      </c>
      <c r="C16" s="237">
        <v>2315.4070000000002</v>
      </c>
      <c r="D16" s="182">
        <v>4173.9830000000002</v>
      </c>
      <c r="E16" s="237">
        <v>5947.0325000000003</v>
      </c>
      <c r="F16" s="182">
        <v>943.38649999999996</v>
      </c>
    </row>
    <row r="17" spans="1:10" hidden="1" outlineLevel="1">
      <c r="A17" s="29">
        <v>2009</v>
      </c>
      <c r="B17" s="182">
        <v>12222.34139</v>
      </c>
      <c r="C17" s="237">
        <v>1821.3113900000001</v>
      </c>
      <c r="D17" s="182">
        <v>4162.6980000000003</v>
      </c>
      <c r="E17" s="237">
        <v>5325.3305999999993</v>
      </c>
      <c r="F17" s="182">
        <v>913.00139999999999</v>
      </c>
    </row>
    <row r="18" spans="1:10" collapsed="1">
      <c r="A18" s="29">
        <v>2010</v>
      </c>
      <c r="B18" s="309">
        <v>14330.945</v>
      </c>
      <c r="C18" s="310">
        <v>1982.1179899999997</v>
      </c>
      <c r="D18" s="309">
        <v>4631.4319999999998</v>
      </c>
      <c r="E18" s="310">
        <v>6841.8659300000008</v>
      </c>
      <c r="F18" s="309">
        <v>875.52908000000002</v>
      </c>
    </row>
    <row r="19" spans="1:10" hidden="1" outlineLevel="1">
      <c r="A19" s="29">
        <v>2011</v>
      </c>
      <c r="B19" s="309">
        <v>13946.689</v>
      </c>
      <c r="C19" s="310">
        <v>1987.7726800000003</v>
      </c>
      <c r="D19" s="309">
        <v>4569.9409999999998</v>
      </c>
      <c r="E19" s="310">
        <v>6508.7217640000008</v>
      </c>
      <c r="F19" s="309">
        <v>880.253556</v>
      </c>
    </row>
    <row r="20" spans="1:10" hidden="1" outlineLevel="1">
      <c r="A20" s="289">
        <v>2012</v>
      </c>
      <c r="B20" s="309">
        <v>13865.940999999999</v>
      </c>
      <c r="C20" s="310">
        <v>1886.021</v>
      </c>
      <c r="D20" s="309">
        <v>4458.0339999999997</v>
      </c>
      <c r="E20" s="310">
        <v>6627.0290000000005</v>
      </c>
      <c r="F20" s="309">
        <v>894.85699999999997</v>
      </c>
    </row>
    <row r="21" spans="1:10" hidden="1" outlineLevel="1">
      <c r="A21" s="296">
        <v>2013</v>
      </c>
      <c r="B21" s="309">
        <v>13618.494000000001</v>
      </c>
      <c r="C21" s="310">
        <v>1746.8109999999999</v>
      </c>
      <c r="D21" s="309">
        <v>4396.8280000000004</v>
      </c>
      <c r="E21" s="310">
        <v>6639.6319999999996</v>
      </c>
      <c r="F21" s="309">
        <v>835.22400000000005</v>
      </c>
    </row>
    <row r="22" spans="1:10" s="299" customFormat="1" hidden="1" outlineLevel="1">
      <c r="A22" s="301">
        <v>2014</v>
      </c>
      <c r="B22" s="309">
        <v>13423.907999999999</v>
      </c>
      <c r="C22" s="310">
        <v>1749.3019999999999</v>
      </c>
      <c r="D22" s="309">
        <v>4189.1390000000001</v>
      </c>
      <c r="E22" s="310">
        <v>6617.93</v>
      </c>
      <c r="F22" s="309">
        <v>867.53700000000003</v>
      </c>
    </row>
    <row r="23" spans="1:10" s="299" customFormat="1" collapsed="1">
      <c r="A23" s="306">
        <v>2015</v>
      </c>
      <c r="B23" s="182">
        <v>13359.907999999999</v>
      </c>
      <c r="C23" s="237">
        <v>1754.2449999999999</v>
      </c>
      <c r="D23" s="182">
        <v>4189.0600000000004</v>
      </c>
      <c r="E23" s="237">
        <v>6485.5640000000003</v>
      </c>
      <c r="F23" s="182">
        <v>931.03899999999999</v>
      </c>
    </row>
    <row r="24" spans="1:10" s="299" customFormat="1">
      <c r="A24" s="318">
        <v>2016</v>
      </c>
      <c r="B24" s="182">
        <v>13397.056</v>
      </c>
      <c r="C24" s="237">
        <v>1682.3530000000001</v>
      </c>
      <c r="D24" s="182">
        <v>4336.2879999999996</v>
      </c>
      <c r="E24" s="237">
        <v>6426.2939999999999</v>
      </c>
      <c r="F24" s="182">
        <v>952.12099999999998</v>
      </c>
    </row>
    <row r="25" spans="1:10" s="299" customFormat="1">
      <c r="A25" s="320">
        <v>2017</v>
      </c>
      <c r="B25" s="182">
        <v>13158.769</v>
      </c>
      <c r="C25" s="237">
        <v>1620.4829999999999</v>
      </c>
      <c r="D25" s="182">
        <v>4184.4880000000003</v>
      </c>
      <c r="E25" s="237">
        <v>6340.7910000000002</v>
      </c>
      <c r="F25" s="182">
        <v>1013.0069999999999</v>
      </c>
    </row>
    <row r="26" spans="1:10" s="299" customFormat="1">
      <c r="A26" s="369" t="s">
        <v>379</v>
      </c>
      <c r="B26" s="182">
        <v>13111.364</v>
      </c>
      <c r="C26" s="237">
        <v>1670.6859999999999</v>
      </c>
      <c r="D26" s="182">
        <v>4166.6360000000004</v>
      </c>
      <c r="E26" s="237">
        <v>6399.2969999999996</v>
      </c>
      <c r="F26" s="182">
        <v>874.745</v>
      </c>
    </row>
    <row r="27" spans="1:10" s="299" customFormat="1">
      <c r="A27" s="422" t="s">
        <v>380</v>
      </c>
      <c r="B27" s="182">
        <v>12856.61</v>
      </c>
      <c r="C27" s="237">
        <v>1579.309</v>
      </c>
      <c r="D27" s="182">
        <v>4085.0259999999998</v>
      </c>
      <c r="E27" s="237">
        <v>6283.8140000000003</v>
      </c>
      <c r="F27" s="182">
        <v>908.46100000000001</v>
      </c>
    </row>
    <row r="28" spans="1:10" ht="7.95" customHeight="1">
      <c r="A28" s="89"/>
      <c r="F28" s="108"/>
    </row>
    <row r="29" spans="1:10" ht="11.4">
      <c r="A29" s="89"/>
      <c r="B29" s="593" t="s">
        <v>163</v>
      </c>
      <c r="C29" s="593"/>
      <c r="D29" s="593"/>
      <c r="E29" s="593"/>
      <c r="F29" s="593"/>
      <c r="G29" s="28"/>
      <c r="H29" s="28"/>
      <c r="I29" s="28"/>
      <c r="J29" s="28"/>
    </row>
    <row r="30" spans="1:10">
      <c r="A30" s="29">
        <v>2000</v>
      </c>
      <c r="B30" s="226">
        <v>100</v>
      </c>
      <c r="C30" s="272">
        <v>18.847000000000001</v>
      </c>
      <c r="D30" s="257">
        <v>36.143999999999998</v>
      </c>
      <c r="E30" s="272">
        <v>38.098999999999997</v>
      </c>
      <c r="F30" s="257">
        <v>6.91</v>
      </c>
    </row>
    <row r="31" spans="1:10" hidden="1" outlineLevel="1">
      <c r="A31" s="29">
        <v>2001</v>
      </c>
      <c r="B31" s="226">
        <v>100</v>
      </c>
      <c r="C31" s="272">
        <v>20.062999999999999</v>
      </c>
      <c r="D31" s="257">
        <v>32.996000000000002</v>
      </c>
      <c r="E31" s="272">
        <v>39.139000000000003</v>
      </c>
      <c r="F31" s="257">
        <v>7.8019999999999996</v>
      </c>
    </row>
    <row r="32" spans="1:10" hidden="1" outlineLevel="1">
      <c r="A32" s="29">
        <v>2002</v>
      </c>
      <c r="B32" s="226">
        <v>100</v>
      </c>
      <c r="C32" s="272">
        <v>19.670999999999999</v>
      </c>
      <c r="D32" s="257">
        <v>32.658999999999999</v>
      </c>
      <c r="E32" s="272">
        <v>39.283000000000001</v>
      </c>
      <c r="F32" s="257">
        <v>8.3870000000000005</v>
      </c>
    </row>
    <row r="33" spans="1:6" hidden="1" outlineLevel="1">
      <c r="A33" s="29">
        <v>2003</v>
      </c>
      <c r="B33" s="226">
        <v>100</v>
      </c>
      <c r="C33" s="272">
        <v>18.658000000000001</v>
      </c>
      <c r="D33" s="257">
        <v>31.218</v>
      </c>
      <c r="E33" s="272">
        <v>39.405000000000001</v>
      </c>
      <c r="F33" s="257">
        <v>10.718999999999999</v>
      </c>
    </row>
    <row r="34" spans="1:6" hidden="1" outlineLevel="1">
      <c r="A34" s="29">
        <v>2004</v>
      </c>
      <c r="B34" s="226">
        <v>100</v>
      </c>
      <c r="C34" s="272">
        <v>16.082999999999998</v>
      </c>
      <c r="D34" s="257">
        <v>28.998000000000001</v>
      </c>
      <c r="E34" s="272">
        <v>45.326000000000001</v>
      </c>
      <c r="F34" s="257">
        <v>9.5939999999999994</v>
      </c>
    </row>
    <row r="35" spans="1:6" hidden="1" outlineLevel="1">
      <c r="A35" s="29">
        <v>2005</v>
      </c>
      <c r="B35" s="226">
        <v>100</v>
      </c>
      <c r="C35" s="272">
        <v>16.431000000000001</v>
      </c>
      <c r="D35" s="257">
        <v>30.062000000000001</v>
      </c>
      <c r="E35" s="272">
        <v>47.304000000000002</v>
      </c>
      <c r="F35" s="257">
        <v>6.2030000000000003</v>
      </c>
    </row>
    <row r="36" spans="1:6" hidden="1" outlineLevel="1">
      <c r="A36" s="29">
        <v>2006</v>
      </c>
      <c r="B36" s="226">
        <v>100</v>
      </c>
      <c r="C36" s="272">
        <v>15.752000000000001</v>
      </c>
      <c r="D36" s="257">
        <v>32.615000000000002</v>
      </c>
      <c r="E36" s="272">
        <v>43.848999999999997</v>
      </c>
      <c r="F36" s="257">
        <v>7.7830000000000004</v>
      </c>
    </row>
    <row r="37" spans="1:6" hidden="1" outlineLevel="1">
      <c r="A37" s="29">
        <v>2007</v>
      </c>
      <c r="B37" s="226">
        <v>100</v>
      </c>
      <c r="C37" s="272">
        <v>15.875</v>
      </c>
      <c r="D37" s="257">
        <v>31.385999999999999</v>
      </c>
      <c r="E37" s="272">
        <v>45.387999999999998</v>
      </c>
      <c r="F37" s="257">
        <v>7.351</v>
      </c>
    </row>
    <row r="38" spans="1:6" hidden="1" outlineLevel="1">
      <c r="A38" s="29">
        <v>2008</v>
      </c>
      <c r="B38" s="226">
        <v>100</v>
      </c>
      <c r="C38" s="272">
        <v>17.305</v>
      </c>
      <c r="D38" s="257">
        <v>31.196000000000002</v>
      </c>
      <c r="E38" s="272">
        <v>44.448</v>
      </c>
      <c r="F38" s="257">
        <v>7.0510000000000002</v>
      </c>
    </row>
    <row r="39" spans="1:6" hidden="1" outlineLevel="1">
      <c r="A39" s="29">
        <v>2009</v>
      </c>
      <c r="B39" s="226">
        <v>100</v>
      </c>
      <c r="C39" s="272">
        <v>14.901</v>
      </c>
      <c r="D39" s="257">
        <v>34.058</v>
      </c>
      <c r="E39" s="272">
        <v>43.57</v>
      </c>
      <c r="F39" s="257">
        <v>7.47</v>
      </c>
    </row>
    <row r="40" spans="1:6" collapsed="1">
      <c r="A40" s="29">
        <v>2010</v>
      </c>
      <c r="B40" s="226">
        <v>100</v>
      </c>
      <c r="C40" s="272">
        <v>13.831</v>
      </c>
      <c r="D40" s="257">
        <v>32.317999999999998</v>
      </c>
      <c r="E40" s="272">
        <v>47.741999999999997</v>
      </c>
      <c r="F40" s="257">
        <v>6.109</v>
      </c>
    </row>
    <row r="41" spans="1:6" hidden="1" outlineLevel="1">
      <c r="A41" s="29">
        <v>2011</v>
      </c>
      <c r="B41" s="226">
        <v>100</v>
      </c>
      <c r="C41" s="272">
        <v>14.253</v>
      </c>
      <c r="D41" s="257">
        <v>32.767000000000003</v>
      </c>
      <c r="E41" s="272">
        <v>46.668999999999997</v>
      </c>
      <c r="F41" s="257">
        <v>6.3120000000000003</v>
      </c>
    </row>
    <row r="42" spans="1:6" hidden="1" outlineLevel="1">
      <c r="A42" s="289">
        <v>2012</v>
      </c>
      <c r="B42" s="226">
        <v>100</v>
      </c>
      <c r="C42" s="272">
        <v>13.602</v>
      </c>
      <c r="D42" s="257">
        <v>32.151000000000003</v>
      </c>
      <c r="E42" s="272">
        <v>47.793999999999997</v>
      </c>
      <c r="F42" s="257">
        <v>6.4539999999999997</v>
      </c>
    </row>
    <row r="43" spans="1:6" hidden="1" outlineLevel="1">
      <c r="A43" s="296">
        <v>2013</v>
      </c>
      <c r="B43" s="226">
        <v>100</v>
      </c>
      <c r="C43" s="272">
        <v>12.827</v>
      </c>
      <c r="D43" s="257">
        <v>32.286000000000001</v>
      </c>
      <c r="E43" s="272">
        <v>48.755000000000003</v>
      </c>
      <c r="F43" s="257">
        <v>6.133</v>
      </c>
    </row>
    <row r="44" spans="1:6" s="299" customFormat="1" hidden="1" outlineLevel="1">
      <c r="A44" s="301">
        <v>2014</v>
      </c>
      <c r="B44" s="226">
        <v>100</v>
      </c>
      <c r="C44" s="272">
        <v>13.031000000000001</v>
      </c>
      <c r="D44" s="257">
        <v>31.207000000000001</v>
      </c>
      <c r="E44" s="272">
        <v>49.3</v>
      </c>
      <c r="F44" s="257">
        <v>6.4630000000000001</v>
      </c>
    </row>
    <row r="45" spans="1:6" s="299" customFormat="1" hidden="1" outlineLevel="1">
      <c r="A45" s="306">
        <v>2015</v>
      </c>
      <c r="B45" s="226">
        <v>100</v>
      </c>
      <c r="C45" s="272">
        <v>13.131</v>
      </c>
      <c r="D45" s="257">
        <v>31.355</v>
      </c>
      <c r="E45" s="272">
        <v>48.545000000000002</v>
      </c>
      <c r="F45" s="257">
        <v>6.9690000000000003</v>
      </c>
    </row>
    <row r="46" spans="1:6" s="299" customFormat="1" hidden="1" outlineLevel="1">
      <c r="A46" s="318">
        <v>2016</v>
      </c>
      <c r="B46" s="226">
        <v>100</v>
      </c>
      <c r="C46" s="272">
        <v>12.558</v>
      </c>
      <c r="D46" s="257">
        <v>32.366999999999997</v>
      </c>
      <c r="E46" s="272">
        <v>47.968000000000004</v>
      </c>
      <c r="F46" s="257">
        <v>7.1070000000000002</v>
      </c>
    </row>
    <row r="47" spans="1:6" s="299" customFormat="1" hidden="1" outlineLevel="1">
      <c r="A47" s="320">
        <v>2017</v>
      </c>
      <c r="B47" s="226">
        <v>100</v>
      </c>
      <c r="C47" s="272">
        <v>12.315</v>
      </c>
      <c r="D47" s="257">
        <v>31.8</v>
      </c>
      <c r="E47" s="272">
        <v>48.186999999999998</v>
      </c>
      <c r="F47" s="257">
        <v>7.6980000000000004</v>
      </c>
    </row>
    <row r="48" spans="1:6" s="299" customFormat="1" collapsed="1">
      <c r="A48" s="451" t="s">
        <v>379</v>
      </c>
      <c r="B48" s="226">
        <v>100</v>
      </c>
      <c r="C48" s="272">
        <v>12.742000000000001</v>
      </c>
      <c r="D48" s="257">
        <v>31.779</v>
      </c>
      <c r="E48" s="272">
        <v>48.807000000000002</v>
      </c>
      <c r="F48" s="257">
        <v>6.6719999999999997</v>
      </c>
    </row>
    <row r="49" spans="1:6" s="299" customFormat="1">
      <c r="A49" s="451" t="s">
        <v>380</v>
      </c>
      <c r="B49" s="226">
        <v>100</v>
      </c>
      <c r="C49" s="272">
        <v>12.284000000000001</v>
      </c>
      <c r="D49" s="257">
        <v>31.774000000000001</v>
      </c>
      <c r="E49" s="272">
        <v>48.875999999999998</v>
      </c>
      <c r="F49" s="257">
        <v>7.0659999999999998</v>
      </c>
    </row>
    <row r="50" spans="1:6" ht="7.95" customHeight="1">
      <c r="A50" s="29"/>
      <c r="B50" s="183"/>
      <c r="C50" s="183"/>
      <c r="D50" s="183"/>
      <c r="E50" s="183"/>
      <c r="F50" s="183"/>
    </row>
    <row r="51" spans="1:6" ht="12" customHeight="1">
      <c r="B51" s="593" t="s">
        <v>156</v>
      </c>
      <c r="C51" s="593"/>
      <c r="D51" s="593"/>
      <c r="E51" s="593"/>
      <c r="F51" s="593"/>
    </row>
    <row r="52" spans="1:6" hidden="1" outlineLevel="1">
      <c r="A52" s="29">
        <v>2000</v>
      </c>
      <c r="B52" s="257">
        <v>1.627</v>
      </c>
      <c r="C52" s="272">
        <v>11.734</v>
      </c>
      <c r="D52" s="257">
        <v>-1.67</v>
      </c>
      <c r="E52" s="272">
        <v>0.33300000000000002</v>
      </c>
      <c r="F52" s="257">
        <v>1.609</v>
      </c>
    </row>
    <row r="53" spans="1:6" hidden="1" outlineLevel="1">
      <c r="A53" s="29">
        <v>2001</v>
      </c>
      <c r="B53" s="257">
        <v>-9.4309999999999992</v>
      </c>
      <c r="C53" s="272">
        <v>-3.5870000000000002</v>
      </c>
      <c r="D53" s="257">
        <v>-17.318999999999999</v>
      </c>
      <c r="E53" s="272">
        <v>-6.9589999999999996</v>
      </c>
      <c r="F53" s="257">
        <v>2.2570000000000001</v>
      </c>
    </row>
    <row r="54" spans="1:6" hidden="1" outlineLevel="1">
      <c r="A54" s="29">
        <v>2002</v>
      </c>
      <c r="B54" s="257">
        <v>-3.4049999999999998</v>
      </c>
      <c r="C54" s="272">
        <v>-5.2919999999999998</v>
      </c>
      <c r="D54" s="257">
        <v>-4.391</v>
      </c>
      <c r="E54" s="272">
        <v>-3.05</v>
      </c>
      <c r="F54" s="257">
        <v>3.84</v>
      </c>
    </row>
    <row r="55" spans="1:6" hidden="1" outlineLevel="1">
      <c r="A55" s="29">
        <v>2003</v>
      </c>
      <c r="B55" s="257">
        <v>13.066000000000001</v>
      </c>
      <c r="C55" s="272">
        <v>7.2430000000000003</v>
      </c>
      <c r="D55" s="257">
        <v>8.077</v>
      </c>
      <c r="E55" s="272">
        <v>13.417</v>
      </c>
      <c r="F55" s="257">
        <v>44.499000000000002</v>
      </c>
    </row>
    <row r="56" spans="1:6" hidden="1" outlineLevel="1">
      <c r="A56" s="29">
        <v>2004</v>
      </c>
      <c r="B56" s="257">
        <v>-0.73299999999999998</v>
      </c>
      <c r="C56" s="272">
        <v>-14.433999999999999</v>
      </c>
      <c r="D56" s="257">
        <v>-7.7939999999999996</v>
      </c>
      <c r="E56" s="272">
        <v>14.182</v>
      </c>
      <c r="F56" s="257">
        <v>-11.147</v>
      </c>
    </row>
    <row r="57" spans="1:6" hidden="1" outlineLevel="1">
      <c r="A57" s="29">
        <v>2005</v>
      </c>
      <c r="B57" s="257">
        <v>-5.056</v>
      </c>
      <c r="C57" s="272">
        <v>-3.0009999999999999</v>
      </c>
      <c r="D57" s="257">
        <v>-1.571</v>
      </c>
      <c r="E57" s="272">
        <v>-0.91300000000000003</v>
      </c>
      <c r="F57" s="257">
        <v>-38.610999999999997</v>
      </c>
    </row>
    <row r="58" spans="1:6" hidden="1" outlineLevel="1">
      <c r="A58" s="29">
        <v>2006</v>
      </c>
      <c r="B58" s="257">
        <v>8.9209999999999994</v>
      </c>
      <c r="C58" s="272">
        <v>4.4210000000000003</v>
      </c>
      <c r="D58" s="257">
        <v>18.172999999999998</v>
      </c>
      <c r="E58" s="272">
        <v>0.96699999999999997</v>
      </c>
      <c r="F58" s="257">
        <v>36.662999999999997</v>
      </c>
    </row>
    <row r="59" spans="1:6" hidden="1" outlineLevel="1">
      <c r="A59" s="29">
        <v>2007</v>
      </c>
      <c r="B59" s="257">
        <v>-1.5109999999999999</v>
      </c>
      <c r="C59" s="272">
        <v>-0.73899999999999999</v>
      </c>
      <c r="D59" s="257">
        <v>-5.2229999999999999</v>
      </c>
      <c r="E59" s="272">
        <v>1.9450000000000001</v>
      </c>
      <c r="F59" s="257">
        <v>-6.9820000000000002</v>
      </c>
    </row>
    <row r="60" spans="1:6" hidden="1" outlineLevel="1">
      <c r="A60" s="29">
        <v>2008</v>
      </c>
      <c r="B60" s="257">
        <v>1.2330000000000001</v>
      </c>
      <c r="C60" s="272">
        <v>10.352</v>
      </c>
      <c r="D60" s="257">
        <v>0.621</v>
      </c>
      <c r="E60" s="272">
        <v>-0.86299999999999999</v>
      </c>
      <c r="F60" s="257">
        <v>-2.9</v>
      </c>
    </row>
    <row r="61" spans="1:6" hidden="1" outlineLevel="1">
      <c r="A61" s="29">
        <v>2009</v>
      </c>
      <c r="B61" s="257">
        <v>-8.6509999999999998</v>
      </c>
      <c r="C61" s="272">
        <v>-21.338999999999999</v>
      </c>
      <c r="D61" s="257">
        <v>-0.27</v>
      </c>
      <c r="E61" s="272">
        <v>-10.454000000000001</v>
      </c>
      <c r="F61" s="257">
        <v>-3.2210000000000001</v>
      </c>
    </row>
    <row r="62" spans="1:6" hidden="1" outlineLevel="1">
      <c r="A62" s="29">
        <v>2010</v>
      </c>
      <c r="B62" s="257">
        <v>17.251999999999999</v>
      </c>
      <c r="C62" s="272">
        <v>8.8290000000000006</v>
      </c>
      <c r="D62" s="257">
        <v>11.26</v>
      </c>
      <c r="E62" s="272">
        <v>28.478000000000002</v>
      </c>
      <c r="F62" s="257">
        <v>-4.1040000000000001</v>
      </c>
    </row>
    <row r="63" spans="1:6" hidden="1" outlineLevel="1">
      <c r="A63" s="29">
        <v>2011</v>
      </c>
      <c r="B63" s="257">
        <v>-2.681</v>
      </c>
      <c r="C63" s="272">
        <v>0.28499999999999998</v>
      </c>
      <c r="D63" s="257">
        <v>-1.3280000000000001</v>
      </c>
      <c r="E63" s="272">
        <v>-4.8689999999999998</v>
      </c>
      <c r="F63" s="257">
        <v>0.54</v>
      </c>
    </row>
    <row r="64" spans="1:6" hidden="1" outlineLevel="1">
      <c r="A64" s="289">
        <v>2012</v>
      </c>
      <c r="B64" s="257">
        <v>-0.57899999999999996</v>
      </c>
      <c r="C64" s="272">
        <v>-5.1189999999999998</v>
      </c>
      <c r="D64" s="257">
        <v>-2.4489999999999998</v>
      </c>
      <c r="E64" s="272">
        <v>1.8180000000000001</v>
      </c>
      <c r="F64" s="257">
        <v>1.659</v>
      </c>
    </row>
    <row r="65" spans="1:7" s="284" customFormat="1" ht="10.95" hidden="1" customHeight="1" outlineLevel="1">
      <c r="A65" s="296">
        <v>2013</v>
      </c>
      <c r="B65" s="257">
        <v>-1.7849999999999999</v>
      </c>
      <c r="C65" s="272">
        <v>-7.3810000000000002</v>
      </c>
      <c r="D65" s="257">
        <v>-1.373</v>
      </c>
      <c r="E65" s="272">
        <v>0.19</v>
      </c>
      <c r="F65" s="257">
        <v>-6.6639999999999997</v>
      </c>
    </row>
    <row r="66" spans="1:7" hidden="1" outlineLevel="1">
      <c r="A66" s="301">
        <v>2014</v>
      </c>
      <c r="B66" s="257">
        <v>-1.429</v>
      </c>
      <c r="C66" s="272">
        <v>0.14299999999999999</v>
      </c>
      <c r="D66" s="257">
        <v>-4.7240000000000002</v>
      </c>
      <c r="E66" s="272">
        <v>-0.32700000000000001</v>
      </c>
      <c r="F66" s="257">
        <v>3.8690000000000002</v>
      </c>
    </row>
    <row r="67" spans="1:7" ht="10.95" hidden="1" customHeight="1" outlineLevel="1">
      <c r="A67" s="306">
        <v>2015</v>
      </c>
      <c r="B67" s="257">
        <v>-0.47699999999999998</v>
      </c>
      <c r="C67" s="272">
        <v>0.28299999999999997</v>
      </c>
      <c r="D67" s="257">
        <v>-2E-3</v>
      </c>
      <c r="E67" s="272">
        <v>-2</v>
      </c>
      <c r="F67" s="257">
        <v>7.32</v>
      </c>
    </row>
    <row r="68" spans="1:7" hidden="1" outlineLevel="1">
      <c r="A68" s="318">
        <v>2016</v>
      </c>
      <c r="B68" s="257">
        <v>0.27800000000000002</v>
      </c>
      <c r="C68" s="272">
        <v>-4.0979999999999999</v>
      </c>
      <c r="D68" s="257">
        <v>3.5150000000000001</v>
      </c>
      <c r="E68" s="272">
        <v>-0.91400000000000003</v>
      </c>
      <c r="F68" s="257">
        <v>2.2639999999999998</v>
      </c>
    </row>
    <row r="69" spans="1:7" ht="9.6" hidden="1" customHeight="1" outlineLevel="1">
      <c r="A69" s="320">
        <v>2017</v>
      </c>
      <c r="B69" s="257">
        <v>-1.7789999999999999</v>
      </c>
      <c r="C69" s="272">
        <v>-3.6779999999999999</v>
      </c>
      <c r="D69" s="257">
        <v>-3.5009999999999999</v>
      </c>
      <c r="E69" s="272">
        <v>-1.331</v>
      </c>
      <c r="F69" s="257">
        <v>6.3949999999999996</v>
      </c>
      <c r="G69" s="56"/>
    </row>
    <row r="70" spans="1:7" collapsed="1">
      <c r="A70" s="451" t="s">
        <v>379</v>
      </c>
      <c r="B70" s="257">
        <v>-0.36</v>
      </c>
      <c r="C70" s="272">
        <v>3.0979999999999999</v>
      </c>
      <c r="D70" s="257">
        <v>-0.42699999999999999</v>
      </c>
      <c r="E70" s="272">
        <v>0.92300000000000004</v>
      </c>
      <c r="F70" s="257">
        <v>-13.648999999999999</v>
      </c>
    </row>
    <row r="71" spans="1:7" s="299" customFormat="1">
      <c r="A71" s="451" t="s">
        <v>380</v>
      </c>
      <c r="B71" s="257">
        <v>-1.9430000000000001</v>
      </c>
      <c r="C71" s="272">
        <v>-5.4690000000000003</v>
      </c>
      <c r="D71" s="257">
        <v>-1.9590000000000001</v>
      </c>
      <c r="E71" s="272">
        <v>-1.8049999999999999</v>
      </c>
      <c r="F71" s="257">
        <v>3.8540000000000001</v>
      </c>
    </row>
    <row r="72" spans="1:7">
      <c r="A72" s="89" t="s">
        <v>152</v>
      </c>
      <c r="G72" s="56"/>
    </row>
    <row r="73" spans="1:7">
      <c r="A73" s="454" t="s">
        <v>382</v>
      </c>
      <c r="G73" s="56"/>
    </row>
  </sheetData>
  <mergeCells count="5">
    <mergeCell ref="B3:B4"/>
    <mergeCell ref="B51:F51"/>
    <mergeCell ref="B29:F29"/>
    <mergeCell ref="A3:A5"/>
    <mergeCell ref="A1:F1"/>
  </mergeCells>
  <phoneticPr fontId="6" type="noConversion"/>
  <hyperlinks>
    <hyperlink ref="A1:F1" location="Inhaltsverzeichnis!C26" display="2.10 Stromverbrauch nach Sektoren in Berlin 2018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L3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1.4" outlineLevelCol="1"/>
  <cols>
    <col min="1" max="1" width="37" style="15" customWidth="1"/>
    <col min="2" max="2" width="6.88671875" style="22" bestFit="1" customWidth="1"/>
    <col min="3" max="3" width="8.33203125" style="15" hidden="1" customWidth="1" outlineLevel="1"/>
    <col min="4" max="5" width="7.6640625" style="15" hidden="1" customWidth="1" outlineLevel="1"/>
    <col min="6" max="6" width="8.33203125" style="15" hidden="1" customWidth="1" outlineLevel="1"/>
    <col min="7" max="7" width="8.6640625" style="15" hidden="1" customWidth="1" outlineLevel="1"/>
    <col min="8" max="8" width="7.6640625" style="15" customWidth="1" collapsed="1"/>
    <col min="9" max="12" width="7.6640625" style="15" customWidth="1"/>
    <col min="13" max="16384" width="11.44140625" style="15"/>
  </cols>
  <sheetData>
    <row r="1" spans="1:12" ht="12">
      <c r="A1" s="415" t="s">
        <v>337</v>
      </c>
      <c r="B1" s="2"/>
    </row>
    <row r="2" spans="1:12" ht="13.2">
      <c r="A2" s="283"/>
      <c r="B2" s="23"/>
    </row>
    <row r="3" spans="1:12" s="1" customFormat="1">
      <c r="A3" s="24"/>
      <c r="B3" s="25"/>
    </row>
    <row r="4" spans="1:12" ht="16.95" customHeight="1">
      <c r="A4" s="30" t="s">
        <v>88</v>
      </c>
      <c r="B4" s="31" t="s">
        <v>89</v>
      </c>
      <c r="C4" s="32">
        <v>2010</v>
      </c>
      <c r="D4" s="32">
        <v>2011</v>
      </c>
      <c r="E4" s="32">
        <v>2012</v>
      </c>
      <c r="F4" s="32">
        <v>2013</v>
      </c>
      <c r="G4" s="32">
        <v>2014</v>
      </c>
      <c r="H4" s="32">
        <v>2015</v>
      </c>
      <c r="I4" s="32">
        <v>2016</v>
      </c>
      <c r="J4" s="32">
        <v>2017</v>
      </c>
      <c r="K4" s="220" t="s">
        <v>379</v>
      </c>
      <c r="L4" s="220" t="s">
        <v>380</v>
      </c>
    </row>
    <row r="5" spans="1:12" ht="9.6" customHeight="1">
      <c r="A5" s="90"/>
      <c r="B5" s="90"/>
    </row>
    <row r="6" spans="1:12" ht="12" customHeight="1">
      <c r="A6" s="38" t="s">
        <v>98</v>
      </c>
      <c r="B6" s="74" t="s">
        <v>97</v>
      </c>
      <c r="C6" s="211">
        <v>51472.701999999997</v>
      </c>
      <c r="D6" s="211">
        <v>44196.891000000003</v>
      </c>
      <c r="E6" s="211">
        <v>44320.81</v>
      </c>
      <c r="F6" s="211">
        <v>46601.712</v>
      </c>
      <c r="G6" s="211">
        <v>41031.267999999996</v>
      </c>
      <c r="H6" s="211">
        <v>44434.214</v>
      </c>
      <c r="I6" s="211">
        <v>44446.817999999999</v>
      </c>
      <c r="J6" s="211">
        <v>44800.315999999999</v>
      </c>
      <c r="K6" s="211">
        <v>46424.171000000002</v>
      </c>
      <c r="L6" s="211">
        <v>47405.47</v>
      </c>
    </row>
    <row r="7" spans="1:12" ht="12" customHeight="1">
      <c r="A7" s="233" t="s">
        <v>137</v>
      </c>
      <c r="B7" s="74" t="s">
        <v>97</v>
      </c>
      <c r="C7" s="211">
        <v>2023.989</v>
      </c>
      <c r="D7" s="211">
        <v>1486.0540000000001</v>
      </c>
      <c r="E7" s="211">
        <v>1358.6469999999999</v>
      </c>
      <c r="F7" s="211">
        <v>4421.0559999999996</v>
      </c>
      <c r="G7" s="211">
        <v>4423.18</v>
      </c>
      <c r="H7" s="211">
        <v>4473.4440000000004</v>
      </c>
      <c r="I7" s="211">
        <v>4336.01</v>
      </c>
      <c r="J7" s="211">
        <v>3960.7570000000001</v>
      </c>
      <c r="K7" s="211">
        <v>3541.165</v>
      </c>
      <c r="L7" s="211">
        <v>3711.989</v>
      </c>
    </row>
    <row r="8" spans="1:12" ht="12" customHeight="1">
      <c r="A8" s="233" t="s">
        <v>33</v>
      </c>
      <c r="B8" s="74" t="s">
        <v>97</v>
      </c>
      <c r="C8" s="211">
        <v>1E-3</v>
      </c>
      <c r="D8" s="211">
        <v>0</v>
      </c>
      <c r="E8" s="211">
        <v>828.5</v>
      </c>
      <c r="F8" s="211">
        <v>340.536</v>
      </c>
      <c r="G8" s="211">
        <v>706.57299999999998</v>
      </c>
      <c r="H8" s="211">
        <v>425.75599999999997</v>
      </c>
      <c r="I8" s="211">
        <v>1798.9269999999999</v>
      </c>
      <c r="J8" s="211">
        <v>1932.221</v>
      </c>
      <c r="K8" s="211">
        <v>398.12</v>
      </c>
      <c r="L8" s="211">
        <v>0</v>
      </c>
    </row>
    <row r="9" spans="1:12" ht="12" customHeight="1">
      <c r="A9" s="233" t="s">
        <v>34</v>
      </c>
      <c r="B9" s="74" t="s">
        <v>97</v>
      </c>
      <c r="C9" s="211">
        <v>46517.887000000002</v>
      </c>
      <c r="D9" s="211">
        <v>39179.258000000002</v>
      </c>
      <c r="E9" s="211">
        <v>40980.455999999998</v>
      </c>
      <c r="F9" s="211">
        <v>39417.307000000001</v>
      </c>
      <c r="G9" s="211">
        <v>34024.182999999997</v>
      </c>
      <c r="H9" s="211">
        <v>37287.216</v>
      </c>
      <c r="I9" s="211">
        <v>38572.114000000001</v>
      </c>
      <c r="J9" s="211">
        <v>39284.161</v>
      </c>
      <c r="K9" s="211">
        <v>39862.271000000001</v>
      </c>
      <c r="L9" s="211">
        <v>40425.779000000002</v>
      </c>
    </row>
    <row r="10" spans="1:12" ht="12" customHeight="1">
      <c r="A10" s="229" t="s">
        <v>62</v>
      </c>
      <c r="B10" s="74"/>
    </row>
    <row r="11" spans="1:12" ht="20.399999999999999">
      <c r="A11" s="176" t="s">
        <v>181</v>
      </c>
      <c r="B11" s="74" t="s">
        <v>97</v>
      </c>
      <c r="C11" s="211">
        <v>1164.7650000000001</v>
      </c>
      <c r="D11" s="211">
        <v>1451.2919999999999</v>
      </c>
      <c r="E11" s="211">
        <v>986.976</v>
      </c>
      <c r="F11" s="211">
        <v>1097.1769999999999</v>
      </c>
      <c r="G11" s="211">
        <v>1000.329</v>
      </c>
      <c r="H11" s="211">
        <v>943.82799999999997</v>
      </c>
      <c r="I11" s="211">
        <v>1023.725</v>
      </c>
      <c r="J11" s="211">
        <v>1034.5509999999999</v>
      </c>
      <c r="K11" s="211">
        <v>1084.097</v>
      </c>
      <c r="L11" s="211">
        <v>991.19600000000003</v>
      </c>
    </row>
    <row r="12" spans="1:12" ht="12" customHeight="1">
      <c r="A12" s="229" t="s">
        <v>40</v>
      </c>
      <c r="B12" s="74" t="s">
        <v>97</v>
      </c>
      <c r="C12" s="211">
        <v>45353.121999999996</v>
      </c>
      <c r="D12" s="211">
        <v>37727.966</v>
      </c>
      <c r="E12" s="211">
        <v>39993.479999999996</v>
      </c>
      <c r="F12" s="211">
        <v>38320.131000000001</v>
      </c>
      <c r="G12" s="211">
        <v>33023.855000000003</v>
      </c>
      <c r="H12" s="211">
        <v>36343.387999999999</v>
      </c>
      <c r="I12" s="211">
        <v>37548.387999999999</v>
      </c>
      <c r="J12" s="211">
        <v>19623.837</v>
      </c>
      <c r="K12" s="211">
        <v>20940.214</v>
      </c>
      <c r="L12" s="211">
        <v>21294.674999999999</v>
      </c>
    </row>
    <row r="13" spans="1:12" ht="20.399999999999999">
      <c r="A13" s="176" t="s">
        <v>100</v>
      </c>
      <c r="B13" s="74" t="s">
        <v>97</v>
      </c>
      <c r="C13" s="234" t="s">
        <v>142</v>
      </c>
      <c r="D13" s="234" t="s">
        <v>142</v>
      </c>
      <c r="E13" s="234" t="s">
        <v>142</v>
      </c>
      <c r="F13" s="234" t="s">
        <v>142</v>
      </c>
      <c r="G13" s="234" t="s">
        <v>142</v>
      </c>
      <c r="H13" s="234" t="s">
        <v>142</v>
      </c>
      <c r="I13" s="234" t="s">
        <v>142</v>
      </c>
      <c r="J13" s="211">
        <v>18625.774000000001</v>
      </c>
      <c r="K13" s="211">
        <v>17837.96</v>
      </c>
      <c r="L13" s="211">
        <v>18139.907999999999</v>
      </c>
    </row>
    <row r="14" spans="1:12" ht="12" customHeight="1">
      <c r="A14" s="38"/>
      <c r="B14" s="74"/>
    </row>
    <row r="15" spans="1:12">
      <c r="A15" s="453" t="s">
        <v>385</v>
      </c>
      <c r="B15" s="74" t="s">
        <v>97</v>
      </c>
      <c r="C15" s="211">
        <v>47944.667000000001</v>
      </c>
      <c r="D15" s="211">
        <v>41164.722999999998</v>
      </c>
      <c r="E15" s="211">
        <v>42949.485999999997</v>
      </c>
      <c r="F15" s="211">
        <v>45047.451000000001</v>
      </c>
      <c r="G15" s="211">
        <v>42688.874000000003</v>
      </c>
      <c r="H15" s="211">
        <v>41950.442000000003</v>
      </c>
      <c r="I15" s="211">
        <v>43580.697</v>
      </c>
      <c r="J15" s="211">
        <v>43044.237999999998</v>
      </c>
      <c r="K15" s="211">
        <v>37654.038999999997</v>
      </c>
      <c r="L15" s="211">
        <v>37549.61</v>
      </c>
    </row>
    <row r="16" spans="1:12" ht="12" customHeight="1">
      <c r="A16" s="41" t="s">
        <v>62</v>
      </c>
      <c r="B16" s="74"/>
      <c r="C16" s="308"/>
      <c r="D16" s="308"/>
      <c r="E16" s="308"/>
      <c r="F16" s="308"/>
      <c r="G16" s="308"/>
    </row>
    <row r="17" spans="1:12" ht="12" customHeight="1">
      <c r="A17" s="41" t="s">
        <v>2</v>
      </c>
      <c r="B17" s="74" t="s">
        <v>97</v>
      </c>
      <c r="C17" s="211">
        <v>11571.887000000001</v>
      </c>
      <c r="D17" s="211">
        <v>8838.4740000000002</v>
      </c>
      <c r="E17" s="211">
        <v>8206.83</v>
      </c>
      <c r="F17" s="211">
        <v>9572.3919999999998</v>
      </c>
      <c r="G17" s="211">
        <v>9079.9860000000008</v>
      </c>
      <c r="H17" s="211">
        <v>9213.0720000000001</v>
      </c>
      <c r="I17" s="211">
        <v>8736.9770000000008</v>
      </c>
      <c r="J17" s="211">
        <v>8838.0480000000007</v>
      </c>
      <c r="K17" s="211">
        <v>8098.4229999999998</v>
      </c>
      <c r="L17" s="211">
        <v>6158.3190000000004</v>
      </c>
    </row>
    <row r="18" spans="1:12" ht="12" customHeight="1">
      <c r="A18" s="41" t="s">
        <v>3</v>
      </c>
      <c r="B18" s="74" t="s">
        <v>97</v>
      </c>
      <c r="C18" s="211">
        <v>7794.2470000000003</v>
      </c>
      <c r="D18" s="211">
        <v>6681.0820000000003</v>
      </c>
      <c r="E18" s="211">
        <v>7184.6189999999997</v>
      </c>
      <c r="F18" s="211">
        <v>6754.6180000000004</v>
      </c>
      <c r="G18" s="211">
        <v>7781.375</v>
      </c>
      <c r="H18" s="211">
        <v>7272.0559999999996</v>
      </c>
      <c r="I18" s="211">
        <v>7245.39</v>
      </c>
      <c r="J18" s="211">
        <v>3277.37</v>
      </c>
      <c r="K18" s="234" t="s">
        <v>99</v>
      </c>
      <c r="L18" s="234" t="s">
        <v>99</v>
      </c>
    </row>
    <row r="19" spans="1:12" ht="12" customHeight="1">
      <c r="A19" s="41" t="s">
        <v>58</v>
      </c>
      <c r="B19" s="74" t="s">
        <v>97</v>
      </c>
      <c r="C19" s="211">
        <v>763.97299999999996</v>
      </c>
      <c r="D19" s="211">
        <v>380.52600000000001</v>
      </c>
      <c r="E19" s="211">
        <v>660.33600000000001</v>
      </c>
      <c r="F19" s="211">
        <v>439.13499999999999</v>
      </c>
      <c r="G19" s="211">
        <v>333.678</v>
      </c>
      <c r="H19" s="211">
        <v>503.97800000000001</v>
      </c>
      <c r="I19" s="211">
        <v>489.43099999999998</v>
      </c>
      <c r="J19" s="211">
        <v>495.65300000000002</v>
      </c>
      <c r="K19" s="211">
        <v>379.44200000000001</v>
      </c>
      <c r="L19" s="211">
        <v>211.791</v>
      </c>
    </row>
    <row r="20" spans="1:12" ht="12" customHeight="1">
      <c r="A20" s="41" t="s">
        <v>49</v>
      </c>
      <c r="B20" s="74" t="s">
        <v>97</v>
      </c>
      <c r="C20" s="211">
        <v>20456.917000000001</v>
      </c>
      <c r="D20" s="211">
        <v>17119.569</v>
      </c>
      <c r="E20" s="211">
        <v>19214.981</v>
      </c>
      <c r="F20" s="211">
        <v>18994.217000000001</v>
      </c>
      <c r="G20" s="211">
        <v>16775.256000000001</v>
      </c>
      <c r="H20" s="211">
        <v>16625.366000000002</v>
      </c>
      <c r="I20" s="211">
        <v>18275.983</v>
      </c>
      <c r="J20" s="211">
        <v>21449.362000000001</v>
      </c>
      <c r="K20" s="211">
        <v>19959.655999999999</v>
      </c>
      <c r="L20" s="211">
        <v>20471.659</v>
      </c>
    </row>
    <row r="21" spans="1:12" ht="12" customHeight="1">
      <c r="A21" s="41" t="s">
        <v>43</v>
      </c>
      <c r="B21" s="74" t="s">
        <v>97</v>
      </c>
      <c r="C21" s="211">
        <v>3306.2750000000001</v>
      </c>
      <c r="D21" s="211">
        <v>3531.74</v>
      </c>
      <c r="E21" s="211">
        <v>3595.5720000000001</v>
      </c>
      <c r="F21" s="211">
        <v>4217.7950000000001</v>
      </c>
      <c r="G21" s="211">
        <v>4186.7340000000004</v>
      </c>
      <c r="H21" s="211">
        <v>4378.0150000000003</v>
      </c>
      <c r="I21" s="211">
        <v>4421.0129999999999</v>
      </c>
      <c r="J21" s="211">
        <v>4351.451</v>
      </c>
      <c r="K21" s="211">
        <v>4543.7430000000004</v>
      </c>
      <c r="L21" s="211">
        <v>5278.5280000000002</v>
      </c>
    </row>
    <row r="22" spans="1:12" ht="12" customHeight="1">
      <c r="A22" s="41" t="s">
        <v>64</v>
      </c>
      <c r="B22" s="74" t="s">
        <v>97</v>
      </c>
      <c r="C22" s="211">
        <v>4051.3670000000002</v>
      </c>
      <c r="D22" s="211">
        <v>4613.3320000000003</v>
      </c>
      <c r="E22" s="211">
        <v>4087.1489999999999</v>
      </c>
      <c r="F22" s="211">
        <v>5069.2929999999997</v>
      </c>
      <c r="G22" s="211">
        <v>4531.8450000000003</v>
      </c>
      <c r="H22" s="211">
        <v>3957.953</v>
      </c>
      <c r="I22" s="211">
        <v>4411.9009999999998</v>
      </c>
      <c r="J22" s="211">
        <v>4632.3530000000001</v>
      </c>
      <c r="K22" s="211">
        <v>4672.7740000000003</v>
      </c>
      <c r="L22" s="211">
        <v>5429.3140000000003</v>
      </c>
    </row>
    <row r="23" spans="1:12">
      <c r="A23" s="1" t="s">
        <v>152</v>
      </c>
      <c r="B23" s="235"/>
      <c r="C23" s="437"/>
      <c r="D23" s="437"/>
      <c r="E23" s="437"/>
      <c r="F23" s="437"/>
      <c r="G23" s="437"/>
      <c r="H23" s="437"/>
      <c r="I23" s="437"/>
      <c r="J23" s="437"/>
      <c r="K23" s="437"/>
      <c r="L23" s="437"/>
    </row>
    <row r="24" spans="1:12">
      <c r="A24" s="456" t="s">
        <v>382</v>
      </c>
      <c r="B24" s="243"/>
      <c r="C24" s="308"/>
      <c r="D24" s="308"/>
      <c r="E24" s="308"/>
      <c r="F24" s="308"/>
    </row>
    <row r="25" spans="1:12">
      <c r="A25" s="414" t="s">
        <v>384</v>
      </c>
      <c r="B25" s="243"/>
      <c r="C25" s="308"/>
      <c r="D25" s="308"/>
      <c r="E25" s="443"/>
      <c r="F25" s="443"/>
      <c r="G25" s="316"/>
      <c r="H25" s="316"/>
      <c r="I25" s="316"/>
      <c r="J25" s="316"/>
      <c r="K25" s="316"/>
      <c r="L25" s="316"/>
    </row>
    <row r="26" spans="1:12">
      <c r="A26" s="236"/>
      <c r="B26" s="243"/>
    </row>
    <row r="27" spans="1:12" ht="12">
      <c r="A27" s="415" t="s">
        <v>340</v>
      </c>
      <c r="B27" s="293"/>
      <c r="C27" s="1"/>
    </row>
    <row r="28" spans="1:12">
      <c r="A28" s="1"/>
      <c r="B28" s="293"/>
      <c r="C28" s="1"/>
    </row>
    <row r="29" spans="1:12">
      <c r="A29" s="291"/>
      <c r="B29" s="294" t="s">
        <v>89</v>
      </c>
      <c r="C29" s="220">
        <v>2010</v>
      </c>
      <c r="D29" s="220">
        <v>2011</v>
      </c>
      <c r="E29" s="220">
        <v>2012</v>
      </c>
      <c r="F29" s="220">
        <v>2013</v>
      </c>
      <c r="G29" s="220">
        <v>2014</v>
      </c>
      <c r="H29" s="220">
        <v>2015</v>
      </c>
      <c r="I29" s="220">
        <v>2016</v>
      </c>
      <c r="J29" s="220">
        <v>2017</v>
      </c>
      <c r="K29" s="220" t="s">
        <v>379</v>
      </c>
      <c r="L29" s="220" t="s">
        <v>380</v>
      </c>
    </row>
    <row r="30" spans="1:12">
      <c r="A30" s="292" t="s">
        <v>222</v>
      </c>
      <c r="B30" s="290" t="s">
        <v>90</v>
      </c>
      <c r="C30" s="211">
        <f>ROUND(S.20_Strombilanz!C5,3)</f>
        <v>9108.1589999999997</v>
      </c>
      <c r="D30" s="211">
        <f>ROUND(S.20_Strombilanz!D5,3)</f>
        <v>8406.6640000000007</v>
      </c>
      <c r="E30" s="211">
        <f>ROUND(S.20_Strombilanz!E5,3)</f>
        <v>8120.6769999999997</v>
      </c>
      <c r="F30" s="211">
        <f>ROUND(S.20_Strombilanz!F5,3)</f>
        <v>8215.277</v>
      </c>
      <c r="G30" s="211">
        <f>ROUND(S.20_Strombilanz!G5,3)</f>
        <v>7816.5370000000003</v>
      </c>
      <c r="H30" s="211">
        <f>ROUND(S.20_Strombilanz!H5,3)</f>
        <v>7467.3280000000004</v>
      </c>
      <c r="I30" s="211">
        <f>ROUND(S.20_Strombilanz!I5,3)</f>
        <v>7777.5469999999996</v>
      </c>
      <c r="J30" s="211">
        <f>ROUND(S.20_Strombilanz!J5,3)</f>
        <v>7835.3109999999997</v>
      </c>
      <c r="K30" s="211">
        <f>ROUND(S.20_Strombilanz!K5,3)</f>
        <v>7029.7520000000004</v>
      </c>
      <c r="L30" s="211">
        <v>6374.9780000000001</v>
      </c>
    </row>
    <row r="31" spans="1:12">
      <c r="A31" s="292" t="s">
        <v>227</v>
      </c>
      <c r="B31" s="290" t="s">
        <v>90</v>
      </c>
      <c r="C31" s="211">
        <v>5797.3770000000004</v>
      </c>
      <c r="D31" s="211">
        <v>5228.4780000000001</v>
      </c>
      <c r="E31" s="211">
        <v>5066.6769999999997</v>
      </c>
      <c r="F31" s="211">
        <v>5000.558</v>
      </c>
      <c r="G31" s="211">
        <v>4462.6409999999996</v>
      </c>
      <c r="H31" s="211">
        <v>4475.58</v>
      </c>
      <c r="I31" s="211">
        <v>4850.79</v>
      </c>
      <c r="J31" s="211">
        <v>4942.8419999999996</v>
      </c>
      <c r="K31" s="211">
        <v>4652.5659999999998</v>
      </c>
      <c r="L31" s="211">
        <v>4362.62</v>
      </c>
    </row>
    <row r="32" spans="1:12">
      <c r="A32" s="292" t="s">
        <v>223</v>
      </c>
      <c r="B32" s="290" t="s">
        <v>224</v>
      </c>
      <c r="C32" s="257">
        <f>ROUND(C31/C30*100,3)</f>
        <v>63.65</v>
      </c>
      <c r="D32" s="257">
        <f>ROUND(D31/D30*100,3)</f>
        <v>62.194000000000003</v>
      </c>
      <c r="E32" s="257">
        <f t="shared" ref="E32:K32" si="0">ROUND(E31/E30*100,3)</f>
        <v>62.392000000000003</v>
      </c>
      <c r="F32" s="257">
        <f t="shared" si="0"/>
        <v>60.869</v>
      </c>
      <c r="G32" s="257">
        <f t="shared" si="0"/>
        <v>57.091999999999999</v>
      </c>
      <c r="H32" s="257">
        <f t="shared" si="0"/>
        <v>59.935000000000002</v>
      </c>
      <c r="I32" s="257">
        <f t="shared" si="0"/>
        <v>62.369</v>
      </c>
      <c r="J32" s="257">
        <f t="shared" si="0"/>
        <v>63.084000000000003</v>
      </c>
      <c r="K32" s="257">
        <f t="shared" si="0"/>
        <v>66.183999999999997</v>
      </c>
      <c r="L32" s="257">
        <v>68.433000000000007</v>
      </c>
    </row>
    <row r="33" spans="1:12">
      <c r="A33" s="292"/>
      <c r="B33" s="293"/>
      <c r="C33" s="1"/>
    </row>
    <row r="34" spans="1:12">
      <c r="A34" s="292" t="s">
        <v>225</v>
      </c>
      <c r="B34" s="290" t="s">
        <v>97</v>
      </c>
      <c r="C34" s="211">
        <f t="shared" ref="C34:K34" si="1">ROUND(C6,3)</f>
        <v>51472.701999999997</v>
      </c>
      <c r="D34" s="211">
        <f t="shared" si="1"/>
        <v>44196.891000000003</v>
      </c>
      <c r="E34" s="211">
        <f t="shared" si="1"/>
        <v>44320.81</v>
      </c>
      <c r="F34" s="211">
        <f t="shared" si="1"/>
        <v>46601.712</v>
      </c>
      <c r="G34" s="211">
        <f t="shared" si="1"/>
        <v>41031.267999999996</v>
      </c>
      <c r="H34" s="211">
        <f t="shared" si="1"/>
        <v>44434.214</v>
      </c>
      <c r="I34" s="211">
        <f t="shared" si="1"/>
        <v>44446.817999999999</v>
      </c>
      <c r="J34" s="211">
        <f t="shared" si="1"/>
        <v>44800.315999999999</v>
      </c>
      <c r="K34" s="211">
        <f t="shared" si="1"/>
        <v>46424.171000000002</v>
      </c>
      <c r="L34" s="211">
        <v>47405.47</v>
      </c>
    </row>
    <row r="35" spans="1:12">
      <c r="A35" s="292" t="s">
        <v>226</v>
      </c>
      <c r="B35" s="290" t="s">
        <v>97</v>
      </c>
      <c r="C35" s="211">
        <v>37081.036999999997</v>
      </c>
      <c r="D35" s="211">
        <v>32102.716</v>
      </c>
      <c r="E35" s="211">
        <v>31943.722000000002</v>
      </c>
      <c r="F35" s="211">
        <v>31930.434000000001</v>
      </c>
      <c r="G35" s="211">
        <v>29592.644</v>
      </c>
      <c r="H35" s="211">
        <v>30286.587</v>
      </c>
      <c r="I35" s="211">
        <v>31228.797999999999</v>
      </c>
      <c r="J35" s="211">
        <v>30968.042000000001</v>
      </c>
      <c r="K35" s="211">
        <v>30172.780999999999</v>
      </c>
      <c r="L35" s="211">
        <v>27809.956999999999</v>
      </c>
    </row>
    <row r="36" spans="1:12">
      <c r="A36" s="292" t="s">
        <v>223</v>
      </c>
      <c r="B36" s="290" t="s">
        <v>224</v>
      </c>
      <c r="C36" s="257">
        <f>ROUND(C35/C34*100,3)</f>
        <v>72.040000000000006</v>
      </c>
      <c r="D36" s="257">
        <f>ROUND(D35/D34*100,3)</f>
        <v>72.635999999999996</v>
      </c>
      <c r="E36" s="257">
        <f t="shared" ref="E36:K36" si="2">ROUND(E35/E34*100,3)</f>
        <v>72.073999999999998</v>
      </c>
      <c r="F36" s="257">
        <f t="shared" si="2"/>
        <v>68.518000000000001</v>
      </c>
      <c r="G36" s="257">
        <f t="shared" si="2"/>
        <v>72.122</v>
      </c>
      <c r="H36" s="257">
        <f t="shared" si="2"/>
        <v>68.161000000000001</v>
      </c>
      <c r="I36" s="257">
        <f t="shared" si="2"/>
        <v>70.260999999999996</v>
      </c>
      <c r="J36" s="257">
        <f t="shared" si="2"/>
        <v>69.125</v>
      </c>
      <c r="K36" s="257">
        <f t="shared" si="2"/>
        <v>64.994</v>
      </c>
      <c r="L36" s="257">
        <v>58.664000000000001</v>
      </c>
    </row>
    <row r="37" spans="1:12">
      <c r="A37" s="1" t="s">
        <v>152</v>
      </c>
      <c r="B37" s="451"/>
      <c r="C37" s="257"/>
      <c r="D37" s="257"/>
      <c r="E37" s="257"/>
      <c r="F37" s="257"/>
      <c r="G37" s="257"/>
      <c r="H37" s="257"/>
      <c r="I37" s="257"/>
      <c r="J37" s="257"/>
      <c r="K37" s="257"/>
      <c r="L37" s="257"/>
    </row>
    <row r="38" spans="1:12">
      <c r="A38" s="456" t="s">
        <v>382</v>
      </c>
    </row>
  </sheetData>
  <phoneticPr fontId="6" type="noConversion"/>
  <hyperlinks>
    <hyperlink ref="A1" location="Inhaltsverzeichnis!C27" display="2.11 Fernwärmebilanz in Berlin 2018"/>
    <hyperlink ref="A27" location="Inhaltsverzeichnis!C28" display="2.12 Kraft-Wärme-Kopplung (KWK) in Berlin 2018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195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11.44140625" defaultRowHeight="11.4" outlineLevelRow="1"/>
  <cols>
    <col min="1" max="2" width="8.5546875" style="15" customWidth="1"/>
    <col min="3" max="7" width="10.6640625" style="15" customWidth="1"/>
    <col min="8" max="9" width="7.6640625" style="15" customWidth="1"/>
    <col min="10" max="16384" width="11.44140625" style="15"/>
  </cols>
  <sheetData>
    <row r="1" spans="1:14" ht="25.95" customHeight="1">
      <c r="A1" s="588" t="s">
        <v>341</v>
      </c>
      <c r="B1" s="588"/>
      <c r="C1" s="588"/>
      <c r="D1" s="588"/>
      <c r="E1" s="588"/>
      <c r="F1" s="588"/>
      <c r="G1" s="588"/>
    </row>
    <row r="2" spans="1:14" ht="12" customHeight="1">
      <c r="A2" s="263"/>
      <c r="B2" s="259"/>
      <c r="C2" s="259"/>
      <c r="D2" s="259"/>
      <c r="E2" s="57"/>
      <c r="F2" s="57"/>
      <c r="G2" s="57"/>
    </row>
    <row r="3" spans="1:14" ht="12.75" customHeight="1">
      <c r="A3" s="602" t="s">
        <v>63</v>
      </c>
      <c r="B3" s="586" t="s">
        <v>184</v>
      </c>
      <c r="C3" s="83" t="s">
        <v>185</v>
      </c>
      <c r="D3" s="101"/>
      <c r="E3" s="83"/>
      <c r="F3" s="84"/>
      <c r="G3" s="84"/>
    </row>
    <row r="4" spans="1:14">
      <c r="A4" s="616"/>
      <c r="B4" s="587"/>
      <c r="C4" s="270" t="s">
        <v>2</v>
      </c>
      <c r="D4" s="270" t="s">
        <v>3</v>
      </c>
      <c r="E4" s="103" t="s">
        <v>58</v>
      </c>
      <c r="F4" s="102" t="s">
        <v>42</v>
      </c>
      <c r="G4" s="81" t="s">
        <v>217</v>
      </c>
    </row>
    <row r="5" spans="1:14" ht="9.6" customHeight="1">
      <c r="A5" s="40"/>
      <c r="B5" s="104"/>
      <c r="C5" s="105"/>
      <c r="D5" s="105"/>
      <c r="E5" s="106"/>
      <c r="F5" s="105"/>
      <c r="G5" s="107"/>
    </row>
    <row r="6" spans="1:14" ht="12" customHeight="1">
      <c r="A6" s="108"/>
      <c r="B6" s="593" t="s">
        <v>171</v>
      </c>
      <c r="C6" s="593"/>
      <c r="D6" s="593"/>
      <c r="E6" s="617"/>
      <c r="F6" s="617"/>
      <c r="G6" s="617"/>
    </row>
    <row r="7" spans="1:14" ht="12" customHeight="1">
      <c r="A7" s="29">
        <v>1990</v>
      </c>
      <c r="B7" s="302">
        <v>26779.594000000001</v>
      </c>
      <c r="C7" s="205">
        <v>7730.5829999999996</v>
      </c>
      <c r="D7" s="205">
        <v>4871.6580000000004</v>
      </c>
      <c r="E7" s="205">
        <v>11093.673000000001</v>
      </c>
      <c r="F7" s="205">
        <v>3024.1089999999999</v>
      </c>
      <c r="G7" s="205">
        <v>59.570999999999998</v>
      </c>
      <c r="H7" s="49"/>
      <c r="I7" s="49"/>
      <c r="J7" s="49"/>
      <c r="K7" s="49"/>
      <c r="L7" s="49"/>
      <c r="M7" s="49"/>
      <c r="N7" s="49"/>
    </row>
    <row r="8" spans="1:14" s="308" customFormat="1" ht="12" hidden="1" customHeight="1" outlineLevel="1">
      <c r="A8" s="312">
        <v>1999</v>
      </c>
      <c r="B8" s="205">
        <v>23819.83</v>
      </c>
      <c r="C8" s="205">
        <v>7642.5140000000001</v>
      </c>
      <c r="D8" s="205">
        <v>1382.713</v>
      </c>
      <c r="E8" s="205">
        <v>9959.4609999999993</v>
      </c>
      <c r="F8" s="205">
        <v>4729.1440000000002</v>
      </c>
      <c r="G8" s="205">
        <v>105.997</v>
      </c>
      <c r="H8" s="444"/>
      <c r="I8" s="444"/>
      <c r="J8" s="444"/>
      <c r="K8" s="444"/>
      <c r="L8" s="444"/>
      <c r="M8" s="444"/>
      <c r="N8" s="444"/>
    </row>
    <row r="9" spans="1:14" ht="12" customHeight="1" collapsed="1">
      <c r="A9" s="29">
        <v>2000</v>
      </c>
      <c r="B9" s="205">
        <v>23789.324000000001</v>
      </c>
      <c r="C9" s="205">
        <v>7848.7759999999998</v>
      </c>
      <c r="D9" s="205">
        <v>1428.9580000000001</v>
      </c>
      <c r="E9" s="205">
        <v>9613.0490000000009</v>
      </c>
      <c r="F9" s="205">
        <v>4774.7969999999996</v>
      </c>
      <c r="G9" s="205">
        <v>123.744</v>
      </c>
      <c r="H9" s="49"/>
      <c r="I9" s="49"/>
      <c r="J9" s="49"/>
      <c r="K9" s="49"/>
      <c r="L9" s="49"/>
      <c r="M9" s="49"/>
      <c r="N9" s="49"/>
    </row>
    <row r="10" spans="1:14" ht="12" hidden="1" customHeight="1" outlineLevel="1">
      <c r="A10" s="29">
        <v>2001</v>
      </c>
      <c r="B10" s="205">
        <v>24175.274000000001</v>
      </c>
      <c r="C10" s="205">
        <v>6734.058</v>
      </c>
      <c r="D10" s="205">
        <v>1542.8869999999999</v>
      </c>
      <c r="E10" s="205">
        <v>10225.17</v>
      </c>
      <c r="F10" s="205">
        <v>5560.0159999999996</v>
      </c>
      <c r="G10" s="205">
        <v>113.14400000000001</v>
      </c>
      <c r="H10" s="49"/>
      <c r="I10" s="49"/>
      <c r="J10" s="49"/>
      <c r="K10" s="49"/>
      <c r="L10" s="49"/>
      <c r="M10" s="49"/>
      <c r="N10" s="49"/>
    </row>
    <row r="11" spans="1:14" ht="12" hidden="1" customHeight="1" outlineLevel="1">
      <c r="A11" s="29">
        <v>2002</v>
      </c>
      <c r="B11" s="205">
        <v>21353.393</v>
      </c>
      <c r="C11" s="205">
        <v>4646.66</v>
      </c>
      <c r="D11" s="205">
        <v>1469.72</v>
      </c>
      <c r="E11" s="205">
        <v>9465.1440000000002</v>
      </c>
      <c r="F11" s="205">
        <v>5658.7240000000002</v>
      </c>
      <c r="G11" s="205">
        <v>113.14400000000001</v>
      </c>
      <c r="H11" s="49"/>
      <c r="I11" s="49"/>
      <c r="J11" s="49"/>
      <c r="K11" s="49"/>
      <c r="L11" s="49"/>
      <c r="M11" s="49"/>
      <c r="N11" s="49"/>
    </row>
    <row r="12" spans="1:14" ht="12" hidden="1" customHeight="1" outlineLevel="1">
      <c r="A12" s="29">
        <v>2003</v>
      </c>
      <c r="B12" s="205">
        <v>21343.933000000001</v>
      </c>
      <c r="C12" s="205">
        <v>4618.2560000000003</v>
      </c>
      <c r="D12" s="205">
        <v>1443.9680000000001</v>
      </c>
      <c r="E12" s="205">
        <v>9234.1219999999994</v>
      </c>
      <c r="F12" s="205">
        <v>5946.5720000000001</v>
      </c>
      <c r="G12" s="205">
        <v>101.015</v>
      </c>
      <c r="H12" s="49"/>
      <c r="I12" s="49"/>
      <c r="J12" s="49"/>
      <c r="K12" s="49"/>
      <c r="L12" s="49"/>
      <c r="M12" s="49"/>
      <c r="N12" s="49"/>
    </row>
    <row r="13" spans="1:14" ht="12" hidden="1" customHeight="1" outlineLevel="1">
      <c r="A13" s="29">
        <v>2004</v>
      </c>
      <c r="B13" s="205">
        <v>20277.505000000001</v>
      </c>
      <c r="C13" s="205">
        <v>4114.4750000000004</v>
      </c>
      <c r="D13" s="205">
        <v>1525.1669999999999</v>
      </c>
      <c r="E13" s="205">
        <v>8564.4349999999995</v>
      </c>
      <c r="F13" s="205">
        <v>5970.1279999999997</v>
      </c>
      <c r="G13" s="205">
        <v>103.3</v>
      </c>
      <c r="H13" s="49"/>
      <c r="I13" s="49"/>
      <c r="J13" s="49"/>
      <c r="K13" s="49"/>
      <c r="L13" s="49"/>
      <c r="M13" s="49"/>
      <c r="N13" s="49"/>
    </row>
    <row r="14" spans="1:14" ht="12" hidden="1" customHeight="1" outlineLevel="1">
      <c r="A14" s="29">
        <v>2005</v>
      </c>
      <c r="B14" s="205">
        <v>20102.713</v>
      </c>
      <c r="C14" s="205">
        <v>4491.3680000000004</v>
      </c>
      <c r="D14" s="205">
        <v>1466.154</v>
      </c>
      <c r="E14" s="205">
        <v>8315.4969999999994</v>
      </c>
      <c r="F14" s="205">
        <v>5757.1859999999997</v>
      </c>
      <c r="G14" s="205">
        <v>72.507999999999996</v>
      </c>
      <c r="H14" s="49"/>
      <c r="I14" s="49"/>
      <c r="J14" s="49"/>
      <c r="K14" s="49"/>
      <c r="L14" s="49"/>
      <c r="M14" s="49"/>
      <c r="N14" s="49"/>
    </row>
    <row r="15" spans="1:14" ht="12" hidden="1" customHeight="1" outlineLevel="1">
      <c r="A15" s="29">
        <v>2006</v>
      </c>
      <c r="B15" s="205">
        <v>20014.465</v>
      </c>
      <c r="C15" s="205">
        <v>4249.2539999999999</v>
      </c>
      <c r="D15" s="205">
        <v>1327.5709999999999</v>
      </c>
      <c r="E15" s="205">
        <v>8681.0810000000001</v>
      </c>
      <c r="F15" s="205">
        <v>5668.3869999999997</v>
      </c>
      <c r="G15" s="205">
        <v>88.171999999999997</v>
      </c>
      <c r="H15" s="49"/>
      <c r="I15" s="49"/>
      <c r="J15" s="49"/>
      <c r="K15" s="49"/>
      <c r="L15" s="49"/>
      <c r="M15" s="49"/>
      <c r="N15" s="49"/>
    </row>
    <row r="16" spans="1:14" hidden="1" outlineLevel="1">
      <c r="A16" s="29">
        <v>2007</v>
      </c>
      <c r="B16" s="205">
        <v>17544.62</v>
      </c>
      <c r="C16" s="205">
        <v>4117.6899999999996</v>
      </c>
      <c r="D16" s="205">
        <v>1369.1990000000001</v>
      </c>
      <c r="E16" s="205">
        <v>6812.2759999999998</v>
      </c>
      <c r="F16" s="205">
        <v>5160.8890000000001</v>
      </c>
      <c r="G16" s="205">
        <v>84.566000000000003</v>
      </c>
    </row>
    <row r="17" spans="1:14" hidden="1" outlineLevel="1">
      <c r="A17" s="29">
        <v>2008</v>
      </c>
      <c r="B17" s="205">
        <v>18526.2</v>
      </c>
      <c r="C17" s="205">
        <v>4046.2579999999998</v>
      </c>
      <c r="D17" s="205">
        <v>1407.623</v>
      </c>
      <c r="E17" s="205">
        <v>7783.1779999999999</v>
      </c>
      <c r="F17" s="205">
        <v>5289.14</v>
      </c>
      <c r="G17" s="273">
        <v>0</v>
      </c>
    </row>
    <row r="18" spans="1:14" hidden="1" outlineLevel="1">
      <c r="A18" s="29">
        <v>2009</v>
      </c>
      <c r="B18" s="205">
        <v>17931.223000000002</v>
      </c>
      <c r="C18" s="205">
        <v>3581.7040000000002</v>
      </c>
      <c r="D18" s="205">
        <v>1420.0260000000001</v>
      </c>
      <c r="E18" s="205">
        <v>7159.7160000000003</v>
      </c>
      <c r="F18" s="205">
        <v>5769.777</v>
      </c>
      <c r="G18" s="273">
        <v>0</v>
      </c>
    </row>
    <row r="19" spans="1:14" collapsed="1">
      <c r="A19" s="29">
        <v>2010</v>
      </c>
      <c r="B19" s="205">
        <v>19694.813999999998</v>
      </c>
      <c r="C19" s="205">
        <v>4239.442</v>
      </c>
      <c r="D19" s="205">
        <v>1547.47</v>
      </c>
      <c r="E19" s="205">
        <v>7345.1980000000003</v>
      </c>
      <c r="F19" s="205">
        <v>6371.1809999999996</v>
      </c>
      <c r="G19" s="205">
        <v>191.523</v>
      </c>
    </row>
    <row r="20" spans="1:14" hidden="1" outlineLevel="1">
      <c r="A20" s="29">
        <v>2011</v>
      </c>
      <c r="B20" s="205">
        <v>17289.901999999998</v>
      </c>
      <c r="C20" s="205">
        <v>3627.6060000000002</v>
      </c>
      <c r="D20" s="205">
        <v>1359.268</v>
      </c>
      <c r="E20" s="205">
        <v>6614.1450000000004</v>
      </c>
      <c r="F20" s="205">
        <v>5484.05</v>
      </c>
      <c r="G20" s="205">
        <v>204.833</v>
      </c>
    </row>
    <row r="21" spans="1:14" hidden="1" outlineLevel="1">
      <c r="A21" s="289">
        <v>2012</v>
      </c>
      <c r="B21" s="205">
        <v>17436.749</v>
      </c>
      <c r="C21" s="205">
        <v>3397.2930000000001</v>
      </c>
      <c r="D21" s="205">
        <v>1434.2750000000001</v>
      </c>
      <c r="E21" s="205">
        <v>7065.9440000000004</v>
      </c>
      <c r="F21" s="205">
        <v>5352.3530000000001</v>
      </c>
      <c r="G21" s="205">
        <v>186.88399999999999</v>
      </c>
    </row>
    <row r="22" spans="1:14" hidden="1" outlineLevel="1">
      <c r="A22" s="296">
        <v>2013</v>
      </c>
      <c r="B22" s="205">
        <v>18162.22</v>
      </c>
      <c r="C22" s="205">
        <v>3784.5010000000002</v>
      </c>
      <c r="D22" s="205">
        <v>1311.248</v>
      </c>
      <c r="E22" s="205">
        <v>7260.0749999999998</v>
      </c>
      <c r="F22" s="205">
        <v>5597.2960000000003</v>
      </c>
      <c r="G22" s="205">
        <v>209.1</v>
      </c>
    </row>
    <row r="23" spans="1:14" hidden="1" outlineLevel="1">
      <c r="A23" s="301">
        <v>2014</v>
      </c>
      <c r="B23" s="205">
        <v>17191.334999999999</v>
      </c>
      <c r="C23" s="205">
        <v>4046.0309999999999</v>
      </c>
      <c r="D23" s="205">
        <v>1335.049</v>
      </c>
      <c r="E23" s="205">
        <v>7104.6360000000004</v>
      </c>
      <c r="F23" s="205">
        <v>4493.0020000000004</v>
      </c>
      <c r="G23" s="205">
        <v>212.61799999999999</v>
      </c>
    </row>
    <row r="24" spans="1:14" collapsed="1">
      <c r="A24" s="307">
        <v>2015</v>
      </c>
      <c r="B24" s="205">
        <v>16539.952000000001</v>
      </c>
      <c r="C24" s="205">
        <v>3722.6689999999999</v>
      </c>
      <c r="D24" s="205">
        <v>1324.299</v>
      </c>
      <c r="E24" s="205">
        <v>6861.0870000000004</v>
      </c>
      <c r="F24" s="205">
        <v>4441.951</v>
      </c>
      <c r="G24" s="205">
        <v>189.946</v>
      </c>
    </row>
    <row r="25" spans="1:14">
      <c r="A25" s="318">
        <v>2016</v>
      </c>
      <c r="B25" s="205">
        <v>16932.487000000001</v>
      </c>
      <c r="C25" s="205">
        <v>3451.9180000000001</v>
      </c>
      <c r="D25" s="205">
        <v>1360.4469999999999</v>
      </c>
      <c r="E25" s="205">
        <v>6953.0370000000003</v>
      </c>
      <c r="F25" s="205">
        <v>4953.2209999999995</v>
      </c>
      <c r="G25" s="205">
        <v>213.864</v>
      </c>
    </row>
    <row r="26" spans="1:14">
      <c r="A26" s="321">
        <v>2017</v>
      </c>
      <c r="B26" s="205">
        <v>16661.095000000001</v>
      </c>
      <c r="C26" s="205">
        <v>3470.2350000000001</v>
      </c>
      <c r="D26" s="205">
        <v>652.70600000000002</v>
      </c>
      <c r="E26" s="205">
        <v>7022.451</v>
      </c>
      <c r="F26" s="205">
        <v>5291.7610000000004</v>
      </c>
      <c r="G26" s="205">
        <v>223.94200000000001</v>
      </c>
    </row>
    <row r="27" spans="1:14">
      <c r="A27" s="451" t="s">
        <v>379</v>
      </c>
      <c r="B27" s="205">
        <v>15527.101000000001</v>
      </c>
      <c r="C27" s="205">
        <v>2838.9780000000001</v>
      </c>
      <c r="D27" s="205">
        <v>41.704000000000001</v>
      </c>
      <c r="E27" s="205">
        <v>6861.5190000000002</v>
      </c>
      <c r="F27" s="205">
        <v>5550.6130000000003</v>
      </c>
      <c r="G27" s="205">
        <v>234.286</v>
      </c>
    </row>
    <row r="28" spans="1:14">
      <c r="A28" s="451" t="s">
        <v>380</v>
      </c>
      <c r="B28" s="205">
        <v>14862.395</v>
      </c>
      <c r="C28" s="205">
        <v>1931.2670000000001</v>
      </c>
      <c r="D28" s="205">
        <v>33.287999999999997</v>
      </c>
      <c r="E28" s="205">
        <v>6742.4279999999999</v>
      </c>
      <c r="F28" s="205">
        <v>5868.0889999999999</v>
      </c>
      <c r="G28" s="205">
        <v>287.32299999999998</v>
      </c>
    </row>
    <row r="29" spans="1:14" ht="7.95" customHeight="1">
      <c r="A29" s="29"/>
      <c r="B29" s="206"/>
      <c r="C29" s="206"/>
      <c r="D29" s="206"/>
      <c r="E29" s="206"/>
      <c r="F29" s="206"/>
      <c r="G29" s="206"/>
      <c r="H29" s="49"/>
      <c r="I29" s="49"/>
      <c r="J29" s="49"/>
      <c r="K29" s="49"/>
      <c r="L29" s="49"/>
      <c r="M29" s="49"/>
      <c r="N29" s="49"/>
    </row>
    <row r="30" spans="1:14" ht="12" customHeight="1">
      <c r="A30" s="108"/>
      <c r="B30" s="593" t="s">
        <v>172</v>
      </c>
      <c r="C30" s="593"/>
      <c r="D30" s="593"/>
      <c r="E30" s="593"/>
      <c r="F30" s="593"/>
      <c r="G30" s="593"/>
    </row>
    <row r="31" spans="1:14" ht="12" customHeight="1">
      <c r="A31" s="29">
        <v>1990</v>
      </c>
      <c r="B31" s="204">
        <v>100</v>
      </c>
      <c r="C31" s="273">
        <v>28.867000000000001</v>
      </c>
      <c r="D31" s="273">
        <v>18.192</v>
      </c>
      <c r="E31" s="273">
        <v>41.426000000000002</v>
      </c>
      <c r="F31" s="273">
        <v>11.292999999999999</v>
      </c>
      <c r="G31" s="273">
        <v>0.222</v>
      </c>
    </row>
    <row r="32" spans="1:14" ht="12" customHeight="1">
      <c r="A32" s="29">
        <v>2000</v>
      </c>
      <c r="B32" s="204">
        <v>100</v>
      </c>
      <c r="C32" s="273">
        <v>32.993000000000002</v>
      </c>
      <c r="D32" s="273">
        <v>6.0069999999999997</v>
      </c>
      <c r="E32" s="273">
        <v>40.408999999999999</v>
      </c>
      <c r="F32" s="273">
        <v>20.071000000000002</v>
      </c>
      <c r="G32" s="273">
        <v>0.52</v>
      </c>
    </row>
    <row r="33" spans="1:7" ht="12" hidden="1" customHeight="1" outlineLevel="1">
      <c r="A33" s="29">
        <v>2001</v>
      </c>
      <c r="B33" s="204">
        <v>100</v>
      </c>
      <c r="C33" s="273">
        <v>27.855</v>
      </c>
      <c r="D33" s="273">
        <v>6.3819999999999997</v>
      </c>
      <c r="E33" s="273">
        <v>42.295999999999999</v>
      </c>
      <c r="F33" s="273">
        <v>22.998999999999999</v>
      </c>
      <c r="G33" s="273">
        <v>0.46800000000000003</v>
      </c>
    </row>
    <row r="34" spans="1:7" ht="12" hidden="1" customHeight="1" outlineLevel="1">
      <c r="A34" s="29">
        <v>2002</v>
      </c>
      <c r="B34" s="204">
        <v>100</v>
      </c>
      <c r="C34" s="273">
        <v>21.760999999999999</v>
      </c>
      <c r="D34" s="273">
        <v>6.883</v>
      </c>
      <c r="E34" s="273">
        <v>44.326000000000001</v>
      </c>
      <c r="F34" s="273">
        <v>26.5</v>
      </c>
      <c r="G34" s="273">
        <v>0.53</v>
      </c>
    </row>
    <row r="35" spans="1:7" ht="12" hidden="1" customHeight="1" outlineLevel="1">
      <c r="A35" s="29">
        <v>2003</v>
      </c>
      <c r="B35" s="204">
        <v>100</v>
      </c>
      <c r="C35" s="273">
        <v>21.637</v>
      </c>
      <c r="D35" s="273">
        <v>6.7649999999999997</v>
      </c>
      <c r="E35" s="273">
        <v>43.262999999999998</v>
      </c>
      <c r="F35" s="273">
        <v>27.861000000000001</v>
      </c>
      <c r="G35" s="273">
        <v>0.47299999999999998</v>
      </c>
    </row>
    <row r="36" spans="1:7" ht="12" hidden="1" customHeight="1" outlineLevel="1">
      <c r="A36" s="29">
        <v>2004</v>
      </c>
      <c r="B36" s="204">
        <v>100</v>
      </c>
      <c r="C36" s="273">
        <v>20.291</v>
      </c>
      <c r="D36" s="273">
        <v>7.5209999999999999</v>
      </c>
      <c r="E36" s="273">
        <v>42.235999999999997</v>
      </c>
      <c r="F36" s="273">
        <v>29.442</v>
      </c>
      <c r="G36" s="273">
        <v>0.50900000000000001</v>
      </c>
    </row>
    <row r="37" spans="1:7" ht="12" hidden="1" customHeight="1" outlineLevel="1">
      <c r="A37" s="29">
        <v>2005</v>
      </c>
      <c r="B37" s="204">
        <v>100</v>
      </c>
      <c r="C37" s="273">
        <v>22.341999999999999</v>
      </c>
      <c r="D37" s="273">
        <v>7.2930000000000001</v>
      </c>
      <c r="E37" s="273">
        <v>41.365000000000002</v>
      </c>
      <c r="F37" s="273">
        <v>28.638999999999999</v>
      </c>
      <c r="G37" s="273">
        <v>0.36099999999999999</v>
      </c>
    </row>
    <row r="38" spans="1:7" ht="12" hidden="1" customHeight="1" outlineLevel="1">
      <c r="A38" s="29">
        <v>2006</v>
      </c>
      <c r="B38" s="204">
        <v>100</v>
      </c>
      <c r="C38" s="273">
        <v>21.231000000000002</v>
      </c>
      <c r="D38" s="273">
        <v>6.633</v>
      </c>
      <c r="E38" s="273">
        <v>43.374000000000002</v>
      </c>
      <c r="F38" s="273">
        <v>28.321000000000002</v>
      </c>
      <c r="G38" s="273">
        <v>0.441</v>
      </c>
    </row>
    <row r="39" spans="1:7" hidden="1" outlineLevel="1">
      <c r="A39" s="29">
        <v>2007</v>
      </c>
      <c r="B39" s="204">
        <v>100</v>
      </c>
      <c r="C39" s="273">
        <v>23.47</v>
      </c>
      <c r="D39" s="273">
        <v>7.8040000000000003</v>
      </c>
      <c r="E39" s="273">
        <v>38.828000000000003</v>
      </c>
      <c r="F39" s="273">
        <v>29.416</v>
      </c>
      <c r="G39" s="273">
        <v>0.48199999999999998</v>
      </c>
    </row>
    <row r="40" spans="1:7" hidden="1" outlineLevel="1">
      <c r="A40" s="29">
        <v>2008</v>
      </c>
      <c r="B40" s="204">
        <v>100</v>
      </c>
      <c r="C40" s="273">
        <v>21.841000000000001</v>
      </c>
      <c r="D40" s="273">
        <v>7.5979999999999999</v>
      </c>
      <c r="E40" s="273">
        <v>42.012</v>
      </c>
      <c r="F40" s="273">
        <v>28.55</v>
      </c>
      <c r="G40" s="273">
        <v>0</v>
      </c>
    </row>
    <row r="41" spans="1:7" hidden="1" outlineLevel="1">
      <c r="A41" s="29">
        <v>2009</v>
      </c>
      <c r="B41" s="204">
        <v>100</v>
      </c>
      <c r="C41" s="273">
        <v>19.975000000000001</v>
      </c>
      <c r="D41" s="273">
        <v>7.9189999999999996</v>
      </c>
      <c r="E41" s="273">
        <v>39.929000000000002</v>
      </c>
      <c r="F41" s="273">
        <v>32.177</v>
      </c>
      <c r="G41" s="273">
        <v>0</v>
      </c>
    </row>
    <row r="42" spans="1:7" collapsed="1">
      <c r="A42" s="29">
        <v>2010</v>
      </c>
      <c r="B42" s="204">
        <v>100</v>
      </c>
      <c r="C42" s="273">
        <v>21.526</v>
      </c>
      <c r="D42" s="273">
        <v>7.8570000000000002</v>
      </c>
      <c r="E42" s="273">
        <v>37.295000000000002</v>
      </c>
      <c r="F42" s="273">
        <v>32.35</v>
      </c>
      <c r="G42" s="273">
        <v>0.97199999999999998</v>
      </c>
    </row>
    <row r="43" spans="1:7" hidden="1" outlineLevel="1">
      <c r="A43" s="29">
        <v>2011</v>
      </c>
      <c r="B43" s="204">
        <v>100</v>
      </c>
      <c r="C43" s="273">
        <v>20.981000000000002</v>
      </c>
      <c r="D43" s="273">
        <v>7.8620000000000001</v>
      </c>
      <c r="E43" s="273">
        <v>38.253999999999998</v>
      </c>
      <c r="F43" s="273">
        <v>31.718</v>
      </c>
      <c r="G43" s="273">
        <v>1.1850000000000001</v>
      </c>
    </row>
    <row r="44" spans="1:7" hidden="1" outlineLevel="1">
      <c r="A44" s="289">
        <v>2012</v>
      </c>
      <c r="B44" s="204">
        <v>100</v>
      </c>
      <c r="C44" s="273">
        <v>19.484000000000002</v>
      </c>
      <c r="D44" s="273">
        <v>8.2260000000000009</v>
      </c>
      <c r="E44" s="273">
        <v>40.523000000000003</v>
      </c>
      <c r="F44" s="273">
        <v>30.696000000000002</v>
      </c>
      <c r="G44" s="273">
        <v>1.0720000000000001</v>
      </c>
    </row>
    <row r="45" spans="1:7" hidden="1" outlineLevel="1">
      <c r="A45" s="296">
        <v>2013</v>
      </c>
      <c r="B45" s="204">
        <v>100</v>
      </c>
      <c r="C45" s="273">
        <v>20.837</v>
      </c>
      <c r="D45" s="273">
        <v>7.22</v>
      </c>
      <c r="E45" s="273">
        <v>39.972999999999999</v>
      </c>
      <c r="F45" s="273">
        <v>30.818000000000001</v>
      </c>
      <c r="G45" s="273">
        <v>1.151</v>
      </c>
    </row>
    <row r="46" spans="1:7" hidden="1" outlineLevel="1">
      <c r="A46" s="301">
        <v>2014</v>
      </c>
      <c r="B46" s="204">
        <v>100</v>
      </c>
      <c r="C46" s="273">
        <v>23.535</v>
      </c>
      <c r="D46" s="273">
        <v>7.766</v>
      </c>
      <c r="E46" s="273">
        <v>41.326999999999998</v>
      </c>
      <c r="F46" s="273">
        <v>26.135000000000002</v>
      </c>
      <c r="G46" s="273">
        <v>1.2370000000000001</v>
      </c>
    </row>
    <row r="47" spans="1:7" hidden="1" outlineLevel="1">
      <c r="A47" s="307">
        <v>2015</v>
      </c>
      <c r="B47" s="204">
        <v>100</v>
      </c>
      <c r="C47" s="273">
        <v>22.507000000000001</v>
      </c>
      <c r="D47" s="273">
        <v>8.0069999999999997</v>
      </c>
      <c r="E47" s="273">
        <v>41.481999999999999</v>
      </c>
      <c r="F47" s="273">
        <v>26.856000000000002</v>
      </c>
      <c r="G47" s="273">
        <v>1.1479999999999999</v>
      </c>
    </row>
    <row r="48" spans="1:7" hidden="1" outlineLevel="1">
      <c r="A48" s="318">
        <v>2016</v>
      </c>
      <c r="B48" s="204">
        <v>100</v>
      </c>
      <c r="C48" s="273">
        <v>20.385999999999999</v>
      </c>
      <c r="D48" s="273">
        <v>8.0350000000000001</v>
      </c>
      <c r="E48" s="273">
        <v>41.063000000000002</v>
      </c>
      <c r="F48" s="273">
        <v>29.253</v>
      </c>
      <c r="G48" s="273">
        <v>1.2629999999999999</v>
      </c>
    </row>
    <row r="49" spans="1:7" hidden="1" outlineLevel="1">
      <c r="A49" s="321">
        <v>2017</v>
      </c>
      <c r="B49" s="204">
        <v>100</v>
      </c>
      <c r="C49" s="273">
        <v>20.827999999999999</v>
      </c>
      <c r="D49" s="273">
        <v>3.9180000000000001</v>
      </c>
      <c r="E49" s="273">
        <v>42.149000000000001</v>
      </c>
      <c r="F49" s="273">
        <v>31.760999999999999</v>
      </c>
      <c r="G49" s="273">
        <v>1.3440000000000001</v>
      </c>
    </row>
    <row r="50" spans="1:7" collapsed="1">
      <c r="A50" s="451" t="s">
        <v>379</v>
      </c>
      <c r="B50" s="204">
        <v>100</v>
      </c>
      <c r="C50" s="273">
        <v>18.283999999999999</v>
      </c>
      <c r="D50" s="273">
        <v>0.26900000000000002</v>
      </c>
      <c r="E50" s="273">
        <v>44.191000000000003</v>
      </c>
      <c r="F50" s="273">
        <v>35.747999999999998</v>
      </c>
      <c r="G50" s="273">
        <v>1.5089999999999999</v>
      </c>
    </row>
    <row r="51" spans="1:7">
      <c r="A51" s="451" t="s">
        <v>380</v>
      </c>
      <c r="B51" s="204">
        <v>100</v>
      </c>
      <c r="C51" s="273">
        <v>12.994</v>
      </c>
      <c r="D51" s="273">
        <v>0.224</v>
      </c>
      <c r="E51" s="273">
        <v>45.366</v>
      </c>
      <c r="F51" s="273">
        <v>39.482999999999997</v>
      </c>
      <c r="G51" s="273">
        <v>1.9330000000000001</v>
      </c>
    </row>
    <row r="52" spans="1:7" ht="7.95" customHeight="1">
      <c r="A52" s="29"/>
      <c r="B52" s="109"/>
      <c r="C52" s="240"/>
      <c r="D52" s="240"/>
      <c r="E52" s="240"/>
      <c r="F52" s="240"/>
      <c r="G52" s="240"/>
    </row>
    <row r="53" spans="1:7" ht="12" customHeight="1">
      <c r="A53" s="29"/>
      <c r="B53" s="593" t="s">
        <v>160</v>
      </c>
      <c r="C53" s="593"/>
      <c r="D53" s="593"/>
      <c r="E53" s="593"/>
      <c r="F53" s="593"/>
      <c r="G53" s="593"/>
    </row>
    <row r="54" spans="1:7" ht="12" customHeight="1">
      <c r="A54" s="29">
        <v>2000</v>
      </c>
      <c r="B54" s="273">
        <v>-11.166</v>
      </c>
      <c r="C54" s="273">
        <v>1.5289999999999999</v>
      </c>
      <c r="D54" s="273">
        <v>-70.668000000000006</v>
      </c>
      <c r="E54" s="273">
        <v>-13.347</v>
      </c>
      <c r="F54" s="273">
        <v>57.890999999999998</v>
      </c>
      <c r="G54" s="273">
        <v>107.72499999999999</v>
      </c>
    </row>
    <row r="55" spans="1:7" ht="12" hidden="1" customHeight="1" outlineLevel="1">
      <c r="A55" s="29">
        <v>2001</v>
      </c>
      <c r="B55" s="273">
        <v>-9.7249999999999996</v>
      </c>
      <c r="C55" s="273">
        <v>-12.891</v>
      </c>
      <c r="D55" s="273">
        <v>-68.328999999999994</v>
      </c>
      <c r="E55" s="273">
        <v>-7.8289999999999997</v>
      </c>
      <c r="F55" s="273">
        <v>83.855999999999995</v>
      </c>
      <c r="G55" s="273">
        <v>89.930999999999997</v>
      </c>
    </row>
    <row r="56" spans="1:7" ht="12" hidden="1" customHeight="1" outlineLevel="1">
      <c r="A56" s="29">
        <v>2002</v>
      </c>
      <c r="B56" s="273">
        <v>-20.262</v>
      </c>
      <c r="C56" s="273">
        <v>-39.893000000000001</v>
      </c>
      <c r="D56" s="273">
        <v>-69.831000000000003</v>
      </c>
      <c r="E56" s="273">
        <v>-14.68</v>
      </c>
      <c r="F56" s="273">
        <v>87.12</v>
      </c>
      <c r="G56" s="273">
        <v>89.930999999999997</v>
      </c>
    </row>
    <row r="57" spans="1:7" ht="12" hidden="1" customHeight="1" outlineLevel="1">
      <c r="A57" s="29">
        <v>2003</v>
      </c>
      <c r="B57" s="273">
        <v>-20.297999999999998</v>
      </c>
      <c r="C57" s="273">
        <v>-40.26</v>
      </c>
      <c r="D57" s="273">
        <v>-70.36</v>
      </c>
      <c r="E57" s="273">
        <v>-16.762</v>
      </c>
      <c r="F57" s="273">
        <v>96.638999999999996</v>
      </c>
      <c r="G57" s="273">
        <v>69.570999999999998</v>
      </c>
    </row>
    <row r="58" spans="1:7" ht="12" hidden="1" customHeight="1" outlineLevel="1">
      <c r="A58" s="29">
        <v>2004</v>
      </c>
      <c r="B58" s="273">
        <v>-24.28</v>
      </c>
      <c r="C58" s="273">
        <v>-46.777000000000001</v>
      </c>
      <c r="D58" s="273">
        <v>-68.692999999999998</v>
      </c>
      <c r="E58" s="273">
        <v>-22.798999999999999</v>
      </c>
      <c r="F58" s="273">
        <v>97.418000000000006</v>
      </c>
      <c r="G58" s="273">
        <v>73.406999999999996</v>
      </c>
    </row>
    <row r="59" spans="1:7" ht="12" hidden="1" customHeight="1" outlineLevel="1">
      <c r="A59" s="29">
        <v>2005</v>
      </c>
      <c r="B59" s="273">
        <v>-24.933</v>
      </c>
      <c r="C59" s="273">
        <v>-41.901000000000003</v>
      </c>
      <c r="D59" s="273">
        <v>-69.903999999999996</v>
      </c>
      <c r="E59" s="273">
        <v>-25.042999999999999</v>
      </c>
      <c r="F59" s="273">
        <v>90.376000000000005</v>
      </c>
      <c r="G59" s="273">
        <v>21.716999999999999</v>
      </c>
    </row>
    <row r="60" spans="1:7" ht="12" hidden="1" customHeight="1" outlineLevel="1">
      <c r="A60" s="29">
        <v>2006</v>
      </c>
      <c r="B60" s="273">
        <v>-25.262</v>
      </c>
      <c r="C60" s="273">
        <v>-45.033000000000001</v>
      </c>
      <c r="D60" s="273">
        <v>-72.748999999999995</v>
      </c>
      <c r="E60" s="273">
        <v>-21.747</v>
      </c>
      <c r="F60" s="273">
        <v>87.44</v>
      </c>
      <c r="G60" s="273">
        <v>48.012</v>
      </c>
    </row>
    <row r="61" spans="1:7" ht="12" hidden="1" customHeight="1" outlineLevel="1">
      <c r="A61" s="29">
        <v>2007</v>
      </c>
      <c r="B61" s="273">
        <v>-34.484999999999999</v>
      </c>
      <c r="C61" s="273">
        <v>-46.734999999999999</v>
      </c>
      <c r="D61" s="273">
        <v>-71.894999999999996</v>
      </c>
      <c r="E61" s="273">
        <v>-38.593000000000004</v>
      </c>
      <c r="F61" s="273">
        <v>70.658000000000001</v>
      </c>
      <c r="G61" s="273">
        <v>41.957999999999998</v>
      </c>
    </row>
    <row r="62" spans="1:7" ht="12" hidden="1" customHeight="1" outlineLevel="1">
      <c r="A62" s="29">
        <v>2008</v>
      </c>
      <c r="B62" s="273">
        <v>-30.82</v>
      </c>
      <c r="C62" s="273">
        <v>-47.658999999999999</v>
      </c>
      <c r="D62" s="273">
        <v>-71.105999999999995</v>
      </c>
      <c r="E62" s="273">
        <v>-29.841000000000001</v>
      </c>
      <c r="F62" s="273">
        <v>74.899000000000001</v>
      </c>
      <c r="G62" s="273">
        <v>-100</v>
      </c>
    </row>
    <row r="63" spans="1:7" ht="12" hidden="1" customHeight="1" outlineLevel="1">
      <c r="A63" s="29">
        <v>2009</v>
      </c>
      <c r="B63" s="273">
        <v>-33.040999999999997</v>
      </c>
      <c r="C63" s="273">
        <v>-53.667999999999999</v>
      </c>
      <c r="D63" s="273">
        <v>-70.850999999999999</v>
      </c>
      <c r="E63" s="273">
        <v>-35.460999999999999</v>
      </c>
      <c r="F63" s="273">
        <v>90.793000000000006</v>
      </c>
      <c r="G63" s="273">
        <v>-100</v>
      </c>
    </row>
    <row r="64" spans="1:7" ht="12" customHeight="1" collapsed="1">
      <c r="A64" s="29">
        <v>2010</v>
      </c>
      <c r="B64" s="273">
        <v>-26.456</v>
      </c>
      <c r="C64" s="273">
        <v>-45.16</v>
      </c>
      <c r="D64" s="273">
        <v>-68.234999999999999</v>
      </c>
      <c r="E64" s="273">
        <v>-33.789000000000001</v>
      </c>
      <c r="F64" s="273">
        <v>110.68</v>
      </c>
      <c r="G64" s="273">
        <v>221.50399999999999</v>
      </c>
    </row>
    <row r="65" spans="1:7" ht="12" hidden="1" customHeight="1" outlineLevel="1">
      <c r="A65" s="29">
        <v>2011</v>
      </c>
      <c r="B65" s="273">
        <v>-35.436</v>
      </c>
      <c r="C65" s="273">
        <v>-53.075000000000003</v>
      </c>
      <c r="D65" s="273">
        <v>-72.097999999999999</v>
      </c>
      <c r="E65" s="273">
        <v>-40.378999999999998</v>
      </c>
      <c r="F65" s="273">
        <v>81.343999999999994</v>
      </c>
      <c r="G65" s="273">
        <v>243.84700000000001</v>
      </c>
    </row>
    <row r="66" spans="1:7" ht="12" hidden="1" customHeight="1" outlineLevel="1">
      <c r="A66" s="289">
        <v>2012</v>
      </c>
      <c r="B66" s="273">
        <v>-34.887999999999998</v>
      </c>
      <c r="C66" s="273">
        <v>-56.054000000000002</v>
      </c>
      <c r="D66" s="273">
        <v>-70.558999999999997</v>
      </c>
      <c r="E66" s="273">
        <v>-36.307000000000002</v>
      </c>
      <c r="F66" s="273">
        <v>76.989000000000004</v>
      </c>
      <c r="G66" s="273">
        <v>213.71600000000001</v>
      </c>
    </row>
    <row r="67" spans="1:7" ht="12" hidden="1" customHeight="1" outlineLevel="1">
      <c r="A67" s="296">
        <v>2013</v>
      </c>
      <c r="B67" s="273">
        <v>-32.179000000000002</v>
      </c>
      <c r="C67" s="273">
        <v>-51.045000000000002</v>
      </c>
      <c r="D67" s="273">
        <v>-73.084000000000003</v>
      </c>
      <c r="E67" s="273">
        <v>-34.557000000000002</v>
      </c>
      <c r="F67" s="273">
        <v>85.088999999999999</v>
      </c>
      <c r="G67" s="273">
        <v>251.01</v>
      </c>
    </row>
    <row r="68" spans="1:7" ht="12" hidden="1" customHeight="1" outlineLevel="1">
      <c r="A68" s="301">
        <v>2014</v>
      </c>
      <c r="B68" s="273">
        <v>-35.804000000000002</v>
      </c>
      <c r="C68" s="273">
        <v>-47.661999999999999</v>
      </c>
      <c r="D68" s="273">
        <v>-72.596000000000004</v>
      </c>
      <c r="E68" s="273">
        <v>-35.957999999999998</v>
      </c>
      <c r="F68" s="273">
        <v>48.573</v>
      </c>
      <c r="G68" s="273">
        <v>256.91500000000002</v>
      </c>
    </row>
    <row r="69" spans="1:7" ht="12" hidden="1" customHeight="1" outlineLevel="1">
      <c r="A69" s="307">
        <v>2015</v>
      </c>
      <c r="B69" s="273">
        <v>-38.237000000000002</v>
      </c>
      <c r="C69" s="273">
        <v>-51.844999999999999</v>
      </c>
      <c r="D69" s="273">
        <v>-72.816000000000003</v>
      </c>
      <c r="E69" s="273">
        <v>-38.152999999999999</v>
      </c>
      <c r="F69" s="273">
        <v>46.884999999999998</v>
      </c>
      <c r="G69" s="273">
        <v>218.85599999999999</v>
      </c>
    </row>
    <row r="70" spans="1:7" ht="12" hidden="1" customHeight="1" outlineLevel="1">
      <c r="A70" s="318">
        <v>2016</v>
      </c>
      <c r="B70" s="273">
        <v>-36.771000000000001</v>
      </c>
      <c r="C70" s="273">
        <v>-55.347000000000001</v>
      </c>
      <c r="D70" s="273">
        <v>-72.073999999999998</v>
      </c>
      <c r="E70" s="273">
        <v>-37.323999999999998</v>
      </c>
      <c r="F70" s="273">
        <v>63.790999999999997</v>
      </c>
      <c r="G70" s="273">
        <v>259.00700000000001</v>
      </c>
    </row>
    <row r="71" spans="1:7" ht="12" hidden="1" customHeight="1" outlineLevel="1">
      <c r="A71" s="321">
        <v>2017</v>
      </c>
      <c r="B71" s="273">
        <v>-37.783999999999999</v>
      </c>
      <c r="C71" s="273">
        <v>-55.11</v>
      </c>
      <c r="D71" s="273">
        <v>-86.602000000000004</v>
      </c>
      <c r="E71" s="273">
        <v>-36.698999999999998</v>
      </c>
      <c r="F71" s="273">
        <v>74.986000000000004</v>
      </c>
      <c r="G71" s="273">
        <v>275.92500000000001</v>
      </c>
    </row>
    <row r="72" spans="1:7" ht="12" customHeight="1" collapsed="1">
      <c r="A72" s="451" t="s">
        <v>379</v>
      </c>
      <c r="B72" s="273">
        <v>-42.018999999999998</v>
      </c>
      <c r="C72" s="273">
        <v>-63.276000000000003</v>
      </c>
      <c r="D72" s="273">
        <v>-99.144000000000005</v>
      </c>
      <c r="E72" s="273">
        <v>-38.149000000000001</v>
      </c>
      <c r="F72" s="273">
        <v>83.545000000000002</v>
      </c>
      <c r="G72" s="273">
        <v>293.28899999999999</v>
      </c>
    </row>
    <row r="73" spans="1:7" ht="12" customHeight="1">
      <c r="A73" s="451" t="s">
        <v>380</v>
      </c>
      <c r="B73" s="273">
        <v>-44.500999999999998</v>
      </c>
      <c r="C73" s="273">
        <v>-75.018000000000001</v>
      </c>
      <c r="D73" s="273">
        <v>-99.316999999999993</v>
      </c>
      <c r="E73" s="273">
        <v>-39.222999999999999</v>
      </c>
      <c r="F73" s="273">
        <v>94.043999999999997</v>
      </c>
      <c r="G73" s="273">
        <v>382.32</v>
      </c>
    </row>
    <row r="74" spans="1:7" ht="7.95" customHeight="1">
      <c r="A74" s="29"/>
      <c r="B74" s="29"/>
      <c r="C74" s="29"/>
      <c r="D74" s="29"/>
      <c r="E74" s="29"/>
      <c r="F74" s="29"/>
      <c r="G74" s="29"/>
    </row>
    <row r="75" spans="1:7" ht="12" customHeight="1">
      <c r="A75" s="29"/>
      <c r="B75" s="593" t="s">
        <v>161</v>
      </c>
      <c r="C75" s="593"/>
      <c r="D75" s="593"/>
      <c r="E75" s="593"/>
      <c r="F75" s="593"/>
      <c r="G75" s="593"/>
    </row>
    <row r="76" spans="1:7" ht="12" hidden="1" customHeight="1" outlineLevel="1">
      <c r="A76" s="29">
        <v>2000</v>
      </c>
      <c r="B76" s="273">
        <v>-0.128</v>
      </c>
      <c r="C76" s="273">
        <v>2.6989999999999998</v>
      </c>
      <c r="D76" s="273">
        <v>3.3450000000000002</v>
      </c>
      <c r="E76" s="273">
        <v>-3.4780000000000002</v>
      </c>
      <c r="F76" s="273">
        <v>0.96499999999999997</v>
      </c>
      <c r="G76" s="273">
        <v>16.742999999999999</v>
      </c>
    </row>
    <row r="77" spans="1:7" ht="12" hidden="1" customHeight="1" outlineLevel="1">
      <c r="A77" s="29">
        <v>2001</v>
      </c>
      <c r="B77" s="273">
        <v>1.6220000000000001</v>
      </c>
      <c r="C77" s="273">
        <v>-14.202</v>
      </c>
      <c r="D77" s="273">
        <v>7.9729999999999999</v>
      </c>
      <c r="E77" s="273">
        <v>6.3680000000000003</v>
      </c>
      <c r="F77" s="273">
        <v>16.445</v>
      </c>
      <c r="G77" s="273">
        <v>-8.5660000000000007</v>
      </c>
    </row>
    <row r="78" spans="1:7" ht="12" hidden="1" customHeight="1" outlineLevel="1">
      <c r="A78" s="29">
        <v>2002</v>
      </c>
      <c r="B78" s="273">
        <v>-11.673</v>
      </c>
      <c r="C78" s="273">
        <v>-30.998000000000001</v>
      </c>
      <c r="D78" s="273">
        <v>-4.742</v>
      </c>
      <c r="E78" s="273">
        <v>-7.4329999999999998</v>
      </c>
      <c r="F78" s="273">
        <v>1.7749999999999999</v>
      </c>
      <c r="G78" s="273">
        <v>0</v>
      </c>
    </row>
    <row r="79" spans="1:7" ht="12" hidden="1" customHeight="1" outlineLevel="1">
      <c r="A79" s="29">
        <v>2003</v>
      </c>
      <c r="B79" s="273">
        <v>-4.3999999999999997E-2</v>
      </c>
      <c r="C79" s="273">
        <v>-0.61099999999999999</v>
      </c>
      <c r="D79" s="273">
        <v>-1.752</v>
      </c>
      <c r="E79" s="273">
        <v>-2.4409999999999998</v>
      </c>
      <c r="F79" s="273">
        <v>5.0869999999999997</v>
      </c>
      <c r="G79" s="273">
        <v>-10.72</v>
      </c>
    </row>
    <row r="80" spans="1:7" ht="12" hidden="1" customHeight="1" outlineLevel="1">
      <c r="A80" s="29">
        <v>2004</v>
      </c>
      <c r="B80" s="273">
        <v>-4.9960000000000004</v>
      </c>
      <c r="C80" s="273">
        <v>-10.907999999999999</v>
      </c>
      <c r="D80" s="273">
        <v>5.6230000000000002</v>
      </c>
      <c r="E80" s="273">
        <v>-7.2519999999999998</v>
      </c>
      <c r="F80" s="273">
        <v>0.39600000000000002</v>
      </c>
      <c r="G80" s="273">
        <v>2.262</v>
      </c>
    </row>
    <row r="81" spans="1:7" ht="12" hidden="1" customHeight="1" outlineLevel="1">
      <c r="A81" s="29">
        <v>2005</v>
      </c>
      <c r="B81" s="273">
        <v>-0.86199999999999999</v>
      </c>
      <c r="C81" s="273">
        <v>9.16</v>
      </c>
      <c r="D81" s="273">
        <v>-3.8690000000000002</v>
      </c>
      <c r="E81" s="273">
        <v>-2.907</v>
      </c>
      <c r="F81" s="273">
        <v>-3.5670000000000002</v>
      </c>
      <c r="G81" s="273">
        <v>-29.808</v>
      </c>
    </row>
    <row r="82" spans="1:7" ht="12" hidden="1" customHeight="1" outlineLevel="1">
      <c r="A82" s="29">
        <v>2006</v>
      </c>
      <c r="B82" s="273">
        <v>-0.439</v>
      </c>
      <c r="C82" s="273">
        <v>-5.391</v>
      </c>
      <c r="D82" s="273">
        <v>-9.452</v>
      </c>
      <c r="E82" s="273">
        <v>4.3959999999999999</v>
      </c>
      <c r="F82" s="273">
        <v>-1.542</v>
      </c>
      <c r="G82" s="273">
        <v>21.603000000000002</v>
      </c>
    </row>
    <row r="83" spans="1:7" hidden="1" outlineLevel="1">
      <c r="A83" s="29">
        <v>2007</v>
      </c>
      <c r="B83" s="273">
        <v>-12.34</v>
      </c>
      <c r="C83" s="273">
        <v>-3.0960000000000001</v>
      </c>
      <c r="D83" s="273">
        <v>3.1360000000000001</v>
      </c>
      <c r="E83" s="273">
        <v>-21.527000000000001</v>
      </c>
      <c r="F83" s="273">
        <v>-8.9529999999999994</v>
      </c>
      <c r="G83" s="273">
        <v>-4.09</v>
      </c>
    </row>
    <row r="84" spans="1:7" hidden="1" outlineLevel="1">
      <c r="A84" s="29">
        <v>2008</v>
      </c>
      <c r="B84" s="273">
        <v>5.5949999999999998</v>
      </c>
      <c r="C84" s="273">
        <v>-1.7350000000000001</v>
      </c>
      <c r="D84" s="273">
        <v>2.806</v>
      </c>
      <c r="E84" s="273">
        <v>14.252000000000001</v>
      </c>
      <c r="F84" s="273">
        <v>2.4849999999999999</v>
      </c>
      <c r="G84" s="273">
        <v>-100</v>
      </c>
    </row>
    <row r="85" spans="1:7" hidden="1" outlineLevel="1">
      <c r="A85" s="29">
        <v>2009</v>
      </c>
      <c r="B85" s="273">
        <v>-3.2120000000000002</v>
      </c>
      <c r="C85" s="273">
        <v>-11.481</v>
      </c>
      <c r="D85" s="273">
        <v>0.88100000000000001</v>
      </c>
      <c r="E85" s="273">
        <v>-8.01</v>
      </c>
      <c r="F85" s="273">
        <v>9.0869999999999997</v>
      </c>
      <c r="G85" s="273">
        <v>0</v>
      </c>
    </row>
    <row r="86" spans="1:7" hidden="1" outlineLevel="1">
      <c r="A86" s="29">
        <v>2010</v>
      </c>
      <c r="B86" s="273">
        <v>9.8350000000000009</v>
      </c>
      <c r="C86" s="273">
        <v>18.364000000000001</v>
      </c>
      <c r="D86" s="273">
        <v>8.9749999999999996</v>
      </c>
      <c r="E86" s="273">
        <v>2.5910000000000002</v>
      </c>
      <c r="F86" s="273">
        <v>10.423</v>
      </c>
      <c r="G86" s="273">
        <v>100</v>
      </c>
    </row>
    <row r="87" spans="1:7" hidden="1" outlineLevel="1">
      <c r="A87" s="29">
        <v>2011</v>
      </c>
      <c r="B87" s="273">
        <v>-12.211</v>
      </c>
      <c r="C87" s="273">
        <v>-14.432</v>
      </c>
      <c r="D87" s="273">
        <v>-12.162000000000001</v>
      </c>
      <c r="E87" s="273">
        <v>-9.9529999999999994</v>
      </c>
      <c r="F87" s="273">
        <v>-13.923999999999999</v>
      </c>
      <c r="G87" s="273">
        <v>6.95</v>
      </c>
    </row>
    <row r="88" spans="1:7" hidden="1" outlineLevel="1">
      <c r="A88" s="289">
        <v>2012</v>
      </c>
      <c r="B88" s="273">
        <v>0.84899999999999998</v>
      </c>
      <c r="C88" s="273">
        <v>-6.3490000000000002</v>
      </c>
      <c r="D88" s="273">
        <v>5.5179999999999998</v>
      </c>
      <c r="E88" s="273">
        <v>6.8310000000000004</v>
      </c>
      <c r="F88" s="273">
        <v>-2.4009999999999998</v>
      </c>
      <c r="G88" s="273">
        <v>-8.7629999999999999</v>
      </c>
    </row>
    <row r="89" spans="1:7" hidden="1" outlineLevel="1">
      <c r="A89" s="296">
        <v>2013</v>
      </c>
      <c r="B89" s="273">
        <v>4.1609999999999996</v>
      </c>
      <c r="C89" s="273">
        <v>11.398</v>
      </c>
      <c r="D89" s="273">
        <v>-8.5779999999999994</v>
      </c>
      <c r="E89" s="273">
        <v>2.7469999999999999</v>
      </c>
      <c r="F89" s="273">
        <v>4.5759999999999996</v>
      </c>
      <c r="G89" s="273">
        <v>11.888</v>
      </c>
    </row>
    <row r="90" spans="1:7" hidden="1" outlineLevel="1">
      <c r="A90" s="301">
        <v>2014</v>
      </c>
      <c r="B90" s="273">
        <v>-5.3460000000000001</v>
      </c>
      <c r="C90" s="273">
        <v>6.9109999999999996</v>
      </c>
      <c r="D90" s="273">
        <v>1.8149999999999999</v>
      </c>
      <c r="E90" s="273">
        <v>-2.141</v>
      </c>
      <c r="F90" s="273">
        <v>-19.728999999999999</v>
      </c>
      <c r="G90" s="273">
        <v>1.6819999999999999</v>
      </c>
    </row>
    <row r="91" spans="1:7" hidden="1" outlineLevel="1">
      <c r="A91" s="307">
        <v>2015</v>
      </c>
      <c r="B91" s="273">
        <v>-3.7890000000000001</v>
      </c>
      <c r="C91" s="273">
        <v>-7.992</v>
      </c>
      <c r="D91" s="273">
        <v>-0.80500000000000005</v>
      </c>
      <c r="E91" s="273">
        <v>-3.4279999999999999</v>
      </c>
      <c r="F91" s="273">
        <v>-1.1359999999999999</v>
      </c>
      <c r="G91" s="273">
        <v>-10.663</v>
      </c>
    </row>
    <row r="92" spans="1:7" hidden="1" outlineLevel="1">
      <c r="A92" s="318">
        <v>2016</v>
      </c>
      <c r="B92" s="273">
        <v>2.3730000000000002</v>
      </c>
      <c r="C92" s="273">
        <v>-7.2729999999999997</v>
      </c>
      <c r="D92" s="273">
        <v>2.73</v>
      </c>
      <c r="E92" s="273">
        <v>1.34</v>
      </c>
      <c r="F92" s="273">
        <v>11.51</v>
      </c>
      <c r="G92" s="273">
        <v>12.592000000000001</v>
      </c>
    </row>
    <row r="93" spans="1:7" hidden="1" outlineLevel="1">
      <c r="A93" s="321">
        <v>2017</v>
      </c>
      <c r="B93" s="273">
        <v>-1.603</v>
      </c>
      <c r="C93" s="273">
        <v>0.53100000000000003</v>
      </c>
      <c r="D93" s="273">
        <v>-52.023000000000003</v>
      </c>
      <c r="E93" s="273">
        <v>0.998</v>
      </c>
      <c r="F93" s="273">
        <v>6.835</v>
      </c>
      <c r="G93" s="273">
        <v>4.7119999999999997</v>
      </c>
    </row>
    <row r="94" spans="1:7" collapsed="1">
      <c r="A94" s="451" t="s">
        <v>379</v>
      </c>
      <c r="B94" s="273">
        <v>-6.806</v>
      </c>
      <c r="C94" s="273">
        <v>-18.190999999999999</v>
      </c>
      <c r="D94" s="273">
        <v>-93.611000000000004</v>
      </c>
      <c r="E94" s="273">
        <v>-2.2919999999999998</v>
      </c>
      <c r="F94" s="273">
        <v>4.8920000000000003</v>
      </c>
      <c r="G94" s="273">
        <v>4.6189999999999998</v>
      </c>
    </row>
    <row r="95" spans="1:7">
      <c r="A95" s="451" t="s">
        <v>380</v>
      </c>
      <c r="B95" s="273">
        <v>-4.2809999999999997</v>
      </c>
      <c r="C95" s="273">
        <v>-31.972999999999999</v>
      </c>
      <c r="D95" s="273">
        <v>-20.18</v>
      </c>
      <c r="E95" s="273">
        <v>-1.736</v>
      </c>
      <c r="F95" s="273">
        <v>5.72</v>
      </c>
      <c r="G95" s="273">
        <v>22.638000000000002</v>
      </c>
    </row>
    <row r="96" spans="1:7">
      <c r="A96" s="89" t="s">
        <v>152</v>
      </c>
      <c r="B96" s="273"/>
      <c r="C96" s="273"/>
      <c r="D96" s="273"/>
      <c r="E96" s="273"/>
      <c r="F96" s="273"/>
      <c r="G96" s="273"/>
    </row>
    <row r="97" spans="1:7">
      <c r="A97" s="454" t="s">
        <v>382</v>
      </c>
    </row>
    <row r="98" spans="1:7" ht="7.2" customHeight="1"/>
    <row r="99" spans="1:7" ht="25.95" customHeight="1">
      <c r="A99" s="588" t="s">
        <v>342</v>
      </c>
      <c r="B99" s="588"/>
      <c r="C99" s="588"/>
      <c r="D99" s="588"/>
      <c r="E99" s="588"/>
      <c r="F99" s="588"/>
      <c r="G99" s="588"/>
    </row>
    <row r="100" spans="1:7" ht="7.2" customHeight="1">
      <c r="A100" s="263"/>
      <c r="B100" s="259"/>
      <c r="C100" s="259"/>
      <c r="D100" s="259"/>
      <c r="E100" s="57"/>
      <c r="F100" s="57"/>
      <c r="G100" s="57"/>
    </row>
    <row r="101" spans="1:7">
      <c r="A101" s="602" t="s">
        <v>63</v>
      </c>
      <c r="B101" s="586" t="s">
        <v>184</v>
      </c>
      <c r="C101" s="83" t="s">
        <v>185</v>
      </c>
      <c r="D101" s="101"/>
      <c r="E101" s="83"/>
      <c r="F101" s="84"/>
      <c r="G101" s="84"/>
    </row>
    <row r="102" spans="1:7">
      <c r="A102" s="616"/>
      <c r="B102" s="587"/>
      <c r="C102" s="270" t="s">
        <v>2</v>
      </c>
      <c r="D102" s="270" t="s">
        <v>3</v>
      </c>
      <c r="E102" s="103" t="s">
        <v>58</v>
      </c>
      <c r="F102" s="102" t="s">
        <v>42</v>
      </c>
      <c r="G102" s="384" t="s">
        <v>217</v>
      </c>
    </row>
    <row r="103" spans="1:7" ht="7.2" customHeight="1">
      <c r="A103" s="375"/>
      <c r="B103" s="104"/>
      <c r="C103" s="105"/>
      <c r="D103" s="105"/>
      <c r="E103" s="106"/>
      <c r="F103" s="105"/>
      <c r="G103" s="107"/>
    </row>
    <row r="104" spans="1:7" ht="12.6">
      <c r="A104" s="108"/>
      <c r="B104" s="593" t="s">
        <v>171</v>
      </c>
      <c r="C104" s="593"/>
      <c r="D104" s="593"/>
      <c r="E104" s="617"/>
      <c r="F104" s="617"/>
      <c r="G104" s="617"/>
    </row>
    <row r="105" spans="1:7">
      <c r="A105" s="378">
        <v>1990</v>
      </c>
      <c r="B105" s="302">
        <v>28105.973999999998</v>
      </c>
      <c r="C105" s="205">
        <v>7886.9340000000002</v>
      </c>
      <c r="D105" s="205">
        <v>5294.2659999999996</v>
      </c>
      <c r="E105" s="205">
        <v>11594.539000000001</v>
      </c>
      <c r="F105" s="205">
        <v>3268.8589999999999</v>
      </c>
      <c r="G105" s="205">
        <v>61.375999999999998</v>
      </c>
    </row>
    <row r="106" spans="1:7" s="308" customFormat="1" hidden="1" outlineLevel="1">
      <c r="A106" s="312">
        <v>1999</v>
      </c>
      <c r="B106" s="205">
        <v>24699.055</v>
      </c>
      <c r="C106" s="205">
        <v>7723.6289999999999</v>
      </c>
      <c r="D106" s="205">
        <v>1432.165</v>
      </c>
      <c r="E106" s="205">
        <v>10388.433999999999</v>
      </c>
      <c r="F106" s="205">
        <v>5046.47</v>
      </c>
      <c r="G106" s="205">
        <v>108.357</v>
      </c>
    </row>
    <row r="107" spans="1:7" collapsed="1">
      <c r="A107" s="378">
        <v>2000</v>
      </c>
      <c r="B107" s="205">
        <v>24896.960999999999</v>
      </c>
      <c r="C107" s="205">
        <v>7948.6080000000002</v>
      </c>
      <c r="D107" s="205">
        <v>1495.662</v>
      </c>
      <c r="E107" s="205">
        <v>10157.683999999999</v>
      </c>
      <c r="F107" s="205">
        <v>5166.8509999999997</v>
      </c>
      <c r="G107" s="205">
        <v>128.15700000000001</v>
      </c>
    </row>
    <row r="108" spans="1:7" hidden="1" outlineLevel="1">
      <c r="A108" s="378">
        <v>2001</v>
      </c>
      <c r="B108" s="205">
        <v>24116.538</v>
      </c>
      <c r="C108" s="205">
        <v>6730.25</v>
      </c>
      <c r="D108" s="205">
        <v>1539.6179999999999</v>
      </c>
      <c r="E108" s="205">
        <v>10196.206</v>
      </c>
      <c r="F108" s="205">
        <v>5537.4660000000003</v>
      </c>
      <c r="G108" s="205">
        <v>112.998</v>
      </c>
    </row>
    <row r="109" spans="1:7" hidden="1" outlineLevel="1">
      <c r="A109" s="378">
        <v>2002</v>
      </c>
      <c r="B109" s="205">
        <v>21584.206999999999</v>
      </c>
      <c r="C109" s="205">
        <v>4660.79</v>
      </c>
      <c r="D109" s="205">
        <v>1484.1179999999999</v>
      </c>
      <c r="E109" s="205">
        <v>9570.3909999999996</v>
      </c>
      <c r="F109" s="205">
        <v>5755.1229999999996</v>
      </c>
      <c r="G109" s="205">
        <v>113.785</v>
      </c>
    </row>
    <row r="110" spans="1:7" hidden="1" outlineLevel="1">
      <c r="A110" s="378">
        <v>2003</v>
      </c>
      <c r="B110" s="205">
        <v>21405.037</v>
      </c>
      <c r="C110" s="205">
        <v>4623.1549999999997</v>
      </c>
      <c r="D110" s="205">
        <v>1444.395</v>
      </c>
      <c r="E110" s="205">
        <v>9258.2739999999994</v>
      </c>
      <c r="F110" s="205">
        <v>5978.1959999999999</v>
      </c>
      <c r="G110" s="205">
        <v>101.017</v>
      </c>
    </row>
    <row r="111" spans="1:7" hidden="1" outlineLevel="1">
      <c r="A111" s="378">
        <v>2004</v>
      </c>
      <c r="B111" s="205">
        <v>20454.795999999998</v>
      </c>
      <c r="C111" s="205">
        <v>4141.0749999999998</v>
      </c>
      <c r="D111" s="205">
        <v>1528.0440000000001</v>
      </c>
      <c r="E111" s="205">
        <v>8624.9159999999993</v>
      </c>
      <c r="F111" s="205">
        <v>6057.4560000000001</v>
      </c>
      <c r="G111" s="205">
        <v>103.304</v>
      </c>
    </row>
    <row r="112" spans="1:7" hidden="1" outlineLevel="1">
      <c r="A112" s="378">
        <v>2005</v>
      </c>
      <c r="B112" s="205">
        <v>20187.37</v>
      </c>
      <c r="C112" s="205">
        <v>4506.2179999999998</v>
      </c>
      <c r="D112" s="205">
        <v>1467.3820000000001</v>
      </c>
      <c r="E112" s="205">
        <v>8342.7119999999995</v>
      </c>
      <c r="F112" s="205">
        <v>5798.4560000000001</v>
      </c>
      <c r="G112" s="205">
        <v>72.602999999999994</v>
      </c>
    </row>
    <row r="113" spans="1:7" hidden="1" outlineLevel="1">
      <c r="A113" s="378">
        <v>2006</v>
      </c>
      <c r="B113" s="205">
        <v>20457.259999999998</v>
      </c>
      <c r="C113" s="205">
        <v>4279.1459999999997</v>
      </c>
      <c r="D113" s="205">
        <v>1334.71</v>
      </c>
      <c r="E113" s="205">
        <v>8868.0750000000007</v>
      </c>
      <c r="F113" s="205">
        <v>5886.8050000000003</v>
      </c>
      <c r="G113" s="205">
        <v>88.525000000000006</v>
      </c>
    </row>
    <row r="114" spans="1:7" hidden="1" outlineLevel="1">
      <c r="A114" s="378">
        <v>2007</v>
      </c>
      <c r="B114" s="205">
        <v>18291.28</v>
      </c>
      <c r="C114" s="205">
        <v>4205.1679999999997</v>
      </c>
      <c r="D114" s="205">
        <v>1374.7329999999999</v>
      </c>
      <c r="E114" s="205">
        <v>7034.7910000000002</v>
      </c>
      <c r="F114" s="205">
        <v>5592.0169999999998</v>
      </c>
      <c r="G114" s="205">
        <v>84.572000000000003</v>
      </c>
    </row>
    <row r="115" spans="1:7" hidden="1" outlineLevel="1">
      <c r="A115" s="378">
        <v>2008</v>
      </c>
      <c r="B115" s="205">
        <v>19105.298999999999</v>
      </c>
      <c r="C115" s="205">
        <v>4080.4229999999998</v>
      </c>
      <c r="D115" s="205">
        <v>1415.13</v>
      </c>
      <c r="E115" s="205">
        <v>8003.99</v>
      </c>
      <c r="F115" s="205">
        <v>5605.7569999999996</v>
      </c>
      <c r="G115" s="273">
        <v>0</v>
      </c>
    </row>
    <row r="116" spans="1:7" hidden="1" outlineLevel="1">
      <c r="A116" s="378">
        <v>2009</v>
      </c>
      <c r="B116" s="205">
        <v>18314.591</v>
      </c>
      <c r="C116" s="205">
        <v>3604.806</v>
      </c>
      <c r="D116" s="205">
        <v>1424.4849999999999</v>
      </c>
      <c r="E116" s="205">
        <v>7279.1080000000002</v>
      </c>
      <c r="F116" s="205">
        <v>6006.192</v>
      </c>
      <c r="G116" s="273">
        <v>0</v>
      </c>
    </row>
    <row r="117" spans="1:7" collapsed="1">
      <c r="A117" s="378">
        <v>2010</v>
      </c>
      <c r="B117" s="205">
        <v>18771.694</v>
      </c>
      <c r="C117" s="205">
        <v>4187.2190000000001</v>
      </c>
      <c r="D117" s="205">
        <v>1536.92</v>
      </c>
      <c r="E117" s="205">
        <v>7078.2749999999996</v>
      </c>
      <c r="F117" s="205">
        <v>5842.3819999999996</v>
      </c>
      <c r="G117" s="205">
        <v>126.898</v>
      </c>
    </row>
    <row r="118" spans="1:7" hidden="1" outlineLevel="1">
      <c r="A118" s="378">
        <v>2011</v>
      </c>
      <c r="B118" s="205">
        <v>18150.664000000001</v>
      </c>
      <c r="C118" s="205">
        <v>3674.4349999999999</v>
      </c>
      <c r="D118" s="205">
        <v>1369.818</v>
      </c>
      <c r="E118" s="205">
        <v>6836.6019999999999</v>
      </c>
      <c r="F118" s="205">
        <v>5984.223</v>
      </c>
      <c r="G118" s="205">
        <v>285.58600000000001</v>
      </c>
    </row>
    <row r="119" spans="1:7" hidden="1" outlineLevel="1">
      <c r="A119" s="378">
        <v>2012</v>
      </c>
      <c r="B119" s="205">
        <v>17682.492999999999</v>
      </c>
      <c r="C119" s="205">
        <v>3408.9259999999999</v>
      </c>
      <c r="D119" s="205">
        <v>1439.2929999999999</v>
      </c>
      <c r="E119" s="205">
        <v>7136.759</v>
      </c>
      <c r="F119" s="205">
        <v>5490.2110000000002</v>
      </c>
      <c r="G119" s="205">
        <v>207.304</v>
      </c>
    </row>
    <row r="120" spans="1:7" hidden="1" outlineLevel="1">
      <c r="A120" s="378">
        <v>2013</v>
      </c>
      <c r="B120" s="205">
        <v>18158.465</v>
      </c>
      <c r="C120" s="205">
        <v>3784.3409999999999</v>
      </c>
      <c r="D120" s="205">
        <v>1311.116</v>
      </c>
      <c r="E120" s="205">
        <v>7258.9939999999997</v>
      </c>
      <c r="F120" s="205">
        <v>5595.1859999999997</v>
      </c>
      <c r="G120" s="205">
        <v>208.827</v>
      </c>
    </row>
    <row r="121" spans="1:7" hidden="1" outlineLevel="1">
      <c r="A121" s="378">
        <v>2014</v>
      </c>
      <c r="B121" s="205">
        <v>18305.433000000001</v>
      </c>
      <c r="C121" s="205">
        <v>4097.8959999999997</v>
      </c>
      <c r="D121" s="205">
        <v>1370.5820000000001</v>
      </c>
      <c r="E121" s="205">
        <v>7415.4690000000001</v>
      </c>
      <c r="F121" s="205">
        <v>5099.9960000000001</v>
      </c>
      <c r="G121" s="205">
        <v>321.49</v>
      </c>
    </row>
    <row r="122" spans="1:7" collapsed="1">
      <c r="A122" s="378">
        <v>2015</v>
      </c>
      <c r="B122" s="205">
        <v>17296.749</v>
      </c>
      <c r="C122" s="205">
        <v>3760.9470000000001</v>
      </c>
      <c r="D122" s="205">
        <v>1338.172</v>
      </c>
      <c r="E122" s="205">
        <v>7078.77</v>
      </c>
      <c r="F122" s="205">
        <v>4869.1869999999999</v>
      </c>
      <c r="G122" s="205">
        <v>249.673</v>
      </c>
    </row>
    <row r="123" spans="1:7">
      <c r="A123" s="378">
        <v>2016</v>
      </c>
      <c r="B123" s="205">
        <v>17476.05</v>
      </c>
      <c r="C123" s="205">
        <v>3477.62</v>
      </c>
      <c r="D123" s="205">
        <v>1381.415</v>
      </c>
      <c r="E123" s="205">
        <v>7093.3940000000002</v>
      </c>
      <c r="F123" s="205">
        <v>5261.4930000000004</v>
      </c>
      <c r="G123" s="205">
        <v>262.12799999999999</v>
      </c>
    </row>
    <row r="124" spans="1:7">
      <c r="A124" s="378">
        <v>2017</v>
      </c>
      <c r="B124" s="205">
        <v>17268.342000000001</v>
      </c>
      <c r="C124" s="205">
        <v>3499.6509999999998</v>
      </c>
      <c r="D124" s="205">
        <v>659.64300000000003</v>
      </c>
      <c r="E124" s="205">
        <v>7181.8779999999997</v>
      </c>
      <c r="F124" s="205">
        <v>5648.19</v>
      </c>
      <c r="G124" s="205">
        <v>278.98</v>
      </c>
    </row>
    <row r="125" spans="1:7">
      <c r="A125" s="451" t="s">
        <v>379</v>
      </c>
      <c r="B125" s="205">
        <v>16450.289000000001</v>
      </c>
      <c r="C125" s="205">
        <v>2881.2139999999999</v>
      </c>
      <c r="D125" s="205">
        <v>46.572000000000003</v>
      </c>
      <c r="E125" s="205">
        <v>7077.0609999999997</v>
      </c>
      <c r="F125" s="205">
        <v>6132.1390000000001</v>
      </c>
      <c r="G125" s="205">
        <v>313.30399999999997</v>
      </c>
    </row>
    <row r="126" spans="1:7">
      <c r="A126" s="451" t="s">
        <v>380</v>
      </c>
      <c r="B126" s="205">
        <v>15771.948</v>
      </c>
      <c r="C126" s="205">
        <v>1958.6020000000001</v>
      </c>
      <c r="D126" s="205">
        <v>37.646999999999998</v>
      </c>
      <c r="E126" s="205">
        <v>6936.6120000000001</v>
      </c>
      <c r="F126" s="205">
        <v>6467.0540000000001</v>
      </c>
      <c r="G126" s="205">
        <v>372.03300000000002</v>
      </c>
    </row>
    <row r="127" spans="1:7">
      <c r="A127" s="378"/>
      <c r="B127" s="206"/>
      <c r="C127" s="206"/>
      <c r="D127" s="206"/>
      <c r="E127" s="206"/>
      <c r="F127" s="206"/>
      <c r="G127" s="206"/>
    </row>
    <row r="128" spans="1:7" ht="12.6">
      <c r="A128" s="108"/>
      <c r="B128" s="593" t="s">
        <v>172</v>
      </c>
      <c r="C128" s="593"/>
      <c r="D128" s="593"/>
      <c r="E128" s="593"/>
      <c r="F128" s="593"/>
      <c r="G128" s="593"/>
    </row>
    <row r="129" spans="1:7">
      <c r="A129" s="378">
        <v>1990</v>
      </c>
      <c r="B129" s="204">
        <v>100</v>
      </c>
      <c r="C129" s="273">
        <v>28.061</v>
      </c>
      <c r="D129" s="273">
        <v>18.837</v>
      </c>
      <c r="E129" s="273">
        <v>41.253</v>
      </c>
      <c r="F129" s="273">
        <v>11.63</v>
      </c>
      <c r="G129" s="273">
        <v>0.218</v>
      </c>
    </row>
    <row r="130" spans="1:7">
      <c r="A130" s="378">
        <v>2000</v>
      </c>
      <c r="B130" s="204">
        <v>100</v>
      </c>
      <c r="C130" s="273">
        <v>31.925999999999998</v>
      </c>
      <c r="D130" s="273">
        <v>6.0069999999999997</v>
      </c>
      <c r="E130" s="273">
        <v>40.798999999999999</v>
      </c>
      <c r="F130" s="273">
        <v>20.753</v>
      </c>
      <c r="G130" s="273">
        <v>0.51500000000000001</v>
      </c>
    </row>
    <row r="131" spans="1:7" hidden="1" outlineLevel="1">
      <c r="A131" s="378">
        <v>2001</v>
      </c>
      <c r="B131" s="204">
        <v>100</v>
      </c>
      <c r="C131" s="273">
        <v>27.907</v>
      </c>
      <c r="D131" s="273">
        <v>6.3840000000000003</v>
      </c>
      <c r="E131" s="273">
        <v>42.279000000000003</v>
      </c>
      <c r="F131" s="273">
        <v>22.960999999999999</v>
      </c>
      <c r="G131" s="273">
        <v>0.46899999999999997</v>
      </c>
    </row>
    <row r="132" spans="1:7" hidden="1" outlineLevel="1">
      <c r="A132" s="378">
        <v>2002</v>
      </c>
      <c r="B132" s="204">
        <v>100</v>
      </c>
      <c r="C132" s="273">
        <v>21.594000000000001</v>
      </c>
      <c r="D132" s="273">
        <v>6.8760000000000003</v>
      </c>
      <c r="E132" s="273">
        <v>44.34</v>
      </c>
      <c r="F132" s="273">
        <v>26.664000000000001</v>
      </c>
      <c r="G132" s="273">
        <v>0.52700000000000002</v>
      </c>
    </row>
    <row r="133" spans="1:7" hidden="1" outlineLevel="1">
      <c r="A133" s="378">
        <v>2003</v>
      </c>
      <c r="B133" s="204">
        <v>100</v>
      </c>
      <c r="C133" s="273">
        <v>21.597999999999999</v>
      </c>
      <c r="D133" s="273">
        <v>6.7480000000000002</v>
      </c>
      <c r="E133" s="273">
        <v>43.253</v>
      </c>
      <c r="F133" s="273">
        <v>27.928999999999998</v>
      </c>
      <c r="G133" s="273">
        <v>0.47199999999999998</v>
      </c>
    </row>
    <row r="134" spans="1:7" hidden="1" outlineLevel="1">
      <c r="A134" s="378">
        <v>2004</v>
      </c>
      <c r="B134" s="204">
        <v>100</v>
      </c>
      <c r="C134" s="273">
        <v>20.245000000000001</v>
      </c>
      <c r="D134" s="273">
        <v>7.47</v>
      </c>
      <c r="E134" s="273">
        <v>42.165999999999997</v>
      </c>
      <c r="F134" s="273">
        <v>29.614000000000001</v>
      </c>
      <c r="G134" s="273">
        <v>0.505</v>
      </c>
    </row>
    <row r="135" spans="1:7" hidden="1" outlineLevel="1">
      <c r="A135" s="378">
        <v>2005</v>
      </c>
      <c r="B135" s="204">
        <v>100</v>
      </c>
      <c r="C135" s="273">
        <v>22.321999999999999</v>
      </c>
      <c r="D135" s="273">
        <v>7.2690000000000001</v>
      </c>
      <c r="E135" s="273">
        <v>41.326000000000001</v>
      </c>
      <c r="F135" s="273">
        <v>28.722999999999999</v>
      </c>
      <c r="G135" s="273">
        <v>0.36</v>
      </c>
    </row>
    <row r="136" spans="1:7" hidden="1" outlineLevel="1">
      <c r="A136" s="378">
        <v>2006</v>
      </c>
      <c r="B136" s="204">
        <v>100</v>
      </c>
      <c r="C136" s="273">
        <v>20.917000000000002</v>
      </c>
      <c r="D136" s="273">
        <v>6.524</v>
      </c>
      <c r="E136" s="273">
        <v>43.348999999999997</v>
      </c>
      <c r="F136" s="273">
        <v>28.776</v>
      </c>
      <c r="G136" s="273">
        <v>0.433</v>
      </c>
    </row>
    <row r="137" spans="1:7" hidden="1" outlineLevel="1">
      <c r="A137" s="378">
        <v>2007</v>
      </c>
      <c r="B137" s="204">
        <v>100</v>
      </c>
      <c r="C137" s="273">
        <v>22.99</v>
      </c>
      <c r="D137" s="273">
        <v>7.516</v>
      </c>
      <c r="E137" s="273">
        <v>38.46</v>
      </c>
      <c r="F137" s="273">
        <v>30.571999999999999</v>
      </c>
      <c r="G137" s="273">
        <v>0.46200000000000002</v>
      </c>
    </row>
    <row r="138" spans="1:7" hidden="1" outlineLevel="1">
      <c r="A138" s="378">
        <v>2008</v>
      </c>
      <c r="B138" s="204">
        <v>100</v>
      </c>
      <c r="C138" s="273">
        <v>21.358000000000001</v>
      </c>
      <c r="D138" s="273">
        <v>7.407</v>
      </c>
      <c r="E138" s="273">
        <v>41.893999999999998</v>
      </c>
      <c r="F138" s="273">
        <v>29.341000000000001</v>
      </c>
      <c r="G138" s="273">
        <v>0</v>
      </c>
    </row>
    <row r="139" spans="1:7" hidden="1" outlineLevel="1">
      <c r="A139" s="378">
        <v>2009</v>
      </c>
      <c r="B139" s="204">
        <v>100</v>
      </c>
      <c r="C139" s="273">
        <v>19.683</v>
      </c>
      <c r="D139" s="273">
        <v>7.7779999999999996</v>
      </c>
      <c r="E139" s="273">
        <v>39.744999999999997</v>
      </c>
      <c r="F139" s="273">
        <v>32.795000000000002</v>
      </c>
      <c r="G139" s="273">
        <v>0</v>
      </c>
    </row>
    <row r="140" spans="1:7" collapsed="1">
      <c r="A140" s="378">
        <v>2010</v>
      </c>
      <c r="B140" s="204">
        <v>100</v>
      </c>
      <c r="C140" s="273">
        <v>22.306000000000001</v>
      </c>
      <c r="D140" s="273">
        <v>8.1869999999999994</v>
      </c>
      <c r="E140" s="273">
        <v>37.707000000000001</v>
      </c>
      <c r="F140" s="273">
        <v>31.123000000000001</v>
      </c>
      <c r="G140" s="273">
        <v>0.67600000000000005</v>
      </c>
    </row>
    <row r="141" spans="1:7" hidden="1" outlineLevel="1">
      <c r="A141" s="378">
        <v>2011</v>
      </c>
      <c r="B141" s="204">
        <v>100</v>
      </c>
      <c r="C141" s="273">
        <v>20.244</v>
      </c>
      <c r="D141" s="273">
        <v>7.5469999999999997</v>
      </c>
      <c r="E141" s="273">
        <v>37.665999999999997</v>
      </c>
      <c r="F141" s="273">
        <v>32.97</v>
      </c>
      <c r="G141" s="273">
        <v>1.573</v>
      </c>
    </row>
    <row r="142" spans="1:7" hidden="1" outlineLevel="1">
      <c r="A142" s="378">
        <v>2012</v>
      </c>
      <c r="B142" s="204">
        <v>100</v>
      </c>
      <c r="C142" s="273">
        <v>19.279</v>
      </c>
      <c r="D142" s="273">
        <v>8.14</v>
      </c>
      <c r="E142" s="273">
        <v>40.360999999999997</v>
      </c>
      <c r="F142" s="273">
        <v>31.048999999999999</v>
      </c>
      <c r="G142" s="273">
        <v>1.1719999999999999</v>
      </c>
    </row>
    <row r="143" spans="1:7" hidden="1" outlineLevel="1">
      <c r="A143" s="378">
        <v>2013</v>
      </c>
      <c r="B143" s="204">
        <v>100</v>
      </c>
      <c r="C143" s="273">
        <v>20.841000000000001</v>
      </c>
      <c r="D143" s="273">
        <v>7.22</v>
      </c>
      <c r="E143" s="273">
        <v>39.975999999999999</v>
      </c>
      <c r="F143" s="273">
        <v>30.812999999999999</v>
      </c>
      <c r="G143" s="273">
        <v>1.1499999999999999</v>
      </c>
    </row>
    <row r="144" spans="1:7" hidden="1" outlineLevel="1">
      <c r="A144" s="378">
        <v>2014</v>
      </c>
      <c r="B144" s="204">
        <v>100</v>
      </c>
      <c r="C144" s="273">
        <v>22.385999999999999</v>
      </c>
      <c r="D144" s="273">
        <v>7.4870000000000001</v>
      </c>
      <c r="E144" s="273">
        <v>40.51</v>
      </c>
      <c r="F144" s="273">
        <v>27.861000000000001</v>
      </c>
      <c r="G144" s="273">
        <v>1.756</v>
      </c>
    </row>
    <row r="145" spans="1:7" hidden="1" outlineLevel="1">
      <c r="A145" s="378">
        <v>2015</v>
      </c>
      <c r="B145" s="204">
        <v>100</v>
      </c>
      <c r="C145" s="273">
        <v>21.744</v>
      </c>
      <c r="D145" s="273">
        <v>7.7370000000000001</v>
      </c>
      <c r="E145" s="273">
        <v>40.924999999999997</v>
      </c>
      <c r="F145" s="273">
        <v>28.151</v>
      </c>
      <c r="G145" s="273">
        <v>1.4430000000000001</v>
      </c>
    </row>
    <row r="146" spans="1:7" hidden="1" outlineLevel="1">
      <c r="A146" s="378">
        <v>2016</v>
      </c>
      <c r="B146" s="204">
        <v>100</v>
      </c>
      <c r="C146" s="273">
        <v>19.899000000000001</v>
      </c>
      <c r="D146" s="273">
        <v>7.9050000000000002</v>
      </c>
      <c r="E146" s="273">
        <v>40.588999999999999</v>
      </c>
      <c r="F146" s="273">
        <v>30.106999999999999</v>
      </c>
      <c r="G146" s="273">
        <v>1.5</v>
      </c>
    </row>
    <row r="147" spans="1:7" hidden="1" outlineLevel="1">
      <c r="A147" s="378">
        <v>2017</v>
      </c>
      <c r="B147" s="204">
        <v>100</v>
      </c>
      <c r="C147" s="273">
        <v>20.265999999999998</v>
      </c>
      <c r="D147" s="273">
        <v>3.82</v>
      </c>
      <c r="E147" s="273">
        <v>41.59</v>
      </c>
      <c r="F147" s="273">
        <v>32.707999999999998</v>
      </c>
      <c r="G147" s="273">
        <v>1.6160000000000001</v>
      </c>
    </row>
    <row r="148" spans="1:7" collapsed="1">
      <c r="A148" s="451" t="s">
        <v>379</v>
      </c>
      <c r="B148" s="204">
        <v>100</v>
      </c>
      <c r="C148" s="273">
        <v>17.515000000000001</v>
      </c>
      <c r="D148" s="273">
        <v>0.28299999999999997</v>
      </c>
      <c r="E148" s="273">
        <v>43.021000000000001</v>
      </c>
      <c r="F148" s="273">
        <v>37.277000000000001</v>
      </c>
      <c r="G148" s="273">
        <v>1.905</v>
      </c>
    </row>
    <row r="149" spans="1:7">
      <c r="A149" s="451" t="s">
        <v>380</v>
      </c>
      <c r="B149" s="204">
        <v>100</v>
      </c>
      <c r="C149" s="273">
        <v>12.417999999999999</v>
      </c>
      <c r="D149" s="273">
        <v>0.23899999999999999</v>
      </c>
      <c r="E149" s="273">
        <v>43.981000000000002</v>
      </c>
      <c r="F149" s="273">
        <v>41.003999999999998</v>
      </c>
      <c r="G149" s="273">
        <v>2.359</v>
      </c>
    </row>
    <row r="150" spans="1:7">
      <c r="A150" s="378"/>
      <c r="B150" s="109"/>
      <c r="C150" s="240"/>
      <c r="D150" s="240"/>
      <c r="E150" s="240"/>
      <c r="F150" s="240"/>
      <c r="G150" s="240"/>
    </row>
    <row r="151" spans="1:7">
      <c r="A151" s="378"/>
      <c r="B151" s="593" t="s">
        <v>160</v>
      </c>
      <c r="C151" s="593"/>
      <c r="D151" s="593"/>
      <c r="E151" s="593"/>
      <c r="F151" s="593"/>
      <c r="G151" s="593"/>
    </row>
    <row r="152" spans="1:7">
      <c r="A152" s="378">
        <v>2000</v>
      </c>
      <c r="B152" s="273">
        <v>-11.417999999999999</v>
      </c>
      <c r="C152" s="273">
        <v>0.78200000000000003</v>
      </c>
      <c r="D152" s="273">
        <v>-71.748999999999995</v>
      </c>
      <c r="E152" s="273">
        <v>-12.393000000000001</v>
      </c>
      <c r="F152" s="273">
        <v>58.063000000000002</v>
      </c>
      <c r="G152" s="273">
        <v>108.806</v>
      </c>
    </row>
    <row r="153" spans="1:7" hidden="1" outlineLevel="1">
      <c r="A153" s="378">
        <v>2001</v>
      </c>
      <c r="B153" s="273">
        <v>-14.194000000000001</v>
      </c>
      <c r="C153" s="273">
        <v>-14.666</v>
      </c>
      <c r="D153" s="273">
        <v>-70.918999999999997</v>
      </c>
      <c r="E153" s="273">
        <v>-12.06</v>
      </c>
      <c r="F153" s="273">
        <v>69.400999999999996</v>
      </c>
      <c r="G153" s="273">
        <v>84.108000000000004</v>
      </c>
    </row>
    <row r="154" spans="1:7" hidden="1" outlineLevel="1">
      <c r="A154" s="378">
        <v>2002</v>
      </c>
      <c r="B154" s="273">
        <v>-23.204000000000001</v>
      </c>
      <c r="C154" s="273">
        <v>-40.905000000000001</v>
      </c>
      <c r="D154" s="273">
        <v>-71.966999999999999</v>
      </c>
      <c r="E154" s="273">
        <v>-17.457999999999998</v>
      </c>
      <c r="F154" s="273">
        <v>76.058999999999997</v>
      </c>
      <c r="G154" s="273">
        <v>85.39</v>
      </c>
    </row>
    <row r="155" spans="1:7" hidden="1" outlineLevel="1">
      <c r="A155" s="378">
        <v>2003</v>
      </c>
      <c r="B155" s="273">
        <v>-23.841999999999999</v>
      </c>
      <c r="C155" s="273">
        <v>-41.381999999999998</v>
      </c>
      <c r="D155" s="273">
        <v>-72.718000000000004</v>
      </c>
      <c r="E155" s="273">
        <v>-20.149999999999999</v>
      </c>
      <c r="F155" s="273">
        <v>82.882999999999996</v>
      </c>
      <c r="G155" s="273">
        <v>64.587000000000003</v>
      </c>
    </row>
    <row r="156" spans="1:7" hidden="1" outlineLevel="1">
      <c r="A156" s="378">
        <v>2004</v>
      </c>
      <c r="B156" s="273">
        <v>-27.222999999999999</v>
      </c>
      <c r="C156" s="273">
        <v>-47.494</v>
      </c>
      <c r="D156" s="273">
        <v>-71.138000000000005</v>
      </c>
      <c r="E156" s="273">
        <v>-25.611999999999998</v>
      </c>
      <c r="F156" s="273">
        <v>85.308000000000007</v>
      </c>
      <c r="G156" s="273">
        <v>68.313000000000002</v>
      </c>
    </row>
    <row r="157" spans="1:7" hidden="1" outlineLevel="1">
      <c r="A157" s="378">
        <v>2005</v>
      </c>
      <c r="B157" s="273">
        <v>-28.173999999999999</v>
      </c>
      <c r="C157" s="273">
        <v>-42.865000000000002</v>
      </c>
      <c r="D157" s="273">
        <v>-72.284000000000006</v>
      </c>
      <c r="E157" s="273">
        <v>-28.045999999999999</v>
      </c>
      <c r="F157" s="273">
        <v>77.385000000000005</v>
      </c>
      <c r="G157" s="273">
        <v>18.292000000000002</v>
      </c>
    </row>
    <row r="158" spans="1:7" hidden="1" outlineLevel="1">
      <c r="A158" s="378">
        <v>2006</v>
      </c>
      <c r="B158" s="273">
        <v>-27.213999999999999</v>
      </c>
      <c r="C158" s="273">
        <v>-45.744</v>
      </c>
      <c r="D158" s="273">
        <v>-74.790000000000006</v>
      </c>
      <c r="E158" s="273">
        <v>-23.515000000000001</v>
      </c>
      <c r="F158" s="273">
        <v>80.087000000000003</v>
      </c>
      <c r="G158" s="273">
        <v>44.234000000000002</v>
      </c>
    </row>
    <row r="159" spans="1:7" hidden="1" outlineLevel="1">
      <c r="A159" s="378">
        <v>2007</v>
      </c>
      <c r="B159" s="273">
        <v>-34.92</v>
      </c>
      <c r="C159" s="273">
        <v>-46.682000000000002</v>
      </c>
      <c r="D159" s="273">
        <v>-74.034000000000006</v>
      </c>
      <c r="E159" s="273">
        <v>-39.326999999999998</v>
      </c>
      <c r="F159" s="273">
        <v>71.069000000000003</v>
      </c>
      <c r="G159" s="273">
        <v>37.792999999999999</v>
      </c>
    </row>
    <row r="160" spans="1:7" hidden="1" outlineLevel="1">
      <c r="A160" s="378">
        <v>2008</v>
      </c>
      <c r="B160" s="273">
        <v>-32.024000000000001</v>
      </c>
      <c r="C160" s="273">
        <v>-48.264000000000003</v>
      </c>
      <c r="D160" s="273">
        <v>-73.271000000000001</v>
      </c>
      <c r="E160" s="273">
        <v>-30.968</v>
      </c>
      <c r="F160" s="273">
        <v>71.489999999999995</v>
      </c>
      <c r="G160" s="273">
        <v>-100</v>
      </c>
    </row>
    <row r="161" spans="1:7" hidden="1" outlineLevel="1">
      <c r="A161" s="378">
        <v>2009</v>
      </c>
      <c r="B161" s="273">
        <v>-34.837000000000003</v>
      </c>
      <c r="C161" s="273">
        <v>-54.293999999999997</v>
      </c>
      <c r="D161" s="273">
        <v>-73.093999999999994</v>
      </c>
      <c r="E161" s="273">
        <v>-37.22</v>
      </c>
      <c r="F161" s="273">
        <v>83.74</v>
      </c>
      <c r="G161" s="273">
        <v>-100</v>
      </c>
    </row>
    <row r="162" spans="1:7" collapsed="1">
      <c r="A162" s="378">
        <v>2010</v>
      </c>
      <c r="B162" s="273">
        <v>-33.210999999999999</v>
      </c>
      <c r="C162" s="273">
        <v>-46.908999999999999</v>
      </c>
      <c r="D162" s="273">
        <v>-70.97</v>
      </c>
      <c r="E162" s="273">
        <v>-38.951999999999998</v>
      </c>
      <c r="F162" s="273">
        <v>78.727999999999994</v>
      </c>
      <c r="G162" s="273">
        <v>106.755</v>
      </c>
    </row>
    <row r="163" spans="1:7" hidden="1" outlineLevel="1">
      <c r="A163" s="378">
        <v>2011</v>
      </c>
      <c r="B163" s="273">
        <v>-35.420999999999999</v>
      </c>
      <c r="C163" s="273">
        <v>-53.411000000000001</v>
      </c>
      <c r="D163" s="273">
        <v>-74.126000000000005</v>
      </c>
      <c r="E163" s="273">
        <v>-41.036000000000001</v>
      </c>
      <c r="F163" s="273">
        <v>83.067999999999998</v>
      </c>
      <c r="G163" s="273">
        <v>365.30599999999998</v>
      </c>
    </row>
    <row r="164" spans="1:7" hidden="1" outlineLevel="1">
      <c r="A164" s="378">
        <v>2012</v>
      </c>
      <c r="B164" s="273">
        <v>-37.085999999999999</v>
      </c>
      <c r="C164" s="273">
        <v>-56.777999999999999</v>
      </c>
      <c r="D164" s="273">
        <v>-72.813999999999993</v>
      </c>
      <c r="E164" s="273">
        <v>-38.447000000000003</v>
      </c>
      <c r="F164" s="273">
        <v>67.954999999999998</v>
      </c>
      <c r="G164" s="273">
        <v>237.761</v>
      </c>
    </row>
    <row r="165" spans="1:7" hidden="1" outlineLevel="1">
      <c r="A165" s="378">
        <v>2013</v>
      </c>
      <c r="B165" s="273">
        <v>-35.393000000000001</v>
      </c>
      <c r="C165" s="273">
        <v>-52.018000000000001</v>
      </c>
      <c r="D165" s="273">
        <v>-75.234999999999999</v>
      </c>
      <c r="E165" s="273">
        <v>-37.393000000000001</v>
      </c>
      <c r="F165" s="273">
        <v>71.165999999999997</v>
      </c>
      <c r="G165" s="273">
        <v>240.24199999999999</v>
      </c>
    </row>
    <row r="166" spans="1:7" hidden="1" outlineLevel="1">
      <c r="A166" s="378">
        <v>2014</v>
      </c>
      <c r="B166" s="273">
        <v>-34.869999999999997</v>
      </c>
      <c r="C166" s="273">
        <v>-48.042000000000002</v>
      </c>
      <c r="D166" s="273">
        <v>-74.111999999999995</v>
      </c>
      <c r="E166" s="273">
        <v>-36.042999999999999</v>
      </c>
      <c r="F166" s="273">
        <v>56.018000000000001</v>
      </c>
      <c r="G166" s="273">
        <v>423.80399999999997</v>
      </c>
    </row>
    <row r="167" spans="1:7" hidden="1" outlineLevel="1">
      <c r="A167" s="378">
        <v>2015</v>
      </c>
      <c r="B167" s="273">
        <v>-38.459000000000003</v>
      </c>
      <c r="C167" s="273">
        <v>-52.314</v>
      </c>
      <c r="D167" s="273">
        <v>-74.724000000000004</v>
      </c>
      <c r="E167" s="273">
        <v>-38.947000000000003</v>
      </c>
      <c r="F167" s="273">
        <v>48.957000000000001</v>
      </c>
      <c r="G167" s="273">
        <v>306.79300000000001</v>
      </c>
    </row>
    <row r="168" spans="1:7" hidden="1" outlineLevel="1">
      <c r="A168" s="378">
        <v>2016</v>
      </c>
      <c r="B168" s="273">
        <v>-37.820999999999998</v>
      </c>
      <c r="C168" s="273">
        <v>-55.906999999999996</v>
      </c>
      <c r="D168" s="273">
        <v>-73.906999999999996</v>
      </c>
      <c r="E168" s="273">
        <v>-38.820999999999998</v>
      </c>
      <c r="F168" s="273">
        <v>60.957999999999998</v>
      </c>
      <c r="G168" s="273">
        <v>327.08600000000001</v>
      </c>
    </row>
    <row r="169" spans="1:7" hidden="1" outlineLevel="1">
      <c r="A169" s="378">
        <v>2017</v>
      </c>
      <c r="B169" s="273">
        <v>-38.56</v>
      </c>
      <c r="C169" s="273">
        <v>-55.627000000000002</v>
      </c>
      <c r="D169" s="273">
        <v>-87.54</v>
      </c>
      <c r="E169" s="273">
        <v>-38.058</v>
      </c>
      <c r="F169" s="273">
        <v>72.787999999999997</v>
      </c>
      <c r="G169" s="273">
        <v>354.54199999999997</v>
      </c>
    </row>
    <row r="170" spans="1:7" collapsed="1">
      <c r="A170" s="451" t="s">
        <v>379</v>
      </c>
      <c r="B170" s="273">
        <v>-41.47</v>
      </c>
      <c r="C170" s="273">
        <v>-63.469000000000001</v>
      </c>
      <c r="D170" s="273">
        <v>-99.12</v>
      </c>
      <c r="E170" s="273">
        <v>-38.962000000000003</v>
      </c>
      <c r="F170" s="273">
        <v>87.593000000000004</v>
      </c>
      <c r="G170" s="273">
        <v>410.46699999999998</v>
      </c>
    </row>
    <row r="171" spans="1:7">
      <c r="A171" s="451" t="s">
        <v>380</v>
      </c>
      <c r="B171" s="273">
        <v>-43.884</v>
      </c>
      <c r="C171" s="273">
        <v>-75.165999999999997</v>
      </c>
      <c r="D171" s="273">
        <v>-99.289000000000001</v>
      </c>
      <c r="E171" s="273">
        <v>-40.173000000000002</v>
      </c>
      <c r="F171" s="273">
        <v>97.837999999999994</v>
      </c>
      <c r="G171" s="273">
        <v>506.154</v>
      </c>
    </row>
    <row r="172" spans="1:7">
      <c r="A172" s="378"/>
      <c r="B172" s="378"/>
      <c r="C172" s="378"/>
      <c r="D172" s="378"/>
      <c r="E172" s="378"/>
      <c r="F172" s="378"/>
      <c r="G172" s="378"/>
    </row>
    <row r="173" spans="1:7">
      <c r="A173" s="378"/>
      <c r="B173" s="593" t="s">
        <v>161</v>
      </c>
      <c r="C173" s="593"/>
      <c r="D173" s="593"/>
      <c r="E173" s="593"/>
      <c r="F173" s="593"/>
      <c r="G173" s="593"/>
    </row>
    <row r="174" spans="1:7" hidden="1" outlineLevel="1">
      <c r="A174" s="378">
        <v>2000</v>
      </c>
      <c r="B174" s="273">
        <v>0.80100000000000005</v>
      </c>
      <c r="C174" s="273">
        <v>2.9129999999999998</v>
      </c>
      <c r="D174" s="273">
        <v>4.4340000000000002</v>
      </c>
      <c r="E174" s="273">
        <v>-2.2210000000000001</v>
      </c>
      <c r="F174" s="273">
        <v>2.3849999999999998</v>
      </c>
      <c r="G174" s="273">
        <v>18.273</v>
      </c>
    </row>
    <row r="175" spans="1:7" hidden="1" outlineLevel="1">
      <c r="A175" s="378">
        <v>2001</v>
      </c>
      <c r="B175" s="273">
        <v>-3.1349999999999998</v>
      </c>
      <c r="C175" s="273">
        <v>-15.327999999999999</v>
      </c>
      <c r="D175" s="273">
        <v>2.9390000000000001</v>
      </c>
      <c r="E175" s="273">
        <v>0.379</v>
      </c>
      <c r="F175" s="273">
        <v>7.173</v>
      </c>
      <c r="G175" s="273">
        <v>-11.827999999999999</v>
      </c>
    </row>
    <row r="176" spans="1:7" hidden="1" outlineLevel="1">
      <c r="A176" s="378">
        <v>2002</v>
      </c>
      <c r="B176" s="273">
        <v>-10.5</v>
      </c>
      <c r="C176" s="273">
        <v>-30.748999999999999</v>
      </c>
      <c r="D176" s="273">
        <v>-3.605</v>
      </c>
      <c r="E176" s="273">
        <v>-6.1379999999999999</v>
      </c>
      <c r="F176" s="273">
        <v>3.931</v>
      </c>
      <c r="G176" s="273">
        <v>0.69599999999999995</v>
      </c>
    </row>
    <row r="177" spans="1:7" hidden="1" outlineLevel="1">
      <c r="A177" s="378">
        <v>2003</v>
      </c>
      <c r="B177" s="273">
        <v>-0.83</v>
      </c>
      <c r="C177" s="273">
        <v>-0.80700000000000005</v>
      </c>
      <c r="D177" s="273">
        <v>-2.677</v>
      </c>
      <c r="E177" s="273">
        <v>-3.2610000000000001</v>
      </c>
      <c r="F177" s="273">
        <v>3.8759999999999999</v>
      </c>
      <c r="G177" s="273">
        <v>-11.221</v>
      </c>
    </row>
    <row r="178" spans="1:7" hidden="1" outlineLevel="1">
      <c r="A178" s="378">
        <v>2004</v>
      </c>
      <c r="B178" s="273">
        <v>-4.4390000000000001</v>
      </c>
      <c r="C178" s="273">
        <v>-10.428000000000001</v>
      </c>
      <c r="D178" s="273">
        <v>5.7910000000000004</v>
      </c>
      <c r="E178" s="273">
        <v>-6.8410000000000002</v>
      </c>
      <c r="F178" s="273">
        <v>1.3260000000000001</v>
      </c>
      <c r="G178" s="273">
        <v>2.2639999999999998</v>
      </c>
    </row>
    <row r="179" spans="1:7" hidden="1" outlineLevel="1">
      <c r="A179" s="378">
        <v>2005</v>
      </c>
      <c r="B179" s="273">
        <v>-1.3069999999999999</v>
      </c>
      <c r="C179" s="273">
        <v>8.8179999999999996</v>
      </c>
      <c r="D179" s="273">
        <v>-3.97</v>
      </c>
      <c r="E179" s="273">
        <v>-3.2719999999999998</v>
      </c>
      <c r="F179" s="273">
        <v>-4.2759999999999998</v>
      </c>
      <c r="G179" s="273">
        <v>-29.719000000000001</v>
      </c>
    </row>
    <row r="180" spans="1:7" hidden="1" outlineLevel="1">
      <c r="A180" s="378">
        <v>2006</v>
      </c>
      <c r="B180" s="273">
        <v>1.337</v>
      </c>
      <c r="C180" s="273">
        <v>-5.0389999999999997</v>
      </c>
      <c r="D180" s="273">
        <v>-9.0410000000000004</v>
      </c>
      <c r="E180" s="273">
        <v>6.2969999999999997</v>
      </c>
      <c r="F180" s="273">
        <v>1.524</v>
      </c>
      <c r="G180" s="273">
        <v>21.93</v>
      </c>
    </row>
    <row r="181" spans="1:7" hidden="1" outlineLevel="1">
      <c r="A181" s="378">
        <v>2007</v>
      </c>
      <c r="B181" s="273">
        <v>-10.587999999999999</v>
      </c>
      <c r="C181" s="273">
        <v>-1.7290000000000001</v>
      </c>
      <c r="D181" s="273">
        <v>2.9990000000000001</v>
      </c>
      <c r="E181" s="273">
        <v>-20.672999999999998</v>
      </c>
      <c r="F181" s="273">
        <v>-5.008</v>
      </c>
      <c r="G181" s="273">
        <v>-4.4649999999999999</v>
      </c>
    </row>
    <row r="182" spans="1:7" hidden="1" outlineLevel="1">
      <c r="A182" s="378">
        <v>2008</v>
      </c>
      <c r="B182" s="273">
        <v>4.45</v>
      </c>
      <c r="C182" s="273">
        <v>-2.9660000000000002</v>
      </c>
      <c r="D182" s="273">
        <v>2.9390000000000001</v>
      </c>
      <c r="E182" s="273">
        <v>13.776999999999999</v>
      </c>
      <c r="F182" s="273">
        <v>0.246</v>
      </c>
      <c r="G182" s="273">
        <v>-100</v>
      </c>
    </row>
    <row r="183" spans="1:7" hidden="1" outlineLevel="1">
      <c r="A183" s="378">
        <v>2009</v>
      </c>
      <c r="B183" s="273">
        <v>-4.1390000000000002</v>
      </c>
      <c r="C183" s="273">
        <v>-11.656000000000001</v>
      </c>
      <c r="D183" s="273">
        <v>0.66100000000000003</v>
      </c>
      <c r="E183" s="273">
        <v>-9.0570000000000004</v>
      </c>
      <c r="F183" s="273">
        <v>7.1429999999999998</v>
      </c>
      <c r="G183" s="273">
        <v>0</v>
      </c>
    </row>
    <row r="184" spans="1:7" hidden="1" outlineLevel="1">
      <c r="A184" s="378">
        <v>2010</v>
      </c>
      <c r="B184" s="273">
        <v>2.496</v>
      </c>
      <c r="C184" s="273">
        <v>16.157</v>
      </c>
      <c r="D184" s="273">
        <v>7.8929999999999998</v>
      </c>
      <c r="E184" s="273">
        <v>-2.7589999999999999</v>
      </c>
      <c r="F184" s="273">
        <v>-2.7269999999999999</v>
      </c>
      <c r="G184" s="273">
        <v>100</v>
      </c>
    </row>
    <row r="185" spans="1:7" hidden="1" outlineLevel="1">
      <c r="A185" s="378">
        <v>2011</v>
      </c>
      <c r="B185" s="273">
        <v>-3.3079999999999998</v>
      </c>
      <c r="C185" s="273">
        <v>-12.246</v>
      </c>
      <c r="D185" s="273">
        <v>-10.872999999999999</v>
      </c>
      <c r="E185" s="273">
        <v>-3.4140000000000001</v>
      </c>
      <c r="F185" s="273">
        <v>2.4279999999999999</v>
      </c>
      <c r="G185" s="273">
        <v>125.05200000000001</v>
      </c>
    </row>
    <row r="186" spans="1:7" hidden="1" outlineLevel="1">
      <c r="A186" s="378">
        <v>2012</v>
      </c>
      <c r="B186" s="273">
        <v>-2.5790000000000002</v>
      </c>
      <c r="C186" s="273">
        <v>-7.226</v>
      </c>
      <c r="D186" s="273">
        <v>5.0720000000000001</v>
      </c>
      <c r="E186" s="273">
        <v>4.3899999999999997</v>
      </c>
      <c r="F186" s="273">
        <v>-8.2550000000000008</v>
      </c>
      <c r="G186" s="273">
        <v>-27.411000000000001</v>
      </c>
    </row>
    <row r="187" spans="1:7" hidden="1" outlineLevel="1">
      <c r="A187" s="378">
        <v>2013</v>
      </c>
      <c r="B187" s="273">
        <v>2.6920000000000002</v>
      </c>
      <c r="C187" s="273">
        <v>11.013</v>
      </c>
      <c r="D187" s="273">
        <v>-8.9060000000000006</v>
      </c>
      <c r="E187" s="273">
        <v>1.7130000000000001</v>
      </c>
      <c r="F187" s="273">
        <v>1.9119999999999999</v>
      </c>
      <c r="G187" s="273">
        <v>0.73499999999999999</v>
      </c>
    </row>
    <row r="188" spans="1:7" hidden="1" outlineLevel="1">
      <c r="A188" s="378">
        <v>2014</v>
      </c>
      <c r="B188" s="273">
        <v>0.80900000000000005</v>
      </c>
      <c r="C188" s="273">
        <v>8.2859999999999996</v>
      </c>
      <c r="D188" s="273">
        <v>4.5359999999999996</v>
      </c>
      <c r="E188" s="273">
        <v>2.1560000000000001</v>
      </c>
      <c r="F188" s="273">
        <v>-8.85</v>
      </c>
      <c r="G188" s="273">
        <v>53.95</v>
      </c>
    </row>
    <row r="189" spans="1:7" hidden="1" outlineLevel="1">
      <c r="A189" s="378">
        <v>2015</v>
      </c>
      <c r="B189" s="273">
        <v>-5.51</v>
      </c>
      <c r="C189" s="273">
        <v>-8.2219999999999995</v>
      </c>
      <c r="D189" s="273">
        <v>-2.3650000000000002</v>
      </c>
      <c r="E189" s="273">
        <v>-4.54</v>
      </c>
      <c r="F189" s="273">
        <v>-4.5259999999999998</v>
      </c>
      <c r="G189" s="273">
        <v>-22.338999999999999</v>
      </c>
    </row>
    <row r="190" spans="1:7" hidden="1" outlineLevel="1">
      <c r="A190" s="378">
        <v>2016</v>
      </c>
      <c r="B190" s="273">
        <v>1.0369999999999999</v>
      </c>
      <c r="C190" s="273">
        <v>-7.5330000000000004</v>
      </c>
      <c r="D190" s="273">
        <v>3.2309999999999999</v>
      </c>
      <c r="E190" s="273">
        <v>0.20699999999999999</v>
      </c>
      <c r="F190" s="273">
        <v>8.0570000000000004</v>
      </c>
      <c r="G190" s="273">
        <v>4.9889999999999999</v>
      </c>
    </row>
    <row r="191" spans="1:7" hidden="1" outlineLevel="1">
      <c r="A191" s="378">
        <v>2017</v>
      </c>
      <c r="B191" s="273">
        <v>-1.1890000000000001</v>
      </c>
      <c r="C191" s="273">
        <v>0.63400000000000001</v>
      </c>
      <c r="D191" s="273">
        <v>-52.249000000000002</v>
      </c>
      <c r="E191" s="273">
        <v>1.2470000000000001</v>
      </c>
      <c r="F191" s="273">
        <v>7.35</v>
      </c>
      <c r="G191" s="273">
        <v>6.4290000000000003</v>
      </c>
    </row>
    <row r="192" spans="1:7" collapsed="1">
      <c r="A192" s="451" t="s">
        <v>379</v>
      </c>
      <c r="B192" s="273">
        <v>-4.7370000000000001</v>
      </c>
      <c r="C192" s="273">
        <v>-17.670999999999999</v>
      </c>
      <c r="D192" s="273">
        <v>-92.94</v>
      </c>
      <c r="E192" s="273">
        <v>-1.4590000000000001</v>
      </c>
      <c r="F192" s="273">
        <v>8.5679999999999996</v>
      </c>
      <c r="G192" s="273">
        <v>12.303000000000001</v>
      </c>
    </row>
    <row r="193" spans="1:7">
      <c r="A193" s="451" t="s">
        <v>380</v>
      </c>
      <c r="B193" s="273">
        <v>-4.1239999999999997</v>
      </c>
      <c r="C193" s="273">
        <v>-32.021999999999998</v>
      </c>
      <c r="D193" s="273">
        <v>-19.164000000000001</v>
      </c>
      <c r="E193" s="273">
        <v>-1.9850000000000001</v>
      </c>
      <c r="F193" s="273">
        <v>5.4619999999999997</v>
      </c>
      <c r="G193" s="273">
        <v>18.745000000000001</v>
      </c>
    </row>
    <row r="194" spans="1:7">
      <c r="A194" s="89" t="s">
        <v>152</v>
      </c>
    </row>
    <row r="195" spans="1:7">
      <c r="A195" s="454" t="s">
        <v>382</v>
      </c>
    </row>
  </sheetData>
  <mergeCells count="14">
    <mergeCell ref="A1:G1"/>
    <mergeCell ref="B53:G53"/>
    <mergeCell ref="B75:G75"/>
    <mergeCell ref="A3:A4"/>
    <mergeCell ref="B6:G6"/>
    <mergeCell ref="B30:G30"/>
    <mergeCell ref="B3:B4"/>
    <mergeCell ref="B173:G173"/>
    <mergeCell ref="A99:G99"/>
    <mergeCell ref="A101:A102"/>
    <mergeCell ref="B101:B102"/>
    <mergeCell ref="B104:G104"/>
    <mergeCell ref="B128:G128"/>
    <mergeCell ref="B151:G151"/>
  </mergeCells>
  <phoneticPr fontId="6" type="noConversion"/>
  <hyperlinks>
    <hyperlink ref="A1:G1" location="Inhaltsverzeichnis!C29" display="2.13 CO2-Emissionen aus dem Primärenergieverbrauch (Quellenbilanz) nach Energieträgern in Berlin 2018"/>
    <hyperlink ref="A99:G99" location="Inhaltsverzeichnis!C30" display="2.14 CO2-Emissionen aus dem Primärenergieverbrauch (Quellenbilanz) nach Energieträger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195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8.6640625" defaultRowHeight="11.4" outlineLevelRow="1"/>
  <cols>
    <col min="1" max="1" width="8.6640625" style="15" customWidth="1"/>
    <col min="2" max="2" width="7.6640625" style="15" customWidth="1"/>
    <col min="3" max="3" width="14.44140625" style="250" customWidth="1"/>
    <col min="4" max="4" width="20.88671875" style="15" customWidth="1"/>
    <col min="5" max="5" width="14.44140625" style="250" customWidth="1"/>
    <col min="6" max="6" width="21.77734375" style="15" customWidth="1"/>
    <col min="7" max="9" width="7.6640625" style="15" customWidth="1"/>
    <col min="10" max="16384" width="8.6640625" style="15"/>
  </cols>
  <sheetData>
    <row r="1" spans="1:13" ht="12">
      <c r="A1" s="588" t="s">
        <v>343</v>
      </c>
      <c r="B1" s="588"/>
      <c r="C1" s="588"/>
      <c r="D1" s="588"/>
      <c r="E1" s="588"/>
      <c r="F1" s="588"/>
    </row>
    <row r="2" spans="1:13" ht="7.5" customHeight="1">
      <c r="A2" s="259"/>
      <c r="B2" s="57"/>
      <c r="C2" s="247"/>
      <c r="D2" s="57"/>
      <c r="E2" s="247"/>
      <c r="F2" s="57"/>
    </row>
    <row r="3" spans="1:13" ht="12.6" customHeight="1">
      <c r="A3" s="618" t="s">
        <v>63</v>
      </c>
      <c r="B3" s="575" t="s">
        <v>184</v>
      </c>
      <c r="C3" s="579" t="s">
        <v>185</v>
      </c>
      <c r="D3" s="579"/>
      <c r="E3" s="579"/>
      <c r="F3" s="619"/>
    </row>
    <row r="4" spans="1:13" ht="30.6">
      <c r="A4" s="618"/>
      <c r="B4" s="575"/>
      <c r="C4" s="455" t="s">
        <v>387</v>
      </c>
      <c r="D4" s="450" t="s">
        <v>391</v>
      </c>
      <c r="E4" s="67" t="s">
        <v>86</v>
      </c>
      <c r="F4" s="81" t="s">
        <v>87</v>
      </c>
    </row>
    <row r="5" spans="1:13" ht="7.5" customHeight="1">
      <c r="A5" s="60"/>
      <c r="B5" s="110"/>
      <c r="C5" s="248"/>
      <c r="D5" s="112"/>
      <c r="E5" s="248"/>
      <c r="F5" s="111"/>
    </row>
    <row r="6" spans="1:13" s="236" customFormat="1" ht="12" customHeight="1">
      <c r="A6" s="108"/>
      <c r="B6" s="593" t="s">
        <v>171</v>
      </c>
      <c r="C6" s="593"/>
      <c r="D6" s="593"/>
      <c r="E6" s="593"/>
      <c r="F6" s="593"/>
    </row>
    <row r="7" spans="1:13" s="236" customFormat="1" ht="12" customHeight="1">
      <c r="A7" s="29">
        <v>1990</v>
      </c>
      <c r="B7" s="303">
        <v>26779.594000000001</v>
      </c>
      <c r="C7" s="304">
        <v>14064.835999999999</v>
      </c>
      <c r="D7" s="244">
        <v>1544.5029999999999</v>
      </c>
      <c r="E7" s="207">
        <v>4268.5739999999996</v>
      </c>
      <c r="F7" s="244">
        <v>6901.6809999999996</v>
      </c>
      <c r="G7" s="241"/>
      <c r="H7" s="241"/>
      <c r="I7" s="241"/>
      <c r="J7" s="241"/>
      <c r="K7" s="241"/>
      <c r="L7" s="241"/>
      <c r="M7" s="241"/>
    </row>
    <row r="8" spans="1:13" s="308" customFormat="1" ht="12" hidden="1" customHeight="1" outlineLevel="1">
      <c r="A8" s="312">
        <v>1999</v>
      </c>
      <c r="B8" s="245">
        <v>23819.83</v>
      </c>
      <c r="C8" s="245">
        <v>11140.328</v>
      </c>
      <c r="D8" s="244">
        <v>514.1</v>
      </c>
      <c r="E8" s="207">
        <v>5022.7619999999997</v>
      </c>
      <c r="F8" s="244">
        <v>7142.6390000000001</v>
      </c>
      <c r="G8" s="444"/>
      <c r="H8" s="444"/>
      <c r="I8" s="444"/>
      <c r="J8" s="444"/>
      <c r="K8" s="444"/>
      <c r="L8" s="444"/>
      <c r="M8" s="444"/>
    </row>
    <row r="9" spans="1:13" s="236" customFormat="1" ht="12" customHeight="1" collapsed="1">
      <c r="A9" s="29">
        <v>2000</v>
      </c>
      <c r="B9" s="245">
        <v>23789.324000000001</v>
      </c>
      <c r="C9" s="245">
        <v>11255.848</v>
      </c>
      <c r="D9" s="244">
        <v>478.27499999999998</v>
      </c>
      <c r="E9" s="207">
        <v>4993.5119999999997</v>
      </c>
      <c r="F9" s="244">
        <v>7061.6890000000003</v>
      </c>
      <c r="G9" s="241"/>
      <c r="H9" s="241"/>
      <c r="I9" s="241"/>
      <c r="J9" s="241"/>
      <c r="K9" s="241"/>
      <c r="L9" s="241"/>
      <c r="M9" s="241"/>
    </row>
    <row r="10" spans="1:13" s="236" customFormat="1" ht="12" hidden="1" customHeight="1" outlineLevel="1">
      <c r="A10" s="29">
        <v>2001</v>
      </c>
      <c r="B10" s="245">
        <v>24175.274000000001</v>
      </c>
      <c r="C10" s="245">
        <v>10578.704</v>
      </c>
      <c r="D10" s="244">
        <v>487.88600000000002</v>
      </c>
      <c r="E10" s="207">
        <v>4983.5169999999998</v>
      </c>
      <c r="F10" s="244">
        <v>8125.1660000000002</v>
      </c>
      <c r="G10" s="241"/>
      <c r="H10" s="241"/>
      <c r="I10" s="241"/>
      <c r="J10" s="241"/>
      <c r="K10" s="241"/>
      <c r="L10" s="241"/>
      <c r="M10" s="241"/>
    </row>
    <row r="11" spans="1:13" s="236" customFormat="1" ht="12" hidden="1" customHeight="1" outlineLevel="1">
      <c r="A11" s="29">
        <v>2002</v>
      </c>
      <c r="B11" s="245">
        <v>21353.393</v>
      </c>
      <c r="C11" s="245">
        <v>8527.0419999999995</v>
      </c>
      <c r="D11" s="244">
        <v>477.95600000000002</v>
      </c>
      <c r="E11" s="207">
        <v>4837.4070000000002</v>
      </c>
      <c r="F11" s="244">
        <v>7510.9880000000003</v>
      </c>
      <c r="G11" s="241"/>
      <c r="H11" s="241"/>
      <c r="I11" s="241"/>
      <c r="J11" s="241"/>
      <c r="K11" s="241"/>
      <c r="L11" s="241"/>
      <c r="M11" s="241"/>
    </row>
    <row r="12" spans="1:13" s="236" customFormat="1" ht="12" hidden="1" customHeight="1" outlineLevel="1">
      <c r="A12" s="29">
        <v>2003</v>
      </c>
      <c r="B12" s="245">
        <v>21343.933000000001</v>
      </c>
      <c r="C12" s="245">
        <v>8712.0259999999998</v>
      </c>
      <c r="D12" s="244">
        <v>394.65600000000001</v>
      </c>
      <c r="E12" s="207">
        <v>4725.8919999999998</v>
      </c>
      <c r="F12" s="244">
        <v>7511.3580000000002</v>
      </c>
      <c r="G12" s="241"/>
      <c r="H12" s="241"/>
      <c r="I12" s="241"/>
      <c r="J12" s="241"/>
      <c r="K12" s="241"/>
      <c r="L12" s="241"/>
      <c r="M12" s="241"/>
    </row>
    <row r="13" spans="1:13" s="236" customFormat="1" ht="12" hidden="1" customHeight="1" outlineLevel="1">
      <c r="A13" s="29">
        <v>2004</v>
      </c>
      <c r="B13" s="245">
        <v>20277.505000000001</v>
      </c>
      <c r="C13" s="245">
        <v>8095.1570000000002</v>
      </c>
      <c r="D13" s="244">
        <v>382.803</v>
      </c>
      <c r="E13" s="207">
        <v>4713.2039999999997</v>
      </c>
      <c r="F13" s="244">
        <v>7086.3410000000003</v>
      </c>
      <c r="G13" s="241"/>
      <c r="H13" s="241"/>
      <c r="I13" s="241"/>
      <c r="J13" s="241"/>
      <c r="K13" s="241"/>
      <c r="L13" s="241"/>
      <c r="M13" s="241"/>
    </row>
    <row r="14" spans="1:13" s="236" customFormat="1" ht="12" hidden="1" customHeight="1" outlineLevel="1">
      <c r="A14" s="29">
        <v>2005</v>
      </c>
      <c r="B14" s="245">
        <v>20102.713</v>
      </c>
      <c r="C14" s="245">
        <v>8491.3080000000009</v>
      </c>
      <c r="D14" s="244">
        <v>330.36200000000002</v>
      </c>
      <c r="E14" s="207">
        <v>4550.0259999999998</v>
      </c>
      <c r="F14" s="244">
        <v>6731.018</v>
      </c>
      <c r="G14" s="241"/>
      <c r="H14" s="241"/>
      <c r="I14" s="241"/>
      <c r="J14" s="241"/>
      <c r="K14" s="241"/>
      <c r="L14" s="241"/>
      <c r="M14" s="241"/>
    </row>
    <row r="15" spans="1:13" s="236" customFormat="1" ht="12" hidden="1" customHeight="1" outlineLevel="1">
      <c r="A15" s="29">
        <v>2006</v>
      </c>
      <c r="B15" s="245">
        <v>20014.465</v>
      </c>
      <c r="C15" s="245">
        <v>8240.2060000000001</v>
      </c>
      <c r="D15" s="244">
        <v>658.59699999999998</v>
      </c>
      <c r="E15" s="207">
        <v>4493.0770000000002</v>
      </c>
      <c r="F15" s="244">
        <v>6622.585</v>
      </c>
      <c r="G15" s="241"/>
      <c r="H15" s="241"/>
      <c r="I15" s="241"/>
      <c r="J15" s="241"/>
      <c r="K15" s="241"/>
      <c r="L15" s="241"/>
      <c r="M15" s="241"/>
    </row>
    <row r="16" spans="1:13" s="236" customFormat="1" hidden="1" outlineLevel="1">
      <c r="A16" s="29">
        <v>2007</v>
      </c>
      <c r="B16" s="245">
        <v>17544.62</v>
      </c>
      <c r="C16" s="245">
        <v>7862.81</v>
      </c>
      <c r="D16" s="244">
        <v>618.44600000000003</v>
      </c>
      <c r="E16" s="207">
        <v>4419.4070000000002</v>
      </c>
      <c r="F16" s="244">
        <v>4643.9570000000003</v>
      </c>
    </row>
    <row r="17" spans="1:13" s="236" customFormat="1" hidden="1" outlineLevel="1">
      <c r="A17" s="29">
        <v>2008</v>
      </c>
      <c r="B17" s="245">
        <v>18526.2</v>
      </c>
      <c r="C17" s="245">
        <v>7775.3490000000002</v>
      </c>
      <c r="D17" s="244">
        <v>668.81100000000004</v>
      </c>
      <c r="E17" s="207">
        <v>4413.326</v>
      </c>
      <c r="F17" s="244">
        <v>5668.7139999999999</v>
      </c>
    </row>
    <row r="18" spans="1:13" s="236" customFormat="1" hidden="1" outlineLevel="1">
      <c r="A18" s="29">
        <v>2009</v>
      </c>
      <c r="B18" s="245">
        <v>17931.223000000002</v>
      </c>
      <c r="C18" s="245">
        <v>7190.8559999999998</v>
      </c>
      <c r="D18" s="244">
        <v>524.54600000000005</v>
      </c>
      <c r="E18" s="207">
        <v>4244.9179999999997</v>
      </c>
      <c r="F18" s="244">
        <v>5970.9030000000002</v>
      </c>
    </row>
    <row r="19" spans="1:13" s="236" customFormat="1" collapsed="1">
      <c r="A19" s="29">
        <v>2010</v>
      </c>
      <c r="B19" s="245">
        <v>19694.813999999998</v>
      </c>
      <c r="C19" s="245">
        <v>8456.1810000000005</v>
      </c>
      <c r="D19" s="244">
        <v>557.83199999999999</v>
      </c>
      <c r="E19" s="207">
        <v>4394.8370000000004</v>
      </c>
      <c r="F19" s="244">
        <v>6285.9639999999999</v>
      </c>
    </row>
    <row r="20" spans="1:13" s="236" customFormat="1" hidden="1" outlineLevel="1">
      <c r="A20" s="29">
        <v>2011</v>
      </c>
      <c r="B20" s="245">
        <v>17289.901999999998</v>
      </c>
      <c r="C20" s="245">
        <v>7407.5370000000003</v>
      </c>
      <c r="D20" s="244">
        <v>556.56700000000001</v>
      </c>
      <c r="E20" s="207">
        <v>4397.4719999999998</v>
      </c>
      <c r="F20" s="244">
        <v>4928.3270000000002</v>
      </c>
    </row>
    <row r="21" spans="1:13" s="236" customFormat="1" hidden="1" outlineLevel="1">
      <c r="A21" s="289">
        <v>2012</v>
      </c>
      <c r="B21" s="245">
        <v>17436.749</v>
      </c>
      <c r="C21" s="245">
        <v>7458.3040000000001</v>
      </c>
      <c r="D21" s="244">
        <v>510.78399999999999</v>
      </c>
      <c r="E21" s="207">
        <v>4438.527</v>
      </c>
      <c r="F21" s="244">
        <v>5029.134</v>
      </c>
    </row>
    <row r="22" spans="1:13" s="236" customFormat="1" hidden="1" outlineLevel="1">
      <c r="A22" s="296">
        <v>2013</v>
      </c>
      <c r="B22" s="245">
        <v>18162.22</v>
      </c>
      <c r="C22" s="245">
        <v>7514.6</v>
      </c>
      <c r="D22" s="244">
        <v>452.17899999999997</v>
      </c>
      <c r="E22" s="207">
        <v>4651.0649999999996</v>
      </c>
      <c r="F22" s="244">
        <v>5544.3770000000004</v>
      </c>
    </row>
    <row r="23" spans="1:13" s="236" customFormat="1" hidden="1" outlineLevel="1">
      <c r="A23" s="301">
        <v>2014</v>
      </c>
      <c r="B23" s="245">
        <v>17191.334999999999</v>
      </c>
      <c r="C23" s="245">
        <v>7236.3459999999995</v>
      </c>
      <c r="D23" s="244">
        <v>298.745</v>
      </c>
      <c r="E23" s="207">
        <v>5055.1530000000002</v>
      </c>
      <c r="F23" s="244">
        <v>4601.0919999999996</v>
      </c>
    </row>
    <row r="24" spans="1:13" s="236" customFormat="1" collapsed="1">
      <c r="A24" s="307">
        <v>2015</v>
      </c>
      <c r="B24" s="245">
        <v>16539.952000000001</v>
      </c>
      <c r="C24" s="245">
        <v>7081.7539999999999</v>
      </c>
      <c r="D24" s="244">
        <v>306.334</v>
      </c>
      <c r="E24" s="207">
        <v>4843.9440000000004</v>
      </c>
      <c r="F24" s="244">
        <v>4307.92</v>
      </c>
    </row>
    <row r="25" spans="1:13" s="236" customFormat="1">
      <c r="A25" s="318">
        <v>2016</v>
      </c>
      <c r="B25" s="245">
        <v>16932.487000000001</v>
      </c>
      <c r="C25" s="245">
        <v>7140.9690000000001</v>
      </c>
      <c r="D25" s="244">
        <v>270.43099999999998</v>
      </c>
      <c r="E25" s="207">
        <v>5006.8559999999998</v>
      </c>
      <c r="F25" s="244">
        <v>4514.2309999999998</v>
      </c>
    </row>
    <row r="26" spans="1:13" s="236" customFormat="1">
      <c r="A26" s="321">
        <v>2017</v>
      </c>
      <c r="B26" s="245">
        <v>16661.095000000001</v>
      </c>
      <c r="C26" s="245">
        <v>6853.8289999999997</v>
      </c>
      <c r="D26" s="244">
        <v>274.24</v>
      </c>
      <c r="E26" s="207">
        <v>5093.1080000000002</v>
      </c>
      <c r="F26" s="244">
        <v>4439.9170000000004</v>
      </c>
    </row>
    <row r="27" spans="1:13" s="236" customFormat="1">
      <c r="A27" s="451" t="s">
        <v>379</v>
      </c>
      <c r="B27" s="245">
        <v>15527.101000000001</v>
      </c>
      <c r="C27" s="245">
        <v>5914.0159999999996</v>
      </c>
      <c r="D27" s="244">
        <v>271.36500000000001</v>
      </c>
      <c r="E27" s="207">
        <v>5193.6959999999999</v>
      </c>
      <c r="F27" s="244">
        <v>4148.0240000000003</v>
      </c>
    </row>
    <row r="28" spans="1:13" s="236" customFormat="1">
      <c r="A28" s="451" t="s">
        <v>380</v>
      </c>
      <c r="B28" s="245">
        <v>14862.395</v>
      </c>
      <c r="C28" s="245">
        <v>5428.18</v>
      </c>
      <c r="D28" s="244">
        <v>244.167</v>
      </c>
      <c r="E28" s="207">
        <v>5280.8819999999996</v>
      </c>
      <c r="F28" s="244">
        <v>3909.1669999999999</v>
      </c>
    </row>
    <row r="29" spans="1:13" s="236" customFormat="1" ht="7.95" customHeight="1">
      <c r="A29" s="29"/>
      <c r="B29" s="113"/>
      <c r="C29" s="21"/>
      <c r="D29" s="242"/>
      <c r="E29" s="21"/>
      <c r="F29" s="242"/>
      <c r="G29" s="241"/>
      <c r="H29" s="241"/>
      <c r="I29" s="241"/>
      <c r="J29" s="241"/>
      <c r="K29" s="241"/>
      <c r="L29" s="241"/>
      <c r="M29" s="241"/>
    </row>
    <row r="30" spans="1:13" s="236" customFormat="1" ht="12" customHeight="1">
      <c r="A30" s="29"/>
      <c r="B30" s="593" t="s">
        <v>172</v>
      </c>
      <c r="C30" s="593"/>
      <c r="D30" s="593"/>
      <c r="E30" s="593"/>
      <c r="F30" s="593"/>
    </row>
    <row r="31" spans="1:13" s="236" customFormat="1" ht="12" customHeight="1">
      <c r="A31" s="29">
        <v>1990</v>
      </c>
      <c r="B31" s="246">
        <v>100</v>
      </c>
      <c r="C31" s="274">
        <v>52.521000000000001</v>
      </c>
      <c r="D31" s="275">
        <v>5.7670000000000003</v>
      </c>
      <c r="E31" s="273">
        <v>15.94</v>
      </c>
      <c r="F31" s="275">
        <v>25.771999999999998</v>
      </c>
    </row>
    <row r="32" spans="1:13" s="236" customFormat="1" ht="12" customHeight="1">
      <c r="A32" s="29">
        <v>2000</v>
      </c>
      <c r="B32" s="246">
        <v>100</v>
      </c>
      <c r="C32" s="274">
        <v>47.314999999999998</v>
      </c>
      <c r="D32" s="275">
        <v>2.0099999999999998</v>
      </c>
      <c r="E32" s="273">
        <v>20.991</v>
      </c>
      <c r="F32" s="275">
        <v>29.684000000000001</v>
      </c>
    </row>
    <row r="33" spans="1:6" s="236" customFormat="1" ht="12" hidden="1" customHeight="1" outlineLevel="1">
      <c r="A33" s="29">
        <v>2001</v>
      </c>
      <c r="B33" s="246">
        <v>100</v>
      </c>
      <c r="C33" s="274">
        <v>43.758000000000003</v>
      </c>
      <c r="D33" s="275">
        <v>2.0179999999999998</v>
      </c>
      <c r="E33" s="273">
        <v>20.614000000000001</v>
      </c>
      <c r="F33" s="275">
        <v>33.609000000000002</v>
      </c>
    </row>
    <row r="34" spans="1:6" s="236" customFormat="1" ht="12" hidden="1" customHeight="1" outlineLevel="1">
      <c r="A34" s="29">
        <v>2002</v>
      </c>
      <c r="B34" s="246">
        <v>100</v>
      </c>
      <c r="C34" s="274">
        <v>39.933</v>
      </c>
      <c r="D34" s="275">
        <v>2.238</v>
      </c>
      <c r="E34" s="273">
        <v>22.654</v>
      </c>
      <c r="F34" s="275">
        <v>35.174999999999997</v>
      </c>
    </row>
    <row r="35" spans="1:6" s="236" customFormat="1" ht="12" hidden="1" customHeight="1" outlineLevel="1">
      <c r="A35" s="29">
        <v>2003</v>
      </c>
      <c r="B35" s="246">
        <v>100</v>
      </c>
      <c r="C35" s="274">
        <v>40.817</v>
      </c>
      <c r="D35" s="275">
        <v>1.849</v>
      </c>
      <c r="E35" s="273">
        <v>22.141999999999999</v>
      </c>
      <c r="F35" s="275">
        <v>35.192</v>
      </c>
    </row>
    <row r="36" spans="1:6" s="236" customFormat="1" ht="12" hidden="1" customHeight="1" outlineLevel="1">
      <c r="A36" s="29">
        <v>2004</v>
      </c>
      <c r="B36" s="246">
        <v>100</v>
      </c>
      <c r="C36" s="274">
        <v>39.921999999999997</v>
      </c>
      <c r="D36" s="275">
        <v>1.8879999999999999</v>
      </c>
      <c r="E36" s="273">
        <v>23.244</v>
      </c>
      <c r="F36" s="275">
        <v>34.947000000000003</v>
      </c>
    </row>
    <row r="37" spans="1:6" s="236" customFormat="1" ht="12" hidden="1" customHeight="1" outlineLevel="1">
      <c r="A37" s="29">
        <v>2005</v>
      </c>
      <c r="B37" s="246">
        <v>100</v>
      </c>
      <c r="C37" s="274">
        <v>42.24</v>
      </c>
      <c r="D37" s="275">
        <v>1.643</v>
      </c>
      <c r="E37" s="273">
        <v>22.634</v>
      </c>
      <c r="F37" s="275">
        <v>33.482999999999997</v>
      </c>
    </row>
    <row r="38" spans="1:6" s="236" customFormat="1" hidden="1" outlineLevel="1">
      <c r="A38" s="29">
        <v>2006</v>
      </c>
      <c r="B38" s="246">
        <v>100</v>
      </c>
      <c r="C38" s="274">
        <v>41.170999999999999</v>
      </c>
      <c r="D38" s="275">
        <v>3.2909999999999999</v>
      </c>
      <c r="E38" s="273">
        <v>22.449000000000002</v>
      </c>
      <c r="F38" s="275">
        <v>33.088999999999999</v>
      </c>
    </row>
    <row r="39" spans="1:6" s="236" customFormat="1" hidden="1" outlineLevel="1">
      <c r="A39" s="29">
        <v>2007</v>
      </c>
      <c r="B39" s="246">
        <v>100</v>
      </c>
      <c r="C39" s="274">
        <v>44.816000000000003</v>
      </c>
      <c r="D39" s="275">
        <v>3.5249999999999999</v>
      </c>
      <c r="E39" s="273">
        <v>25.19</v>
      </c>
      <c r="F39" s="275">
        <v>26.469000000000001</v>
      </c>
    </row>
    <row r="40" spans="1:6" s="236" customFormat="1" hidden="1" outlineLevel="1">
      <c r="A40" s="29">
        <v>2008</v>
      </c>
      <c r="B40" s="246">
        <v>100</v>
      </c>
      <c r="C40" s="274">
        <v>41.969000000000001</v>
      </c>
      <c r="D40" s="275">
        <v>3.61</v>
      </c>
      <c r="E40" s="273">
        <v>23.821999999999999</v>
      </c>
      <c r="F40" s="275">
        <v>30.597999999999999</v>
      </c>
    </row>
    <row r="41" spans="1:6" s="236" customFormat="1" hidden="1" outlineLevel="1">
      <c r="A41" s="29">
        <v>2009</v>
      </c>
      <c r="B41" s="246">
        <v>100</v>
      </c>
      <c r="C41" s="274">
        <v>40.101999999999997</v>
      </c>
      <c r="D41" s="275">
        <v>2.9249999999999998</v>
      </c>
      <c r="E41" s="273">
        <v>23.672999999999998</v>
      </c>
      <c r="F41" s="275">
        <v>33.298999999999999</v>
      </c>
    </row>
    <row r="42" spans="1:6" s="236" customFormat="1" collapsed="1">
      <c r="A42" s="29">
        <v>2010</v>
      </c>
      <c r="B42" s="246">
        <v>100</v>
      </c>
      <c r="C42" s="274">
        <v>42.936</v>
      </c>
      <c r="D42" s="275">
        <v>2.8319999999999999</v>
      </c>
      <c r="E42" s="273">
        <v>22.315000000000001</v>
      </c>
      <c r="F42" s="275">
        <v>31.917000000000002</v>
      </c>
    </row>
    <row r="43" spans="1:6" s="236" customFormat="1" hidden="1" outlineLevel="1">
      <c r="A43" s="29">
        <v>2011</v>
      </c>
      <c r="B43" s="246">
        <v>100</v>
      </c>
      <c r="C43" s="274">
        <v>42.843000000000004</v>
      </c>
      <c r="D43" s="275">
        <v>3.2189999999999999</v>
      </c>
      <c r="E43" s="273">
        <v>25.434000000000001</v>
      </c>
      <c r="F43" s="275">
        <v>28.504000000000001</v>
      </c>
    </row>
    <row r="44" spans="1:6" s="236" customFormat="1" hidden="1" outlineLevel="1">
      <c r="A44" s="289">
        <v>2012</v>
      </c>
      <c r="B44" s="246">
        <v>100</v>
      </c>
      <c r="C44" s="274">
        <v>42.773000000000003</v>
      </c>
      <c r="D44" s="275">
        <v>2.9289999999999998</v>
      </c>
      <c r="E44" s="273">
        <v>25.454999999999998</v>
      </c>
      <c r="F44" s="275">
        <v>28.841999999999999</v>
      </c>
    </row>
    <row r="45" spans="1:6" s="236" customFormat="1" hidden="1" outlineLevel="1">
      <c r="A45" s="296">
        <v>2013</v>
      </c>
      <c r="B45" s="246">
        <v>100</v>
      </c>
      <c r="C45" s="274">
        <v>41.375</v>
      </c>
      <c r="D45" s="275">
        <v>2.4900000000000002</v>
      </c>
      <c r="E45" s="273">
        <v>25.608000000000001</v>
      </c>
      <c r="F45" s="275">
        <v>30.527000000000001</v>
      </c>
    </row>
    <row r="46" spans="1:6" s="236" customFormat="1" hidden="1" outlineLevel="1">
      <c r="A46" s="301">
        <v>2014</v>
      </c>
      <c r="B46" s="246">
        <v>100</v>
      </c>
      <c r="C46" s="274">
        <v>42.093000000000004</v>
      </c>
      <c r="D46" s="275">
        <v>1.738</v>
      </c>
      <c r="E46" s="273">
        <v>29.405000000000001</v>
      </c>
      <c r="F46" s="275">
        <v>26.763999999999999</v>
      </c>
    </row>
    <row r="47" spans="1:6" s="236" customFormat="1" hidden="1" outlineLevel="1">
      <c r="A47" s="307">
        <v>2015</v>
      </c>
      <c r="B47" s="246">
        <v>100</v>
      </c>
      <c r="C47" s="274">
        <v>42.816000000000003</v>
      </c>
      <c r="D47" s="275">
        <v>1.8520000000000001</v>
      </c>
      <c r="E47" s="273">
        <v>29.286000000000001</v>
      </c>
      <c r="F47" s="275">
        <v>26.045999999999999</v>
      </c>
    </row>
    <row r="48" spans="1:6" s="236" customFormat="1" hidden="1" outlineLevel="1">
      <c r="A48" s="318">
        <v>2016</v>
      </c>
      <c r="B48" s="246">
        <v>100</v>
      </c>
      <c r="C48" s="274">
        <v>42.173000000000002</v>
      </c>
      <c r="D48" s="275">
        <v>1.597</v>
      </c>
      <c r="E48" s="273">
        <v>29.57</v>
      </c>
      <c r="F48" s="275">
        <v>26.66</v>
      </c>
    </row>
    <row r="49" spans="1:6" s="236" customFormat="1" hidden="1" outlineLevel="1">
      <c r="A49" s="321">
        <v>2017</v>
      </c>
      <c r="B49" s="246">
        <v>100</v>
      </c>
      <c r="C49" s="274">
        <v>41.137</v>
      </c>
      <c r="D49" s="275">
        <v>1.6459999999999999</v>
      </c>
      <c r="E49" s="273">
        <v>30.568999999999999</v>
      </c>
      <c r="F49" s="275">
        <v>26.648</v>
      </c>
    </row>
    <row r="50" spans="1:6" s="236" customFormat="1" collapsed="1">
      <c r="A50" s="451" t="s">
        <v>379</v>
      </c>
      <c r="B50" s="246">
        <v>100</v>
      </c>
      <c r="C50" s="274">
        <v>38.088000000000001</v>
      </c>
      <c r="D50" s="275">
        <v>1.748</v>
      </c>
      <c r="E50" s="273">
        <v>33.448999999999998</v>
      </c>
      <c r="F50" s="275">
        <v>26.715</v>
      </c>
    </row>
    <row r="51" spans="1:6" s="236" customFormat="1">
      <c r="A51" s="451" t="s">
        <v>380</v>
      </c>
      <c r="B51" s="246">
        <v>100</v>
      </c>
      <c r="C51" s="274">
        <v>36.523000000000003</v>
      </c>
      <c r="D51" s="275">
        <v>1.643</v>
      </c>
      <c r="E51" s="273">
        <v>35.531999999999996</v>
      </c>
      <c r="F51" s="275">
        <v>26.302</v>
      </c>
    </row>
    <row r="52" spans="1:6" s="236" customFormat="1" ht="7.95" customHeight="1">
      <c r="A52" s="29"/>
      <c r="B52" s="183"/>
      <c r="C52" s="20"/>
      <c r="D52" s="108"/>
      <c r="E52" s="20"/>
      <c r="F52" s="108"/>
    </row>
    <row r="53" spans="1:6" s="236" customFormat="1">
      <c r="A53" s="29"/>
      <c r="B53" s="593" t="s">
        <v>160</v>
      </c>
      <c r="C53" s="593"/>
      <c r="D53" s="593"/>
      <c r="E53" s="593"/>
      <c r="F53" s="593"/>
    </row>
    <row r="54" spans="1:6" s="236" customFormat="1">
      <c r="A54" s="29">
        <v>2000</v>
      </c>
      <c r="B54" s="276">
        <v>-11.166</v>
      </c>
      <c r="C54" s="274">
        <v>-19.972000000000001</v>
      </c>
      <c r="D54" s="275">
        <v>-69.034000000000006</v>
      </c>
      <c r="E54" s="273">
        <v>16.983000000000001</v>
      </c>
      <c r="F54" s="275">
        <v>2.3180000000000001</v>
      </c>
    </row>
    <row r="55" spans="1:6" s="236" customFormat="1" hidden="1" outlineLevel="1">
      <c r="A55" s="29">
        <v>2001</v>
      </c>
      <c r="B55" s="276">
        <v>-9.7249999999999996</v>
      </c>
      <c r="C55" s="274">
        <v>-24.786000000000001</v>
      </c>
      <c r="D55" s="275">
        <v>-68.411000000000001</v>
      </c>
      <c r="E55" s="273">
        <v>16.748999999999999</v>
      </c>
      <c r="F55" s="275">
        <v>17.727</v>
      </c>
    </row>
    <row r="56" spans="1:6" s="236" customFormat="1" hidden="1" outlineLevel="1">
      <c r="A56" s="29">
        <v>2002</v>
      </c>
      <c r="B56" s="276">
        <v>-20.262</v>
      </c>
      <c r="C56" s="274">
        <v>-39.372999999999998</v>
      </c>
      <c r="D56" s="275">
        <v>-69.054000000000002</v>
      </c>
      <c r="E56" s="273">
        <v>13.326000000000001</v>
      </c>
      <c r="F56" s="275">
        <v>8.8279999999999994</v>
      </c>
    </row>
    <row r="57" spans="1:6" s="236" customFormat="1" hidden="1" outlineLevel="1">
      <c r="A57" s="29">
        <v>2003</v>
      </c>
      <c r="B57" s="276">
        <v>-20.297999999999998</v>
      </c>
      <c r="C57" s="274">
        <v>-38.058</v>
      </c>
      <c r="D57" s="275">
        <v>-74.447999999999993</v>
      </c>
      <c r="E57" s="273">
        <v>10.714</v>
      </c>
      <c r="F57" s="275">
        <v>8.8339999999999996</v>
      </c>
    </row>
    <row r="58" spans="1:6" s="236" customFormat="1" hidden="1" outlineLevel="1">
      <c r="A58" s="29">
        <v>2004</v>
      </c>
      <c r="B58" s="276">
        <v>-24.28</v>
      </c>
      <c r="C58" s="274">
        <v>-42.444000000000003</v>
      </c>
      <c r="D58" s="275">
        <v>-75.215000000000003</v>
      </c>
      <c r="E58" s="273">
        <v>10.416</v>
      </c>
      <c r="F58" s="275">
        <v>2.6760000000000002</v>
      </c>
    </row>
    <row r="59" spans="1:6" s="236" customFormat="1" hidden="1" outlineLevel="1">
      <c r="A59" s="29">
        <v>2005</v>
      </c>
      <c r="B59" s="276">
        <v>-24.933</v>
      </c>
      <c r="C59" s="274">
        <v>-39.627000000000002</v>
      </c>
      <c r="D59" s="275">
        <v>-78.61</v>
      </c>
      <c r="E59" s="273">
        <v>6.5940000000000003</v>
      </c>
      <c r="F59" s="275">
        <v>-2.4729999999999999</v>
      </c>
    </row>
    <row r="60" spans="1:6" s="236" customFormat="1" hidden="1" outlineLevel="1">
      <c r="A60" s="29">
        <v>2006</v>
      </c>
      <c r="B60" s="276">
        <v>-25.262</v>
      </c>
      <c r="C60" s="274">
        <v>-41.412999999999997</v>
      </c>
      <c r="D60" s="275">
        <v>-57.359000000000002</v>
      </c>
      <c r="E60" s="273">
        <v>5.2590000000000003</v>
      </c>
      <c r="F60" s="275">
        <v>-4.0439999999999996</v>
      </c>
    </row>
    <row r="61" spans="1:6" s="236" customFormat="1" hidden="1" outlineLevel="1">
      <c r="A61" s="29">
        <v>2007</v>
      </c>
      <c r="B61" s="276">
        <v>-34.484999999999999</v>
      </c>
      <c r="C61" s="274">
        <v>-44.095999999999997</v>
      </c>
      <c r="D61" s="275">
        <v>-59.957999999999998</v>
      </c>
      <c r="E61" s="273">
        <v>3.5339999999999998</v>
      </c>
      <c r="F61" s="275">
        <v>-32.713000000000001</v>
      </c>
    </row>
    <row r="62" spans="1:6" s="236" customFormat="1" hidden="1" outlineLevel="1">
      <c r="A62" s="29">
        <v>2008</v>
      </c>
      <c r="B62" s="276">
        <v>-30.82</v>
      </c>
      <c r="C62" s="274">
        <v>-44.718000000000004</v>
      </c>
      <c r="D62" s="275">
        <v>-56.697000000000003</v>
      </c>
      <c r="E62" s="273">
        <v>3.391</v>
      </c>
      <c r="F62" s="275">
        <v>-17.864999999999998</v>
      </c>
    </row>
    <row r="63" spans="1:6" s="236" customFormat="1" hidden="1" outlineLevel="1">
      <c r="A63" s="29">
        <v>2009</v>
      </c>
      <c r="B63" s="276">
        <v>-33.040999999999997</v>
      </c>
      <c r="C63" s="274">
        <v>-48.874000000000002</v>
      </c>
      <c r="D63" s="275">
        <v>-66.037999999999997</v>
      </c>
      <c r="E63" s="273">
        <v>-0.55400000000000005</v>
      </c>
      <c r="F63" s="275">
        <v>-13.486000000000001</v>
      </c>
    </row>
    <row r="64" spans="1:6" s="236" customFormat="1" collapsed="1">
      <c r="A64" s="29">
        <v>2010</v>
      </c>
      <c r="B64" s="276">
        <v>-26.456</v>
      </c>
      <c r="C64" s="274">
        <v>-39.877000000000002</v>
      </c>
      <c r="D64" s="275">
        <v>-63.883000000000003</v>
      </c>
      <c r="E64" s="273">
        <v>2.9580000000000002</v>
      </c>
      <c r="F64" s="275">
        <v>-8.9209999999999994</v>
      </c>
    </row>
    <row r="65" spans="1:8" s="236" customFormat="1" hidden="1" outlineLevel="1">
      <c r="A65" s="29">
        <v>2011</v>
      </c>
      <c r="B65" s="276">
        <v>-35.436</v>
      </c>
      <c r="C65" s="274">
        <v>-47.332999999999998</v>
      </c>
      <c r="D65" s="275">
        <v>-63.965000000000003</v>
      </c>
      <c r="E65" s="273">
        <v>3.02</v>
      </c>
      <c r="F65" s="275">
        <v>-28.591999999999999</v>
      </c>
    </row>
    <row r="66" spans="1:8" s="236" customFormat="1" hidden="1" outlineLevel="1">
      <c r="A66" s="289">
        <v>2012</v>
      </c>
      <c r="B66" s="276">
        <v>-34.887999999999998</v>
      </c>
      <c r="C66" s="274">
        <v>-46.972000000000001</v>
      </c>
      <c r="D66" s="275">
        <v>-66.929000000000002</v>
      </c>
      <c r="E66" s="273">
        <v>3.9809999999999999</v>
      </c>
      <c r="F66" s="275">
        <v>-27.132000000000001</v>
      </c>
    </row>
    <row r="67" spans="1:8" s="236" customFormat="1" hidden="1" outlineLevel="1">
      <c r="A67" s="296">
        <v>2013</v>
      </c>
      <c r="B67" s="276">
        <v>-32.179000000000002</v>
      </c>
      <c r="C67" s="274">
        <v>-46.572000000000003</v>
      </c>
      <c r="D67" s="275">
        <v>-70.722999999999999</v>
      </c>
      <c r="E67" s="273">
        <v>8.9610000000000003</v>
      </c>
      <c r="F67" s="275">
        <v>-19.666</v>
      </c>
    </row>
    <row r="68" spans="1:8" s="236" customFormat="1" hidden="1" outlineLevel="1">
      <c r="A68" s="301">
        <v>2014</v>
      </c>
      <c r="B68" s="276">
        <v>-35.804000000000002</v>
      </c>
      <c r="C68" s="274">
        <v>-48.55</v>
      </c>
      <c r="D68" s="275">
        <v>-80.658000000000001</v>
      </c>
      <c r="E68" s="273">
        <v>18.427</v>
      </c>
      <c r="F68" s="275">
        <v>-33.334000000000003</v>
      </c>
    </row>
    <row r="69" spans="1:8" s="236" customFormat="1" hidden="1" outlineLevel="1">
      <c r="A69" s="307">
        <v>2015</v>
      </c>
      <c r="B69" s="276">
        <v>-38.237000000000002</v>
      </c>
      <c r="C69" s="274">
        <v>-49.649000000000001</v>
      </c>
      <c r="D69" s="275">
        <v>-80.165999999999997</v>
      </c>
      <c r="E69" s="273">
        <v>13.478999999999999</v>
      </c>
      <c r="F69" s="275">
        <v>-37.582000000000001</v>
      </c>
    </row>
    <row r="70" spans="1:8" s="236" customFormat="1" hidden="1" outlineLevel="1">
      <c r="A70" s="318">
        <v>2016</v>
      </c>
      <c r="B70" s="276">
        <v>-36.771000000000001</v>
      </c>
      <c r="C70" s="274">
        <v>-49.228000000000002</v>
      </c>
      <c r="D70" s="275">
        <v>-82.491</v>
      </c>
      <c r="E70" s="273">
        <v>17.295999999999999</v>
      </c>
      <c r="F70" s="275">
        <v>-34.591999999999999</v>
      </c>
    </row>
    <row r="71" spans="1:8" s="236" customFormat="1" hidden="1" outlineLevel="1">
      <c r="A71" s="321">
        <v>2017</v>
      </c>
      <c r="B71" s="276">
        <v>-37.783999999999999</v>
      </c>
      <c r="C71" s="274">
        <v>-51.27</v>
      </c>
      <c r="D71" s="275">
        <v>-82.244</v>
      </c>
      <c r="E71" s="273">
        <v>19.315999999999999</v>
      </c>
      <c r="F71" s="275">
        <v>-35.668999999999997</v>
      </c>
    </row>
    <row r="72" spans="1:8" s="236" customFormat="1" collapsed="1">
      <c r="A72" s="451" t="s">
        <v>379</v>
      </c>
      <c r="B72" s="276">
        <v>-42.018999999999998</v>
      </c>
      <c r="C72" s="274">
        <v>-57.951999999999998</v>
      </c>
      <c r="D72" s="275">
        <v>-82.43</v>
      </c>
      <c r="E72" s="273">
        <v>21.672999999999998</v>
      </c>
      <c r="F72" s="275">
        <v>-39.898000000000003</v>
      </c>
    </row>
    <row r="73" spans="1:8" s="236" customFormat="1">
      <c r="A73" s="451" t="s">
        <v>380</v>
      </c>
      <c r="B73" s="276">
        <v>-44.500999999999998</v>
      </c>
      <c r="C73" s="274">
        <v>-61.405999999999999</v>
      </c>
      <c r="D73" s="275">
        <v>-84.191000000000003</v>
      </c>
      <c r="E73" s="273">
        <v>23.715</v>
      </c>
      <c r="F73" s="275">
        <v>-43.359000000000002</v>
      </c>
    </row>
    <row r="74" spans="1:8" s="236" customFormat="1" ht="7.95" customHeight="1">
      <c r="A74" s="29"/>
      <c r="B74" s="108"/>
      <c r="C74" s="20"/>
      <c r="D74" s="108"/>
      <c r="E74" s="183"/>
      <c r="F74" s="183"/>
    </row>
    <row r="75" spans="1:8" s="236" customFormat="1">
      <c r="A75" s="29"/>
      <c r="B75" s="593" t="s">
        <v>161</v>
      </c>
      <c r="C75" s="593"/>
      <c r="D75" s="593"/>
      <c r="E75" s="593"/>
      <c r="F75" s="593"/>
    </row>
    <row r="76" spans="1:8" s="236" customFormat="1" hidden="1" outlineLevel="1">
      <c r="A76" s="29">
        <v>2000</v>
      </c>
      <c r="B76" s="276">
        <v>-0.128</v>
      </c>
      <c r="C76" s="274">
        <v>1.0369999999999999</v>
      </c>
      <c r="D76" s="275">
        <v>-6.968</v>
      </c>
      <c r="E76" s="273">
        <v>-0.58199999999999996</v>
      </c>
      <c r="F76" s="275">
        <v>-1.133</v>
      </c>
    </row>
    <row r="77" spans="1:8" s="236" customFormat="1" hidden="1" outlineLevel="1">
      <c r="A77" s="29">
        <v>2001</v>
      </c>
      <c r="B77" s="276">
        <v>1.6220000000000001</v>
      </c>
      <c r="C77" s="274">
        <v>-6.016</v>
      </c>
      <c r="D77" s="275">
        <v>2.0099999999999998</v>
      </c>
      <c r="E77" s="273">
        <v>-0.2</v>
      </c>
      <c r="F77" s="275">
        <v>15.06</v>
      </c>
    </row>
    <row r="78" spans="1:8" s="236" customFormat="1" hidden="1" outlineLevel="1">
      <c r="A78" s="29">
        <v>2002</v>
      </c>
      <c r="B78" s="276">
        <v>-11.673</v>
      </c>
      <c r="C78" s="274">
        <v>-19.393999999999998</v>
      </c>
      <c r="D78" s="275">
        <v>-2.0350000000000001</v>
      </c>
      <c r="E78" s="273">
        <v>-2.9319999999999999</v>
      </c>
      <c r="F78" s="275">
        <v>-7.5590000000000002</v>
      </c>
      <c r="H78" s="119"/>
    </row>
    <row r="79" spans="1:8" s="236" customFormat="1" hidden="1" outlineLevel="1">
      <c r="A79" s="29">
        <v>2003</v>
      </c>
      <c r="B79" s="276">
        <v>-4.3999999999999997E-2</v>
      </c>
      <c r="C79" s="274">
        <v>2.169</v>
      </c>
      <c r="D79" s="275">
        <v>-17.428000000000001</v>
      </c>
      <c r="E79" s="273">
        <v>-2.3050000000000002</v>
      </c>
      <c r="F79" s="275">
        <v>5.0000000000000001E-3</v>
      </c>
    </row>
    <row r="80" spans="1:8" s="236" customFormat="1" hidden="1" outlineLevel="1">
      <c r="A80" s="29">
        <v>2004</v>
      </c>
      <c r="B80" s="276">
        <v>-4.9960000000000004</v>
      </c>
      <c r="C80" s="274">
        <v>-7.0810000000000004</v>
      </c>
      <c r="D80" s="275">
        <v>-3.0030000000000001</v>
      </c>
      <c r="E80" s="273">
        <v>-0.26800000000000002</v>
      </c>
      <c r="F80" s="275">
        <v>-5.6580000000000004</v>
      </c>
    </row>
    <row r="81" spans="1:6" s="236" customFormat="1" hidden="1" outlineLevel="1">
      <c r="A81" s="29">
        <v>2005</v>
      </c>
      <c r="B81" s="276">
        <v>-0.86199999999999999</v>
      </c>
      <c r="C81" s="274">
        <v>4.8940000000000001</v>
      </c>
      <c r="D81" s="275">
        <v>-13.699</v>
      </c>
      <c r="E81" s="273">
        <v>-3.4620000000000002</v>
      </c>
      <c r="F81" s="275">
        <v>-5.0140000000000002</v>
      </c>
    </row>
    <row r="82" spans="1:6" s="236" customFormat="1" hidden="1" outlineLevel="1">
      <c r="A82" s="29">
        <v>2006</v>
      </c>
      <c r="B82" s="276">
        <v>-0.439</v>
      </c>
      <c r="C82" s="274">
        <v>-2.9569999999999999</v>
      </c>
      <c r="D82" s="275">
        <v>99.355999999999995</v>
      </c>
      <c r="E82" s="273">
        <v>-1.252</v>
      </c>
      <c r="F82" s="275">
        <v>-1.611</v>
      </c>
    </row>
    <row r="83" spans="1:6" s="236" customFormat="1" hidden="1" outlineLevel="1">
      <c r="A83" s="29">
        <v>2007</v>
      </c>
      <c r="B83" s="276">
        <v>-12.34</v>
      </c>
      <c r="C83" s="274">
        <v>-4.58</v>
      </c>
      <c r="D83" s="275">
        <v>-6.0960000000000001</v>
      </c>
      <c r="E83" s="273">
        <v>-1.64</v>
      </c>
      <c r="F83" s="275">
        <v>-29.876999999999999</v>
      </c>
    </row>
    <row r="84" spans="1:6" s="236" customFormat="1" hidden="1" outlineLevel="1">
      <c r="A84" s="29">
        <v>2008</v>
      </c>
      <c r="B84" s="276">
        <v>5.5949999999999998</v>
      </c>
      <c r="C84" s="274">
        <v>-1.1120000000000001</v>
      </c>
      <c r="D84" s="275">
        <v>8.1440000000000001</v>
      </c>
      <c r="E84" s="273">
        <v>-0.13800000000000001</v>
      </c>
      <c r="F84" s="275">
        <v>22.065999999999999</v>
      </c>
    </row>
    <row r="85" spans="1:6" s="236" customFormat="1" hidden="1" outlineLevel="1">
      <c r="A85" s="29">
        <v>2009</v>
      </c>
      <c r="B85" s="276">
        <v>-3.2120000000000002</v>
      </c>
      <c r="C85" s="274">
        <v>-7.5170000000000003</v>
      </c>
      <c r="D85" s="275">
        <v>-21.57</v>
      </c>
      <c r="E85" s="273">
        <v>-3.8159999999999998</v>
      </c>
      <c r="F85" s="275">
        <v>5.3310000000000004</v>
      </c>
    </row>
    <row r="86" spans="1:6" s="236" customFormat="1" hidden="1" outlineLevel="1">
      <c r="A86" s="29">
        <v>2010</v>
      </c>
      <c r="B86" s="276">
        <v>9.8350000000000009</v>
      </c>
      <c r="C86" s="274">
        <v>17.596</v>
      </c>
      <c r="D86" s="275">
        <v>6.3460000000000001</v>
      </c>
      <c r="E86" s="273">
        <v>3.532</v>
      </c>
      <c r="F86" s="275">
        <v>5.2770000000000001</v>
      </c>
    </row>
    <row r="87" spans="1:6" hidden="1" outlineLevel="1">
      <c r="A87" s="29">
        <v>2011</v>
      </c>
      <c r="B87" s="276">
        <v>-12.211</v>
      </c>
      <c r="C87" s="274">
        <v>-12.401</v>
      </c>
      <c r="D87" s="275">
        <v>-0.22700000000000001</v>
      </c>
      <c r="E87" s="273">
        <v>0.06</v>
      </c>
      <c r="F87" s="275">
        <v>-21.597999999999999</v>
      </c>
    </row>
    <row r="88" spans="1:6" hidden="1" outlineLevel="1">
      <c r="A88" s="289">
        <v>2012</v>
      </c>
      <c r="B88" s="276">
        <v>0.84899999999999998</v>
      </c>
      <c r="C88" s="274">
        <v>0.68500000000000005</v>
      </c>
      <c r="D88" s="275">
        <v>-8.2260000000000009</v>
      </c>
      <c r="E88" s="273">
        <v>0.93400000000000005</v>
      </c>
      <c r="F88" s="275">
        <v>2.0449999999999999</v>
      </c>
    </row>
    <row r="89" spans="1:6" hidden="1" outlineLevel="1">
      <c r="A89" s="296">
        <v>2013</v>
      </c>
      <c r="B89" s="276">
        <v>4.1609999999999996</v>
      </c>
      <c r="C89" s="274">
        <v>0.755</v>
      </c>
      <c r="D89" s="275">
        <v>-11.474</v>
      </c>
      <c r="E89" s="273">
        <v>4.7880000000000003</v>
      </c>
      <c r="F89" s="275">
        <v>10.244999999999999</v>
      </c>
    </row>
    <row r="90" spans="1:6" hidden="1" outlineLevel="1">
      <c r="A90" s="301">
        <v>2014</v>
      </c>
      <c r="B90" s="276">
        <v>-5.3460000000000001</v>
      </c>
      <c r="C90" s="274">
        <v>-3.7029999999999998</v>
      </c>
      <c r="D90" s="275">
        <v>-33.932000000000002</v>
      </c>
      <c r="E90" s="273">
        <v>8.6880000000000006</v>
      </c>
      <c r="F90" s="275">
        <v>-17.013000000000002</v>
      </c>
    </row>
    <row r="91" spans="1:6" hidden="1" outlineLevel="1">
      <c r="A91" s="307">
        <v>2015</v>
      </c>
      <c r="B91" s="276">
        <v>-3.7890000000000001</v>
      </c>
      <c r="C91" s="274">
        <v>-2.1360000000000001</v>
      </c>
      <c r="D91" s="275">
        <v>2.54</v>
      </c>
      <c r="E91" s="273">
        <v>-4.1779999999999999</v>
      </c>
      <c r="F91" s="275">
        <v>-6.3719999999999999</v>
      </c>
    </row>
    <row r="92" spans="1:6" hidden="1" outlineLevel="1">
      <c r="A92" s="318">
        <v>2016</v>
      </c>
      <c r="B92" s="276">
        <v>2.3730000000000002</v>
      </c>
      <c r="C92" s="274">
        <v>0.83599999999999997</v>
      </c>
      <c r="D92" s="275">
        <v>-11.72</v>
      </c>
      <c r="E92" s="273">
        <v>3.363</v>
      </c>
      <c r="F92" s="275">
        <v>4.7889999999999997</v>
      </c>
    </row>
    <row r="93" spans="1:6" hidden="1" outlineLevel="1">
      <c r="A93" s="321">
        <v>2017</v>
      </c>
      <c r="B93" s="276">
        <v>-1.603</v>
      </c>
      <c r="C93" s="274">
        <v>-4.0209999999999999</v>
      </c>
      <c r="D93" s="275">
        <v>1.4079999999999999</v>
      </c>
      <c r="E93" s="273">
        <v>1.7230000000000001</v>
      </c>
      <c r="F93" s="275">
        <v>-1.6459999999999999</v>
      </c>
    </row>
    <row r="94" spans="1:6" collapsed="1">
      <c r="A94" s="451" t="s">
        <v>379</v>
      </c>
      <c r="B94" s="276">
        <v>-6.806</v>
      </c>
      <c r="C94" s="274">
        <v>-13.712</v>
      </c>
      <c r="D94" s="275">
        <v>-1.048</v>
      </c>
      <c r="E94" s="273">
        <v>1.9750000000000001</v>
      </c>
      <c r="F94" s="275">
        <v>-6.5739999999999998</v>
      </c>
    </row>
    <row r="95" spans="1:6">
      <c r="A95" s="451" t="s">
        <v>380</v>
      </c>
      <c r="B95" s="276">
        <v>-4.2809999999999997</v>
      </c>
      <c r="C95" s="274">
        <v>-8.2149999999999999</v>
      </c>
      <c r="D95" s="275">
        <v>-10.023</v>
      </c>
      <c r="E95" s="273">
        <v>1.679</v>
      </c>
      <c r="F95" s="275">
        <v>-5.758</v>
      </c>
    </row>
    <row r="96" spans="1:6">
      <c r="A96" s="89" t="s">
        <v>152</v>
      </c>
      <c r="B96" s="276"/>
      <c r="C96" s="274"/>
      <c r="D96" s="275"/>
      <c r="E96" s="273"/>
      <c r="F96" s="275"/>
    </row>
    <row r="97" spans="1:6">
      <c r="A97" s="454" t="s">
        <v>382</v>
      </c>
      <c r="B97" s="276"/>
      <c r="C97" s="274"/>
      <c r="D97" s="275"/>
      <c r="E97" s="273"/>
      <c r="F97" s="275"/>
    </row>
    <row r="98" spans="1:6" ht="8.25" customHeight="1">
      <c r="A98" s="22"/>
    </row>
    <row r="99" spans="1:6" ht="27" customHeight="1">
      <c r="A99" s="588" t="s">
        <v>344</v>
      </c>
      <c r="B99" s="588"/>
      <c r="C99" s="588"/>
      <c r="D99" s="588"/>
      <c r="E99" s="588"/>
      <c r="F99" s="588"/>
    </row>
    <row r="100" spans="1:6" ht="8.25" customHeight="1">
      <c r="A100" s="259"/>
      <c r="B100" s="57"/>
      <c r="C100" s="247"/>
      <c r="D100" s="57"/>
      <c r="E100" s="247"/>
      <c r="F100" s="57"/>
    </row>
    <row r="101" spans="1:6">
      <c r="A101" s="618" t="s">
        <v>63</v>
      </c>
      <c r="B101" s="575" t="s">
        <v>184</v>
      </c>
      <c r="C101" s="579" t="s">
        <v>185</v>
      </c>
      <c r="D101" s="579"/>
      <c r="E101" s="579"/>
      <c r="F101" s="619"/>
    </row>
    <row r="102" spans="1:6" ht="30.6">
      <c r="A102" s="618"/>
      <c r="B102" s="575"/>
      <c r="C102" s="455" t="s">
        <v>387</v>
      </c>
      <c r="D102" s="450" t="s">
        <v>391</v>
      </c>
      <c r="E102" s="383" t="s">
        <v>86</v>
      </c>
      <c r="F102" s="384" t="s">
        <v>87</v>
      </c>
    </row>
    <row r="103" spans="1:6" ht="7.5" customHeight="1">
      <c r="A103" s="60"/>
      <c r="B103" s="110"/>
      <c r="C103" s="248"/>
      <c r="D103" s="112"/>
      <c r="E103" s="248"/>
      <c r="F103" s="111"/>
    </row>
    <row r="104" spans="1:6" ht="12.6">
      <c r="A104" s="108"/>
      <c r="B104" s="593" t="s">
        <v>171</v>
      </c>
      <c r="C104" s="593"/>
      <c r="D104" s="593"/>
      <c r="E104" s="593"/>
      <c r="F104" s="593"/>
    </row>
    <row r="105" spans="1:6">
      <c r="A105" s="378">
        <v>1990</v>
      </c>
      <c r="B105" s="303">
        <v>28105.973999999998</v>
      </c>
      <c r="C105" s="304">
        <v>14444.405000000001</v>
      </c>
      <c r="D105" s="244">
        <v>1584.1469999999999</v>
      </c>
      <c r="E105" s="207">
        <v>4270.9830000000002</v>
      </c>
      <c r="F105" s="244">
        <v>7806.4390000000003</v>
      </c>
    </row>
    <row r="106" spans="1:6" s="308" customFormat="1" hidden="1" outlineLevel="1">
      <c r="A106" s="312">
        <v>1999</v>
      </c>
      <c r="B106" s="245">
        <v>24699.055</v>
      </c>
      <c r="C106" s="245">
        <v>11326.885</v>
      </c>
      <c r="D106" s="244">
        <v>529.24800000000005</v>
      </c>
      <c r="E106" s="207">
        <v>5024.7790000000005</v>
      </c>
      <c r="F106" s="244">
        <v>7818.143</v>
      </c>
    </row>
    <row r="107" spans="1:6" collapsed="1">
      <c r="A107" s="378">
        <v>2000</v>
      </c>
      <c r="B107" s="245">
        <v>24896.960999999999</v>
      </c>
      <c r="C107" s="245">
        <v>11449.331</v>
      </c>
      <c r="D107" s="244">
        <v>496.69099999999997</v>
      </c>
      <c r="E107" s="207">
        <v>4996.1350000000002</v>
      </c>
      <c r="F107" s="244">
        <v>7954.8040000000001</v>
      </c>
    </row>
    <row r="108" spans="1:6" hidden="1" outlineLevel="1">
      <c r="A108" s="378">
        <v>2001</v>
      </c>
      <c r="B108" s="245">
        <v>24116.538</v>
      </c>
      <c r="C108" s="245">
        <v>10568.377</v>
      </c>
      <c r="D108" s="244">
        <v>487.06900000000002</v>
      </c>
      <c r="E108" s="207">
        <v>4983.3980000000001</v>
      </c>
      <c r="F108" s="244">
        <v>8077.6930000000002</v>
      </c>
    </row>
    <row r="109" spans="1:6" hidden="1" outlineLevel="1">
      <c r="A109" s="378">
        <v>2002</v>
      </c>
      <c r="B109" s="245">
        <v>21584.206999999999</v>
      </c>
      <c r="C109" s="245">
        <v>8569.0079999999998</v>
      </c>
      <c r="D109" s="244">
        <v>481.39299999999997</v>
      </c>
      <c r="E109" s="207">
        <v>4837.9110000000001</v>
      </c>
      <c r="F109" s="244">
        <v>7695.8959999999997</v>
      </c>
    </row>
    <row r="110" spans="1:6" hidden="1" outlineLevel="1">
      <c r="A110" s="378">
        <v>2003</v>
      </c>
      <c r="B110" s="245">
        <v>21405.037</v>
      </c>
      <c r="C110" s="245">
        <v>8732.4989999999998</v>
      </c>
      <c r="D110" s="244">
        <v>395.31700000000001</v>
      </c>
      <c r="E110" s="207">
        <v>4725.9970000000003</v>
      </c>
      <c r="F110" s="244">
        <v>7551.2240000000002</v>
      </c>
    </row>
    <row r="111" spans="1:6" hidden="1" outlineLevel="1">
      <c r="A111" s="378">
        <v>2004</v>
      </c>
      <c r="B111" s="245">
        <v>20454.795999999998</v>
      </c>
      <c r="C111" s="245">
        <v>8159.3450000000003</v>
      </c>
      <c r="D111" s="244">
        <v>384.62799999999999</v>
      </c>
      <c r="E111" s="207">
        <v>4713.5050000000001</v>
      </c>
      <c r="F111" s="244">
        <v>7197.317</v>
      </c>
    </row>
    <row r="112" spans="1:6" hidden="1" outlineLevel="1">
      <c r="A112" s="378">
        <v>2005</v>
      </c>
      <c r="B112" s="245">
        <v>20187.37</v>
      </c>
      <c r="C112" s="245">
        <v>8527.6299999999992</v>
      </c>
      <c r="D112" s="244">
        <v>331.06599999999997</v>
      </c>
      <c r="E112" s="207">
        <v>4550.1530000000002</v>
      </c>
      <c r="F112" s="244">
        <v>6778.5209999999997</v>
      </c>
    </row>
    <row r="113" spans="1:6" hidden="1" outlineLevel="1">
      <c r="A113" s="378">
        <v>2006</v>
      </c>
      <c r="B113" s="245">
        <v>20457.259999999998</v>
      </c>
      <c r="C113" s="245">
        <v>8374.7109999999993</v>
      </c>
      <c r="D113" s="244">
        <v>668.26700000000005</v>
      </c>
      <c r="E113" s="207">
        <v>4493.8620000000001</v>
      </c>
      <c r="F113" s="244">
        <v>6920.42</v>
      </c>
    </row>
    <row r="114" spans="1:6" hidden="1" outlineLevel="1">
      <c r="A114" s="378">
        <v>2007</v>
      </c>
      <c r="B114" s="245">
        <v>18291.28</v>
      </c>
      <c r="C114" s="245">
        <v>8137.558</v>
      </c>
      <c r="D114" s="244">
        <v>637.26</v>
      </c>
      <c r="E114" s="207">
        <v>4421.0730000000003</v>
      </c>
      <c r="F114" s="244">
        <v>5095.3890000000001</v>
      </c>
    </row>
    <row r="115" spans="1:6" hidden="1" outlineLevel="1">
      <c r="A115" s="378">
        <v>2008</v>
      </c>
      <c r="B115" s="245">
        <v>19105.298999999999</v>
      </c>
      <c r="C115" s="245">
        <v>7955.9480000000003</v>
      </c>
      <c r="D115" s="244">
        <v>683.72299999999996</v>
      </c>
      <c r="E115" s="207">
        <v>4414.4610000000002</v>
      </c>
      <c r="F115" s="244">
        <v>6051.1670000000004</v>
      </c>
    </row>
    <row r="116" spans="1:6" hidden="1" outlineLevel="1">
      <c r="A116" s="378">
        <v>2009</v>
      </c>
      <c r="B116" s="245">
        <v>18314.591</v>
      </c>
      <c r="C116" s="245">
        <v>7312.9</v>
      </c>
      <c r="D116" s="244">
        <v>531.90300000000002</v>
      </c>
      <c r="E116" s="207">
        <v>4245.6260000000002</v>
      </c>
      <c r="F116" s="244">
        <v>6224.1620000000003</v>
      </c>
    </row>
    <row r="117" spans="1:6" collapsed="1">
      <c r="A117" s="378">
        <v>2010</v>
      </c>
      <c r="B117" s="245">
        <v>18771.694</v>
      </c>
      <c r="C117" s="245">
        <v>8160.6940000000004</v>
      </c>
      <c r="D117" s="244">
        <v>540.38400000000001</v>
      </c>
      <c r="E117" s="207">
        <v>4393.2280000000001</v>
      </c>
      <c r="F117" s="244">
        <v>5677.3879999999999</v>
      </c>
    </row>
    <row r="118" spans="1:6" hidden="1" outlineLevel="1">
      <c r="A118" s="378">
        <v>2011</v>
      </c>
      <c r="B118" s="245">
        <v>18150.664000000001</v>
      </c>
      <c r="C118" s="245">
        <v>7699.1130000000003</v>
      </c>
      <c r="D118" s="244">
        <v>577.58600000000001</v>
      </c>
      <c r="E118" s="207">
        <v>4399.4179999999997</v>
      </c>
      <c r="F118" s="244">
        <v>5474.5469999999996</v>
      </c>
    </row>
    <row r="119" spans="1:6" hidden="1" outlineLevel="1">
      <c r="A119" s="378">
        <v>2012</v>
      </c>
      <c r="B119" s="245">
        <v>17682.492999999999</v>
      </c>
      <c r="C119" s="245">
        <v>7547.2920000000004</v>
      </c>
      <c r="D119" s="244">
        <v>515.82100000000003</v>
      </c>
      <c r="E119" s="207">
        <v>4439.0450000000001</v>
      </c>
      <c r="F119" s="244">
        <v>5180.335</v>
      </c>
    </row>
    <row r="120" spans="1:6" hidden="1" outlineLevel="1">
      <c r="A120" s="378">
        <v>2013</v>
      </c>
      <c r="B120" s="245">
        <v>18158.465</v>
      </c>
      <c r="C120" s="245">
        <v>7513.402</v>
      </c>
      <c r="D120" s="244">
        <v>452.11599999999999</v>
      </c>
      <c r="E120" s="207">
        <v>4651.0569999999998</v>
      </c>
      <c r="F120" s="244">
        <v>5541.89</v>
      </c>
    </row>
    <row r="121" spans="1:6" hidden="1" outlineLevel="1">
      <c r="A121" s="378">
        <v>2014</v>
      </c>
      <c r="B121" s="245">
        <v>18305.433000000001</v>
      </c>
      <c r="C121" s="245">
        <v>7609.3549999999996</v>
      </c>
      <c r="D121" s="244">
        <v>310.017</v>
      </c>
      <c r="E121" s="207">
        <v>5058.2969999999996</v>
      </c>
      <c r="F121" s="244">
        <v>5327.7640000000001</v>
      </c>
    </row>
    <row r="122" spans="1:6" collapsed="1">
      <c r="A122" s="378">
        <v>2015</v>
      </c>
      <c r="B122" s="245">
        <v>17296.749</v>
      </c>
      <c r="C122" s="245">
        <v>7357.9679999999998</v>
      </c>
      <c r="D122" s="244">
        <v>313.988</v>
      </c>
      <c r="E122" s="207">
        <v>4846.0029999999997</v>
      </c>
      <c r="F122" s="244">
        <v>4778.7889999999998</v>
      </c>
    </row>
    <row r="123" spans="1:6">
      <c r="A123" s="378">
        <v>2016</v>
      </c>
      <c r="B123" s="245">
        <v>17476.05</v>
      </c>
      <c r="C123" s="245">
        <v>7357.4309999999996</v>
      </c>
      <c r="D123" s="244">
        <v>273.66800000000001</v>
      </c>
      <c r="E123" s="207">
        <v>5008.2110000000002</v>
      </c>
      <c r="F123" s="244">
        <v>4836.74</v>
      </c>
    </row>
    <row r="124" spans="1:6">
      <c r="A124" s="378">
        <v>2017</v>
      </c>
      <c r="B124" s="245">
        <v>17268.342000000001</v>
      </c>
      <c r="C124" s="245">
        <v>7082.0820000000003</v>
      </c>
      <c r="D124" s="244">
        <v>278.05900000000003</v>
      </c>
      <c r="E124" s="207">
        <v>5094.7389999999996</v>
      </c>
      <c r="F124" s="244">
        <v>4813.4610000000002</v>
      </c>
    </row>
    <row r="125" spans="1:6">
      <c r="A125" s="451" t="s">
        <v>379</v>
      </c>
      <c r="B125" s="245">
        <v>16450.289000000001</v>
      </c>
      <c r="C125" s="245">
        <v>6280.4459999999999</v>
      </c>
      <c r="D125" s="244">
        <v>276.61099999999999</v>
      </c>
      <c r="E125" s="207">
        <v>5196.2839999999997</v>
      </c>
      <c r="F125" s="244">
        <v>4696.9470000000001</v>
      </c>
    </row>
    <row r="126" spans="1:6">
      <c r="A126" s="451" t="s">
        <v>380</v>
      </c>
      <c r="B126" s="245">
        <v>15771.948</v>
      </c>
      <c r="C126" s="245">
        <v>5795.63</v>
      </c>
      <c r="D126" s="244">
        <v>249.054</v>
      </c>
      <c r="E126" s="207">
        <v>5283.5510000000004</v>
      </c>
      <c r="F126" s="244">
        <v>4443.7129999999997</v>
      </c>
    </row>
    <row r="127" spans="1:6" ht="7.5" customHeight="1">
      <c r="A127" s="378"/>
      <c r="B127" s="113"/>
      <c r="C127" s="21"/>
      <c r="D127" s="242"/>
      <c r="E127" s="21"/>
      <c r="F127" s="242"/>
    </row>
    <row r="128" spans="1:6" ht="12.6">
      <c r="A128" s="378"/>
      <c r="B128" s="593" t="s">
        <v>172</v>
      </c>
      <c r="C128" s="593"/>
      <c r="D128" s="593"/>
      <c r="E128" s="593"/>
      <c r="F128" s="593"/>
    </row>
    <row r="129" spans="1:6">
      <c r="A129" s="378">
        <v>1990</v>
      </c>
      <c r="B129" s="246">
        <v>100</v>
      </c>
      <c r="C129" s="274">
        <v>51.393000000000001</v>
      </c>
      <c r="D129" s="275">
        <v>5.6360000000000001</v>
      </c>
      <c r="E129" s="273">
        <v>15.196</v>
      </c>
      <c r="F129" s="275">
        <v>27.774999999999999</v>
      </c>
    </row>
    <row r="130" spans="1:6">
      <c r="A130" s="378">
        <v>2000</v>
      </c>
      <c r="B130" s="246">
        <v>100</v>
      </c>
      <c r="C130" s="274">
        <v>45.987000000000002</v>
      </c>
      <c r="D130" s="275">
        <v>1.9950000000000001</v>
      </c>
      <c r="E130" s="273">
        <v>20.067</v>
      </c>
      <c r="F130" s="275">
        <v>31.951000000000001</v>
      </c>
    </row>
    <row r="131" spans="1:6" hidden="1" outlineLevel="1">
      <c r="A131" s="378">
        <v>2001</v>
      </c>
      <c r="B131" s="246">
        <v>100</v>
      </c>
      <c r="C131" s="274">
        <v>43.822000000000003</v>
      </c>
      <c r="D131" s="275">
        <v>2.02</v>
      </c>
      <c r="E131" s="273">
        <v>20.664000000000001</v>
      </c>
      <c r="F131" s="275">
        <v>33.494</v>
      </c>
    </row>
    <row r="132" spans="1:6" hidden="1" outlineLevel="1">
      <c r="A132" s="378">
        <v>2002</v>
      </c>
      <c r="B132" s="246">
        <v>100</v>
      </c>
      <c r="C132" s="274">
        <v>39.700000000000003</v>
      </c>
      <c r="D132" s="275">
        <v>2.23</v>
      </c>
      <c r="E132" s="273">
        <v>22.414000000000001</v>
      </c>
      <c r="F132" s="275">
        <v>35.655000000000001</v>
      </c>
    </row>
    <row r="133" spans="1:6" hidden="1" outlineLevel="1">
      <c r="A133" s="378">
        <v>2003</v>
      </c>
      <c r="B133" s="246">
        <v>100</v>
      </c>
      <c r="C133" s="274">
        <v>40.795999999999999</v>
      </c>
      <c r="D133" s="275">
        <v>1.847</v>
      </c>
      <c r="E133" s="273">
        <v>22.079000000000001</v>
      </c>
      <c r="F133" s="275">
        <v>35.277999999999999</v>
      </c>
    </row>
    <row r="134" spans="1:6" hidden="1" outlineLevel="1">
      <c r="A134" s="378">
        <v>2004</v>
      </c>
      <c r="B134" s="246">
        <v>100</v>
      </c>
      <c r="C134" s="274">
        <v>39.89</v>
      </c>
      <c r="D134" s="275">
        <v>1.88</v>
      </c>
      <c r="E134" s="273">
        <v>23.044</v>
      </c>
      <c r="F134" s="275">
        <v>35.186</v>
      </c>
    </row>
    <row r="135" spans="1:6" hidden="1" outlineLevel="1">
      <c r="A135" s="378">
        <v>2005</v>
      </c>
      <c r="B135" s="246">
        <v>100</v>
      </c>
      <c r="C135" s="274">
        <v>42.241999999999997</v>
      </c>
      <c r="D135" s="275">
        <v>1.64</v>
      </c>
      <c r="E135" s="273">
        <v>22.54</v>
      </c>
      <c r="F135" s="275">
        <v>33.578000000000003</v>
      </c>
    </row>
    <row r="136" spans="1:6" hidden="1" outlineLevel="1">
      <c r="A136" s="378">
        <v>2006</v>
      </c>
      <c r="B136" s="246">
        <v>100</v>
      </c>
      <c r="C136" s="274">
        <v>40.938000000000002</v>
      </c>
      <c r="D136" s="275">
        <v>3.2669999999999999</v>
      </c>
      <c r="E136" s="273">
        <v>21.966999999999999</v>
      </c>
      <c r="F136" s="275">
        <v>33.829000000000001</v>
      </c>
    </row>
    <row r="137" spans="1:6" hidden="1" outlineLevel="1">
      <c r="A137" s="378">
        <v>2007</v>
      </c>
      <c r="B137" s="246">
        <v>100</v>
      </c>
      <c r="C137" s="274">
        <v>44.488999999999997</v>
      </c>
      <c r="D137" s="275">
        <v>3.484</v>
      </c>
      <c r="E137" s="273">
        <v>24.17</v>
      </c>
      <c r="F137" s="275">
        <v>27.856999999999999</v>
      </c>
    </row>
    <row r="138" spans="1:6" hidden="1" outlineLevel="1">
      <c r="A138" s="378">
        <v>2008</v>
      </c>
      <c r="B138" s="246">
        <v>100</v>
      </c>
      <c r="C138" s="274">
        <v>41.643000000000001</v>
      </c>
      <c r="D138" s="275">
        <v>3.5790000000000002</v>
      </c>
      <c r="E138" s="273">
        <v>23.106000000000002</v>
      </c>
      <c r="F138" s="275">
        <v>31.672999999999998</v>
      </c>
    </row>
    <row r="139" spans="1:6" hidden="1" outlineLevel="1">
      <c r="A139" s="378">
        <v>2009</v>
      </c>
      <c r="B139" s="246">
        <v>100</v>
      </c>
      <c r="C139" s="274">
        <v>39.929000000000002</v>
      </c>
      <c r="D139" s="275">
        <v>2.9039999999999999</v>
      </c>
      <c r="E139" s="273">
        <v>23.181999999999999</v>
      </c>
      <c r="F139" s="275">
        <v>33.984999999999999</v>
      </c>
    </row>
    <row r="140" spans="1:6" collapsed="1">
      <c r="A140" s="378">
        <v>2010</v>
      </c>
      <c r="B140" s="246">
        <v>100</v>
      </c>
      <c r="C140" s="274">
        <v>43.472999999999999</v>
      </c>
      <c r="D140" s="275">
        <v>2.879</v>
      </c>
      <c r="E140" s="273">
        <v>23.402999999999999</v>
      </c>
      <c r="F140" s="275">
        <v>30.244</v>
      </c>
    </row>
    <row r="141" spans="1:6" hidden="1" outlineLevel="1">
      <c r="A141" s="378">
        <v>2011</v>
      </c>
      <c r="B141" s="246">
        <v>100</v>
      </c>
      <c r="C141" s="274">
        <v>42.417999999999999</v>
      </c>
      <c r="D141" s="275">
        <v>3.1819999999999999</v>
      </c>
      <c r="E141" s="273">
        <v>24.238</v>
      </c>
      <c r="F141" s="275">
        <v>30.161999999999999</v>
      </c>
    </row>
    <row r="142" spans="1:6" hidden="1" outlineLevel="1">
      <c r="A142" s="378">
        <v>2012</v>
      </c>
      <c r="B142" s="246">
        <v>100</v>
      </c>
      <c r="C142" s="274">
        <v>42.682000000000002</v>
      </c>
      <c r="D142" s="275">
        <v>2.9169999999999998</v>
      </c>
      <c r="E142" s="273">
        <v>25.103999999999999</v>
      </c>
      <c r="F142" s="275">
        <v>29.295999999999999</v>
      </c>
    </row>
    <row r="143" spans="1:6" hidden="1" outlineLevel="1">
      <c r="A143" s="378">
        <v>2013</v>
      </c>
      <c r="B143" s="246">
        <v>100</v>
      </c>
      <c r="C143" s="274">
        <v>41.377000000000002</v>
      </c>
      <c r="D143" s="275">
        <v>2.4900000000000002</v>
      </c>
      <c r="E143" s="273">
        <v>25.614000000000001</v>
      </c>
      <c r="F143" s="275">
        <v>30.52</v>
      </c>
    </row>
    <row r="144" spans="1:6" hidden="1" outlineLevel="1">
      <c r="A144" s="378">
        <v>2014</v>
      </c>
      <c r="B144" s="246">
        <v>100</v>
      </c>
      <c r="C144" s="274">
        <v>41.569000000000003</v>
      </c>
      <c r="D144" s="275">
        <v>1.694</v>
      </c>
      <c r="E144" s="273">
        <v>27.632999999999999</v>
      </c>
      <c r="F144" s="275">
        <v>29.105</v>
      </c>
    </row>
    <row r="145" spans="1:6" hidden="1" outlineLevel="1">
      <c r="A145" s="378">
        <v>2015</v>
      </c>
      <c r="B145" s="246">
        <v>100</v>
      </c>
      <c r="C145" s="274">
        <v>42.54</v>
      </c>
      <c r="D145" s="275">
        <v>1.8149999999999999</v>
      </c>
      <c r="E145" s="273">
        <v>28.016999999999999</v>
      </c>
      <c r="F145" s="275">
        <v>27.628</v>
      </c>
    </row>
    <row r="146" spans="1:6" hidden="1" outlineLevel="1">
      <c r="A146" s="378">
        <v>2016</v>
      </c>
      <c r="B146" s="246">
        <v>100</v>
      </c>
      <c r="C146" s="274">
        <v>42.1</v>
      </c>
      <c r="D146" s="275">
        <v>1.5660000000000001</v>
      </c>
      <c r="E146" s="273">
        <v>28.658000000000001</v>
      </c>
      <c r="F146" s="275">
        <v>27.675999999999998</v>
      </c>
    </row>
    <row r="147" spans="1:6" hidden="1" outlineLevel="1">
      <c r="A147" s="378">
        <v>2017</v>
      </c>
      <c r="B147" s="246">
        <v>100</v>
      </c>
      <c r="C147" s="274">
        <v>41.012</v>
      </c>
      <c r="D147" s="275">
        <v>1.61</v>
      </c>
      <c r="E147" s="273">
        <v>29.503</v>
      </c>
      <c r="F147" s="275">
        <v>27.873999999999999</v>
      </c>
    </row>
    <row r="148" spans="1:6" collapsed="1">
      <c r="A148" s="451" t="s">
        <v>379</v>
      </c>
      <c r="B148" s="246">
        <v>100</v>
      </c>
      <c r="C148" s="274">
        <v>38.177999999999997</v>
      </c>
      <c r="D148" s="275">
        <v>1.681</v>
      </c>
      <c r="E148" s="273">
        <v>31.588000000000001</v>
      </c>
      <c r="F148" s="275">
        <v>28.552</v>
      </c>
    </row>
    <row r="149" spans="1:6">
      <c r="A149" s="451" t="s">
        <v>380</v>
      </c>
      <c r="B149" s="246">
        <v>100</v>
      </c>
      <c r="C149" s="274">
        <v>36.746000000000002</v>
      </c>
      <c r="D149" s="275">
        <v>1.579</v>
      </c>
      <c r="E149" s="273">
        <v>33.5</v>
      </c>
      <c r="F149" s="275">
        <v>28.175000000000001</v>
      </c>
    </row>
    <row r="150" spans="1:6" ht="7.5" customHeight="1">
      <c r="A150" s="378"/>
      <c r="B150" s="183"/>
      <c r="C150" s="20"/>
      <c r="D150" s="108"/>
      <c r="E150" s="20"/>
      <c r="F150" s="108"/>
    </row>
    <row r="151" spans="1:6">
      <c r="A151" s="378"/>
      <c r="B151" s="593" t="s">
        <v>160</v>
      </c>
      <c r="C151" s="593"/>
      <c r="D151" s="593"/>
      <c r="E151" s="593"/>
      <c r="F151" s="593"/>
    </row>
    <row r="152" spans="1:6">
      <c r="A152" s="378">
        <v>2000</v>
      </c>
      <c r="B152" s="276">
        <v>-11.417999999999999</v>
      </c>
      <c r="C152" s="274">
        <v>-20.734999999999999</v>
      </c>
      <c r="D152" s="275">
        <v>-68.646000000000001</v>
      </c>
      <c r="E152" s="273">
        <v>16.978999999999999</v>
      </c>
      <c r="F152" s="275">
        <v>1.901</v>
      </c>
    </row>
    <row r="153" spans="1:6" hidden="1" outlineLevel="1">
      <c r="A153" s="378">
        <v>2001</v>
      </c>
      <c r="B153" s="276">
        <v>-14.194000000000001</v>
      </c>
      <c r="C153" s="274">
        <v>-26.834</v>
      </c>
      <c r="D153" s="275">
        <v>-69.254000000000005</v>
      </c>
      <c r="E153" s="273">
        <v>16.68</v>
      </c>
      <c r="F153" s="275">
        <v>3.4750000000000001</v>
      </c>
    </row>
    <row r="154" spans="1:6" hidden="1" outlineLevel="1">
      <c r="A154" s="378">
        <v>2002</v>
      </c>
      <c r="B154" s="276">
        <v>-23.204000000000001</v>
      </c>
      <c r="C154" s="274">
        <v>-40.676000000000002</v>
      </c>
      <c r="D154" s="275">
        <v>-69.611999999999995</v>
      </c>
      <c r="E154" s="273">
        <v>13.273999999999999</v>
      </c>
      <c r="F154" s="275">
        <v>-1.4159999999999999</v>
      </c>
    </row>
    <row r="155" spans="1:6" hidden="1" outlineLevel="1">
      <c r="A155" s="378">
        <v>2003</v>
      </c>
      <c r="B155" s="276">
        <v>-23.841999999999999</v>
      </c>
      <c r="C155" s="274">
        <v>-39.543999999999997</v>
      </c>
      <c r="D155" s="275">
        <v>-75.045000000000002</v>
      </c>
      <c r="E155" s="273">
        <v>10.654</v>
      </c>
      <c r="F155" s="275">
        <v>-3.2690000000000001</v>
      </c>
    </row>
    <row r="156" spans="1:6" hidden="1" outlineLevel="1">
      <c r="A156" s="378">
        <v>2004</v>
      </c>
      <c r="B156" s="276">
        <v>-27.222999999999999</v>
      </c>
      <c r="C156" s="274">
        <v>-43.512</v>
      </c>
      <c r="D156" s="275">
        <v>-75.72</v>
      </c>
      <c r="E156" s="273">
        <v>10.361000000000001</v>
      </c>
      <c r="F156" s="275">
        <v>-7.8029999999999999</v>
      </c>
    </row>
    <row r="157" spans="1:6" hidden="1" outlineLevel="1">
      <c r="A157" s="378">
        <v>2005</v>
      </c>
      <c r="B157" s="276">
        <v>-28.173999999999999</v>
      </c>
      <c r="C157" s="274">
        <v>-40.962000000000003</v>
      </c>
      <c r="D157" s="275">
        <v>-79.100999999999999</v>
      </c>
      <c r="E157" s="273">
        <v>6.5359999999999996</v>
      </c>
      <c r="F157" s="275">
        <v>-13.167999999999999</v>
      </c>
    </row>
    <row r="158" spans="1:6" hidden="1" outlineLevel="1">
      <c r="A158" s="378">
        <v>2006</v>
      </c>
      <c r="B158" s="276">
        <v>-27.213999999999999</v>
      </c>
      <c r="C158" s="274">
        <v>-42.021000000000001</v>
      </c>
      <c r="D158" s="275">
        <v>-57.814999999999998</v>
      </c>
      <c r="E158" s="273">
        <v>5.218</v>
      </c>
      <c r="F158" s="275">
        <v>-11.35</v>
      </c>
    </row>
    <row r="159" spans="1:6" hidden="1" outlineLevel="1">
      <c r="A159" s="378">
        <v>2007</v>
      </c>
      <c r="B159" s="276">
        <v>-34.92</v>
      </c>
      <c r="C159" s="274">
        <v>-43.662999999999997</v>
      </c>
      <c r="D159" s="275">
        <v>-59.773000000000003</v>
      </c>
      <c r="E159" s="273">
        <v>3.5139999999999998</v>
      </c>
      <c r="F159" s="275">
        <v>-34.728000000000002</v>
      </c>
    </row>
    <row r="160" spans="1:6" hidden="1" outlineLevel="1">
      <c r="A160" s="378">
        <v>2008</v>
      </c>
      <c r="B160" s="276">
        <v>-32.024000000000001</v>
      </c>
      <c r="C160" s="274">
        <v>-44.92</v>
      </c>
      <c r="D160" s="275">
        <v>-56.84</v>
      </c>
      <c r="E160" s="273">
        <v>3.359</v>
      </c>
      <c r="F160" s="275">
        <v>-22.484999999999999</v>
      </c>
    </row>
    <row r="161" spans="1:6" hidden="1" outlineLevel="1">
      <c r="A161" s="378">
        <v>2009</v>
      </c>
      <c r="B161" s="276">
        <v>-34.837000000000003</v>
      </c>
      <c r="C161" s="274">
        <v>-49.372</v>
      </c>
      <c r="D161" s="275">
        <v>-66.423000000000002</v>
      </c>
      <c r="E161" s="273">
        <v>-0.59399999999999997</v>
      </c>
      <c r="F161" s="275">
        <v>-20.268999999999998</v>
      </c>
    </row>
    <row r="162" spans="1:6" collapsed="1">
      <c r="A162" s="378">
        <v>2010</v>
      </c>
      <c r="B162" s="276">
        <v>-33.210999999999999</v>
      </c>
      <c r="C162" s="274">
        <v>-43.503</v>
      </c>
      <c r="D162" s="275">
        <v>-65.888000000000005</v>
      </c>
      <c r="E162" s="273">
        <v>2.8620000000000001</v>
      </c>
      <c r="F162" s="275">
        <v>-27.273</v>
      </c>
    </row>
    <row r="163" spans="1:6" hidden="1" outlineLevel="1">
      <c r="A163" s="378">
        <v>2011</v>
      </c>
      <c r="B163" s="276">
        <v>-35.420999999999999</v>
      </c>
      <c r="C163" s="274">
        <v>-46.698</v>
      </c>
      <c r="D163" s="275">
        <v>-63.54</v>
      </c>
      <c r="E163" s="273">
        <v>3.0070000000000001</v>
      </c>
      <c r="F163" s="275">
        <v>-29.870999999999999</v>
      </c>
    </row>
    <row r="164" spans="1:6" hidden="1" outlineLevel="1">
      <c r="A164" s="378">
        <v>2012</v>
      </c>
      <c r="B164" s="276">
        <v>-37.085999999999999</v>
      </c>
      <c r="C164" s="274">
        <v>-47.749000000000002</v>
      </c>
      <c r="D164" s="275">
        <v>-67.438999999999993</v>
      </c>
      <c r="E164" s="273">
        <v>3.9350000000000001</v>
      </c>
      <c r="F164" s="275">
        <v>-33.64</v>
      </c>
    </row>
    <row r="165" spans="1:6" hidden="1" outlineLevel="1">
      <c r="A165" s="378">
        <v>2013</v>
      </c>
      <c r="B165" s="276">
        <v>-35.393000000000001</v>
      </c>
      <c r="C165" s="274">
        <v>-47.984000000000002</v>
      </c>
      <c r="D165" s="275">
        <v>-71.459999999999994</v>
      </c>
      <c r="E165" s="273">
        <v>8.8989999999999991</v>
      </c>
      <c r="F165" s="275">
        <v>-29.009</v>
      </c>
    </row>
    <row r="166" spans="1:6" hidden="1" outlineLevel="1">
      <c r="A166" s="378">
        <v>2014</v>
      </c>
      <c r="B166" s="276">
        <v>-34.869999999999997</v>
      </c>
      <c r="C166" s="274">
        <v>-47.32</v>
      </c>
      <c r="D166" s="275">
        <v>-80.430000000000007</v>
      </c>
      <c r="E166" s="273">
        <v>18.434000000000001</v>
      </c>
      <c r="F166" s="275">
        <v>-31.751999999999999</v>
      </c>
    </row>
    <row r="167" spans="1:6" hidden="1" outlineLevel="1">
      <c r="A167" s="378">
        <v>2015</v>
      </c>
      <c r="B167" s="276">
        <v>-38.459000000000003</v>
      </c>
      <c r="C167" s="274">
        <v>-49.06</v>
      </c>
      <c r="D167" s="275">
        <v>-80.179000000000002</v>
      </c>
      <c r="E167" s="273">
        <v>13.462999999999999</v>
      </c>
      <c r="F167" s="275">
        <v>-38.783999999999999</v>
      </c>
    </row>
    <row r="168" spans="1:6" hidden="1" outlineLevel="1">
      <c r="A168" s="378">
        <v>2016</v>
      </c>
      <c r="B168" s="276">
        <v>-37.820999999999998</v>
      </c>
      <c r="C168" s="274">
        <v>-49.064</v>
      </c>
      <c r="D168" s="275">
        <v>-82.724999999999994</v>
      </c>
      <c r="E168" s="273">
        <v>17.260999999999999</v>
      </c>
      <c r="F168" s="275">
        <v>-38.042000000000002</v>
      </c>
    </row>
    <row r="169" spans="1:6" hidden="1" outlineLevel="1">
      <c r="A169" s="378">
        <v>2017</v>
      </c>
      <c r="B169" s="276">
        <v>-38.56</v>
      </c>
      <c r="C169" s="274">
        <v>-50.97</v>
      </c>
      <c r="D169" s="275">
        <v>-82.447000000000003</v>
      </c>
      <c r="E169" s="273">
        <v>19.286999999999999</v>
      </c>
      <c r="F169" s="275">
        <v>-38.340000000000003</v>
      </c>
    </row>
    <row r="170" spans="1:6" collapsed="1">
      <c r="A170" s="451" t="s">
        <v>379</v>
      </c>
      <c r="B170" s="276">
        <v>-41.47</v>
      </c>
      <c r="C170" s="274">
        <v>-56.52</v>
      </c>
      <c r="D170" s="275">
        <v>-82.539000000000001</v>
      </c>
      <c r="E170" s="273">
        <v>21.664999999999999</v>
      </c>
      <c r="F170" s="275">
        <v>-39.832000000000001</v>
      </c>
    </row>
    <row r="171" spans="1:6">
      <c r="A171" s="451" t="s">
        <v>380</v>
      </c>
      <c r="B171" s="276">
        <v>-43.884</v>
      </c>
      <c r="C171" s="274">
        <v>-59.875999999999998</v>
      </c>
      <c r="D171" s="275">
        <v>-84.278000000000006</v>
      </c>
      <c r="E171" s="273">
        <v>23.707999999999998</v>
      </c>
      <c r="F171" s="275">
        <v>-43.076000000000001</v>
      </c>
    </row>
    <row r="172" spans="1:6" ht="7.5" customHeight="1">
      <c r="A172" s="378"/>
      <c r="B172" s="108"/>
      <c r="C172" s="20"/>
      <c r="D172" s="108"/>
      <c r="E172" s="183"/>
      <c r="F172" s="183"/>
    </row>
    <row r="173" spans="1:6">
      <c r="A173" s="378"/>
      <c r="B173" s="593" t="s">
        <v>161</v>
      </c>
      <c r="C173" s="593"/>
      <c r="D173" s="593"/>
      <c r="E173" s="593"/>
      <c r="F173" s="593"/>
    </row>
    <row r="174" spans="1:6" hidden="1" outlineLevel="1">
      <c r="A174" s="378">
        <v>2000</v>
      </c>
      <c r="B174" s="276">
        <v>0.80100000000000005</v>
      </c>
      <c r="C174" s="274">
        <v>1.081</v>
      </c>
      <c r="D174" s="275">
        <v>-6.1520000000000001</v>
      </c>
      <c r="E174" s="273">
        <v>-0.56999999999999995</v>
      </c>
      <c r="F174" s="275">
        <v>1.748</v>
      </c>
    </row>
    <row r="175" spans="1:6" hidden="1" outlineLevel="1">
      <c r="A175" s="378">
        <v>2001</v>
      </c>
      <c r="B175" s="276">
        <v>-3.1349999999999998</v>
      </c>
      <c r="C175" s="274">
        <v>-7.694</v>
      </c>
      <c r="D175" s="275">
        <v>-1.9370000000000001</v>
      </c>
      <c r="E175" s="273">
        <v>-0.255</v>
      </c>
      <c r="F175" s="275">
        <v>1.5449999999999999</v>
      </c>
    </row>
    <row r="176" spans="1:6" hidden="1" outlineLevel="1">
      <c r="A176" s="378">
        <v>2002</v>
      </c>
      <c r="B176" s="276">
        <v>-10.5</v>
      </c>
      <c r="C176" s="274">
        <v>-18.917999999999999</v>
      </c>
      <c r="D176" s="275">
        <v>-1.165</v>
      </c>
      <c r="E176" s="273">
        <v>-2.919</v>
      </c>
      <c r="F176" s="275">
        <v>-4.7270000000000003</v>
      </c>
    </row>
    <row r="177" spans="1:6" hidden="1" outlineLevel="1">
      <c r="A177" s="378">
        <v>2003</v>
      </c>
      <c r="B177" s="276">
        <v>-0.83</v>
      </c>
      <c r="C177" s="274">
        <v>1.9079999999999999</v>
      </c>
      <c r="D177" s="275">
        <v>-17.881</v>
      </c>
      <c r="E177" s="273">
        <v>-2.3130000000000002</v>
      </c>
      <c r="F177" s="275">
        <v>-1.88</v>
      </c>
    </row>
    <row r="178" spans="1:6" hidden="1" outlineLevel="1">
      <c r="A178" s="378">
        <v>2004</v>
      </c>
      <c r="B178" s="276">
        <v>-4.4390000000000001</v>
      </c>
      <c r="C178" s="274">
        <v>-6.5629999999999997</v>
      </c>
      <c r="D178" s="275">
        <v>-2.7040000000000002</v>
      </c>
      <c r="E178" s="273">
        <v>-0.26400000000000001</v>
      </c>
      <c r="F178" s="275">
        <v>-4.6870000000000003</v>
      </c>
    </row>
    <row r="179" spans="1:6" hidden="1" outlineLevel="1">
      <c r="A179" s="378">
        <v>2005</v>
      </c>
      <c r="B179" s="276">
        <v>-1.3069999999999999</v>
      </c>
      <c r="C179" s="274">
        <v>4.5140000000000002</v>
      </c>
      <c r="D179" s="275">
        <v>-13.926</v>
      </c>
      <c r="E179" s="273">
        <v>-3.4660000000000002</v>
      </c>
      <c r="F179" s="275">
        <v>-5.819</v>
      </c>
    </row>
    <row r="180" spans="1:6" hidden="1" outlineLevel="1">
      <c r="A180" s="378">
        <v>2006</v>
      </c>
      <c r="B180" s="276">
        <v>1.337</v>
      </c>
      <c r="C180" s="274">
        <v>-1.7929999999999999</v>
      </c>
      <c r="D180" s="275">
        <v>101.85299999999999</v>
      </c>
      <c r="E180" s="273">
        <v>-1.2370000000000001</v>
      </c>
      <c r="F180" s="275">
        <v>2.093</v>
      </c>
    </row>
    <row r="181" spans="1:6" hidden="1" outlineLevel="1">
      <c r="A181" s="378">
        <v>2007</v>
      </c>
      <c r="B181" s="276">
        <v>-10.587999999999999</v>
      </c>
      <c r="C181" s="274">
        <v>-2.8319999999999999</v>
      </c>
      <c r="D181" s="275">
        <v>-4.6399999999999997</v>
      </c>
      <c r="E181" s="273">
        <v>-1.62</v>
      </c>
      <c r="F181" s="275">
        <v>-26.372</v>
      </c>
    </row>
    <row r="182" spans="1:6" hidden="1" outlineLevel="1">
      <c r="A182" s="378">
        <v>2008</v>
      </c>
      <c r="B182" s="276">
        <v>4.45</v>
      </c>
      <c r="C182" s="274">
        <v>-2.2320000000000002</v>
      </c>
      <c r="D182" s="275">
        <v>7.2910000000000004</v>
      </c>
      <c r="E182" s="273">
        <v>-0.15</v>
      </c>
      <c r="F182" s="275">
        <v>18.757999999999999</v>
      </c>
    </row>
    <row r="183" spans="1:6" hidden="1" outlineLevel="1">
      <c r="A183" s="378">
        <v>2009</v>
      </c>
      <c r="B183" s="276">
        <v>-4.1390000000000002</v>
      </c>
      <c r="C183" s="274">
        <v>-8.0830000000000002</v>
      </c>
      <c r="D183" s="275">
        <v>-22.204999999999998</v>
      </c>
      <c r="E183" s="273">
        <v>-3.8250000000000002</v>
      </c>
      <c r="F183" s="275">
        <v>2.859</v>
      </c>
    </row>
    <row r="184" spans="1:6" hidden="1" outlineLevel="1">
      <c r="A184" s="378">
        <v>2010</v>
      </c>
      <c r="B184" s="276">
        <v>2.496</v>
      </c>
      <c r="C184" s="274">
        <v>11.593</v>
      </c>
      <c r="D184" s="275">
        <v>1.5940000000000001</v>
      </c>
      <c r="E184" s="273">
        <v>3.4769999999999999</v>
      </c>
      <c r="F184" s="275">
        <v>-8.7850000000000001</v>
      </c>
    </row>
    <row r="185" spans="1:6" hidden="1" outlineLevel="1">
      <c r="A185" s="378">
        <v>2011</v>
      </c>
      <c r="B185" s="276">
        <v>-3.3079999999999998</v>
      </c>
      <c r="C185" s="274">
        <v>-5.6559999999999997</v>
      </c>
      <c r="D185" s="275">
        <v>6.8840000000000003</v>
      </c>
      <c r="E185" s="273">
        <v>0.14099999999999999</v>
      </c>
      <c r="F185" s="275">
        <v>-3.573</v>
      </c>
    </row>
    <row r="186" spans="1:6" hidden="1" outlineLevel="1">
      <c r="A186" s="378">
        <v>2012</v>
      </c>
      <c r="B186" s="276">
        <v>-2.5790000000000002</v>
      </c>
      <c r="C186" s="274">
        <v>-1.972</v>
      </c>
      <c r="D186" s="275">
        <v>-10.694000000000001</v>
      </c>
      <c r="E186" s="273">
        <v>0.90100000000000002</v>
      </c>
      <c r="F186" s="275">
        <v>-5.3739999999999997</v>
      </c>
    </row>
    <row r="187" spans="1:6" hidden="1" outlineLevel="1">
      <c r="A187" s="378">
        <v>2013</v>
      </c>
      <c r="B187" s="276">
        <v>2.6920000000000002</v>
      </c>
      <c r="C187" s="274">
        <v>-0.44900000000000001</v>
      </c>
      <c r="D187" s="275">
        <v>-12.35</v>
      </c>
      <c r="E187" s="273">
        <v>4.7759999999999998</v>
      </c>
      <c r="F187" s="275">
        <v>6.9790000000000001</v>
      </c>
    </row>
    <row r="188" spans="1:6" hidden="1" outlineLevel="1">
      <c r="A188" s="378">
        <v>2014</v>
      </c>
      <c r="B188" s="276">
        <v>0.80900000000000005</v>
      </c>
      <c r="C188" s="274">
        <v>1.2769999999999999</v>
      </c>
      <c r="D188" s="275">
        <v>-31.43</v>
      </c>
      <c r="E188" s="273">
        <v>8.7560000000000002</v>
      </c>
      <c r="F188" s="275">
        <v>-3.8639999999999999</v>
      </c>
    </row>
    <row r="189" spans="1:6" hidden="1" outlineLevel="1">
      <c r="A189" s="378">
        <v>2015</v>
      </c>
      <c r="B189" s="276">
        <v>-5.51</v>
      </c>
      <c r="C189" s="274">
        <v>-3.3039999999999998</v>
      </c>
      <c r="D189" s="275">
        <v>1.2809999999999999</v>
      </c>
      <c r="E189" s="273">
        <v>-4.1970000000000001</v>
      </c>
      <c r="F189" s="275">
        <v>-10.304</v>
      </c>
    </row>
    <row r="190" spans="1:6" hidden="1" outlineLevel="1">
      <c r="A190" s="378">
        <v>2016</v>
      </c>
      <c r="B190" s="276">
        <v>1.0369999999999999</v>
      </c>
      <c r="C190" s="274">
        <v>-7.0000000000000001E-3</v>
      </c>
      <c r="D190" s="275">
        <v>-12.840999999999999</v>
      </c>
      <c r="E190" s="273">
        <v>3.347</v>
      </c>
      <c r="F190" s="275">
        <v>1.2130000000000001</v>
      </c>
    </row>
    <row r="191" spans="1:6" hidden="1" outlineLevel="1">
      <c r="A191" s="378">
        <v>2017</v>
      </c>
      <c r="B191" s="276">
        <v>-1.1890000000000001</v>
      </c>
      <c r="C191" s="274">
        <v>-3.742</v>
      </c>
      <c r="D191" s="275">
        <v>1.6040000000000001</v>
      </c>
      <c r="E191" s="273">
        <v>1.728</v>
      </c>
      <c r="F191" s="275">
        <v>-0.48099999999999998</v>
      </c>
    </row>
    <row r="192" spans="1:6" collapsed="1">
      <c r="A192" s="451" t="s">
        <v>379</v>
      </c>
      <c r="B192" s="276">
        <v>-4.7370000000000001</v>
      </c>
      <c r="C192" s="274">
        <v>-11.319000000000001</v>
      </c>
      <c r="D192" s="275">
        <v>-0.52100000000000002</v>
      </c>
      <c r="E192" s="273">
        <v>1.9930000000000001</v>
      </c>
      <c r="F192" s="275">
        <v>-2.4209999999999998</v>
      </c>
    </row>
    <row r="193" spans="1:6">
      <c r="A193" s="451" t="s">
        <v>380</v>
      </c>
      <c r="B193" s="276">
        <v>-4.1239999999999997</v>
      </c>
      <c r="C193" s="274">
        <v>-7.7190000000000003</v>
      </c>
      <c r="D193" s="275">
        <v>-9.9619999999999997</v>
      </c>
      <c r="E193" s="273">
        <v>1.679</v>
      </c>
      <c r="F193" s="275">
        <v>-5.391</v>
      </c>
    </row>
    <row r="194" spans="1:6">
      <c r="A194" s="89" t="s">
        <v>152</v>
      </c>
    </row>
    <row r="195" spans="1:6">
      <c r="A195" s="454" t="s">
        <v>382</v>
      </c>
    </row>
  </sheetData>
  <mergeCells count="16">
    <mergeCell ref="A1:F1"/>
    <mergeCell ref="B3:B4"/>
    <mergeCell ref="B53:F53"/>
    <mergeCell ref="B75:F75"/>
    <mergeCell ref="A3:A4"/>
    <mergeCell ref="B6:F6"/>
    <mergeCell ref="B30:F30"/>
    <mergeCell ref="C3:F3"/>
    <mergeCell ref="B151:F151"/>
    <mergeCell ref="B173:F173"/>
    <mergeCell ref="A99:F99"/>
    <mergeCell ref="A101:A102"/>
    <mergeCell ref="B101:B102"/>
    <mergeCell ref="C101:F101"/>
    <mergeCell ref="B104:F104"/>
    <mergeCell ref="B128:F128"/>
  </mergeCells>
  <phoneticPr fontId="6" type="noConversion"/>
  <hyperlinks>
    <hyperlink ref="A1:F1" location="Inhaltsverzeichnis!C31" display="2.15 CO2-Emissionen aus dem Primärenergieverbrauch (Quellenbilanz) nach Sektoren in Berlin 2018"/>
    <hyperlink ref="A99:F99" location="Inhaltsverzeichnis!C32" display="2.16 CO2-Emissionen aus dem Primärenergieverbrauch (Quellenbilanz) nach Sektore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24" customWidth="1"/>
    <col min="2" max="2" width="25.6640625" style="425" customWidth="1"/>
    <col min="3" max="3" width="15.6640625" style="425" customWidth="1"/>
    <col min="4" max="4" width="1.6640625" style="425" customWidth="1"/>
    <col min="5" max="5" width="25.6640625" style="425" customWidth="1"/>
    <col min="6" max="16384" width="11.44140625" style="425"/>
  </cols>
  <sheetData>
    <row r="3" spans="1:2">
      <c r="B3" s="424"/>
    </row>
    <row r="4" spans="1:2">
      <c r="B4" s="424"/>
    </row>
    <row r="5" spans="1:2">
      <c r="B5" s="424"/>
    </row>
    <row r="6" spans="1:2">
      <c r="B6" s="424"/>
    </row>
    <row r="7" spans="1:2">
      <c r="B7" s="424"/>
    </row>
    <row r="8" spans="1:2">
      <c r="B8" s="424"/>
    </row>
    <row r="9" spans="1:2">
      <c r="B9" s="424"/>
    </row>
    <row r="10" spans="1:2">
      <c r="B10" s="424"/>
    </row>
    <row r="11" spans="1:2">
      <c r="B11" s="424"/>
    </row>
    <row r="12" spans="1:2">
      <c r="B12" s="424"/>
    </row>
    <row r="13" spans="1:2">
      <c r="B13" s="424"/>
    </row>
    <row r="14" spans="1:2">
      <c r="B14" s="424"/>
    </row>
    <row r="15" spans="1:2">
      <c r="B15" s="424"/>
    </row>
    <row r="16" spans="1:2">
      <c r="A16" s="425"/>
      <c r="B16" s="424"/>
    </row>
    <row r="17" spans="1:2">
      <c r="A17" s="425"/>
      <c r="B17" s="424"/>
    </row>
    <row r="18" spans="1:2">
      <c r="A18" s="425"/>
      <c r="B18" s="424"/>
    </row>
    <row r="19" spans="1:2">
      <c r="B19" s="426"/>
    </row>
    <row r="20" spans="1:2">
      <c r="B20" s="424"/>
    </row>
    <row r="21" spans="1:2">
      <c r="A21" s="427" t="s">
        <v>68</v>
      </c>
      <c r="B21" s="424"/>
    </row>
    <row r="23" spans="1:2" ht="11.1" customHeight="1">
      <c r="A23" s="425"/>
      <c r="B23" s="427" t="s">
        <v>312</v>
      </c>
    </row>
    <row r="24" spans="1:2" ht="11.1" customHeight="1">
      <c r="A24" s="425"/>
      <c r="B24" s="8" t="s">
        <v>378</v>
      </c>
    </row>
    <row r="25" spans="1:2" ht="11.1" customHeight="1">
      <c r="A25" s="425"/>
    </row>
    <row r="26" spans="1:2" ht="11.1" customHeight="1">
      <c r="A26" s="425"/>
      <c r="B26" s="8" t="s">
        <v>196</v>
      </c>
    </row>
    <row r="27" spans="1:2" ht="11.1" customHeight="1">
      <c r="A27" s="425"/>
      <c r="B27" s="8" t="s">
        <v>368</v>
      </c>
    </row>
    <row r="28" spans="1:2" ht="11.1" customHeight="1">
      <c r="A28" s="425"/>
      <c r="B28" s="9"/>
    </row>
    <row r="29" spans="1:2" ht="11.1" customHeight="1">
      <c r="A29" s="425"/>
      <c r="B29" s="277"/>
    </row>
    <row r="30" spans="1:2" ht="11.1" customHeight="1">
      <c r="A30" s="425"/>
      <c r="B30" s="9"/>
    </row>
    <row r="31" spans="1:2" ht="11.1" customHeight="1">
      <c r="A31" s="425"/>
      <c r="B31" s="9"/>
    </row>
    <row r="32" spans="1:2" ht="11.1" customHeight="1">
      <c r="A32" s="425"/>
      <c r="B32" s="8"/>
    </row>
    <row r="33" spans="1:5" ht="80.400000000000006" customHeight="1">
      <c r="A33" s="425"/>
    </row>
    <row r="34" spans="1:5" ht="10.95" customHeight="1">
      <c r="A34" s="428" t="s">
        <v>190</v>
      </c>
      <c r="B34" s="429"/>
      <c r="C34" s="429"/>
      <c r="D34" s="430" t="s">
        <v>71</v>
      </c>
      <c r="E34" s="431"/>
    </row>
    <row r="35" spans="1:5" ht="10.95" customHeight="1">
      <c r="A35" s="429"/>
      <c r="B35" s="429"/>
      <c r="C35" s="429"/>
      <c r="D35" s="431"/>
      <c r="E35" s="431"/>
    </row>
    <row r="36" spans="1:5" ht="10.95" customHeight="1">
      <c r="A36" s="429"/>
      <c r="B36" s="432" t="s">
        <v>140</v>
      </c>
      <c r="C36" s="429"/>
      <c r="D36" s="431">
        <v>0</v>
      </c>
      <c r="E36" s="431" t="s">
        <v>191</v>
      </c>
    </row>
    <row r="37" spans="1:5" ht="10.95" customHeight="1">
      <c r="A37" s="429"/>
      <c r="B37" s="429" t="s">
        <v>313</v>
      </c>
      <c r="C37" s="429"/>
      <c r="D37" s="429"/>
      <c r="E37" s="431" t="s">
        <v>192</v>
      </c>
    </row>
    <row r="38" spans="1:5" ht="10.95" customHeight="1">
      <c r="A38" s="429"/>
      <c r="B38" s="429" t="s">
        <v>314</v>
      </c>
      <c r="C38" s="429"/>
      <c r="D38" s="429"/>
      <c r="E38" s="431" t="s">
        <v>141</v>
      </c>
    </row>
    <row r="39" spans="1:5" ht="10.95" customHeight="1">
      <c r="A39" s="429"/>
      <c r="B39" s="429" t="s">
        <v>69</v>
      </c>
      <c r="C39" s="429"/>
      <c r="D39" s="431" t="s">
        <v>99</v>
      </c>
      <c r="E39" s="431" t="s">
        <v>72</v>
      </c>
    </row>
    <row r="40" spans="1:5" ht="10.95" customHeight="1">
      <c r="A40" s="429"/>
      <c r="B40" s="429" t="s">
        <v>70</v>
      </c>
      <c r="C40" s="429"/>
      <c r="D40" s="431" t="s">
        <v>142</v>
      </c>
      <c r="E40" s="431" t="s">
        <v>76</v>
      </c>
    </row>
    <row r="41" spans="1:5" ht="10.95" customHeight="1">
      <c r="A41" s="429"/>
      <c r="B41" s="432"/>
      <c r="C41" s="433"/>
      <c r="D41" s="431" t="s">
        <v>143</v>
      </c>
      <c r="E41" s="431" t="s">
        <v>73</v>
      </c>
    </row>
    <row r="42" spans="1:5" ht="10.95" customHeight="1">
      <c r="A42" s="429"/>
      <c r="B42" s="429" t="s">
        <v>193</v>
      </c>
      <c r="C42" s="433"/>
      <c r="D42" s="431" t="s">
        <v>144</v>
      </c>
      <c r="E42" s="431" t="s">
        <v>74</v>
      </c>
    </row>
    <row r="43" spans="1:5" ht="10.95" customHeight="1">
      <c r="A43" s="429"/>
      <c r="B43" s="429" t="s">
        <v>194</v>
      </c>
      <c r="C43" s="433"/>
      <c r="D43" s="431" t="s">
        <v>61</v>
      </c>
      <c r="E43" s="431" t="s">
        <v>145</v>
      </c>
    </row>
    <row r="44" spans="1:5" ht="10.95" customHeight="1">
      <c r="A44" s="433"/>
      <c r="B44" s="434"/>
      <c r="C44" s="433"/>
      <c r="D44" s="429"/>
      <c r="E44" s="431" t="s">
        <v>182</v>
      </c>
    </row>
    <row r="45" spans="1:5" ht="10.95" customHeight="1">
      <c r="A45" s="433"/>
      <c r="B45" s="434"/>
      <c r="C45" s="433"/>
      <c r="D45" s="431" t="s">
        <v>0</v>
      </c>
      <c r="E45" s="431" t="s">
        <v>146</v>
      </c>
    </row>
    <row r="46" spans="1:5" ht="10.95" customHeight="1">
      <c r="A46" s="433"/>
      <c r="B46" s="434"/>
      <c r="C46" s="433"/>
      <c r="D46" s="431" t="s">
        <v>147</v>
      </c>
      <c r="E46" s="431" t="s">
        <v>75</v>
      </c>
    </row>
    <row r="47" spans="1:5" ht="10.95" customHeight="1">
      <c r="A47" s="433"/>
      <c r="B47" s="434"/>
      <c r="C47" s="433"/>
      <c r="D47" s="431" t="s">
        <v>148</v>
      </c>
      <c r="E47" s="431" t="s">
        <v>77</v>
      </c>
    </row>
    <row r="48" spans="1:5" ht="10.95" customHeight="1">
      <c r="A48" s="433"/>
      <c r="B48" s="434"/>
      <c r="C48" s="433"/>
      <c r="D48" s="431" t="s">
        <v>149</v>
      </c>
      <c r="E48" s="431" t="s">
        <v>78</v>
      </c>
    </row>
    <row r="49" spans="1:5" ht="10.95" customHeight="1">
      <c r="A49" s="433"/>
      <c r="B49" s="434"/>
      <c r="C49" s="433"/>
      <c r="D49" s="429"/>
      <c r="E49" s="431"/>
    </row>
    <row r="50" spans="1:5" ht="10.95" customHeight="1">
      <c r="A50" s="433"/>
      <c r="B50" s="434"/>
      <c r="C50" s="433"/>
      <c r="D50" s="429"/>
      <c r="E50" s="431"/>
    </row>
    <row r="51" spans="1:5" ht="10.95" customHeight="1">
      <c r="A51" s="429"/>
      <c r="B51" s="432" t="s">
        <v>195</v>
      </c>
      <c r="C51" s="433"/>
    </row>
    <row r="52" spans="1:5" ht="10.95" customHeight="1">
      <c r="A52" s="429"/>
      <c r="B52" s="278" t="s">
        <v>276</v>
      </c>
      <c r="C52" s="433"/>
    </row>
    <row r="53" spans="1:5" ht="10.95" customHeight="1">
      <c r="A53" s="429"/>
      <c r="B53" s="435"/>
      <c r="C53" s="433"/>
    </row>
    <row r="54" spans="1:5" ht="30" customHeight="1">
      <c r="A54" s="429"/>
      <c r="B54" s="435"/>
      <c r="C54" s="433"/>
    </row>
    <row r="55" spans="1:5" ht="18" customHeight="1">
      <c r="A55" s="425"/>
      <c r="B55" s="465" t="s">
        <v>315</v>
      </c>
      <c r="C55" s="465"/>
      <c r="D55" s="465"/>
    </row>
    <row r="56" spans="1:5" ht="18" customHeight="1">
      <c r="A56" s="433"/>
      <c r="B56" s="465"/>
      <c r="C56" s="465"/>
      <c r="D56" s="465"/>
    </row>
    <row r="57" spans="1:5" ht="10.95" customHeight="1">
      <c r="A57" s="433"/>
      <c r="B57" s="436" t="s">
        <v>316</v>
      </c>
      <c r="C57" s="433"/>
    </row>
    <row r="58" spans="1:5" ht="10.95" customHeight="1">
      <c r="A58" s="433"/>
      <c r="C58" s="43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197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4140625" defaultRowHeight="11.4" outlineLevelRow="1"/>
  <cols>
    <col min="1" max="6" width="7.6640625" style="15" customWidth="1"/>
    <col min="7" max="7" width="9.109375" style="59" customWidth="1"/>
    <col min="8" max="8" width="7.6640625" style="15" customWidth="1"/>
    <col min="9" max="9" width="8.88671875" style="15" customWidth="1"/>
    <col min="10" max="10" width="7.6640625" style="15" customWidth="1"/>
    <col min="11" max="11" width="11.44140625" style="15"/>
    <col min="12" max="12" width="11.5546875" style="15" customWidth="1"/>
    <col min="13" max="13" width="13.33203125" style="15" customWidth="1"/>
    <col min="14" max="16384" width="11.44140625" style="15"/>
  </cols>
  <sheetData>
    <row r="1" spans="1:13" s="2" customFormat="1" ht="27" customHeight="1">
      <c r="A1" s="588" t="s">
        <v>345</v>
      </c>
      <c r="B1" s="588"/>
      <c r="C1" s="588"/>
      <c r="D1" s="588"/>
      <c r="E1" s="588"/>
      <c r="F1" s="588"/>
      <c r="G1" s="588"/>
      <c r="H1" s="588"/>
      <c r="I1" s="588"/>
      <c r="J1" s="588"/>
    </row>
    <row r="2" spans="1:13" ht="8.4" customHeight="1">
      <c r="A2" s="261"/>
      <c r="B2" s="108"/>
      <c r="C2" s="108"/>
      <c r="D2" s="108"/>
      <c r="E2" s="108"/>
      <c r="F2" s="108"/>
      <c r="G2" s="175"/>
      <c r="H2" s="108"/>
      <c r="I2" s="108"/>
      <c r="J2" s="3"/>
    </row>
    <row r="3" spans="1:13" s="1" customFormat="1" ht="12.75" customHeight="1">
      <c r="A3" s="618" t="s">
        <v>63</v>
      </c>
      <c r="B3" s="621" t="s">
        <v>184</v>
      </c>
      <c r="C3" s="622" t="s">
        <v>185</v>
      </c>
      <c r="D3" s="622"/>
      <c r="E3" s="622"/>
      <c r="F3" s="622"/>
      <c r="G3" s="622"/>
      <c r="H3" s="622"/>
      <c r="I3" s="622"/>
      <c r="J3" s="600"/>
    </row>
    <row r="4" spans="1:13" s="1" customFormat="1" ht="12.75" customHeight="1">
      <c r="A4" s="620"/>
      <c r="B4" s="621"/>
      <c r="C4" s="623" t="s">
        <v>155</v>
      </c>
      <c r="D4" s="623" t="s">
        <v>154</v>
      </c>
      <c r="E4" s="624" t="s">
        <v>58</v>
      </c>
      <c r="F4" s="625" t="s">
        <v>42</v>
      </c>
      <c r="G4" s="621" t="s">
        <v>175</v>
      </c>
      <c r="H4" s="622" t="s">
        <v>62</v>
      </c>
      <c r="I4" s="622"/>
      <c r="J4" s="626" t="s">
        <v>64</v>
      </c>
    </row>
    <row r="5" spans="1:13" s="1" customFormat="1" ht="13.2" customHeight="1">
      <c r="A5" s="620"/>
      <c r="B5" s="621"/>
      <c r="C5" s="623"/>
      <c r="D5" s="623"/>
      <c r="E5" s="624"/>
      <c r="F5" s="625"/>
      <c r="G5" s="621"/>
      <c r="H5" s="66" t="s">
        <v>50</v>
      </c>
      <c r="I5" s="64" t="s">
        <v>84</v>
      </c>
      <c r="J5" s="626"/>
    </row>
    <row r="6" spans="1:13" s="1" customFormat="1" ht="9.6" customHeight="1">
      <c r="A6" s="69"/>
      <c r="B6" s="70"/>
      <c r="C6" s="73"/>
      <c r="D6" s="73"/>
      <c r="E6" s="78"/>
      <c r="F6" s="79"/>
      <c r="G6" s="70"/>
      <c r="H6" s="71"/>
      <c r="I6" s="71"/>
      <c r="J6" s="14"/>
    </row>
    <row r="7" spans="1:13" ht="12" customHeight="1">
      <c r="A7" s="108"/>
      <c r="B7" s="583" t="s">
        <v>173</v>
      </c>
      <c r="C7" s="583"/>
      <c r="D7" s="583"/>
      <c r="E7" s="583"/>
      <c r="F7" s="583"/>
      <c r="G7" s="583"/>
      <c r="H7" s="583"/>
      <c r="I7" s="583"/>
      <c r="J7" s="583"/>
    </row>
    <row r="8" spans="1:13" ht="12" customHeight="1">
      <c r="A8" s="29">
        <v>1990</v>
      </c>
      <c r="B8" s="209">
        <v>29214.895</v>
      </c>
      <c r="C8" s="209">
        <v>578.67899999999997</v>
      </c>
      <c r="D8" s="209">
        <v>2604.8200000000002</v>
      </c>
      <c r="E8" s="209">
        <v>8077.7359999999999</v>
      </c>
      <c r="F8" s="209">
        <v>1612.365</v>
      </c>
      <c r="G8" s="209">
        <v>16337.235000000001</v>
      </c>
      <c r="H8" s="209">
        <v>13354.651</v>
      </c>
      <c r="I8" s="209">
        <v>2982.5839999999998</v>
      </c>
      <c r="J8" s="209">
        <v>4.0599999999999996</v>
      </c>
      <c r="K8" s="49"/>
      <c r="L8" s="49"/>
    </row>
    <row r="9" spans="1:13" s="308" customFormat="1" ht="12" hidden="1" customHeight="1" outlineLevel="1">
      <c r="A9" s="312">
        <v>1999</v>
      </c>
      <c r="B9" s="209">
        <v>25702.424999999999</v>
      </c>
      <c r="C9" s="209">
        <v>29.244</v>
      </c>
      <c r="D9" s="209">
        <v>133.64599999999999</v>
      </c>
      <c r="E9" s="209">
        <v>9714.3950000000004</v>
      </c>
      <c r="F9" s="209">
        <v>2827.6379999999999</v>
      </c>
      <c r="G9" s="209">
        <v>12989.368</v>
      </c>
      <c r="H9" s="209">
        <v>11243.769</v>
      </c>
      <c r="I9" s="209">
        <v>1745.5989999999999</v>
      </c>
      <c r="J9" s="209">
        <v>8.1349999999999998</v>
      </c>
      <c r="K9" s="444"/>
      <c r="L9" s="444"/>
    </row>
    <row r="10" spans="1:13" ht="12" customHeight="1" collapsed="1">
      <c r="A10" s="29">
        <v>2000</v>
      </c>
      <c r="B10" s="209">
        <v>25217.168000000001</v>
      </c>
      <c r="C10" s="209">
        <v>19.529</v>
      </c>
      <c r="D10" s="209">
        <v>101.23699999999999</v>
      </c>
      <c r="E10" s="209">
        <v>9448.1119999999992</v>
      </c>
      <c r="F10" s="209">
        <v>2969.5659999999998</v>
      </c>
      <c r="G10" s="209">
        <v>12678.724</v>
      </c>
      <c r="H10" s="209">
        <v>11426.739</v>
      </c>
      <c r="I10" s="209">
        <v>1251.9849999999999</v>
      </c>
      <c r="J10" s="209">
        <v>0</v>
      </c>
      <c r="K10" s="49"/>
      <c r="L10" s="49"/>
    </row>
    <row r="11" spans="1:13" ht="12" hidden="1" customHeight="1" outlineLevel="1">
      <c r="A11" s="29">
        <v>2001</v>
      </c>
      <c r="B11" s="209">
        <v>25234.951000000001</v>
      </c>
      <c r="C11" s="209">
        <v>22.321000000000002</v>
      </c>
      <c r="D11" s="209">
        <v>99.575000000000003</v>
      </c>
      <c r="E11" s="209">
        <v>10080.543</v>
      </c>
      <c r="F11" s="209">
        <v>3403.9929999999999</v>
      </c>
      <c r="G11" s="209">
        <v>11619.222</v>
      </c>
      <c r="H11" s="209">
        <v>9910.4879999999994</v>
      </c>
      <c r="I11" s="209">
        <v>1708.7339999999999</v>
      </c>
      <c r="J11" s="209">
        <v>9.298</v>
      </c>
      <c r="K11" s="49"/>
      <c r="L11" s="49"/>
    </row>
    <row r="12" spans="1:13" ht="12" hidden="1" customHeight="1" outlineLevel="1">
      <c r="A12" s="29">
        <v>2002</v>
      </c>
      <c r="B12" s="209">
        <v>23570.707999999999</v>
      </c>
      <c r="C12" s="209">
        <v>6.5309999999999997</v>
      </c>
      <c r="D12" s="209">
        <v>54.985999999999997</v>
      </c>
      <c r="E12" s="209">
        <v>9321.8909999999996</v>
      </c>
      <c r="F12" s="209">
        <v>3452.8319999999999</v>
      </c>
      <c r="G12" s="209">
        <v>10725.101000000001</v>
      </c>
      <c r="H12" s="209">
        <v>9115.2199999999993</v>
      </c>
      <c r="I12" s="209">
        <v>1609.8810000000001</v>
      </c>
      <c r="J12" s="209">
        <v>9.3670000000000009</v>
      </c>
      <c r="K12" s="49"/>
      <c r="L12" s="49"/>
    </row>
    <row r="13" spans="1:13" ht="12" hidden="1" customHeight="1" outlineLevel="1">
      <c r="A13" s="29">
        <v>2003</v>
      </c>
      <c r="B13" s="209">
        <v>26987.288</v>
      </c>
      <c r="C13" s="209">
        <v>4.0289999999999999</v>
      </c>
      <c r="D13" s="209">
        <v>62.078000000000003</v>
      </c>
      <c r="E13" s="209">
        <v>9062.6450000000004</v>
      </c>
      <c r="F13" s="209">
        <v>3503.1550000000002</v>
      </c>
      <c r="G13" s="209">
        <v>14355.38</v>
      </c>
      <c r="H13" s="209">
        <v>11009.439</v>
      </c>
      <c r="I13" s="209">
        <v>3345.9409999999998</v>
      </c>
      <c r="J13" s="209">
        <v>0</v>
      </c>
      <c r="K13" s="49"/>
      <c r="L13" s="49"/>
    </row>
    <row r="14" spans="1:13" ht="12" hidden="1" customHeight="1" outlineLevel="1">
      <c r="A14" s="29">
        <v>2004</v>
      </c>
      <c r="B14" s="209">
        <v>23577.293000000001</v>
      </c>
      <c r="C14" s="209">
        <v>3.516</v>
      </c>
      <c r="D14" s="209">
        <v>52.756999999999998</v>
      </c>
      <c r="E14" s="209">
        <v>8457.7260000000006</v>
      </c>
      <c r="F14" s="209">
        <v>3668.3490000000002</v>
      </c>
      <c r="G14" s="209">
        <v>11394.945</v>
      </c>
      <c r="H14" s="209">
        <v>8110.6639999999998</v>
      </c>
      <c r="I14" s="209">
        <v>3284.2809999999999</v>
      </c>
      <c r="J14" s="209">
        <v>0</v>
      </c>
      <c r="K14" s="49"/>
      <c r="L14" s="49"/>
    </row>
    <row r="15" spans="1:13" ht="12" hidden="1" customHeight="1" outlineLevel="1">
      <c r="A15" s="29">
        <v>2005</v>
      </c>
      <c r="B15" s="209">
        <v>22178.701000000001</v>
      </c>
      <c r="C15" s="209">
        <v>3.8650000000000002</v>
      </c>
      <c r="D15" s="209">
        <v>43.701999999999998</v>
      </c>
      <c r="E15" s="209">
        <v>8218.3109999999997</v>
      </c>
      <c r="F15" s="209">
        <v>3345.527</v>
      </c>
      <c r="G15" s="209">
        <v>10567.296</v>
      </c>
      <c r="H15" s="209">
        <v>7161.7269999999999</v>
      </c>
      <c r="I15" s="209">
        <v>3405.569</v>
      </c>
      <c r="J15" s="209">
        <v>0</v>
      </c>
      <c r="K15" s="49"/>
      <c r="L15" s="49"/>
    </row>
    <row r="16" spans="1:13" ht="12" hidden="1" customHeight="1" outlineLevel="1">
      <c r="A16" s="29">
        <v>2006</v>
      </c>
      <c r="B16" s="209">
        <v>22405.777999999998</v>
      </c>
      <c r="C16" s="209">
        <v>2.169</v>
      </c>
      <c r="D16" s="209">
        <v>47.104999999999997</v>
      </c>
      <c r="E16" s="209">
        <v>8566.1280000000006</v>
      </c>
      <c r="F16" s="209">
        <v>3158.857</v>
      </c>
      <c r="G16" s="209">
        <v>10631.519</v>
      </c>
      <c r="H16" s="209">
        <v>7838.192</v>
      </c>
      <c r="I16" s="209">
        <v>2793.3270000000002</v>
      </c>
      <c r="J16" s="209">
        <v>0</v>
      </c>
      <c r="K16" s="49"/>
      <c r="L16" s="49"/>
      <c r="M16" s="118"/>
    </row>
    <row r="17" spans="1:13" hidden="1" outlineLevel="1">
      <c r="A17" s="29">
        <v>2007</v>
      </c>
      <c r="B17" s="209">
        <v>20117.242999999999</v>
      </c>
      <c r="C17" s="209">
        <v>1.2170000000000001</v>
      </c>
      <c r="D17" s="209">
        <v>32.609000000000002</v>
      </c>
      <c r="E17" s="209">
        <v>6727.4949999999999</v>
      </c>
      <c r="F17" s="209">
        <v>2920.489</v>
      </c>
      <c r="G17" s="209">
        <v>10435.433000000001</v>
      </c>
      <c r="H17" s="209">
        <v>7651.4189999999999</v>
      </c>
      <c r="I17" s="209">
        <v>2784.0140000000001</v>
      </c>
      <c r="J17" s="209">
        <v>0</v>
      </c>
    </row>
    <row r="18" spans="1:13" hidden="1" outlineLevel="1">
      <c r="A18" s="29">
        <v>2008</v>
      </c>
      <c r="B18" s="209">
        <v>20776.241000000002</v>
      </c>
      <c r="C18" s="209">
        <v>0.65900000000000003</v>
      </c>
      <c r="D18" s="209">
        <v>71.822999999999993</v>
      </c>
      <c r="E18" s="209">
        <v>7707.6989999999996</v>
      </c>
      <c r="F18" s="209">
        <v>2970.67</v>
      </c>
      <c r="G18" s="209">
        <v>10025.391</v>
      </c>
      <c r="H18" s="209">
        <v>7375.4440000000004</v>
      </c>
      <c r="I18" s="209">
        <v>2649.9470000000001</v>
      </c>
      <c r="J18" s="209">
        <v>0</v>
      </c>
    </row>
    <row r="19" spans="1:13" hidden="1" outlineLevel="1">
      <c r="A19" s="29">
        <v>2009</v>
      </c>
      <c r="B19" s="209">
        <v>20113.802</v>
      </c>
      <c r="C19" s="209">
        <v>0.27500000000000002</v>
      </c>
      <c r="D19" s="209">
        <v>64.183000000000007</v>
      </c>
      <c r="E19" s="209">
        <v>7057.5569999999998</v>
      </c>
      <c r="F19" s="209">
        <v>3618.3530000000001</v>
      </c>
      <c r="G19" s="209">
        <v>9373.4339999999993</v>
      </c>
      <c r="H19" s="209">
        <v>6663.93</v>
      </c>
      <c r="I19" s="209">
        <v>2709.5039999999999</v>
      </c>
      <c r="J19" s="209">
        <v>0</v>
      </c>
      <c r="L19" s="281"/>
      <c r="M19" s="281"/>
    </row>
    <row r="20" spans="1:13" collapsed="1">
      <c r="A20" s="29">
        <v>2010</v>
      </c>
      <c r="B20" s="209">
        <v>22416.888999999999</v>
      </c>
      <c r="C20" s="209">
        <v>0.13600000000000001</v>
      </c>
      <c r="D20" s="209">
        <v>75.792000000000002</v>
      </c>
      <c r="E20" s="209">
        <v>7255.2110000000002</v>
      </c>
      <c r="F20" s="209">
        <v>3908.2469999999998</v>
      </c>
      <c r="G20" s="209">
        <v>11177.504000000001</v>
      </c>
      <c r="H20" s="209">
        <v>7849.2650000000003</v>
      </c>
      <c r="I20" s="209">
        <v>3328.239</v>
      </c>
      <c r="J20" s="209">
        <v>0</v>
      </c>
      <c r="L20" s="281"/>
      <c r="M20" s="281"/>
    </row>
    <row r="21" spans="1:13" hidden="1" outlineLevel="1">
      <c r="A21" s="29">
        <v>2011</v>
      </c>
      <c r="B21" s="209">
        <v>20648.071</v>
      </c>
      <c r="C21" s="209">
        <v>0.13800000000000001</v>
      </c>
      <c r="D21" s="209">
        <v>55.156999999999996</v>
      </c>
      <c r="E21" s="209">
        <v>6560.8320000000003</v>
      </c>
      <c r="F21" s="209">
        <v>3266.991</v>
      </c>
      <c r="G21" s="209">
        <v>10764.953</v>
      </c>
      <c r="H21" s="209">
        <v>8001.6120000000001</v>
      </c>
      <c r="I21" s="209">
        <v>2763.3409999999999</v>
      </c>
      <c r="J21" s="209">
        <v>0</v>
      </c>
      <c r="L21" s="281"/>
      <c r="M21" s="281"/>
    </row>
    <row r="22" spans="1:13" hidden="1" outlineLevel="1">
      <c r="A22" s="289">
        <v>2012</v>
      </c>
      <c r="B22" s="209">
        <v>20848.285</v>
      </c>
      <c r="C22" s="209">
        <v>0.20799999999999999</v>
      </c>
      <c r="D22" s="209">
        <v>54.234000000000002</v>
      </c>
      <c r="E22" s="209">
        <v>6932.3860000000004</v>
      </c>
      <c r="F22" s="209">
        <v>2992.3690000000001</v>
      </c>
      <c r="G22" s="209">
        <v>10869.088</v>
      </c>
      <c r="H22" s="209">
        <v>7992.7719999999999</v>
      </c>
      <c r="I22" s="209">
        <v>2876.3159999999998</v>
      </c>
      <c r="J22" s="209">
        <v>0</v>
      </c>
      <c r="L22" s="281"/>
      <c r="M22" s="281"/>
    </row>
    <row r="23" spans="1:13" hidden="1" outlineLevel="1">
      <c r="A23" s="296">
        <v>2013</v>
      </c>
      <c r="B23" s="209">
        <v>21396.153999999999</v>
      </c>
      <c r="C23" s="209">
        <v>0.14099999999999999</v>
      </c>
      <c r="D23" s="209">
        <v>57.027000000000001</v>
      </c>
      <c r="E23" s="209">
        <v>7192.1819999999998</v>
      </c>
      <c r="F23" s="209">
        <v>3399.1390000000001</v>
      </c>
      <c r="G23" s="209">
        <v>10747.664000000001</v>
      </c>
      <c r="H23" s="209">
        <v>7802.5309999999999</v>
      </c>
      <c r="I23" s="209">
        <v>2945.1329999999998</v>
      </c>
      <c r="J23" s="209">
        <v>0</v>
      </c>
      <c r="L23" s="281"/>
      <c r="M23" s="281"/>
    </row>
    <row r="24" spans="1:13" hidden="1" outlineLevel="1">
      <c r="A24" s="301">
        <v>2014</v>
      </c>
      <c r="B24" s="209">
        <v>20133.723999999998</v>
      </c>
      <c r="C24" s="209">
        <v>0.125</v>
      </c>
      <c r="D24" s="209">
        <v>38.383000000000003</v>
      </c>
      <c r="E24" s="209">
        <v>7063.08</v>
      </c>
      <c r="F24" s="209">
        <v>2854.5459999999998</v>
      </c>
      <c r="G24" s="209">
        <v>10177.59</v>
      </c>
      <c r="H24" s="209">
        <v>7536.74</v>
      </c>
      <c r="I24" s="209">
        <v>2640.85</v>
      </c>
      <c r="J24" s="209">
        <v>0</v>
      </c>
      <c r="L24" s="281"/>
      <c r="M24" s="281"/>
    </row>
    <row r="25" spans="1:13" collapsed="1">
      <c r="A25" s="307">
        <v>2015</v>
      </c>
      <c r="B25" s="209">
        <v>19479.488000000001</v>
      </c>
      <c r="C25" s="209">
        <v>0</v>
      </c>
      <c r="D25" s="209">
        <v>39.857999999999997</v>
      </c>
      <c r="E25" s="209">
        <v>6803.23</v>
      </c>
      <c r="F25" s="209">
        <v>2615.5459999999998</v>
      </c>
      <c r="G25" s="209">
        <v>10020.853999999999</v>
      </c>
      <c r="H25" s="209">
        <v>7203.3239999999996</v>
      </c>
      <c r="I25" s="209">
        <v>2817.53</v>
      </c>
      <c r="J25" s="209">
        <v>0</v>
      </c>
      <c r="L25" s="281"/>
      <c r="M25" s="281"/>
    </row>
    <row r="26" spans="1:13">
      <c r="A26" s="318">
        <v>2016</v>
      </c>
      <c r="B26" s="209">
        <v>20052.912</v>
      </c>
      <c r="C26" s="209">
        <v>0</v>
      </c>
      <c r="D26" s="209">
        <v>39.44</v>
      </c>
      <c r="E26" s="209">
        <v>6889.8109999999997</v>
      </c>
      <c r="F26" s="209">
        <v>2862.7930000000001</v>
      </c>
      <c r="G26" s="209">
        <v>10260.867</v>
      </c>
      <c r="H26" s="209">
        <v>7116.0929999999998</v>
      </c>
      <c r="I26" s="209">
        <v>3144.7739999999999</v>
      </c>
      <c r="J26" s="209">
        <v>0</v>
      </c>
      <c r="L26" s="281"/>
      <c r="M26" s="281"/>
    </row>
    <row r="27" spans="1:13">
      <c r="A27" s="321">
        <v>2017</v>
      </c>
      <c r="B27" s="209">
        <v>19116.11</v>
      </c>
      <c r="C27" s="209">
        <v>0</v>
      </c>
      <c r="D27" s="209">
        <v>41.53</v>
      </c>
      <c r="E27" s="209">
        <v>6970.6319999999996</v>
      </c>
      <c r="F27" s="209">
        <v>2795.442</v>
      </c>
      <c r="G27" s="209">
        <v>9308.5069999999996</v>
      </c>
      <c r="H27" s="209">
        <v>6677.2039999999997</v>
      </c>
      <c r="I27" s="209">
        <v>2631.3029999999999</v>
      </c>
      <c r="J27" s="209">
        <v>0</v>
      </c>
      <c r="L27" s="281"/>
      <c r="M27" s="281"/>
    </row>
    <row r="28" spans="1:13">
      <c r="A28" s="451" t="s">
        <v>379</v>
      </c>
      <c r="B28" s="209">
        <v>18506.419999999998</v>
      </c>
      <c r="C28" s="209">
        <v>0</v>
      </c>
      <c r="D28" s="209">
        <v>41.704000000000001</v>
      </c>
      <c r="E28" s="209">
        <v>6804.2060000000001</v>
      </c>
      <c r="F28" s="209">
        <v>2768.9369999999999</v>
      </c>
      <c r="G28" s="209">
        <v>8891.5730000000003</v>
      </c>
      <c r="H28" s="209">
        <v>6313.5079999999998</v>
      </c>
      <c r="I28" s="209">
        <v>2578.0650000000001</v>
      </c>
      <c r="J28" s="209">
        <v>0</v>
      </c>
      <c r="L28" s="281"/>
      <c r="M28" s="281"/>
    </row>
    <row r="29" spans="1:13">
      <c r="A29" s="451" t="s">
        <v>380</v>
      </c>
      <c r="B29" s="209">
        <v>17217.025000000001</v>
      </c>
      <c r="C29" s="209">
        <v>0</v>
      </c>
      <c r="D29" s="209">
        <v>33.287999999999997</v>
      </c>
      <c r="E29" s="209">
        <v>6711.6390000000001</v>
      </c>
      <c r="F29" s="209">
        <v>2698.4290000000001</v>
      </c>
      <c r="G29" s="209">
        <v>7773.6689999999999</v>
      </c>
      <c r="H29" s="209">
        <v>5122.2290000000003</v>
      </c>
      <c r="I29" s="209">
        <v>2651.44</v>
      </c>
      <c r="J29" s="209">
        <v>0</v>
      </c>
      <c r="L29" s="281"/>
      <c r="M29" s="281"/>
    </row>
    <row r="30" spans="1:13" ht="7.95" customHeight="1">
      <c r="A30" s="29"/>
      <c r="B30" s="115"/>
      <c r="C30" s="115"/>
      <c r="D30" s="115"/>
      <c r="E30" s="115"/>
      <c r="F30" s="115"/>
      <c r="G30" s="114"/>
      <c r="H30" s="115"/>
      <c r="I30" s="251"/>
      <c r="J30" s="13"/>
      <c r="K30" s="49"/>
      <c r="L30" s="49"/>
    </row>
    <row r="31" spans="1:13" ht="12" customHeight="1">
      <c r="A31" s="29"/>
      <c r="B31" s="583" t="s">
        <v>174</v>
      </c>
      <c r="C31" s="583"/>
      <c r="D31" s="583"/>
      <c r="E31" s="583"/>
      <c r="F31" s="583"/>
      <c r="G31" s="583"/>
      <c r="H31" s="583"/>
      <c r="I31" s="583"/>
      <c r="J31" s="583"/>
    </row>
    <row r="32" spans="1:13" ht="12" customHeight="1">
      <c r="A32" s="29">
        <v>1990</v>
      </c>
      <c r="B32" s="208">
        <v>100</v>
      </c>
      <c r="C32" s="252">
        <v>1.9810000000000001</v>
      </c>
      <c r="D32" s="252">
        <v>8.9160000000000004</v>
      </c>
      <c r="E32" s="252">
        <v>27.649000000000001</v>
      </c>
      <c r="F32" s="252">
        <v>5.5190000000000001</v>
      </c>
      <c r="G32" s="252">
        <v>55.920999999999999</v>
      </c>
      <c r="H32" s="252">
        <v>45.712000000000003</v>
      </c>
      <c r="I32" s="252">
        <v>10.209</v>
      </c>
      <c r="J32" s="252">
        <v>1.4E-2</v>
      </c>
    </row>
    <row r="33" spans="1:10" ht="12" customHeight="1">
      <c r="A33" s="29">
        <v>2000</v>
      </c>
      <c r="B33" s="208">
        <v>100</v>
      </c>
      <c r="C33" s="252">
        <v>7.6999999999999999E-2</v>
      </c>
      <c r="D33" s="252">
        <v>0.40100000000000002</v>
      </c>
      <c r="E33" s="252">
        <v>37.466999999999999</v>
      </c>
      <c r="F33" s="252">
        <v>11.776</v>
      </c>
      <c r="G33" s="252">
        <v>50.277999999999999</v>
      </c>
      <c r="H33" s="252">
        <v>45.313000000000002</v>
      </c>
      <c r="I33" s="252">
        <v>4.9649999999999999</v>
      </c>
      <c r="J33" s="252">
        <v>0</v>
      </c>
    </row>
    <row r="34" spans="1:10" ht="12" hidden="1" customHeight="1" outlineLevel="1">
      <c r="A34" s="29">
        <v>2001</v>
      </c>
      <c r="B34" s="208">
        <v>100</v>
      </c>
      <c r="C34" s="252">
        <v>8.7999999999999995E-2</v>
      </c>
      <c r="D34" s="252">
        <v>0.39500000000000002</v>
      </c>
      <c r="E34" s="252">
        <v>39.947000000000003</v>
      </c>
      <c r="F34" s="252">
        <v>13.489000000000001</v>
      </c>
      <c r="G34" s="252">
        <v>46.043999999999997</v>
      </c>
      <c r="H34" s="252">
        <v>39.273000000000003</v>
      </c>
      <c r="I34" s="252">
        <v>6.7709999999999999</v>
      </c>
      <c r="J34" s="252">
        <v>3.6999999999999998E-2</v>
      </c>
    </row>
    <row r="35" spans="1:10" ht="12" hidden="1" customHeight="1" outlineLevel="1">
      <c r="A35" s="29">
        <v>2002</v>
      </c>
      <c r="B35" s="208">
        <v>100</v>
      </c>
      <c r="C35" s="252">
        <v>2.8000000000000001E-2</v>
      </c>
      <c r="D35" s="252">
        <v>0.23300000000000001</v>
      </c>
      <c r="E35" s="252">
        <v>39.548999999999999</v>
      </c>
      <c r="F35" s="252">
        <v>14.648999999999999</v>
      </c>
      <c r="G35" s="252">
        <v>45.502000000000002</v>
      </c>
      <c r="H35" s="252">
        <v>38.671999999999997</v>
      </c>
      <c r="I35" s="252">
        <v>6.83</v>
      </c>
      <c r="J35" s="252">
        <v>0.04</v>
      </c>
    </row>
    <row r="36" spans="1:10" ht="12" hidden="1" customHeight="1" outlineLevel="1">
      <c r="A36" s="29">
        <v>2003</v>
      </c>
      <c r="B36" s="208">
        <v>100</v>
      </c>
      <c r="C36" s="252">
        <v>1.4999999999999999E-2</v>
      </c>
      <c r="D36" s="252">
        <v>0.23</v>
      </c>
      <c r="E36" s="252">
        <v>33.581000000000003</v>
      </c>
      <c r="F36" s="252">
        <v>12.981</v>
      </c>
      <c r="G36" s="252">
        <v>53.192999999999998</v>
      </c>
      <c r="H36" s="252">
        <v>40.795000000000002</v>
      </c>
      <c r="I36" s="252">
        <v>12.398</v>
      </c>
      <c r="J36" s="252">
        <v>0</v>
      </c>
    </row>
    <row r="37" spans="1:10" ht="12" hidden="1" customHeight="1" outlineLevel="1">
      <c r="A37" s="29">
        <v>2004</v>
      </c>
      <c r="B37" s="208">
        <v>100</v>
      </c>
      <c r="C37" s="252">
        <v>1.4999999999999999E-2</v>
      </c>
      <c r="D37" s="252">
        <v>0.224</v>
      </c>
      <c r="E37" s="252">
        <v>35.872</v>
      </c>
      <c r="F37" s="252">
        <v>15.558999999999999</v>
      </c>
      <c r="G37" s="252">
        <v>48.33</v>
      </c>
      <c r="H37" s="252">
        <v>34.4</v>
      </c>
      <c r="I37" s="252">
        <v>13.93</v>
      </c>
      <c r="J37" s="252">
        <v>0</v>
      </c>
    </row>
    <row r="38" spans="1:10" ht="12" hidden="1" customHeight="1" outlineLevel="1">
      <c r="A38" s="29">
        <v>2005</v>
      </c>
      <c r="B38" s="208">
        <v>100</v>
      </c>
      <c r="C38" s="252">
        <v>1.7000000000000001E-2</v>
      </c>
      <c r="D38" s="252">
        <v>0.19700000000000001</v>
      </c>
      <c r="E38" s="252">
        <v>37.055</v>
      </c>
      <c r="F38" s="252">
        <v>15.084</v>
      </c>
      <c r="G38" s="252">
        <v>47.646000000000001</v>
      </c>
      <c r="H38" s="252">
        <v>32.290999999999997</v>
      </c>
      <c r="I38" s="252">
        <v>15.355</v>
      </c>
      <c r="J38" s="252">
        <v>0</v>
      </c>
    </row>
    <row r="39" spans="1:10" hidden="1" outlineLevel="1">
      <c r="A39" s="29">
        <v>2006</v>
      </c>
      <c r="B39" s="208">
        <v>100</v>
      </c>
      <c r="C39" s="252">
        <v>0.01</v>
      </c>
      <c r="D39" s="252">
        <v>0.21</v>
      </c>
      <c r="E39" s="252">
        <v>38.231999999999999</v>
      </c>
      <c r="F39" s="252">
        <v>14.098000000000001</v>
      </c>
      <c r="G39" s="252">
        <v>47.45</v>
      </c>
      <c r="H39" s="252">
        <v>34.982999999999997</v>
      </c>
      <c r="I39" s="252">
        <v>12.467000000000001</v>
      </c>
      <c r="J39" s="252">
        <v>0</v>
      </c>
    </row>
    <row r="40" spans="1:10" hidden="1" outlineLevel="1">
      <c r="A40" s="29">
        <v>2007</v>
      </c>
      <c r="B40" s="208">
        <v>100</v>
      </c>
      <c r="C40" s="252">
        <v>6.0000000000000001E-3</v>
      </c>
      <c r="D40" s="252">
        <v>0.16200000000000001</v>
      </c>
      <c r="E40" s="252">
        <v>33.441000000000003</v>
      </c>
      <c r="F40" s="252">
        <v>14.516999999999999</v>
      </c>
      <c r="G40" s="252">
        <v>51.872999999999998</v>
      </c>
      <c r="H40" s="252">
        <v>38.033999999999999</v>
      </c>
      <c r="I40" s="252">
        <v>13.839</v>
      </c>
      <c r="J40" s="252">
        <v>0</v>
      </c>
    </row>
    <row r="41" spans="1:10" hidden="1" outlineLevel="1">
      <c r="A41" s="29">
        <v>2008</v>
      </c>
      <c r="B41" s="208">
        <v>100</v>
      </c>
      <c r="C41" s="252">
        <v>3.0000000000000001E-3</v>
      </c>
      <c r="D41" s="252">
        <v>0.34599999999999997</v>
      </c>
      <c r="E41" s="252">
        <v>37.098999999999997</v>
      </c>
      <c r="F41" s="252">
        <v>14.298</v>
      </c>
      <c r="G41" s="252">
        <v>48.253999999999998</v>
      </c>
      <c r="H41" s="252">
        <v>35.499000000000002</v>
      </c>
      <c r="I41" s="252">
        <v>12.755000000000001</v>
      </c>
      <c r="J41" s="252">
        <v>0</v>
      </c>
    </row>
    <row r="42" spans="1:10" hidden="1" outlineLevel="1">
      <c r="A42" s="29">
        <v>2009</v>
      </c>
      <c r="B42" s="208">
        <v>100</v>
      </c>
      <c r="C42" s="252">
        <v>1E-3</v>
      </c>
      <c r="D42" s="252">
        <v>0.31900000000000001</v>
      </c>
      <c r="E42" s="252">
        <v>35.088000000000001</v>
      </c>
      <c r="F42" s="252">
        <v>17.989000000000001</v>
      </c>
      <c r="G42" s="252">
        <v>46.601999999999997</v>
      </c>
      <c r="H42" s="252">
        <v>33.131</v>
      </c>
      <c r="I42" s="252">
        <v>13.471</v>
      </c>
      <c r="J42" s="252">
        <v>0</v>
      </c>
    </row>
    <row r="43" spans="1:10" collapsed="1">
      <c r="A43" s="29">
        <v>2010</v>
      </c>
      <c r="B43" s="208">
        <v>100</v>
      </c>
      <c r="C43" s="252">
        <v>1E-3</v>
      </c>
      <c r="D43" s="252">
        <v>0.33800000000000002</v>
      </c>
      <c r="E43" s="252">
        <v>32.365000000000002</v>
      </c>
      <c r="F43" s="252">
        <v>17.434000000000001</v>
      </c>
      <c r="G43" s="252">
        <v>49.862000000000002</v>
      </c>
      <c r="H43" s="252">
        <v>35.015000000000001</v>
      </c>
      <c r="I43" s="252">
        <v>14.847</v>
      </c>
      <c r="J43" s="252">
        <v>0</v>
      </c>
    </row>
    <row r="44" spans="1:10" hidden="1" outlineLevel="1">
      <c r="A44" s="29">
        <v>2011</v>
      </c>
      <c r="B44" s="208">
        <v>100</v>
      </c>
      <c r="C44" s="252">
        <v>1E-3</v>
      </c>
      <c r="D44" s="252">
        <v>0.26700000000000002</v>
      </c>
      <c r="E44" s="252">
        <v>31.774999999999999</v>
      </c>
      <c r="F44" s="252">
        <v>15.821999999999999</v>
      </c>
      <c r="G44" s="252">
        <v>52.134999999999998</v>
      </c>
      <c r="H44" s="252">
        <v>38.752000000000002</v>
      </c>
      <c r="I44" s="252">
        <v>13.382999999999999</v>
      </c>
      <c r="J44" s="252">
        <v>0</v>
      </c>
    </row>
    <row r="45" spans="1:10" hidden="1" outlineLevel="1">
      <c r="A45" s="289">
        <v>2012</v>
      </c>
      <c r="B45" s="208">
        <v>100</v>
      </c>
      <c r="C45" s="252">
        <v>1E-3</v>
      </c>
      <c r="D45" s="252">
        <v>0.26</v>
      </c>
      <c r="E45" s="252">
        <v>33.252000000000002</v>
      </c>
      <c r="F45" s="252">
        <v>14.353</v>
      </c>
      <c r="G45" s="252">
        <v>52.134</v>
      </c>
      <c r="H45" s="252">
        <v>38.338000000000001</v>
      </c>
      <c r="I45" s="252">
        <v>13.795999999999999</v>
      </c>
      <c r="J45" s="252">
        <v>0</v>
      </c>
    </row>
    <row r="46" spans="1:10" hidden="1" outlineLevel="1">
      <c r="A46" s="296">
        <v>2013</v>
      </c>
      <c r="B46" s="208">
        <v>100</v>
      </c>
      <c r="C46" s="252">
        <v>1E-3</v>
      </c>
      <c r="D46" s="252">
        <v>0.26700000000000002</v>
      </c>
      <c r="E46" s="252">
        <v>33.613999999999997</v>
      </c>
      <c r="F46" s="252">
        <v>15.887</v>
      </c>
      <c r="G46" s="252">
        <v>50.231999999999999</v>
      </c>
      <c r="H46" s="252">
        <v>36.466999999999999</v>
      </c>
      <c r="I46" s="252">
        <v>13.765000000000001</v>
      </c>
      <c r="J46" s="252">
        <v>0</v>
      </c>
    </row>
    <row r="47" spans="1:10" hidden="1" outlineLevel="1">
      <c r="A47" s="301">
        <v>2014</v>
      </c>
      <c r="B47" s="208">
        <v>100</v>
      </c>
      <c r="C47" s="252">
        <v>1E-3</v>
      </c>
      <c r="D47" s="252">
        <v>0.191</v>
      </c>
      <c r="E47" s="252">
        <v>35.081000000000003</v>
      </c>
      <c r="F47" s="252">
        <v>14.178000000000001</v>
      </c>
      <c r="G47" s="252">
        <v>50.55</v>
      </c>
      <c r="H47" s="252">
        <v>37.433</v>
      </c>
      <c r="I47" s="252">
        <v>13.117000000000001</v>
      </c>
      <c r="J47" s="252">
        <v>0</v>
      </c>
    </row>
    <row r="48" spans="1:10" hidden="1" outlineLevel="1">
      <c r="A48" s="307">
        <v>2015</v>
      </c>
      <c r="B48" s="208">
        <v>100</v>
      </c>
      <c r="C48" s="252">
        <v>0</v>
      </c>
      <c r="D48" s="252">
        <v>0.20499999999999999</v>
      </c>
      <c r="E48" s="252">
        <v>34.924999999999997</v>
      </c>
      <c r="F48" s="252">
        <v>13.427</v>
      </c>
      <c r="G48" s="252">
        <v>51.442999999999998</v>
      </c>
      <c r="H48" s="252">
        <v>36.978999999999999</v>
      </c>
      <c r="I48" s="252">
        <v>14.464</v>
      </c>
      <c r="J48" s="252">
        <v>0</v>
      </c>
    </row>
    <row r="49" spans="1:10" hidden="1" outlineLevel="1">
      <c r="A49" s="318">
        <v>2016</v>
      </c>
      <c r="B49" s="208">
        <v>100</v>
      </c>
      <c r="C49" s="252">
        <v>0</v>
      </c>
      <c r="D49" s="252">
        <v>0.19700000000000001</v>
      </c>
      <c r="E49" s="252">
        <v>34.357999999999997</v>
      </c>
      <c r="F49" s="252">
        <v>14.276</v>
      </c>
      <c r="G49" s="252">
        <v>51.168999999999997</v>
      </c>
      <c r="H49" s="252">
        <v>35.487000000000002</v>
      </c>
      <c r="I49" s="252">
        <v>15.682</v>
      </c>
      <c r="J49" s="252">
        <v>0</v>
      </c>
    </row>
    <row r="50" spans="1:10" hidden="1" outlineLevel="1">
      <c r="A50" s="321">
        <v>2017</v>
      </c>
      <c r="B50" s="208">
        <v>100</v>
      </c>
      <c r="C50" s="252">
        <v>0</v>
      </c>
      <c r="D50" s="252">
        <v>0.217</v>
      </c>
      <c r="E50" s="252">
        <v>36.465000000000003</v>
      </c>
      <c r="F50" s="252">
        <v>14.622999999999999</v>
      </c>
      <c r="G50" s="252">
        <v>48.695</v>
      </c>
      <c r="H50" s="252">
        <v>34.93</v>
      </c>
      <c r="I50" s="252">
        <v>13.765000000000001</v>
      </c>
      <c r="J50" s="252">
        <v>0</v>
      </c>
    </row>
    <row r="51" spans="1:10" collapsed="1">
      <c r="A51" s="451" t="s">
        <v>379</v>
      </c>
      <c r="B51" s="208">
        <v>100</v>
      </c>
      <c r="C51" s="252">
        <v>0</v>
      </c>
      <c r="D51" s="252">
        <v>0.22500000000000001</v>
      </c>
      <c r="E51" s="252">
        <v>36.767000000000003</v>
      </c>
      <c r="F51" s="252">
        <v>14.962</v>
      </c>
      <c r="G51" s="252">
        <v>48.045999999999999</v>
      </c>
      <c r="H51" s="252">
        <v>34.115000000000002</v>
      </c>
      <c r="I51" s="252">
        <v>13.930999999999999</v>
      </c>
      <c r="J51" s="252">
        <v>0</v>
      </c>
    </row>
    <row r="52" spans="1:10">
      <c r="A52" s="451" t="s">
        <v>380</v>
      </c>
      <c r="B52" s="208">
        <v>100</v>
      </c>
      <c r="C52" s="252">
        <v>0</v>
      </c>
      <c r="D52" s="252">
        <v>0.193</v>
      </c>
      <c r="E52" s="252">
        <v>38.982999999999997</v>
      </c>
      <c r="F52" s="252">
        <v>15.673</v>
      </c>
      <c r="G52" s="252">
        <v>45.151000000000003</v>
      </c>
      <c r="H52" s="252">
        <v>29.751000000000001</v>
      </c>
      <c r="I52" s="252">
        <v>15.4</v>
      </c>
      <c r="J52" s="252">
        <v>0</v>
      </c>
    </row>
    <row r="53" spans="1:10" ht="7.95" customHeight="1">
      <c r="A53" s="253"/>
      <c r="B53" s="108"/>
      <c r="C53" s="108"/>
      <c r="D53" s="108"/>
      <c r="E53" s="108"/>
      <c r="F53" s="108"/>
      <c r="G53" s="175"/>
      <c r="H53" s="108"/>
      <c r="I53" s="108"/>
      <c r="J53" s="108"/>
    </row>
    <row r="54" spans="1:10">
      <c r="A54" s="29"/>
      <c r="B54" s="583" t="s">
        <v>160</v>
      </c>
      <c r="C54" s="583"/>
      <c r="D54" s="583"/>
      <c r="E54" s="583"/>
      <c r="F54" s="583"/>
      <c r="G54" s="583"/>
      <c r="H54" s="583"/>
      <c r="I54" s="583"/>
      <c r="J54" s="583"/>
    </row>
    <row r="55" spans="1:10">
      <c r="A55" s="29">
        <v>2000</v>
      </c>
      <c r="B55" s="252">
        <v>-13.683999999999999</v>
      </c>
      <c r="C55" s="252">
        <v>-96.625</v>
      </c>
      <c r="D55" s="252">
        <v>-96.113</v>
      </c>
      <c r="E55" s="252">
        <v>16.965</v>
      </c>
      <c r="F55" s="252">
        <v>84.174999999999997</v>
      </c>
      <c r="G55" s="252">
        <v>-22.393999999999998</v>
      </c>
      <c r="H55" s="252">
        <v>-14.436</v>
      </c>
      <c r="I55" s="252">
        <v>-58.023000000000003</v>
      </c>
      <c r="J55" s="210">
        <v>-100</v>
      </c>
    </row>
    <row r="56" spans="1:10" hidden="1" outlineLevel="1">
      <c r="A56" s="29">
        <v>2001</v>
      </c>
      <c r="B56" s="252">
        <v>-13.622999999999999</v>
      </c>
      <c r="C56" s="252">
        <v>-96.143000000000001</v>
      </c>
      <c r="D56" s="252">
        <v>-96.177000000000007</v>
      </c>
      <c r="E56" s="252">
        <v>24.794</v>
      </c>
      <c r="F56" s="252">
        <v>111.11799999999999</v>
      </c>
      <c r="G56" s="252">
        <v>-28.879000000000001</v>
      </c>
      <c r="H56" s="252">
        <v>-25.79</v>
      </c>
      <c r="I56" s="252">
        <v>-42.71</v>
      </c>
      <c r="J56" s="210">
        <v>129.01499999999999</v>
      </c>
    </row>
    <row r="57" spans="1:10" hidden="1" outlineLevel="1">
      <c r="A57" s="29">
        <v>2002</v>
      </c>
      <c r="B57" s="252">
        <v>-19.32</v>
      </c>
      <c r="C57" s="252">
        <v>-98.870999999999995</v>
      </c>
      <c r="D57" s="252">
        <v>-97.888999999999996</v>
      </c>
      <c r="E57" s="252">
        <v>15.401999999999999</v>
      </c>
      <c r="F57" s="252">
        <v>114.14700000000001</v>
      </c>
      <c r="G57" s="252">
        <v>-34.351999999999997</v>
      </c>
      <c r="H57" s="252">
        <v>-31.745000000000001</v>
      </c>
      <c r="I57" s="252">
        <v>-46.024000000000001</v>
      </c>
      <c r="J57" s="210">
        <v>130.714</v>
      </c>
    </row>
    <row r="58" spans="1:10" hidden="1" outlineLevel="1">
      <c r="A58" s="29">
        <v>2003</v>
      </c>
      <c r="B58" s="252">
        <v>-7.625</v>
      </c>
      <c r="C58" s="252">
        <v>-99.304000000000002</v>
      </c>
      <c r="D58" s="252">
        <v>-97.617000000000004</v>
      </c>
      <c r="E58" s="252">
        <v>12.193</v>
      </c>
      <c r="F58" s="252">
        <v>117.268</v>
      </c>
      <c r="G58" s="252">
        <v>-12.131</v>
      </c>
      <c r="H58" s="252">
        <v>-17.561</v>
      </c>
      <c r="I58" s="252">
        <v>12.183</v>
      </c>
      <c r="J58" s="210">
        <v>-100</v>
      </c>
    </row>
    <row r="59" spans="1:10" hidden="1" outlineLevel="1">
      <c r="A59" s="29">
        <v>2004</v>
      </c>
      <c r="B59" s="252">
        <v>-19.297000000000001</v>
      </c>
      <c r="C59" s="252">
        <v>-99.391999999999996</v>
      </c>
      <c r="D59" s="252">
        <v>-97.974999999999994</v>
      </c>
      <c r="E59" s="252">
        <v>4.7039999999999997</v>
      </c>
      <c r="F59" s="252">
        <v>127.514</v>
      </c>
      <c r="G59" s="252">
        <v>-30.251999999999999</v>
      </c>
      <c r="H59" s="252">
        <v>-39.267000000000003</v>
      </c>
      <c r="I59" s="252">
        <v>10.115</v>
      </c>
      <c r="J59" s="210">
        <v>-100</v>
      </c>
    </row>
    <row r="60" spans="1:10" hidden="1" outlineLevel="1">
      <c r="A60" s="29">
        <v>2005</v>
      </c>
      <c r="B60" s="252">
        <v>-24.084</v>
      </c>
      <c r="C60" s="252">
        <v>-99.331999999999994</v>
      </c>
      <c r="D60" s="252">
        <v>-98.322000000000003</v>
      </c>
      <c r="E60" s="252">
        <v>1.74</v>
      </c>
      <c r="F60" s="252">
        <v>107.492</v>
      </c>
      <c r="G60" s="252">
        <v>-35.317999999999998</v>
      </c>
      <c r="H60" s="252">
        <v>-46.372999999999998</v>
      </c>
      <c r="I60" s="252">
        <v>14.182</v>
      </c>
      <c r="J60" s="210">
        <v>-100</v>
      </c>
    </row>
    <row r="61" spans="1:10" hidden="1" outlineLevel="1">
      <c r="A61" s="29">
        <v>2006</v>
      </c>
      <c r="B61" s="252">
        <v>-23.306999999999999</v>
      </c>
      <c r="C61" s="252">
        <v>-99.625</v>
      </c>
      <c r="D61" s="252">
        <v>-98.191999999999993</v>
      </c>
      <c r="E61" s="252">
        <v>6.0460000000000003</v>
      </c>
      <c r="F61" s="252">
        <v>95.915000000000006</v>
      </c>
      <c r="G61" s="252">
        <v>-34.924999999999997</v>
      </c>
      <c r="H61" s="252">
        <v>-41.307000000000002</v>
      </c>
      <c r="I61" s="252">
        <v>-6.3449999999999998</v>
      </c>
      <c r="J61" s="210">
        <v>-100</v>
      </c>
    </row>
    <row r="62" spans="1:10" hidden="1" outlineLevel="1">
      <c r="A62" s="29">
        <v>2007</v>
      </c>
      <c r="B62" s="252">
        <v>-31.14</v>
      </c>
      <c r="C62" s="252">
        <v>-99.79</v>
      </c>
      <c r="D62" s="252">
        <v>-98.748000000000005</v>
      </c>
      <c r="E62" s="252">
        <v>-16.716000000000001</v>
      </c>
      <c r="F62" s="252">
        <v>81.131</v>
      </c>
      <c r="G62" s="252">
        <v>-36.125</v>
      </c>
      <c r="H62" s="252">
        <v>-42.706000000000003</v>
      </c>
      <c r="I62" s="252">
        <v>-6.6580000000000004</v>
      </c>
      <c r="J62" s="210">
        <v>-100</v>
      </c>
    </row>
    <row r="63" spans="1:10" hidden="1" outlineLevel="1">
      <c r="A63" s="29">
        <v>2008</v>
      </c>
      <c r="B63" s="252">
        <v>-28.885000000000002</v>
      </c>
      <c r="C63" s="252">
        <v>-99.885999999999996</v>
      </c>
      <c r="D63" s="252">
        <v>-97.242999999999995</v>
      </c>
      <c r="E63" s="252">
        <v>-4.5810000000000004</v>
      </c>
      <c r="F63" s="252">
        <v>84.242999999999995</v>
      </c>
      <c r="G63" s="252">
        <v>-38.634999999999998</v>
      </c>
      <c r="H63" s="252">
        <v>-44.771999999999998</v>
      </c>
      <c r="I63" s="252">
        <v>-11.153</v>
      </c>
      <c r="J63" s="210">
        <v>-100</v>
      </c>
    </row>
    <row r="64" spans="1:10" hidden="1" outlineLevel="1">
      <c r="A64" s="29">
        <v>2009</v>
      </c>
      <c r="B64" s="252">
        <v>-31.152000000000001</v>
      </c>
      <c r="C64" s="252">
        <v>-99.951999999999998</v>
      </c>
      <c r="D64" s="252">
        <v>-97.536000000000001</v>
      </c>
      <c r="E64" s="252">
        <v>-12.63</v>
      </c>
      <c r="F64" s="252">
        <v>124.413</v>
      </c>
      <c r="G64" s="252">
        <v>-42.625</v>
      </c>
      <c r="H64" s="252">
        <v>-50.1</v>
      </c>
      <c r="I64" s="252">
        <v>-9.1560000000000006</v>
      </c>
      <c r="J64" s="210">
        <v>-100</v>
      </c>
    </row>
    <row r="65" spans="1:10" collapsed="1">
      <c r="A65" s="29">
        <v>2010</v>
      </c>
      <c r="B65" s="252">
        <v>-23.268999999999998</v>
      </c>
      <c r="C65" s="252">
        <v>-99.975999999999999</v>
      </c>
      <c r="D65" s="252">
        <v>-97.09</v>
      </c>
      <c r="E65" s="252">
        <v>-10.183</v>
      </c>
      <c r="F65" s="252">
        <v>142.392</v>
      </c>
      <c r="G65" s="252">
        <v>-31.582999999999998</v>
      </c>
      <c r="H65" s="252">
        <v>-41.223999999999997</v>
      </c>
      <c r="I65" s="252">
        <v>11.589</v>
      </c>
      <c r="J65" s="210">
        <v>-100</v>
      </c>
    </row>
    <row r="66" spans="1:10" hidden="1" outlineLevel="1">
      <c r="A66" s="29">
        <v>2011</v>
      </c>
      <c r="B66" s="252">
        <v>-29.323</v>
      </c>
      <c r="C66" s="252">
        <v>-99.975999999999999</v>
      </c>
      <c r="D66" s="252">
        <v>-97.882999999999996</v>
      </c>
      <c r="E66" s="252">
        <v>-18.779</v>
      </c>
      <c r="F66" s="252">
        <v>102.621</v>
      </c>
      <c r="G66" s="252">
        <v>-34.107999999999997</v>
      </c>
      <c r="H66" s="252">
        <v>-40.084000000000003</v>
      </c>
      <c r="I66" s="252">
        <v>-7.351</v>
      </c>
      <c r="J66" s="210">
        <v>-100</v>
      </c>
    </row>
    <row r="67" spans="1:10" hidden="1" outlineLevel="1">
      <c r="A67" s="289">
        <v>2012</v>
      </c>
      <c r="B67" s="252">
        <v>-28.638000000000002</v>
      </c>
      <c r="C67" s="252">
        <v>-99.963999999999999</v>
      </c>
      <c r="D67" s="252">
        <v>-97.918000000000006</v>
      </c>
      <c r="E67" s="252">
        <v>-14.179</v>
      </c>
      <c r="F67" s="252">
        <v>85.588999999999999</v>
      </c>
      <c r="G67" s="252">
        <v>-33.47</v>
      </c>
      <c r="H67" s="252">
        <v>-40.15</v>
      </c>
      <c r="I67" s="252">
        <v>-3.5630000000000002</v>
      </c>
      <c r="J67" s="210">
        <v>-100</v>
      </c>
    </row>
    <row r="68" spans="1:10" hidden="1" outlineLevel="1">
      <c r="A68" s="296">
        <v>2013</v>
      </c>
      <c r="B68" s="252">
        <v>-26.763000000000002</v>
      </c>
      <c r="C68" s="252">
        <v>-99.975999999999999</v>
      </c>
      <c r="D68" s="252">
        <v>-97.811000000000007</v>
      </c>
      <c r="E68" s="252">
        <v>-10.962999999999999</v>
      </c>
      <c r="F68" s="252">
        <v>110.81699999999999</v>
      </c>
      <c r="G68" s="252">
        <v>-34.213999999999999</v>
      </c>
      <c r="H68" s="252">
        <v>-41.573999999999998</v>
      </c>
      <c r="I68" s="252">
        <v>-1.256</v>
      </c>
      <c r="J68" s="210">
        <v>-100</v>
      </c>
    </row>
    <row r="69" spans="1:10" hidden="1" outlineLevel="1">
      <c r="A69" s="301">
        <v>2014</v>
      </c>
      <c r="B69" s="252">
        <v>-31.084</v>
      </c>
      <c r="C69" s="252">
        <v>-99.977999999999994</v>
      </c>
      <c r="D69" s="252">
        <v>-98.525999999999996</v>
      </c>
      <c r="E69" s="252">
        <v>-12.561</v>
      </c>
      <c r="F69" s="252">
        <v>77.040999999999997</v>
      </c>
      <c r="G69" s="252">
        <v>-37.703000000000003</v>
      </c>
      <c r="H69" s="252">
        <v>-43.564999999999998</v>
      </c>
      <c r="I69" s="252">
        <v>-11.458</v>
      </c>
      <c r="J69" s="210">
        <v>-100</v>
      </c>
    </row>
    <row r="70" spans="1:10" hidden="1" outlineLevel="1">
      <c r="A70" s="307">
        <v>2015</v>
      </c>
      <c r="B70" s="252">
        <v>-33.323</v>
      </c>
      <c r="C70" s="252">
        <v>-100</v>
      </c>
      <c r="D70" s="252">
        <v>-98.47</v>
      </c>
      <c r="E70" s="252">
        <v>-15.778</v>
      </c>
      <c r="F70" s="252">
        <v>62.218000000000004</v>
      </c>
      <c r="G70" s="252">
        <v>-38.661999999999999</v>
      </c>
      <c r="H70" s="252">
        <v>-46.061</v>
      </c>
      <c r="I70" s="252">
        <v>-5.5339999999999998</v>
      </c>
      <c r="J70" s="210">
        <v>-100</v>
      </c>
    </row>
    <row r="71" spans="1:10" hidden="1" outlineLevel="1">
      <c r="A71" s="318">
        <v>2016</v>
      </c>
      <c r="B71" s="252">
        <v>-31.361000000000001</v>
      </c>
      <c r="C71" s="252">
        <v>-100</v>
      </c>
      <c r="D71" s="252">
        <v>-98.486000000000004</v>
      </c>
      <c r="E71" s="252">
        <v>-14.706</v>
      </c>
      <c r="F71" s="252">
        <v>77.552000000000007</v>
      </c>
      <c r="G71" s="252">
        <v>-37.192999999999998</v>
      </c>
      <c r="H71" s="252">
        <v>-46.713999999999999</v>
      </c>
      <c r="I71" s="252">
        <v>5.4379999999999997</v>
      </c>
      <c r="J71" s="210">
        <v>-100</v>
      </c>
    </row>
    <row r="72" spans="1:10" hidden="1" outlineLevel="1">
      <c r="A72" s="321">
        <v>2017</v>
      </c>
      <c r="B72" s="252">
        <v>-34.567</v>
      </c>
      <c r="C72" s="252">
        <v>-100</v>
      </c>
      <c r="D72" s="252">
        <v>-98.406000000000006</v>
      </c>
      <c r="E72" s="252">
        <v>-13.706</v>
      </c>
      <c r="F72" s="252">
        <v>73.375</v>
      </c>
      <c r="G72" s="252">
        <v>-43.023000000000003</v>
      </c>
      <c r="H72" s="252">
        <v>-50.000999999999998</v>
      </c>
      <c r="I72" s="252">
        <v>-11.778</v>
      </c>
      <c r="J72" s="210">
        <v>-100</v>
      </c>
    </row>
    <row r="73" spans="1:10" collapsed="1">
      <c r="A73" s="451" t="s">
        <v>379</v>
      </c>
      <c r="B73" s="252">
        <v>-36.654000000000003</v>
      </c>
      <c r="C73" s="252">
        <v>-100</v>
      </c>
      <c r="D73" s="252">
        <v>-98.399000000000001</v>
      </c>
      <c r="E73" s="252">
        <v>-15.766</v>
      </c>
      <c r="F73" s="252">
        <v>71.730999999999995</v>
      </c>
      <c r="G73" s="252">
        <v>-45.575000000000003</v>
      </c>
      <c r="H73" s="252">
        <v>-52.723999999999997</v>
      </c>
      <c r="I73" s="252">
        <v>-13.563000000000001</v>
      </c>
      <c r="J73" s="210">
        <v>-100</v>
      </c>
    </row>
    <row r="74" spans="1:10">
      <c r="A74" s="451" t="s">
        <v>380</v>
      </c>
      <c r="B74" s="252">
        <v>-41.067999999999998</v>
      </c>
      <c r="C74" s="252">
        <v>-100</v>
      </c>
      <c r="D74" s="252">
        <v>-98.721999999999994</v>
      </c>
      <c r="E74" s="252">
        <v>-16.911999999999999</v>
      </c>
      <c r="F74" s="252">
        <v>67.358000000000004</v>
      </c>
      <c r="G74" s="252">
        <v>-52.417000000000002</v>
      </c>
      <c r="H74" s="252">
        <v>-61.645000000000003</v>
      </c>
      <c r="I74" s="252">
        <v>-11.103</v>
      </c>
      <c r="J74" s="210">
        <v>-100</v>
      </c>
    </row>
    <row r="75" spans="1:10" ht="7.95" customHeight="1">
      <c r="A75" s="29"/>
      <c r="B75" s="108"/>
      <c r="C75" s="108"/>
      <c r="D75" s="108"/>
      <c r="E75" s="108"/>
      <c r="F75" s="108"/>
      <c r="G75" s="175"/>
      <c r="H75" s="108"/>
      <c r="I75" s="108"/>
      <c r="J75" s="108"/>
    </row>
    <row r="76" spans="1:10">
      <c r="A76" s="29"/>
      <c r="B76" s="583" t="s">
        <v>161</v>
      </c>
      <c r="C76" s="583"/>
      <c r="D76" s="583"/>
      <c r="E76" s="583"/>
      <c r="F76" s="583"/>
      <c r="G76" s="583"/>
      <c r="H76" s="583"/>
      <c r="I76" s="583"/>
      <c r="J76" s="583"/>
    </row>
    <row r="77" spans="1:10" hidden="1" outlineLevel="1">
      <c r="A77" s="29">
        <v>2000</v>
      </c>
      <c r="B77" s="252">
        <v>-1.8879999999999999</v>
      </c>
      <c r="C77" s="252">
        <v>-33.22</v>
      </c>
      <c r="D77" s="252">
        <v>-24.25</v>
      </c>
      <c r="E77" s="252">
        <v>-2.7410000000000001</v>
      </c>
      <c r="F77" s="252">
        <v>5.0190000000000001</v>
      </c>
      <c r="G77" s="252">
        <v>-2.3919999999999999</v>
      </c>
      <c r="H77" s="252">
        <v>1.627</v>
      </c>
      <c r="I77" s="252">
        <v>-28.277999999999999</v>
      </c>
      <c r="J77" s="252">
        <v>-100</v>
      </c>
    </row>
    <row r="78" spans="1:10" hidden="1" outlineLevel="1">
      <c r="A78" s="29">
        <v>2001</v>
      </c>
      <c r="B78" s="252">
        <v>7.0999999999999994E-2</v>
      </c>
      <c r="C78" s="252">
        <v>14.297000000000001</v>
      </c>
      <c r="D78" s="252">
        <v>-1.6419999999999999</v>
      </c>
      <c r="E78" s="252">
        <v>6.694</v>
      </c>
      <c r="F78" s="252">
        <v>14.629</v>
      </c>
      <c r="G78" s="252">
        <v>-8.3569999999999993</v>
      </c>
      <c r="H78" s="252">
        <v>-13.269</v>
      </c>
      <c r="I78" s="252">
        <v>36.481999999999999</v>
      </c>
      <c r="J78" s="252">
        <v>0</v>
      </c>
    </row>
    <row r="79" spans="1:10" hidden="1" outlineLevel="1">
      <c r="A79" s="29">
        <v>2002</v>
      </c>
      <c r="B79" s="252">
        <v>-6.5949999999999998</v>
      </c>
      <c r="C79" s="252">
        <v>-70.741</v>
      </c>
      <c r="D79" s="252">
        <v>-44.779000000000003</v>
      </c>
      <c r="E79" s="252">
        <v>-7.5259999999999998</v>
      </c>
      <c r="F79" s="252">
        <v>1.4350000000000001</v>
      </c>
      <c r="G79" s="252">
        <v>-7.6950000000000003</v>
      </c>
      <c r="H79" s="252">
        <v>-8.0250000000000004</v>
      </c>
      <c r="I79" s="252">
        <v>-5.7850000000000001</v>
      </c>
      <c r="J79" s="252">
        <v>0.74199999999999999</v>
      </c>
    </row>
    <row r="80" spans="1:10" hidden="1" outlineLevel="1">
      <c r="A80" s="29">
        <v>2003</v>
      </c>
      <c r="B80" s="252">
        <v>14.494999999999999</v>
      </c>
      <c r="C80" s="252">
        <v>-38.31</v>
      </c>
      <c r="D80" s="252">
        <v>12.898</v>
      </c>
      <c r="E80" s="252">
        <v>-2.7810000000000001</v>
      </c>
      <c r="F80" s="252">
        <v>1.4570000000000001</v>
      </c>
      <c r="G80" s="252">
        <v>33.847999999999999</v>
      </c>
      <c r="H80" s="252">
        <v>20.780999999999999</v>
      </c>
      <c r="I80" s="252">
        <v>107.83799999999999</v>
      </c>
      <c r="J80" s="252">
        <v>-100</v>
      </c>
    </row>
    <row r="81" spans="1:10" hidden="1" outlineLevel="1">
      <c r="A81" s="29">
        <v>2004</v>
      </c>
      <c r="B81" s="252">
        <v>-12.635999999999999</v>
      </c>
      <c r="C81" s="252">
        <v>-12.733000000000001</v>
      </c>
      <c r="D81" s="252">
        <v>-15.015000000000001</v>
      </c>
      <c r="E81" s="252">
        <v>-6.6749999999999998</v>
      </c>
      <c r="F81" s="252">
        <v>4.7160000000000002</v>
      </c>
      <c r="G81" s="252">
        <v>-20.622</v>
      </c>
      <c r="H81" s="252">
        <v>-26.33</v>
      </c>
      <c r="I81" s="252">
        <v>-1.843</v>
      </c>
      <c r="J81" s="252">
        <v>0</v>
      </c>
    </row>
    <row r="82" spans="1:10" hidden="1" outlineLevel="1">
      <c r="A82" s="29">
        <v>2005</v>
      </c>
      <c r="B82" s="252">
        <v>-5.9320000000000004</v>
      </c>
      <c r="C82" s="252">
        <v>9.9260000000000002</v>
      </c>
      <c r="D82" s="252">
        <v>-17.164000000000001</v>
      </c>
      <c r="E82" s="252">
        <v>-2.831</v>
      </c>
      <c r="F82" s="252">
        <v>-8.8000000000000007</v>
      </c>
      <c r="G82" s="252">
        <v>-7.2629999999999999</v>
      </c>
      <c r="H82" s="252">
        <v>-11.7</v>
      </c>
      <c r="I82" s="252">
        <v>3.6930000000000001</v>
      </c>
      <c r="J82" s="252">
        <v>0</v>
      </c>
    </row>
    <row r="83" spans="1:10" hidden="1" outlineLevel="1">
      <c r="A83" s="29">
        <v>2006</v>
      </c>
      <c r="B83" s="252">
        <v>1.024</v>
      </c>
      <c r="C83" s="252">
        <v>-43.881</v>
      </c>
      <c r="D83" s="252">
        <v>7.7869999999999999</v>
      </c>
      <c r="E83" s="252">
        <v>4.2320000000000002</v>
      </c>
      <c r="F83" s="252">
        <v>-5.58</v>
      </c>
      <c r="G83" s="252">
        <v>0.60799999999999998</v>
      </c>
      <c r="H83" s="252">
        <v>9.4459999999999997</v>
      </c>
      <c r="I83" s="252">
        <v>-17.978000000000002</v>
      </c>
      <c r="J83" s="252">
        <v>0</v>
      </c>
    </row>
    <row r="84" spans="1:10" hidden="1" outlineLevel="1">
      <c r="A84" s="29">
        <v>2007</v>
      </c>
      <c r="B84" s="252">
        <v>-10.214</v>
      </c>
      <c r="C84" s="252">
        <v>-43.890999999999998</v>
      </c>
      <c r="D84" s="252">
        <v>-30.774000000000001</v>
      </c>
      <c r="E84" s="252">
        <v>-21.463999999999999</v>
      </c>
      <c r="F84" s="252">
        <v>-7.5460000000000003</v>
      </c>
      <c r="G84" s="252">
        <v>-1.8440000000000001</v>
      </c>
      <c r="H84" s="252">
        <v>-2.383</v>
      </c>
      <c r="I84" s="252">
        <v>-0.33300000000000002</v>
      </c>
      <c r="J84" s="252">
        <v>0</v>
      </c>
    </row>
    <row r="85" spans="1:10" hidden="1" outlineLevel="1">
      <c r="A85" s="29">
        <v>2008</v>
      </c>
      <c r="B85" s="252">
        <v>3.2759999999999998</v>
      </c>
      <c r="C85" s="252">
        <v>-45.85</v>
      </c>
      <c r="D85" s="252">
        <v>120.255</v>
      </c>
      <c r="E85" s="252">
        <v>14.57</v>
      </c>
      <c r="F85" s="252">
        <v>1.718</v>
      </c>
      <c r="G85" s="252">
        <v>-3.9289999999999998</v>
      </c>
      <c r="H85" s="252">
        <v>-3.6070000000000002</v>
      </c>
      <c r="I85" s="252">
        <v>-4.8159999999999998</v>
      </c>
      <c r="J85" s="252">
        <v>0</v>
      </c>
    </row>
    <row r="86" spans="1:10" hidden="1" outlineLevel="1">
      <c r="A86" s="29">
        <v>2009</v>
      </c>
      <c r="B86" s="252">
        <v>-3.1880000000000002</v>
      </c>
      <c r="C86" s="252">
        <v>-58.27</v>
      </c>
      <c r="D86" s="252">
        <v>-10.637</v>
      </c>
      <c r="E86" s="252">
        <v>-8.4350000000000005</v>
      </c>
      <c r="F86" s="252">
        <v>21.803000000000001</v>
      </c>
      <c r="G86" s="252">
        <v>-6.5030000000000001</v>
      </c>
      <c r="H86" s="252">
        <v>-9.6470000000000002</v>
      </c>
      <c r="I86" s="252">
        <v>2.2469999999999999</v>
      </c>
      <c r="J86" s="252">
        <v>0</v>
      </c>
    </row>
    <row r="87" spans="1:10" hidden="1" outlineLevel="1">
      <c r="A87" s="29">
        <v>2010</v>
      </c>
      <c r="B87" s="252">
        <v>11.45</v>
      </c>
      <c r="C87" s="252">
        <v>-50.545000000000002</v>
      </c>
      <c r="D87" s="252">
        <v>18.087</v>
      </c>
      <c r="E87" s="252">
        <v>2.8010000000000002</v>
      </c>
      <c r="F87" s="252">
        <v>8.0120000000000005</v>
      </c>
      <c r="G87" s="252">
        <v>19.247</v>
      </c>
      <c r="H87" s="252">
        <v>17.786999999999999</v>
      </c>
      <c r="I87" s="252">
        <v>22.835999999999999</v>
      </c>
      <c r="J87" s="252">
        <v>0</v>
      </c>
    </row>
    <row r="88" spans="1:10" hidden="1" outlineLevel="1">
      <c r="A88" s="29">
        <v>2011</v>
      </c>
      <c r="B88" s="252">
        <v>-7.891</v>
      </c>
      <c r="C88" s="252">
        <v>1.4710000000000001</v>
      </c>
      <c r="D88" s="252">
        <v>-27.225999999999999</v>
      </c>
      <c r="E88" s="252">
        <v>-9.5709999999999997</v>
      </c>
      <c r="F88" s="252">
        <v>-16.408000000000001</v>
      </c>
      <c r="G88" s="252">
        <v>-3.6909999999999998</v>
      </c>
      <c r="H88" s="252">
        <v>1.9410000000000001</v>
      </c>
      <c r="I88" s="252">
        <v>-16.972999999999999</v>
      </c>
      <c r="J88" s="252">
        <v>0</v>
      </c>
    </row>
    <row r="89" spans="1:10" hidden="1" outlineLevel="1">
      <c r="A89" s="289">
        <v>2012</v>
      </c>
      <c r="B89" s="252">
        <v>0.97</v>
      </c>
      <c r="C89" s="252">
        <v>50.725000000000001</v>
      </c>
      <c r="D89" s="252">
        <v>-1.673</v>
      </c>
      <c r="E89" s="252">
        <v>5.6630000000000003</v>
      </c>
      <c r="F89" s="252">
        <v>-8.4060000000000006</v>
      </c>
      <c r="G89" s="252">
        <v>0.96699999999999997</v>
      </c>
      <c r="H89" s="252">
        <v>-0.11</v>
      </c>
      <c r="I89" s="252">
        <v>4.0880000000000001</v>
      </c>
      <c r="J89" s="252">
        <v>0</v>
      </c>
    </row>
    <row r="90" spans="1:10" hidden="1" outlineLevel="1">
      <c r="A90" s="296">
        <v>2013</v>
      </c>
      <c r="B90" s="252">
        <v>2.6280000000000001</v>
      </c>
      <c r="C90" s="252">
        <v>-32.212000000000003</v>
      </c>
      <c r="D90" s="252">
        <v>5.15</v>
      </c>
      <c r="E90" s="252">
        <v>3.7480000000000002</v>
      </c>
      <c r="F90" s="252">
        <v>13.593999999999999</v>
      </c>
      <c r="G90" s="252">
        <v>-1.117</v>
      </c>
      <c r="H90" s="252">
        <v>-2.38</v>
      </c>
      <c r="I90" s="252">
        <v>2.3929999999999998</v>
      </c>
      <c r="J90" s="252">
        <v>0</v>
      </c>
    </row>
    <row r="91" spans="1:10" hidden="1" outlineLevel="1">
      <c r="A91" s="301">
        <v>2014</v>
      </c>
      <c r="B91" s="252">
        <v>-5.9</v>
      </c>
      <c r="C91" s="252">
        <v>-11.348000000000001</v>
      </c>
      <c r="D91" s="252">
        <v>-32.692999999999998</v>
      </c>
      <c r="E91" s="252">
        <v>-1.7949999999999999</v>
      </c>
      <c r="F91" s="252">
        <v>-16.021000000000001</v>
      </c>
      <c r="G91" s="252">
        <v>-5.3040000000000003</v>
      </c>
      <c r="H91" s="252">
        <v>-3.4060000000000001</v>
      </c>
      <c r="I91" s="252">
        <v>-10.332000000000001</v>
      </c>
      <c r="J91" s="252">
        <v>0</v>
      </c>
    </row>
    <row r="92" spans="1:10" hidden="1" outlineLevel="1">
      <c r="A92" s="307">
        <v>2015</v>
      </c>
      <c r="B92" s="252">
        <v>-3.2490000000000001</v>
      </c>
      <c r="C92" s="252">
        <v>-100</v>
      </c>
      <c r="D92" s="252">
        <v>3.843</v>
      </c>
      <c r="E92" s="252">
        <v>-3.6789999999999998</v>
      </c>
      <c r="F92" s="252">
        <v>-8.3729999999999993</v>
      </c>
      <c r="G92" s="252">
        <v>-1.54</v>
      </c>
      <c r="H92" s="252">
        <v>-4.4240000000000004</v>
      </c>
      <c r="I92" s="252">
        <v>6.69</v>
      </c>
      <c r="J92" s="252">
        <v>0</v>
      </c>
    </row>
    <row r="93" spans="1:10" hidden="1" outlineLevel="1">
      <c r="A93" s="318">
        <v>2016</v>
      </c>
      <c r="B93" s="252">
        <v>2.944</v>
      </c>
      <c r="C93" s="252">
        <v>0</v>
      </c>
      <c r="D93" s="252">
        <v>-1.0489999999999999</v>
      </c>
      <c r="E93" s="252">
        <v>1.2729999999999999</v>
      </c>
      <c r="F93" s="252">
        <v>9.4529999999999994</v>
      </c>
      <c r="G93" s="252">
        <v>2.395</v>
      </c>
      <c r="H93" s="252">
        <v>-1.2110000000000001</v>
      </c>
      <c r="I93" s="252">
        <v>11.615</v>
      </c>
      <c r="J93" s="252">
        <v>0</v>
      </c>
    </row>
    <row r="94" spans="1:10" hidden="1" outlineLevel="1">
      <c r="A94" s="321">
        <v>2017</v>
      </c>
      <c r="B94" s="252">
        <v>-4.6719999999999997</v>
      </c>
      <c r="C94" s="252">
        <v>0</v>
      </c>
      <c r="D94" s="252">
        <v>5.2990000000000004</v>
      </c>
      <c r="E94" s="252">
        <v>1.173</v>
      </c>
      <c r="F94" s="252">
        <v>-2.3530000000000002</v>
      </c>
      <c r="G94" s="252">
        <v>-9.2810000000000006</v>
      </c>
      <c r="H94" s="252">
        <v>-6.1680000000000001</v>
      </c>
      <c r="I94" s="252">
        <v>-16.327999999999999</v>
      </c>
      <c r="J94" s="252">
        <v>0</v>
      </c>
    </row>
    <row r="95" spans="1:10" collapsed="1">
      <c r="A95" s="451" t="s">
        <v>379</v>
      </c>
      <c r="B95" s="252">
        <v>-3.1890000000000001</v>
      </c>
      <c r="C95" s="252">
        <v>0</v>
      </c>
      <c r="D95" s="252">
        <v>0.41899999999999998</v>
      </c>
      <c r="E95" s="252">
        <v>-2.3879999999999999</v>
      </c>
      <c r="F95" s="252">
        <v>-0.94799999999999995</v>
      </c>
      <c r="G95" s="252">
        <v>-4.4790000000000001</v>
      </c>
      <c r="H95" s="252">
        <v>-5.4470000000000001</v>
      </c>
      <c r="I95" s="252">
        <v>-2.0230000000000001</v>
      </c>
      <c r="J95" s="252">
        <v>0</v>
      </c>
    </row>
    <row r="96" spans="1:10">
      <c r="A96" s="451" t="s">
        <v>380</v>
      </c>
      <c r="B96" s="252">
        <v>-6.9669999999999996</v>
      </c>
      <c r="C96" s="252">
        <v>0</v>
      </c>
      <c r="D96" s="252">
        <v>-20.18</v>
      </c>
      <c r="E96" s="252">
        <v>-1.36</v>
      </c>
      <c r="F96" s="252">
        <v>-2.5459999999999998</v>
      </c>
      <c r="G96" s="252">
        <v>-12.573</v>
      </c>
      <c r="H96" s="252">
        <v>-18.869</v>
      </c>
      <c r="I96" s="252">
        <v>2.8460000000000001</v>
      </c>
      <c r="J96" s="252">
        <v>0</v>
      </c>
    </row>
    <row r="97" spans="1:10">
      <c r="A97" s="89" t="s">
        <v>152</v>
      </c>
      <c r="B97" s="252"/>
      <c r="C97" s="252"/>
      <c r="D97" s="252"/>
      <c r="E97" s="252"/>
      <c r="F97" s="252"/>
      <c r="G97" s="252"/>
      <c r="H97" s="252"/>
      <c r="I97" s="252"/>
      <c r="J97" s="252"/>
    </row>
    <row r="98" spans="1:10">
      <c r="A98" s="454" t="s">
        <v>382</v>
      </c>
      <c r="B98" s="252"/>
      <c r="C98" s="252"/>
      <c r="D98" s="252"/>
      <c r="E98" s="252"/>
      <c r="F98" s="252"/>
      <c r="G98" s="252"/>
      <c r="H98" s="252"/>
      <c r="I98" s="252"/>
      <c r="J98" s="252"/>
    </row>
    <row r="99" spans="1:10" ht="7.5" customHeight="1">
      <c r="A99" s="108"/>
    </row>
    <row r="100" spans="1:10" ht="27" customHeight="1">
      <c r="A100" s="588" t="s">
        <v>346</v>
      </c>
      <c r="B100" s="588"/>
      <c r="C100" s="588"/>
      <c r="D100" s="588"/>
      <c r="E100" s="588"/>
      <c r="F100" s="588"/>
      <c r="G100" s="588"/>
      <c r="H100" s="588"/>
      <c r="I100" s="588"/>
      <c r="J100" s="588"/>
    </row>
    <row r="101" spans="1:10" ht="9" customHeight="1">
      <c r="A101" s="261"/>
      <c r="B101" s="108"/>
      <c r="C101" s="108"/>
      <c r="D101" s="108"/>
      <c r="E101" s="108"/>
      <c r="F101" s="108"/>
      <c r="G101" s="175"/>
      <c r="H101" s="108"/>
      <c r="I101" s="108"/>
      <c r="J101" s="299"/>
    </row>
    <row r="102" spans="1:10">
      <c r="A102" s="618" t="s">
        <v>63</v>
      </c>
      <c r="B102" s="621" t="s">
        <v>184</v>
      </c>
      <c r="C102" s="622" t="s">
        <v>185</v>
      </c>
      <c r="D102" s="622"/>
      <c r="E102" s="622"/>
      <c r="F102" s="622"/>
      <c r="G102" s="622"/>
      <c r="H102" s="622"/>
      <c r="I102" s="622"/>
      <c r="J102" s="600"/>
    </row>
    <row r="103" spans="1:10">
      <c r="A103" s="620"/>
      <c r="B103" s="621"/>
      <c r="C103" s="623" t="s">
        <v>155</v>
      </c>
      <c r="D103" s="623" t="s">
        <v>154</v>
      </c>
      <c r="E103" s="624" t="s">
        <v>58</v>
      </c>
      <c r="F103" s="625" t="s">
        <v>42</v>
      </c>
      <c r="G103" s="621" t="s">
        <v>175</v>
      </c>
      <c r="H103" s="622" t="s">
        <v>62</v>
      </c>
      <c r="I103" s="622"/>
      <c r="J103" s="626" t="s">
        <v>64</v>
      </c>
    </row>
    <row r="104" spans="1:10">
      <c r="A104" s="620"/>
      <c r="B104" s="621"/>
      <c r="C104" s="623"/>
      <c r="D104" s="623"/>
      <c r="E104" s="624"/>
      <c r="F104" s="625"/>
      <c r="G104" s="621"/>
      <c r="H104" s="66" t="s">
        <v>50</v>
      </c>
      <c r="I104" s="64" t="s">
        <v>84</v>
      </c>
      <c r="J104" s="626"/>
    </row>
    <row r="105" spans="1:10" ht="7.5" customHeight="1">
      <c r="A105" s="379"/>
      <c r="B105" s="380"/>
      <c r="C105" s="73"/>
      <c r="D105" s="73"/>
      <c r="E105" s="78"/>
      <c r="F105" s="79"/>
      <c r="G105" s="380"/>
      <c r="H105" s="71"/>
      <c r="I105" s="71"/>
      <c r="J105" s="14"/>
    </row>
    <row r="106" spans="1:10" ht="12.6">
      <c r="A106" s="108"/>
      <c r="B106" s="583" t="s">
        <v>171</v>
      </c>
      <c r="C106" s="583"/>
      <c r="D106" s="583"/>
      <c r="E106" s="583"/>
      <c r="F106" s="583"/>
      <c r="G106" s="583"/>
      <c r="H106" s="583"/>
      <c r="I106" s="583"/>
      <c r="J106" s="583"/>
    </row>
    <row r="107" spans="1:10">
      <c r="A107" s="378">
        <v>1990</v>
      </c>
      <c r="B107" s="209">
        <v>30564.420999999998</v>
      </c>
      <c r="C107" s="209">
        <v>640.27599999999995</v>
      </c>
      <c r="D107" s="209">
        <v>2916.634</v>
      </c>
      <c r="E107" s="209">
        <v>8488.1049999999996</v>
      </c>
      <c r="F107" s="209">
        <v>1775.3810000000001</v>
      </c>
      <c r="G107" s="209">
        <v>16739.95</v>
      </c>
      <c r="H107" s="209">
        <v>13429.708000000001</v>
      </c>
      <c r="I107" s="209">
        <v>3310.2420000000002</v>
      </c>
      <c r="J107" s="209">
        <v>4.0759999999999996</v>
      </c>
    </row>
    <row r="108" spans="1:10" s="308" customFormat="1" hidden="1" outlineLevel="1">
      <c r="A108" s="312">
        <v>1999</v>
      </c>
      <c r="B108" s="209">
        <v>26597.219000000001</v>
      </c>
      <c r="C108" s="209">
        <v>32.340000000000003</v>
      </c>
      <c r="D108" s="209">
        <v>148.928</v>
      </c>
      <c r="E108" s="209">
        <v>10132.295</v>
      </c>
      <c r="F108" s="209">
        <v>3084.0279999999998</v>
      </c>
      <c r="G108" s="209">
        <v>13191.494000000001</v>
      </c>
      <c r="H108" s="209">
        <v>11296.499</v>
      </c>
      <c r="I108" s="209">
        <v>1894.9949999999999</v>
      </c>
      <c r="J108" s="209">
        <v>8.1349999999999998</v>
      </c>
    </row>
    <row r="109" spans="1:10" collapsed="1">
      <c r="A109" s="378">
        <v>2000</v>
      </c>
      <c r="B109" s="209">
        <v>26341.628000000001</v>
      </c>
      <c r="C109" s="209">
        <v>22.533000000000001</v>
      </c>
      <c r="D109" s="209">
        <v>116.76</v>
      </c>
      <c r="E109" s="209">
        <v>9982.4279999999999</v>
      </c>
      <c r="F109" s="209">
        <v>3330.8780000000002</v>
      </c>
      <c r="G109" s="209">
        <v>12889.03</v>
      </c>
      <c r="H109" s="209">
        <v>11496.950999999999</v>
      </c>
      <c r="I109" s="209">
        <v>1392.079</v>
      </c>
      <c r="J109" s="209">
        <v>0</v>
      </c>
    </row>
    <row r="110" spans="1:10" hidden="1" outlineLevel="1">
      <c r="A110" s="378">
        <v>2001</v>
      </c>
      <c r="B110" s="209">
        <v>25174.77</v>
      </c>
      <c r="C110" s="209">
        <v>22.163</v>
      </c>
      <c r="D110" s="209">
        <v>98.873999999999995</v>
      </c>
      <c r="E110" s="209">
        <v>10052.021000000001</v>
      </c>
      <c r="F110" s="209">
        <v>3384.9639999999999</v>
      </c>
      <c r="G110" s="209">
        <v>11607.449000000001</v>
      </c>
      <c r="H110" s="209">
        <v>9907.77</v>
      </c>
      <c r="I110" s="209">
        <v>1699.68</v>
      </c>
      <c r="J110" s="209">
        <v>9.298</v>
      </c>
    </row>
    <row r="111" spans="1:10" hidden="1" outlineLevel="1">
      <c r="A111" s="378">
        <v>2002</v>
      </c>
      <c r="B111" s="209">
        <v>23807.63</v>
      </c>
      <c r="C111" s="209">
        <v>6.7359999999999998</v>
      </c>
      <c r="D111" s="209">
        <v>56.671999999999997</v>
      </c>
      <c r="E111" s="209">
        <v>9425.3379999999997</v>
      </c>
      <c r="F111" s="209">
        <v>3536.3429999999998</v>
      </c>
      <c r="G111" s="209">
        <v>10773.174000000001</v>
      </c>
      <c r="H111" s="209">
        <v>9126.1389999999992</v>
      </c>
      <c r="I111" s="209">
        <v>1647.0340000000001</v>
      </c>
      <c r="J111" s="209">
        <v>9.3670000000000009</v>
      </c>
    </row>
    <row r="112" spans="1:10" hidden="1" outlineLevel="1">
      <c r="A112" s="378">
        <v>2003</v>
      </c>
      <c r="B112" s="209">
        <v>27049.789000000001</v>
      </c>
      <c r="C112" s="209">
        <v>4.056</v>
      </c>
      <c r="D112" s="209">
        <v>62.497</v>
      </c>
      <c r="E112" s="209">
        <v>9084.3250000000007</v>
      </c>
      <c r="F112" s="209">
        <v>3521.66</v>
      </c>
      <c r="G112" s="209">
        <v>14377.251</v>
      </c>
      <c r="H112" s="209">
        <v>11012.293</v>
      </c>
      <c r="I112" s="209">
        <v>3364.9580000000001</v>
      </c>
      <c r="J112" s="209">
        <v>0</v>
      </c>
    </row>
    <row r="113" spans="1:10" hidden="1" outlineLevel="1">
      <c r="A113" s="378">
        <v>2004</v>
      </c>
      <c r="B113" s="209">
        <v>23756.738000000001</v>
      </c>
      <c r="C113" s="209">
        <v>3.5840000000000001</v>
      </c>
      <c r="D113" s="209">
        <v>53.718000000000004</v>
      </c>
      <c r="E113" s="209">
        <v>8513.8700000000008</v>
      </c>
      <c r="F113" s="209">
        <v>3724.279</v>
      </c>
      <c r="G113" s="209">
        <v>11461.288</v>
      </c>
      <c r="H113" s="209">
        <v>8116.66</v>
      </c>
      <c r="I113" s="209">
        <v>3344.6280000000002</v>
      </c>
      <c r="J113" s="209">
        <v>0</v>
      </c>
    </row>
    <row r="114" spans="1:10" hidden="1" outlineLevel="1">
      <c r="A114" s="378">
        <v>2005</v>
      </c>
      <c r="B114" s="209">
        <v>22263.913</v>
      </c>
      <c r="C114" s="209">
        <v>3.8839999999999999</v>
      </c>
      <c r="D114" s="209">
        <v>44.069000000000003</v>
      </c>
      <c r="E114" s="209">
        <v>8243.3080000000009</v>
      </c>
      <c r="F114" s="209">
        <v>3368.4789999999998</v>
      </c>
      <c r="G114" s="209">
        <v>10604.173000000001</v>
      </c>
      <c r="H114" s="209">
        <v>7164.09</v>
      </c>
      <c r="I114" s="209">
        <v>3440.0830000000001</v>
      </c>
      <c r="J114" s="209">
        <v>0</v>
      </c>
    </row>
    <row r="115" spans="1:10" hidden="1" outlineLevel="1">
      <c r="A115" s="378">
        <v>2006</v>
      </c>
      <c r="B115" s="209">
        <v>22853.084999999999</v>
      </c>
      <c r="C115" s="209">
        <v>2.2869999999999999</v>
      </c>
      <c r="D115" s="209">
        <v>49.488999999999997</v>
      </c>
      <c r="E115" s="209">
        <v>8738.8160000000007</v>
      </c>
      <c r="F115" s="209">
        <v>3291.9560000000001</v>
      </c>
      <c r="G115" s="209">
        <v>10770.536</v>
      </c>
      <c r="H115" s="209">
        <v>7855.268</v>
      </c>
      <c r="I115" s="209">
        <v>2915.2689999999998</v>
      </c>
      <c r="J115" s="209">
        <v>0</v>
      </c>
    </row>
    <row r="116" spans="1:10" hidden="1" outlineLevel="1">
      <c r="A116" s="378">
        <v>2007</v>
      </c>
      <c r="B116" s="209">
        <v>20873.834999999999</v>
      </c>
      <c r="C116" s="209">
        <v>1.3620000000000001</v>
      </c>
      <c r="D116" s="209">
        <v>35.804000000000002</v>
      </c>
      <c r="E116" s="209">
        <v>6930.9489999999996</v>
      </c>
      <c r="F116" s="209">
        <v>3185.6080000000002</v>
      </c>
      <c r="G116" s="209">
        <v>10720.111999999999</v>
      </c>
      <c r="H116" s="209">
        <v>7687.2939999999999</v>
      </c>
      <c r="I116" s="209">
        <v>3032.8180000000002</v>
      </c>
      <c r="J116" s="209">
        <v>0</v>
      </c>
    </row>
    <row r="117" spans="1:10" hidden="1" outlineLevel="1">
      <c r="A117" s="378">
        <v>2008</v>
      </c>
      <c r="B117" s="209">
        <v>21360.998</v>
      </c>
      <c r="C117" s="209">
        <v>0.71299999999999997</v>
      </c>
      <c r="D117" s="209">
        <v>77.13</v>
      </c>
      <c r="E117" s="209">
        <v>7913.2740000000003</v>
      </c>
      <c r="F117" s="209">
        <v>3158.2350000000001</v>
      </c>
      <c r="G117" s="209">
        <v>10211.647000000001</v>
      </c>
      <c r="H117" s="209">
        <v>7398.9889999999996</v>
      </c>
      <c r="I117" s="209">
        <v>2812.6570000000002</v>
      </c>
      <c r="J117" s="209">
        <v>0</v>
      </c>
    </row>
    <row r="118" spans="1:10" hidden="1" outlineLevel="1">
      <c r="A118" s="378">
        <v>2009</v>
      </c>
      <c r="B118" s="209">
        <v>20501.062999999998</v>
      </c>
      <c r="C118" s="209">
        <v>0.28899999999999998</v>
      </c>
      <c r="D118" s="209">
        <v>67.06</v>
      </c>
      <c r="E118" s="209">
        <v>7167.3649999999998</v>
      </c>
      <c r="F118" s="209">
        <v>3766.9760000000001</v>
      </c>
      <c r="G118" s="209">
        <v>9499.3719999999994</v>
      </c>
      <c r="H118" s="209">
        <v>6677.8639999999996</v>
      </c>
      <c r="I118" s="209">
        <v>2821.509</v>
      </c>
      <c r="J118" s="209">
        <v>0</v>
      </c>
    </row>
    <row r="119" spans="1:10" collapsed="1">
      <c r="A119" s="378">
        <v>2010</v>
      </c>
      <c r="B119" s="209">
        <v>21483.523000000001</v>
      </c>
      <c r="C119" s="209">
        <v>0.12</v>
      </c>
      <c r="D119" s="209">
        <v>67.989000000000004</v>
      </c>
      <c r="E119" s="209">
        <v>7001.5919999999996</v>
      </c>
      <c r="F119" s="209">
        <v>3542.0520000000001</v>
      </c>
      <c r="G119" s="209">
        <v>10871.771000000001</v>
      </c>
      <c r="H119" s="209">
        <v>7812.4840000000004</v>
      </c>
      <c r="I119" s="209">
        <v>3059.2860000000001</v>
      </c>
      <c r="J119" s="209">
        <v>0</v>
      </c>
    </row>
    <row r="120" spans="1:10" hidden="1" outlineLevel="1">
      <c r="A120" s="378">
        <v>2011</v>
      </c>
      <c r="B120" s="209">
        <v>21524.746999999999</v>
      </c>
      <c r="C120" s="209">
        <v>0.157</v>
      </c>
      <c r="D120" s="209">
        <v>61.835000000000001</v>
      </c>
      <c r="E120" s="209">
        <v>6773.9539999999997</v>
      </c>
      <c r="F120" s="209">
        <v>3616.3580000000002</v>
      </c>
      <c r="G120" s="209">
        <v>11072.442999999999</v>
      </c>
      <c r="H120" s="209">
        <v>8045.7520000000004</v>
      </c>
      <c r="I120" s="209">
        <v>3026.69</v>
      </c>
      <c r="J120" s="209">
        <v>0</v>
      </c>
    </row>
    <row r="121" spans="1:10" hidden="1" outlineLevel="1">
      <c r="A121" s="378">
        <v>2012</v>
      </c>
      <c r="B121" s="209">
        <v>21098.506000000001</v>
      </c>
      <c r="C121" s="209">
        <v>0.215</v>
      </c>
      <c r="D121" s="209">
        <v>55.927</v>
      </c>
      <c r="E121" s="209">
        <v>7000.4859999999999</v>
      </c>
      <c r="F121" s="209">
        <v>3079.3249999999998</v>
      </c>
      <c r="G121" s="209">
        <v>10962.553</v>
      </c>
      <c r="H121" s="209">
        <v>8004.6009999999997</v>
      </c>
      <c r="I121" s="209">
        <v>2957.9520000000002</v>
      </c>
      <c r="J121" s="209">
        <v>0</v>
      </c>
    </row>
    <row r="122" spans="1:10" hidden="1" outlineLevel="1">
      <c r="A122" s="378">
        <v>2013</v>
      </c>
      <c r="B122" s="209">
        <v>21392.331999999999</v>
      </c>
      <c r="C122" s="209">
        <v>0.14099999999999999</v>
      </c>
      <c r="D122" s="209">
        <v>57.000999999999998</v>
      </c>
      <c r="E122" s="209">
        <v>7191.1260000000002</v>
      </c>
      <c r="F122" s="209">
        <v>3397.6640000000002</v>
      </c>
      <c r="G122" s="209">
        <v>10746.4</v>
      </c>
      <c r="H122" s="209">
        <v>7802.3590000000004</v>
      </c>
      <c r="I122" s="209">
        <v>2944.0410000000002</v>
      </c>
      <c r="J122" s="209">
        <v>0</v>
      </c>
    </row>
    <row r="123" spans="1:10" hidden="1" outlineLevel="1">
      <c r="A123" s="378">
        <v>2014</v>
      </c>
      <c r="B123" s="209">
        <v>21267.264999999999</v>
      </c>
      <c r="C123" s="209">
        <v>0.15</v>
      </c>
      <c r="D123" s="209">
        <v>44.393999999999998</v>
      </c>
      <c r="E123" s="209">
        <v>7367.0829999999996</v>
      </c>
      <c r="F123" s="209">
        <v>3285.5970000000002</v>
      </c>
      <c r="G123" s="209">
        <v>10570.043</v>
      </c>
      <c r="H123" s="209">
        <v>7595.0439999999999</v>
      </c>
      <c r="I123" s="209">
        <v>2974.998</v>
      </c>
      <c r="J123" s="209">
        <v>0</v>
      </c>
    </row>
    <row r="124" spans="1:10" collapsed="1">
      <c r="A124" s="378">
        <v>2015</v>
      </c>
      <c r="B124" s="209">
        <v>20249.203000000001</v>
      </c>
      <c r="C124" s="209">
        <v>0</v>
      </c>
      <c r="D124" s="209">
        <v>44.006999999999998</v>
      </c>
      <c r="E124" s="209">
        <v>7010.2560000000003</v>
      </c>
      <c r="F124" s="209">
        <v>2884.953</v>
      </c>
      <c r="G124" s="209">
        <v>10309.986000000001</v>
      </c>
      <c r="H124" s="209">
        <v>7241.8980000000001</v>
      </c>
      <c r="I124" s="209">
        <v>3068.0889999999999</v>
      </c>
      <c r="J124" s="209">
        <v>0</v>
      </c>
    </row>
    <row r="125" spans="1:10">
      <c r="A125" s="378">
        <v>2016</v>
      </c>
      <c r="B125" s="209">
        <v>20605.146000000001</v>
      </c>
      <c r="C125" s="209">
        <v>0</v>
      </c>
      <c r="D125" s="209">
        <v>42.136000000000003</v>
      </c>
      <c r="E125" s="209">
        <v>7023.0969999999998</v>
      </c>
      <c r="F125" s="209">
        <v>3053.913</v>
      </c>
      <c r="G125" s="209">
        <v>10486</v>
      </c>
      <c r="H125" s="209">
        <v>7143.2749999999996</v>
      </c>
      <c r="I125" s="209">
        <v>3342.7260000000001</v>
      </c>
      <c r="J125" s="209">
        <v>0</v>
      </c>
    </row>
    <row r="126" spans="1:10">
      <c r="A126" s="378">
        <v>2017</v>
      </c>
      <c r="B126" s="209">
        <v>19730.583999999999</v>
      </c>
      <c r="C126" s="209">
        <v>0</v>
      </c>
      <c r="D126" s="209">
        <v>44.823</v>
      </c>
      <c r="E126" s="209">
        <v>7127.1</v>
      </c>
      <c r="F126" s="209">
        <v>3014.6750000000002</v>
      </c>
      <c r="G126" s="209">
        <v>9543.9860000000008</v>
      </c>
      <c r="H126" s="209">
        <v>6707.2640000000001</v>
      </c>
      <c r="I126" s="209">
        <v>2836.7220000000002</v>
      </c>
      <c r="J126" s="209">
        <v>0</v>
      </c>
    </row>
    <row r="127" spans="1:10">
      <c r="A127" s="451" t="s">
        <v>379</v>
      </c>
      <c r="B127" s="209">
        <v>19440.735000000001</v>
      </c>
      <c r="C127" s="209">
        <v>0</v>
      </c>
      <c r="D127" s="209">
        <v>46.572000000000003</v>
      </c>
      <c r="E127" s="209">
        <v>7013.268</v>
      </c>
      <c r="F127" s="209">
        <v>3111.7669999999998</v>
      </c>
      <c r="G127" s="209">
        <v>9269.1290000000008</v>
      </c>
      <c r="H127" s="209">
        <v>6356.5529999999999</v>
      </c>
      <c r="I127" s="209">
        <v>2912.576</v>
      </c>
      <c r="J127" s="209">
        <v>0</v>
      </c>
    </row>
    <row r="128" spans="1:10">
      <c r="A128" s="451" t="s">
        <v>380</v>
      </c>
      <c r="B128" s="209">
        <v>18137.946</v>
      </c>
      <c r="C128" s="209">
        <v>0</v>
      </c>
      <c r="D128" s="209">
        <v>37.646999999999998</v>
      </c>
      <c r="E128" s="209">
        <v>6902.13</v>
      </c>
      <c r="F128" s="209">
        <v>3045.681</v>
      </c>
      <c r="G128" s="209">
        <v>8152.4870000000001</v>
      </c>
      <c r="H128" s="209">
        <v>5158.6440000000002</v>
      </c>
      <c r="I128" s="209">
        <v>2993.8440000000001</v>
      </c>
      <c r="J128" s="209">
        <v>0</v>
      </c>
    </row>
    <row r="129" spans="1:10" ht="7.5" customHeight="1">
      <c r="A129" s="378"/>
      <c r="B129" s="115"/>
      <c r="C129" s="115"/>
      <c r="D129" s="115"/>
      <c r="E129" s="115"/>
      <c r="F129" s="115"/>
      <c r="G129" s="114"/>
      <c r="H129" s="115"/>
      <c r="I129" s="251"/>
      <c r="J129" s="13"/>
    </row>
    <row r="130" spans="1:10" ht="12.6">
      <c r="A130" s="378"/>
      <c r="B130" s="583" t="s">
        <v>172</v>
      </c>
      <c r="C130" s="583"/>
      <c r="D130" s="583"/>
      <c r="E130" s="583"/>
      <c r="F130" s="583"/>
      <c r="G130" s="583"/>
      <c r="H130" s="583"/>
      <c r="I130" s="583"/>
      <c r="J130" s="583"/>
    </row>
    <row r="131" spans="1:10">
      <c r="A131" s="378">
        <v>1990</v>
      </c>
      <c r="B131" s="208">
        <v>100</v>
      </c>
      <c r="C131" s="252">
        <v>2.0950000000000002</v>
      </c>
      <c r="D131" s="252">
        <v>9.5429999999999993</v>
      </c>
      <c r="E131" s="252">
        <v>27.771000000000001</v>
      </c>
      <c r="F131" s="252">
        <v>5.8090000000000002</v>
      </c>
      <c r="G131" s="252">
        <v>54.768999999999998</v>
      </c>
      <c r="H131" s="252">
        <v>43.939</v>
      </c>
      <c r="I131" s="252">
        <v>10.83</v>
      </c>
      <c r="J131" s="252">
        <v>1.2999999999999999E-2</v>
      </c>
    </row>
    <row r="132" spans="1:10">
      <c r="A132" s="378">
        <v>2000</v>
      </c>
      <c r="B132" s="208">
        <v>100</v>
      </c>
      <c r="C132" s="252">
        <v>8.5999999999999993E-2</v>
      </c>
      <c r="D132" s="252">
        <v>0.443</v>
      </c>
      <c r="E132" s="252">
        <v>37.896000000000001</v>
      </c>
      <c r="F132" s="252">
        <v>12.645</v>
      </c>
      <c r="G132" s="252">
        <v>48.93</v>
      </c>
      <c r="H132" s="252">
        <v>43.646000000000001</v>
      </c>
      <c r="I132" s="252">
        <v>5.2850000000000001</v>
      </c>
      <c r="J132" s="252">
        <v>0</v>
      </c>
    </row>
    <row r="133" spans="1:10" hidden="1" outlineLevel="1">
      <c r="A133" s="378">
        <v>2001</v>
      </c>
      <c r="B133" s="208">
        <v>100</v>
      </c>
      <c r="C133" s="252">
        <v>8.7999999999999995E-2</v>
      </c>
      <c r="D133" s="252">
        <v>0.39300000000000002</v>
      </c>
      <c r="E133" s="252">
        <v>39.929000000000002</v>
      </c>
      <c r="F133" s="252">
        <v>13.446</v>
      </c>
      <c r="G133" s="252">
        <v>46.106999999999999</v>
      </c>
      <c r="H133" s="252">
        <v>39.356000000000002</v>
      </c>
      <c r="I133" s="252">
        <v>6.7519999999999998</v>
      </c>
      <c r="J133" s="252">
        <v>3.6999999999999998E-2</v>
      </c>
    </row>
    <row r="134" spans="1:10" hidden="1" outlineLevel="1">
      <c r="A134" s="378">
        <v>2002</v>
      </c>
      <c r="B134" s="208">
        <v>100</v>
      </c>
      <c r="C134" s="252">
        <v>2.8000000000000001E-2</v>
      </c>
      <c r="D134" s="252">
        <v>0.23799999999999999</v>
      </c>
      <c r="E134" s="252">
        <v>39.590000000000003</v>
      </c>
      <c r="F134" s="252">
        <v>14.853999999999999</v>
      </c>
      <c r="G134" s="252">
        <v>45.250999999999998</v>
      </c>
      <c r="H134" s="252">
        <v>38.332999999999998</v>
      </c>
      <c r="I134" s="252">
        <v>6.9180000000000001</v>
      </c>
      <c r="J134" s="252">
        <v>3.9E-2</v>
      </c>
    </row>
    <row r="135" spans="1:10" hidden="1" outlineLevel="1">
      <c r="A135" s="378">
        <v>2003</v>
      </c>
      <c r="B135" s="208">
        <v>100</v>
      </c>
      <c r="C135" s="252">
        <v>1.4999999999999999E-2</v>
      </c>
      <c r="D135" s="252">
        <v>0.23100000000000001</v>
      </c>
      <c r="E135" s="252">
        <v>33.584000000000003</v>
      </c>
      <c r="F135" s="252">
        <v>13.019</v>
      </c>
      <c r="G135" s="252">
        <v>53.151000000000003</v>
      </c>
      <c r="H135" s="252">
        <v>40.710999999999999</v>
      </c>
      <c r="I135" s="252">
        <v>12.44</v>
      </c>
      <c r="J135" s="252">
        <v>0</v>
      </c>
    </row>
    <row r="136" spans="1:10" hidden="1" outlineLevel="1">
      <c r="A136" s="378">
        <v>2004</v>
      </c>
      <c r="B136" s="208">
        <v>100</v>
      </c>
      <c r="C136" s="252">
        <v>1.4999999999999999E-2</v>
      </c>
      <c r="D136" s="252">
        <v>0.22600000000000001</v>
      </c>
      <c r="E136" s="252">
        <v>35.838000000000001</v>
      </c>
      <c r="F136" s="252">
        <v>15.677</v>
      </c>
      <c r="G136" s="252">
        <v>48.244</v>
      </c>
      <c r="H136" s="252">
        <v>34.165999999999997</v>
      </c>
      <c r="I136" s="252">
        <v>14.079000000000001</v>
      </c>
      <c r="J136" s="252">
        <v>0</v>
      </c>
    </row>
    <row r="137" spans="1:10" hidden="1" outlineLevel="1">
      <c r="A137" s="378">
        <v>2005</v>
      </c>
      <c r="B137" s="208">
        <v>100</v>
      </c>
      <c r="C137" s="252">
        <v>1.7000000000000001E-2</v>
      </c>
      <c r="D137" s="252">
        <v>0.19800000000000001</v>
      </c>
      <c r="E137" s="252">
        <v>37.024999999999999</v>
      </c>
      <c r="F137" s="252">
        <v>15.13</v>
      </c>
      <c r="G137" s="252">
        <v>47.628999999999998</v>
      </c>
      <c r="H137" s="252">
        <v>32.177999999999997</v>
      </c>
      <c r="I137" s="252">
        <v>15.451000000000001</v>
      </c>
      <c r="J137" s="252">
        <v>0</v>
      </c>
    </row>
    <row r="138" spans="1:10" hidden="1" outlineLevel="1">
      <c r="A138" s="378">
        <v>2006</v>
      </c>
      <c r="B138" s="208">
        <v>100</v>
      </c>
      <c r="C138" s="252">
        <v>0.01</v>
      </c>
      <c r="D138" s="252">
        <v>0.217</v>
      </c>
      <c r="E138" s="252">
        <v>38.238999999999997</v>
      </c>
      <c r="F138" s="252">
        <v>14.404999999999999</v>
      </c>
      <c r="G138" s="252">
        <v>47.128999999999998</v>
      </c>
      <c r="H138" s="252">
        <v>34.372999999999998</v>
      </c>
      <c r="I138" s="252">
        <v>12.757</v>
      </c>
      <c r="J138" s="252">
        <v>0</v>
      </c>
    </row>
    <row r="139" spans="1:10" hidden="1" outlineLevel="1">
      <c r="A139" s="378">
        <v>2007</v>
      </c>
      <c r="B139" s="208">
        <v>100</v>
      </c>
      <c r="C139" s="252">
        <v>7.0000000000000001E-3</v>
      </c>
      <c r="D139" s="252">
        <v>0.17199999999999999</v>
      </c>
      <c r="E139" s="252">
        <v>33.204000000000001</v>
      </c>
      <c r="F139" s="252">
        <v>15.260999999999999</v>
      </c>
      <c r="G139" s="252">
        <v>51.356999999999999</v>
      </c>
      <c r="H139" s="252">
        <v>36.826999999999998</v>
      </c>
      <c r="I139" s="252">
        <v>14.529</v>
      </c>
      <c r="J139" s="252">
        <v>0</v>
      </c>
    </row>
    <row r="140" spans="1:10" hidden="1" outlineLevel="1">
      <c r="A140" s="378">
        <v>2008</v>
      </c>
      <c r="B140" s="208">
        <v>100</v>
      </c>
      <c r="C140" s="252">
        <v>3.0000000000000001E-3</v>
      </c>
      <c r="D140" s="252">
        <v>0.36099999999999999</v>
      </c>
      <c r="E140" s="252">
        <v>37.045000000000002</v>
      </c>
      <c r="F140" s="252">
        <v>14.785</v>
      </c>
      <c r="G140" s="252">
        <v>47.805</v>
      </c>
      <c r="H140" s="252">
        <v>34.637999999999998</v>
      </c>
      <c r="I140" s="252">
        <v>13.167</v>
      </c>
      <c r="J140" s="252">
        <v>0</v>
      </c>
    </row>
    <row r="141" spans="1:10" hidden="1" outlineLevel="1">
      <c r="A141" s="378">
        <v>2009</v>
      </c>
      <c r="B141" s="208">
        <v>100</v>
      </c>
      <c r="C141" s="252">
        <v>1E-3</v>
      </c>
      <c r="D141" s="252">
        <v>0.32700000000000001</v>
      </c>
      <c r="E141" s="252">
        <v>34.960999999999999</v>
      </c>
      <c r="F141" s="252">
        <v>18.375</v>
      </c>
      <c r="G141" s="252">
        <v>46.335999999999999</v>
      </c>
      <c r="H141" s="252">
        <v>32.573</v>
      </c>
      <c r="I141" s="252">
        <v>13.763</v>
      </c>
      <c r="J141" s="252">
        <v>0</v>
      </c>
    </row>
    <row r="142" spans="1:10" collapsed="1">
      <c r="A142" s="378">
        <v>2010</v>
      </c>
      <c r="B142" s="208">
        <v>100</v>
      </c>
      <c r="C142" s="252">
        <v>1E-3</v>
      </c>
      <c r="D142" s="252">
        <v>0.316</v>
      </c>
      <c r="E142" s="252">
        <v>32.591000000000001</v>
      </c>
      <c r="F142" s="252">
        <v>16.486999999999998</v>
      </c>
      <c r="G142" s="252">
        <v>50.604999999999997</v>
      </c>
      <c r="H142" s="252">
        <v>36.365000000000002</v>
      </c>
      <c r="I142" s="252">
        <v>14.24</v>
      </c>
      <c r="J142" s="252">
        <v>0</v>
      </c>
    </row>
    <row r="143" spans="1:10" hidden="1" outlineLevel="1">
      <c r="A143" s="378">
        <v>2011</v>
      </c>
      <c r="B143" s="208">
        <v>100</v>
      </c>
      <c r="C143" s="252">
        <v>1E-3</v>
      </c>
      <c r="D143" s="252">
        <v>0.28699999999999998</v>
      </c>
      <c r="E143" s="252">
        <v>31.471</v>
      </c>
      <c r="F143" s="252">
        <v>16.800999999999998</v>
      </c>
      <c r="G143" s="252">
        <v>51.441000000000003</v>
      </c>
      <c r="H143" s="252">
        <v>37.378999999999998</v>
      </c>
      <c r="I143" s="252">
        <v>14.061</v>
      </c>
      <c r="J143" s="252">
        <v>0</v>
      </c>
    </row>
    <row r="144" spans="1:10" hidden="1" outlineLevel="1">
      <c r="A144" s="378">
        <v>2012</v>
      </c>
      <c r="B144" s="208">
        <v>100</v>
      </c>
      <c r="C144" s="252">
        <v>1E-3</v>
      </c>
      <c r="D144" s="252">
        <v>0.26500000000000001</v>
      </c>
      <c r="E144" s="252">
        <v>33.18</v>
      </c>
      <c r="F144" s="252">
        <v>14.595000000000001</v>
      </c>
      <c r="G144" s="252">
        <v>51.959000000000003</v>
      </c>
      <c r="H144" s="252">
        <v>37.939</v>
      </c>
      <c r="I144" s="252">
        <v>14.02</v>
      </c>
      <c r="J144" s="252">
        <v>0</v>
      </c>
    </row>
    <row r="145" spans="1:10" hidden="1" outlineLevel="1">
      <c r="A145" s="378">
        <v>2013</v>
      </c>
      <c r="B145" s="208">
        <v>100</v>
      </c>
      <c r="C145" s="252">
        <v>1E-3</v>
      </c>
      <c r="D145" s="252">
        <v>0.26600000000000001</v>
      </c>
      <c r="E145" s="252">
        <v>33.615000000000002</v>
      </c>
      <c r="F145" s="252">
        <v>15.882999999999999</v>
      </c>
      <c r="G145" s="252">
        <v>50.234999999999999</v>
      </c>
      <c r="H145" s="252">
        <v>36.472999999999999</v>
      </c>
      <c r="I145" s="252">
        <v>13.762</v>
      </c>
      <c r="J145" s="252">
        <v>0</v>
      </c>
    </row>
    <row r="146" spans="1:10" hidden="1" outlineLevel="1">
      <c r="A146" s="378">
        <v>2014</v>
      </c>
      <c r="B146" s="208">
        <v>100</v>
      </c>
      <c r="C146" s="252">
        <v>1E-3</v>
      </c>
      <c r="D146" s="252">
        <v>0.20899999999999999</v>
      </c>
      <c r="E146" s="252">
        <v>34.64</v>
      </c>
      <c r="F146" s="252">
        <v>15.449</v>
      </c>
      <c r="G146" s="252">
        <v>49.701000000000001</v>
      </c>
      <c r="H146" s="252">
        <v>35.712000000000003</v>
      </c>
      <c r="I146" s="252">
        <v>13.989000000000001</v>
      </c>
      <c r="J146" s="252">
        <v>0</v>
      </c>
    </row>
    <row r="147" spans="1:10" hidden="1" outlineLevel="1">
      <c r="A147" s="378">
        <v>2015</v>
      </c>
      <c r="B147" s="208">
        <v>100</v>
      </c>
      <c r="C147" s="252">
        <v>0</v>
      </c>
      <c r="D147" s="252">
        <v>0.217</v>
      </c>
      <c r="E147" s="252">
        <v>34.619999999999997</v>
      </c>
      <c r="F147" s="252">
        <v>14.247</v>
      </c>
      <c r="G147" s="252">
        <v>50.915999999999997</v>
      </c>
      <c r="H147" s="252">
        <v>35.764000000000003</v>
      </c>
      <c r="I147" s="252">
        <v>15.151999999999999</v>
      </c>
      <c r="J147" s="252">
        <v>0</v>
      </c>
    </row>
    <row r="148" spans="1:10" hidden="1" outlineLevel="1">
      <c r="A148" s="378">
        <v>2016</v>
      </c>
      <c r="B148" s="208">
        <v>100</v>
      </c>
      <c r="C148" s="252">
        <v>0</v>
      </c>
      <c r="D148" s="252">
        <v>0.20399999999999999</v>
      </c>
      <c r="E148" s="252">
        <v>34.084000000000003</v>
      </c>
      <c r="F148" s="252">
        <v>14.821</v>
      </c>
      <c r="G148" s="252">
        <v>50.89</v>
      </c>
      <c r="H148" s="252">
        <v>34.667000000000002</v>
      </c>
      <c r="I148" s="252">
        <v>16.222999999999999</v>
      </c>
      <c r="J148" s="252">
        <v>0</v>
      </c>
    </row>
    <row r="149" spans="1:10" hidden="1" outlineLevel="1">
      <c r="A149" s="378">
        <v>2017</v>
      </c>
      <c r="B149" s="208">
        <v>100</v>
      </c>
      <c r="C149" s="252">
        <v>0</v>
      </c>
      <c r="D149" s="252">
        <v>0.22700000000000001</v>
      </c>
      <c r="E149" s="252">
        <v>36.122</v>
      </c>
      <c r="F149" s="252">
        <v>15.279</v>
      </c>
      <c r="G149" s="252">
        <v>48.372</v>
      </c>
      <c r="H149" s="252">
        <v>33.994</v>
      </c>
      <c r="I149" s="252">
        <v>14.377000000000001</v>
      </c>
      <c r="J149" s="252">
        <v>0</v>
      </c>
    </row>
    <row r="150" spans="1:10" collapsed="1">
      <c r="A150" s="451" t="s">
        <v>379</v>
      </c>
      <c r="B150" s="208">
        <v>100</v>
      </c>
      <c r="C150" s="252">
        <v>0</v>
      </c>
      <c r="D150" s="252">
        <v>0.24</v>
      </c>
      <c r="E150" s="252">
        <v>36.075000000000003</v>
      </c>
      <c r="F150" s="252">
        <v>16.006</v>
      </c>
      <c r="G150" s="252">
        <v>47.679000000000002</v>
      </c>
      <c r="H150" s="252">
        <v>32.697000000000003</v>
      </c>
      <c r="I150" s="252">
        <v>14.981999999999999</v>
      </c>
      <c r="J150" s="252">
        <v>0</v>
      </c>
    </row>
    <row r="151" spans="1:10">
      <c r="A151" s="451" t="s">
        <v>380</v>
      </c>
      <c r="B151" s="208">
        <v>100</v>
      </c>
      <c r="C151" s="252">
        <v>0</v>
      </c>
      <c r="D151" s="252">
        <v>0.20799999999999999</v>
      </c>
      <c r="E151" s="252">
        <v>38.054000000000002</v>
      </c>
      <c r="F151" s="252">
        <v>16.792000000000002</v>
      </c>
      <c r="G151" s="252">
        <v>44.947000000000003</v>
      </c>
      <c r="H151" s="252">
        <v>28.440999999999999</v>
      </c>
      <c r="I151" s="252">
        <v>16.506</v>
      </c>
      <c r="J151" s="252">
        <v>0</v>
      </c>
    </row>
    <row r="152" spans="1:10" ht="7.5" customHeight="1">
      <c r="A152" s="253"/>
      <c r="B152" s="108"/>
      <c r="C152" s="108"/>
      <c r="D152" s="108"/>
      <c r="E152" s="108"/>
      <c r="F152" s="108"/>
      <c r="G152" s="175"/>
      <c r="H152" s="108"/>
      <c r="I152" s="108"/>
      <c r="J152" s="108"/>
    </row>
    <row r="153" spans="1:10">
      <c r="A153" s="378"/>
      <c r="B153" s="583" t="s">
        <v>160</v>
      </c>
      <c r="C153" s="583"/>
      <c r="D153" s="583"/>
      <c r="E153" s="583"/>
      <c r="F153" s="583"/>
      <c r="G153" s="583"/>
      <c r="H153" s="583"/>
      <c r="I153" s="583"/>
      <c r="J153" s="583"/>
    </row>
    <row r="154" spans="1:10">
      <c r="A154" s="378">
        <v>2000</v>
      </c>
      <c r="B154" s="252">
        <v>-13.816000000000001</v>
      </c>
      <c r="C154" s="252">
        <v>-96.480999999999995</v>
      </c>
      <c r="D154" s="252">
        <v>-95.997</v>
      </c>
      <c r="E154" s="252">
        <v>17.605</v>
      </c>
      <c r="F154" s="252">
        <v>87.614999999999995</v>
      </c>
      <c r="G154" s="252">
        <v>-23.004000000000001</v>
      </c>
      <c r="H154" s="252">
        <v>-14.391999999999999</v>
      </c>
      <c r="I154" s="252">
        <v>-57.945999999999998</v>
      </c>
      <c r="J154" s="210">
        <v>-100</v>
      </c>
    </row>
    <row r="155" spans="1:10" hidden="1" outlineLevel="1">
      <c r="A155" s="378">
        <v>2001</v>
      </c>
      <c r="B155" s="252">
        <v>-17.634</v>
      </c>
      <c r="C155" s="252">
        <v>-96.539000000000001</v>
      </c>
      <c r="D155" s="252">
        <v>-96.61</v>
      </c>
      <c r="E155" s="252">
        <v>18.425000000000001</v>
      </c>
      <c r="F155" s="252">
        <v>90.661000000000001</v>
      </c>
      <c r="G155" s="252">
        <v>-30.66</v>
      </c>
      <c r="H155" s="252">
        <v>-26.225000000000001</v>
      </c>
      <c r="I155" s="252">
        <v>-48.654000000000003</v>
      </c>
      <c r="J155" s="210">
        <v>128.11600000000001</v>
      </c>
    </row>
    <row r="156" spans="1:10" hidden="1" outlineLevel="1">
      <c r="A156" s="378">
        <v>2002</v>
      </c>
      <c r="B156" s="252">
        <v>-22.106999999999999</v>
      </c>
      <c r="C156" s="252">
        <v>-98.947999999999993</v>
      </c>
      <c r="D156" s="252">
        <v>-98.057000000000002</v>
      </c>
      <c r="E156" s="252">
        <v>11.042</v>
      </c>
      <c r="F156" s="252">
        <v>99.188000000000002</v>
      </c>
      <c r="G156" s="252">
        <v>-35.643999999999998</v>
      </c>
      <c r="H156" s="252">
        <v>-32.045000000000002</v>
      </c>
      <c r="I156" s="252">
        <v>-50.244</v>
      </c>
      <c r="J156" s="210">
        <v>129.809</v>
      </c>
    </row>
    <row r="157" spans="1:10" hidden="1" outlineLevel="1">
      <c r="A157" s="378">
        <v>2003</v>
      </c>
      <c r="B157" s="252">
        <v>-11.499000000000001</v>
      </c>
      <c r="C157" s="252">
        <v>-99.367000000000004</v>
      </c>
      <c r="D157" s="252">
        <v>-97.856999999999999</v>
      </c>
      <c r="E157" s="252">
        <v>7.024</v>
      </c>
      <c r="F157" s="252">
        <v>98.361000000000004</v>
      </c>
      <c r="G157" s="252">
        <v>-14.114000000000001</v>
      </c>
      <c r="H157" s="252">
        <v>-18.001000000000001</v>
      </c>
      <c r="I157" s="252">
        <v>1.653</v>
      </c>
      <c r="J157" s="210">
        <v>-100</v>
      </c>
    </row>
    <row r="158" spans="1:10" hidden="1" outlineLevel="1">
      <c r="A158" s="378">
        <v>2004</v>
      </c>
      <c r="B158" s="252">
        <v>-22.273</v>
      </c>
      <c r="C158" s="252">
        <v>-99.44</v>
      </c>
      <c r="D158" s="252">
        <v>-98.158000000000001</v>
      </c>
      <c r="E158" s="252">
        <v>0.30399999999999999</v>
      </c>
      <c r="F158" s="252">
        <v>109.774</v>
      </c>
      <c r="G158" s="252">
        <v>-31.533000000000001</v>
      </c>
      <c r="H158" s="252">
        <v>-39.561999999999998</v>
      </c>
      <c r="I158" s="252">
        <v>1.0389999999999999</v>
      </c>
      <c r="J158" s="210">
        <v>-100</v>
      </c>
    </row>
    <row r="159" spans="1:10" hidden="1" outlineLevel="1">
      <c r="A159" s="378">
        <v>2005</v>
      </c>
      <c r="B159" s="252">
        <v>-27.157</v>
      </c>
      <c r="C159" s="252">
        <v>-99.393000000000001</v>
      </c>
      <c r="D159" s="252">
        <v>-98.489000000000004</v>
      </c>
      <c r="E159" s="252">
        <v>-2.8839999999999999</v>
      </c>
      <c r="F159" s="252">
        <v>89.733000000000004</v>
      </c>
      <c r="G159" s="252">
        <v>-36.652999999999999</v>
      </c>
      <c r="H159" s="252">
        <v>-46.655000000000001</v>
      </c>
      <c r="I159" s="252">
        <v>3.9220000000000002</v>
      </c>
      <c r="J159" s="210">
        <v>-100</v>
      </c>
    </row>
    <row r="160" spans="1:10" hidden="1" outlineLevel="1">
      <c r="A160" s="378">
        <v>2006</v>
      </c>
      <c r="B160" s="252">
        <v>-25.23</v>
      </c>
      <c r="C160" s="252">
        <v>-99.643000000000001</v>
      </c>
      <c r="D160" s="252">
        <v>-98.302999999999997</v>
      </c>
      <c r="E160" s="252">
        <v>2.9540000000000002</v>
      </c>
      <c r="F160" s="252">
        <v>85.423000000000002</v>
      </c>
      <c r="G160" s="252">
        <v>-35.659999999999997</v>
      </c>
      <c r="H160" s="252">
        <v>-41.508000000000003</v>
      </c>
      <c r="I160" s="252">
        <v>-11.932</v>
      </c>
      <c r="J160" s="210">
        <v>-100</v>
      </c>
    </row>
    <row r="161" spans="1:10" hidden="1" outlineLevel="1">
      <c r="A161" s="378">
        <v>2007</v>
      </c>
      <c r="B161" s="252">
        <v>-31.704999999999998</v>
      </c>
      <c r="C161" s="252">
        <v>-99.787000000000006</v>
      </c>
      <c r="D161" s="252">
        <v>-98.772000000000006</v>
      </c>
      <c r="E161" s="252">
        <v>-18.344999999999999</v>
      </c>
      <c r="F161" s="252">
        <v>79.432000000000002</v>
      </c>
      <c r="G161" s="252">
        <v>-35.960999999999999</v>
      </c>
      <c r="H161" s="252">
        <v>-42.759</v>
      </c>
      <c r="I161" s="252">
        <v>-8.3810000000000002</v>
      </c>
      <c r="J161" s="210">
        <v>-100</v>
      </c>
    </row>
    <row r="162" spans="1:10" hidden="1" outlineLevel="1">
      <c r="A162" s="378">
        <v>2008</v>
      </c>
      <c r="B162" s="252">
        <v>-30.111999999999998</v>
      </c>
      <c r="C162" s="252">
        <v>-99.888999999999996</v>
      </c>
      <c r="D162" s="252">
        <v>-97.355999999999995</v>
      </c>
      <c r="E162" s="252">
        <v>-6.7720000000000002</v>
      </c>
      <c r="F162" s="252">
        <v>77.891000000000005</v>
      </c>
      <c r="G162" s="252">
        <v>-38.997999999999998</v>
      </c>
      <c r="H162" s="252">
        <v>-44.905999999999999</v>
      </c>
      <c r="I162" s="252">
        <v>-15.032</v>
      </c>
      <c r="J162" s="210">
        <v>-100</v>
      </c>
    </row>
    <row r="163" spans="1:10" hidden="1" outlineLevel="1">
      <c r="A163" s="378">
        <v>2009</v>
      </c>
      <c r="B163" s="252">
        <v>-32.924999999999997</v>
      </c>
      <c r="C163" s="252">
        <v>-99.954999999999998</v>
      </c>
      <c r="D163" s="252">
        <v>-97.700999999999993</v>
      </c>
      <c r="E163" s="252">
        <v>-15.56</v>
      </c>
      <c r="F163" s="252">
        <v>112.178</v>
      </c>
      <c r="G163" s="252">
        <v>-43.253</v>
      </c>
      <c r="H163" s="252">
        <v>-50.274999999999999</v>
      </c>
      <c r="I163" s="252">
        <v>-14.763999999999999</v>
      </c>
      <c r="J163" s="210">
        <v>-100</v>
      </c>
    </row>
    <row r="164" spans="1:10" collapsed="1">
      <c r="A164" s="378">
        <v>2010</v>
      </c>
      <c r="B164" s="252">
        <v>-29.710999999999999</v>
      </c>
      <c r="C164" s="252">
        <v>-99.980999999999995</v>
      </c>
      <c r="D164" s="252">
        <v>-97.668999999999997</v>
      </c>
      <c r="E164" s="252">
        <v>-17.513000000000002</v>
      </c>
      <c r="F164" s="252">
        <v>99.509</v>
      </c>
      <c r="G164" s="252">
        <v>-35.055</v>
      </c>
      <c r="H164" s="252">
        <v>-41.826999999999998</v>
      </c>
      <c r="I164" s="252">
        <v>-7.5810000000000004</v>
      </c>
      <c r="J164" s="210">
        <v>-100</v>
      </c>
    </row>
    <row r="165" spans="1:10" hidden="1" outlineLevel="1">
      <c r="A165" s="378">
        <v>2011</v>
      </c>
      <c r="B165" s="252">
        <v>-29.576000000000001</v>
      </c>
      <c r="C165" s="252">
        <v>-99.974999999999994</v>
      </c>
      <c r="D165" s="252">
        <v>-97.88</v>
      </c>
      <c r="E165" s="252">
        <v>-20.195</v>
      </c>
      <c r="F165" s="252">
        <v>103.69499999999999</v>
      </c>
      <c r="G165" s="252">
        <v>-33.856000000000002</v>
      </c>
      <c r="H165" s="252">
        <v>-40.090000000000003</v>
      </c>
      <c r="I165" s="252">
        <v>-8.5660000000000007</v>
      </c>
      <c r="J165" s="210">
        <v>-100</v>
      </c>
    </row>
    <row r="166" spans="1:10" hidden="1" outlineLevel="1">
      <c r="A166" s="378">
        <v>2012</v>
      </c>
      <c r="B166" s="252">
        <v>-30.97</v>
      </c>
      <c r="C166" s="252">
        <v>-99.965999999999994</v>
      </c>
      <c r="D166" s="252">
        <v>-98.081999999999994</v>
      </c>
      <c r="E166" s="252">
        <v>-17.526</v>
      </c>
      <c r="F166" s="252">
        <v>73.445999999999998</v>
      </c>
      <c r="G166" s="252">
        <v>-34.512999999999998</v>
      </c>
      <c r="H166" s="252">
        <v>-40.396000000000001</v>
      </c>
      <c r="I166" s="252">
        <v>-10.641999999999999</v>
      </c>
      <c r="J166" s="210">
        <v>-100</v>
      </c>
    </row>
    <row r="167" spans="1:10" hidden="1" outlineLevel="1">
      <c r="A167" s="378">
        <v>2013</v>
      </c>
      <c r="B167" s="252">
        <v>-30.009</v>
      </c>
      <c r="C167" s="252">
        <v>-99.977999999999994</v>
      </c>
      <c r="D167" s="252">
        <v>-98.046000000000006</v>
      </c>
      <c r="E167" s="252">
        <v>-15.28</v>
      </c>
      <c r="F167" s="252">
        <v>91.376999999999995</v>
      </c>
      <c r="G167" s="252">
        <v>-35.804000000000002</v>
      </c>
      <c r="H167" s="252">
        <v>-41.902000000000001</v>
      </c>
      <c r="I167" s="252">
        <v>-11.063000000000001</v>
      </c>
      <c r="J167" s="210">
        <v>-100</v>
      </c>
    </row>
    <row r="168" spans="1:10" hidden="1" outlineLevel="1">
      <c r="A168" s="378">
        <v>2014</v>
      </c>
      <c r="B168" s="252">
        <v>-30.417999999999999</v>
      </c>
      <c r="C168" s="252">
        <v>-99.977000000000004</v>
      </c>
      <c r="D168" s="252">
        <v>-98.477999999999994</v>
      </c>
      <c r="E168" s="252">
        <v>-13.207000000000001</v>
      </c>
      <c r="F168" s="252">
        <v>85.063999999999993</v>
      </c>
      <c r="G168" s="252">
        <v>-36.856999999999999</v>
      </c>
      <c r="H168" s="252">
        <v>-43.445999999999998</v>
      </c>
      <c r="I168" s="252">
        <v>-10.127000000000001</v>
      </c>
      <c r="J168" s="210">
        <v>-100</v>
      </c>
    </row>
    <row r="169" spans="1:10" hidden="1" outlineLevel="1">
      <c r="A169" s="378">
        <v>2015</v>
      </c>
      <c r="B169" s="252">
        <v>-33.749000000000002</v>
      </c>
      <c r="C169" s="252">
        <v>-100</v>
      </c>
      <c r="D169" s="252">
        <v>-98.491</v>
      </c>
      <c r="E169" s="252">
        <v>-17.411000000000001</v>
      </c>
      <c r="F169" s="252">
        <v>62.497999999999998</v>
      </c>
      <c r="G169" s="252">
        <v>-38.411000000000001</v>
      </c>
      <c r="H169" s="252">
        <v>-46.076000000000001</v>
      </c>
      <c r="I169" s="252">
        <v>-7.3150000000000004</v>
      </c>
      <c r="J169" s="210">
        <v>-100</v>
      </c>
    </row>
    <row r="170" spans="1:10" hidden="1" outlineLevel="1">
      <c r="A170" s="378">
        <v>2016</v>
      </c>
      <c r="B170" s="252">
        <v>-32.585000000000001</v>
      </c>
      <c r="C170" s="252">
        <v>-100</v>
      </c>
      <c r="D170" s="252">
        <v>-98.555000000000007</v>
      </c>
      <c r="E170" s="252">
        <v>-17.260000000000002</v>
      </c>
      <c r="F170" s="252">
        <v>72.015000000000001</v>
      </c>
      <c r="G170" s="252">
        <v>-37.359000000000002</v>
      </c>
      <c r="H170" s="252">
        <v>-46.81</v>
      </c>
      <c r="I170" s="252">
        <v>0.98099999999999998</v>
      </c>
      <c r="J170" s="210">
        <v>-100</v>
      </c>
    </row>
    <row r="171" spans="1:10" hidden="1" outlineLevel="1">
      <c r="A171" s="378">
        <v>2017</v>
      </c>
      <c r="B171" s="252">
        <v>-35.445999999999998</v>
      </c>
      <c r="C171" s="252">
        <v>-100</v>
      </c>
      <c r="D171" s="252">
        <v>-98.462999999999994</v>
      </c>
      <c r="E171" s="252">
        <v>-16.033999999999999</v>
      </c>
      <c r="F171" s="252">
        <v>69.804000000000002</v>
      </c>
      <c r="G171" s="252">
        <v>-42.987000000000002</v>
      </c>
      <c r="H171" s="252">
        <v>-50.057000000000002</v>
      </c>
      <c r="I171" s="252">
        <v>-14.305</v>
      </c>
      <c r="J171" s="210">
        <v>-100</v>
      </c>
    </row>
    <row r="172" spans="1:10" collapsed="1">
      <c r="A172" s="451" t="s">
        <v>379</v>
      </c>
      <c r="B172" s="252">
        <v>-36.393999999999998</v>
      </c>
      <c r="C172" s="252">
        <v>-100</v>
      </c>
      <c r="D172" s="252">
        <v>-98.403000000000006</v>
      </c>
      <c r="E172" s="252">
        <v>-17.375</v>
      </c>
      <c r="F172" s="252">
        <v>75.272999999999996</v>
      </c>
      <c r="G172" s="252">
        <v>-44.628999999999998</v>
      </c>
      <c r="H172" s="252">
        <v>-52.667999999999999</v>
      </c>
      <c r="I172" s="252">
        <v>-12.013</v>
      </c>
      <c r="J172" s="210">
        <v>-100</v>
      </c>
    </row>
    <row r="173" spans="1:10">
      <c r="A173" s="451" t="s">
        <v>380</v>
      </c>
      <c r="B173" s="252">
        <v>-40.656999999999996</v>
      </c>
      <c r="C173" s="252">
        <v>-100</v>
      </c>
      <c r="D173" s="252">
        <v>-98.709000000000003</v>
      </c>
      <c r="E173" s="252">
        <v>-18.684999999999999</v>
      </c>
      <c r="F173" s="252">
        <v>71.551000000000002</v>
      </c>
      <c r="G173" s="252">
        <v>-51.298999999999999</v>
      </c>
      <c r="H173" s="252">
        <v>-61.588000000000001</v>
      </c>
      <c r="I173" s="252">
        <v>-9.5579999999999998</v>
      </c>
      <c r="J173" s="210">
        <v>-100</v>
      </c>
    </row>
    <row r="174" spans="1:10" ht="7.5" customHeight="1">
      <c r="A174" s="378"/>
      <c r="B174" s="108"/>
      <c r="C174" s="108"/>
      <c r="D174" s="108"/>
      <c r="E174" s="108"/>
      <c r="F174" s="108"/>
      <c r="G174" s="175"/>
      <c r="H174" s="108"/>
      <c r="I174" s="108"/>
      <c r="J174" s="108"/>
    </row>
    <row r="175" spans="1:10">
      <c r="A175" s="378"/>
      <c r="B175" s="583" t="s">
        <v>161</v>
      </c>
      <c r="C175" s="583"/>
      <c r="D175" s="583"/>
      <c r="E175" s="583"/>
      <c r="F175" s="583"/>
      <c r="G175" s="583"/>
      <c r="H175" s="583"/>
      <c r="I175" s="583"/>
      <c r="J175" s="583"/>
    </row>
    <row r="176" spans="1:10" hidden="1" outlineLevel="1">
      <c r="A176" s="378">
        <v>2000</v>
      </c>
      <c r="B176" s="252">
        <v>-0.96099999999999997</v>
      </c>
      <c r="C176" s="252">
        <v>-30.324999999999999</v>
      </c>
      <c r="D176" s="252">
        <v>-21.6</v>
      </c>
      <c r="E176" s="252">
        <v>-1.4790000000000001</v>
      </c>
      <c r="F176" s="252">
        <v>8.0039999999999996</v>
      </c>
      <c r="G176" s="252">
        <v>-2.2930000000000001</v>
      </c>
      <c r="H176" s="252">
        <v>1.774</v>
      </c>
      <c r="I176" s="252">
        <v>-26.539000000000001</v>
      </c>
      <c r="J176" s="252">
        <v>-100</v>
      </c>
    </row>
    <row r="177" spans="1:10" hidden="1" outlineLevel="1">
      <c r="A177" s="378">
        <v>2001</v>
      </c>
      <c r="B177" s="252">
        <v>-4.43</v>
      </c>
      <c r="C177" s="252">
        <v>-1.6419999999999999</v>
      </c>
      <c r="D177" s="252">
        <v>-15.319000000000001</v>
      </c>
      <c r="E177" s="252">
        <v>0.69699999999999995</v>
      </c>
      <c r="F177" s="252">
        <v>1.6240000000000001</v>
      </c>
      <c r="G177" s="252">
        <v>-9.9429999999999996</v>
      </c>
      <c r="H177" s="252">
        <v>-13.823</v>
      </c>
      <c r="I177" s="252">
        <v>22.097000000000001</v>
      </c>
      <c r="J177" s="252">
        <v>0</v>
      </c>
    </row>
    <row r="178" spans="1:10" hidden="1" outlineLevel="1">
      <c r="A178" s="378">
        <v>2002</v>
      </c>
      <c r="B178" s="252">
        <v>-5.431</v>
      </c>
      <c r="C178" s="252">
        <v>-69.606999999999999</v>
      </c>
      <c r="D178" s="252">
        <v>-42.683</v>
      </c>
      <c r="E178" s="252">
        <v>-6.234</v>
      </c>
      <c r="F178" s="252">
        <v>4.4720000000000004</v>
      </c>
      <c r="G178" s="252">
        <v>-7.1870000000000003</v>
      </c>
      <c r="H178" s="252">
        <v>-7.8890000000000002</v>
      </c>
      <c r="I178" s="252">
        <v>-3.097</v>
      </c>
      <c r="J178" s="252">
        <v>0.74199999999999999</v>
      </c>
    </row>
    <row r="179" spans="1:10" hidden="1" outlineLevel="1">
      <c r="A179" s="378">
        <v>2003</v>
      </c>
      <c r="B179" s="252">
        <v>13.618</v>
      </c>
      <c r="C179" s="252">
        <v>-39.786000000000001</v>
      </c>
      <c r="D179" s="252">
        <v>10.278</v>
      </c>
      <c r="E179" s="252">
        <v>-3.6179999999999999</v>
      </c>
      <c r="F179" s="252">
        <v>-0.41499999999999998</v>
      </c>
      <c r="G179" s="252">
        <v>33.454000000000001</v>
      </c>
      <c r="H179" s="252">
        <v>20.667999999999999</v>
      </c>
      <c r="I179" s="252">
        <v>104.304</v>
      </c>
      <c r="J179" s="252">
        <v>-100</v>
      </c>
    </row>
    <row r="180" spans="1:10" hidden="1" outlineLevel="1">
      <c r="A180" s="378">
        <v>2004</v>
      </c>
      <c r="B180" s="252">
        <v>-12.173999999999999</v>
      </c>
      <c r="C180" s="252">
        <v>-11.637</v>
      </c>
      <c r="D180" s="252">
        <v>-14.047000000000001</v>
      </c>
      <c r="E180" s="252">
        <v>-6.28</v>
      </c>
      <c r="F180" s="252">
        <v>5.7539999999999996</v>
      </c>
      <c r="G180" s="252">
        <v>-20.282</v>
      </c>
      <c r="H180" s="252">
        <v>-26.295000000000002</v>
      </c>
      <c r="I180" s="252">
        <v>-0.60399999999999998</v>
      </c>
      <c r="J180" s="252">
        <v>0</v>
      </c>
    </row>
    <row r="181" spans="1:10" hidden="1" outlineLevel="1">
      <c r="A181" s="378">
        <v>2005</v>
      </c>
      <c r="B181" s="252">
        <v>-6.2839999999999998</v>
      </c>
      <c r="C181" s="252">
        <v>8.3710000000000004</v>
      </c>
      <c r="D181" s="252">
        <v>-17.962</v>
      </c>
      <c r="E181" s="252">
        <v>-3.1779999999999999</v>
      </c>
      <c r="F181" s="252">
        <v>-9.5540000000000003</v>
      </c>
      <c r="G181" s="252">
        <v>-7.4779999999999998</v>
      </c>
      <c r="H181" s="252">
        <v>-11.736000000000001</v>
      </c>
      <c r="I181" s="252">
        <v>2.8540000000000001</v>
      </c>
      <c r="J181" s="252">
        <v>0</v>
      </c>
    </row>
    <row r="182" spans="1:10" hidden="1" outlineLevel="1">
      <c r="A182" s="378">
        <v>2006</v>
      </c>
      <c r="B182" s="252">
        <v>2.6459999999999999</v>
      </c>
      <c r="C182" s="252">
        <v>-41.116999999999997</v>
      </c>
      <c r="D182" s="252">
        <v>12.298999999999999</v>
      </c>
      <c r="E182" s="252">
        <v>6.0110000000000001</v>
      </c>
      <c r="F182" s="252">
        <v>-2.2719999999999998</v>
      </c>
      <c r="G182" s="252">
        <v>1.569</v>
      </c>
      <c r="H182" s="252">
        <v>9.6479999999999997</v>
      </c>
      <c r="I182" s="252">
        <v>-15.256</v>
      </c>
      <c r="J182" s="252">
        <v>0</v>
      </c>
    </row>
    <row r="183" spans="1:10" hidden="1" outlineLevel="1">
      <c r="A183" s="378">
        <v>2007</v>
      </c>
      <c r="B183" s="252">
        <v>-8.6609999999999996</v>
      </c>
      <c r="C183" s="252">
        <v>-40.445999999999998</v>
      </c>
      <c r="D183" s="252">
        <v>-27.652999999999999</v>
      </c>
      <c r="E183" s="252">
        <v>-20.687999999999999</v>
      </c>
      <c r="F183" s="252">
        <v>-3.2309999999999999</v>
      </c>
      <c r="G183" s="252">
        <v>-0.46800000000000003</v>
      </c>
      <c r="H183" s="252">
        <v>-2.1379999999999999</v>
      </c>
      <c r="I183" s="252">
        <v>4.032</v>
      </c>
      <c r="J183" s="252">
        <v>0</v>
      </c>
    </row>
    <row r="184" spans="1:10" hidden="1" outlineLevel="1">
      <c r="A184" s="378">
        <v>2008</v>
      </c>
      <c r="B184" s="252">
        <v>2.3340000000000001</v>
      </c>
      <c r="C184" s="252">
        <v>-47.651000000000003</v>
      </c>
      <c r="D184" s="252">
        <v>115.423</v>
      </c>
      <c r="E184" s="252">
        <v>14.173</v>
      </c>
      <c r="F184" s="252">
        <v>-0.85899999999999999</v>
      </c>
      <c r="G184" s="252">
        <v>-4.7430000000000003</v>
      </c>
      <c r="H184" s="252">
        <v>-3.75</v>
      </c>
      <c r="I184" s="252">
        <v>-7.2590000000000003</v>
      </c>
      <c r="J184" s="252">
        <v>0</v>
      </c>
    </row>
    <row r="185" spans="1:10" hidden="1" outlineLevel="1">
      <c r="A185" s="378">
        <v>2009</v>
      </c>
      <c r="B185" s="252">
        <v>-4.0259999999999998</v>
      </c>
      <c r="C185" s="252">
        <v>-59.466999999999999</v>
      </c>
      <c r="D185" s="252">
        <v>-13.055999999999999</v>
      </c>
      <c r="E185" s="252">
        <v>-9.4260000000000002</v>
      </c>
      <c r="F185" s="252">
        <v>19.274999999999999</v>
      </c>
      <c r="G185" s="252">
        <v>-6.9749999999999996</v>
      </c>
      <c r="H185" s="252">
        <v>-9.7460000000000004</v>
      </c>
      <c r="I185" s="252">
        <v>0.315</v>
      </c>
      <c r="J185" s="252">
        <v>0</v>
      </c>
    </row>
    <row r="186" spans="1:10" hidden="1" outlineLevel="1">
      <c r="A186" s="378">
        <v>2010</v>
      </c>
      <c r="B186" s="252">
        <v>4.7919999999999998</v>
      </c>
      <c r="C186" s="252">
        <v>-58.478000000000002</v>
      </c>
      <c r="D186" s="252">
        <v>1.385</v>
      </c>
      <c r="E186" s="252">
        <v>-2.3130000000000002</v>
      </c>
      <c r="F186" s="252">
        <v>-5.9710000000000001</v>
      </c>
      <c r="G186" s="252">
        <v>14.446999999999999</v>
      </c>
      <c r="H186" s="252">
        <v>16.991</v>
      </c>
      <c r="I186" s="252">
        <v>8.4269999999999996</v>
      </c>
      <c r="J186" s="252">
        <v>0</v>
      </c>
    </row>
    <row r="187" spans="1:10" hidden="1" outlineLevel="1">
      <c r="A187" s="378">
        <v>2011</v>
      </c>
      <c r="B187" s="252">
        <v>0.192</v>
      </c>
      <c r="C187" s="252">
        <v>30.832999999999998</v>
      </c>
      <c r="D187" s="252">
        <v>-9.0510000000000002</v>
      </c>
      <c r="E187" s="252">
        <v>-3.2509999999999999</v>
      </c>
      <c r="F187" s="252">
        <v>2.0979999999999999</v>
      </c>
      <c r="G187" s="252">
        <v>1.8460000000000001</v>
      </c>
      <c r="H187" s="252">
        <v>2.9860000000000002</v>
      </c>
      <c r="I187" s="252">
        <v>-1.0649999999999999</v>
      </c>
      <c r="J187" s="252">
        <v>0</v>
      </c>
    </row>
    <row r="188" spans="1:10" hidden="1" outlineLevel="1">
      <c r="A188" s="378">
        <v>2012</v>
      </c>
      <c r="B188" s="252">
        <v>-1.98</v>
      </c>
      <c r="C188" s="252">
        <v>36.942999999999998</v>
      </c>
      <c r="D188" s="252">
        <v>-9.5540000000000003</v>
      </c>
      <c r="E188" s="252">
        <v>3.3439999999999999</v>
      </c>
      <c r="F188" s="252">
        <v>-14.85</v>
      </c>
      <c r="G188" s="252">
        <v>-0.99199999999999999</v>
      </c>
      <c r="H188" s="252">
        <v>-0.51100000000000001</v>
      </c>
      <c r="I188" s="252">
        <v>-2.2709999999999999</v>
      </c>
      <c r="J188" s="252">
        <v>0</v>
      </c>
    </row>
    <row r="189" spans="1:10" hidden="1" outlineLevel="1">
      <c r="A189" s="378">
        <v>2013</v>
      </c>
      <c r="B189" s="252">
        <v>1.393</v>
      </c>
      <c r="C189" s="252">
        <v>-34.418999999999997</v>
      </c>
      <c r="D189" s="252">
        <v>1.92</v>
      </c>
      <c r="E189" s="252">
        <v>2.7229999999999999</v>
      </c>
      <c r="F189" s="252">
        <v>10.337999999999999</v>
      </c>
      <c r="G189" s="252">
        <v>-1.972</v>
      </c>
      <c r="H189" s="252">
        <v>-2.5270000000000001</v>
      </c>
      <c r="I189" s="252">
        <v>-0.47</v>
      </c>
      <c r="J189" s="252">
        <v>0</v>
      </c>
    </row>
    <row r="190" spans="1:10" hidden="1" outlineLevel="1">
      <c r="A190" s="378">
        <v>2014</v>
      </c>
      <c r="B190" s="252">
        <v>-0.58499999999999996</v>
      </c>
      <c r="C190" s="252">
        <v>6.383</v>
      </c>
      <c r="D190" s="252">
        <v>-22.117000000000001</v>
      </c>
      <c r="E190" s="252">
        <v>2.4470000000000001</v>
      </c>
      <c r="F190" s="252">
        <v>-3.298</v>
      </c>
      <c r="G190" s="252">
        <v>-1.641</v>
      </c>
      <c r="H190" s="252">
        <v>-2.657</v>
      </c>
      <c r="I190" s="252">
        <v>1.052</v>
      </c>
      <c r="J190" s="252">
        <v>0</v>
      </c>
    </row>
    <row r="191" spans="1:10" hidden="1" outlineLevel="1">
      <c r="A191" s="378">
        <v>2015</v>
      </c>
      <c r="B191" s="252">
        <v>-4.7869999999999999</v>
      </c>
      <c r="C191" s="252">
        <v>-100</v>
      </c>
      <c r="D191" s="252">
        <v>-0.872</v>
      </c>
      <c r="E191" s="252">
        <v>-4.8440000000000003</v>
      </c>
      <c r="F191" s="252">
        <v>-12.194000000000001</v>
      </c>
      <c r="G191" s="252">
        <v>-2.46</v>
      </c>
      <c r="H191" s="252">
        <v>-4.6500000000000004</v>
      </c>
      <c r="I191" s="252">
        <v>3.129</v>
      </c>
      <c r="J191" s="252">
        <v>0</v>
      </c>
    </row>
    <row r="192" spans="1:10" hidden="1" outlineLevel="1">
      <c r="A192" s="378">
        <v>2016</v>
      </c>
      <c r="B192" s="252">
        <v>1.758</v>
      </c>
      <c r="C192" s="252">
        <v>0</v>
      </c>
      <c r="D192" s="252">
        <v>-4.2519999999999998</v>
      </c>
      <c r="E192" s="252">
        <v>0.183</v>
      </c>
      <c r="F192" s="252">
        <v>5.8570000000000002</v>
      </c>
      <c r="G192" s="252">
        <v>1.7070000000000001</v>
      </c>
      <c r="H192" s="252">
        <v>-1.3620000000000001</v>
      </c>
      <c r="I192" s="252">
        <v>8.9510000000000005</v>
      </c>
      <c r="J192" s="252">
        <v>0</v>
      </c>
    </row>
    <row r="193" spans="1:10" hidden="1" outlineLevel="1">
      <c r="A193" s="378">
        <v>2017</v>
      </c>
      <c r="B193" s="252">
        <v>-4.2439999999999998</v>
      </c>
      <c r="C193" s="252">
        <v>0</v>
      </c>
      <c r="D193" s="252">
        <v>6.3769999999999998</v>
      </c>
      <c r="E193" s="252">
        <v>1.4810000000000001</v>
      </c>
      <c r="F193" s="252">
        <v>-1.2849999999999999</v>
      </c>
      <c r="G193" s="252">
        <v>-8.984</v>
      </c>
      <c r="H193" s="252">
        <v>-6.1040000000000001</v>
      </c>
      <c r="I193" s="252">
        <v>-15.137</v>
      </c>
      <c r="J193" s="252">
        <v>0</v>
      </c>
    </row>
    <row r="194" spans="1:10" collapsed="1">
      <c r="A194" s="451" t="s">
        <v>379</v>
      </c>
      <c r="B194" s="252">
        <v>-1.4690000000000001</v>
      </c>
      <c r="C194" s="252">
        <v>0</v>
      </c>
      <c r="D194" s="252">
        <v>3.9020000000000001</v>
      </c>
      <c r="E194" s="252">
        <v>-1.597</v>
      </c>
      <c r="F194" s="252">
        <v>3.2210000000000001</v>
      </c>
      <c r="G194" s="252">
        <v>-2.88</v>
      </c>
      <c r="H194" s="252">
        <v>-5.2290000000000001</v>
      </c>
      <c r="I194" s="252">
        <v>2.6739999999999999</v>
      </c>
      <c r="J194" s="252">
        <v>0</v>
      </c>
    </row>
    <row r="195" spans="1:10">
      <c r="A195" s="451" t="s">
        <v>380</v>
      </c>
      <c r="B195" s="252">
        <v>-6.7009999999999996</v>
      </c>
      <c r="C195" s="252">
        <v>0</v>
      </c>
      <c r="D195" s="252">
        <v>-19.164000000000001</v>
      </c>
      <c r="E195" s="252">
        <v>-1.585</v>
      </c>
      <c r="F195" s="252">
        <v>-2.1240000000000001</v>
      </c>
      <c r="G195" s="252">
        <v>-12.047000000000001</v>
      </c>
      <c r="H195" s="252">
        <v>-18.844999999999999</v>
      </c>
      <c r="I195" s="252">
        <v>2.79</v>
      </c>
      <c r="J195" s="252">
        <v>0</v>
      </c>
    </row>
    <row r="196" spans="1:10">
      <c r="A196" s="89" t="s">
        <v>152</v>
      </c>
      <c r="B196" s="252"/>
      <c r="C196" s="252"/>
      <c r="D196" s="252"/>
      <c r="E196" s="252"/>
      <c r="F196" s="252"/>
      <c r="G196" s="252"/>
      <c r="H196" s="252"/>
      <c r="I196" s="252"/>
      <c r="J196" s="252"/>
    </row>
    <row r="197" spans="1:10">
      <c r="A197" s="454" t="s">
        <v>382</v>
      </c>
    </row>
  </sheetData>
  <mergeCells count="30">
    <mergeCell ref="A1:J1"/>
    <mergeCell ref="B76:J76"/>
    <mergeCell ref="J4:J5"/>
    <mergeCell ref="C3:J3"/>
    <mergeCell ref="B7:J7"/>
    <mergeCell ref="B31:J31"/>
    <mergeCell ref="F4:F5"/>
    <mergeCell ref="G4:G5"/>
    <mergeCell ref="H4:I4"/>
    <mergeCell ref="A3:A5"/>
    <mergeCell ref="B3:B5"/>
    <mergeCell ref="C4:C5"/>
    <mergeCell ref="D4:D5"/>
    <mergeCell ref="B54:J54"/>
    <mergeCell ref="E4:E5"/>
    <mergeCell ref="B106:J106"/>
    <mergeCell ref="B130:J130"/>
    <mergeCell ref="B153:J153"/>
    <mergeCell ref="B175:J175"/>
    <mergeCell ref="A100:J100"/>
    <mergeCell ref="A102:A104"/>
    <mergeCell ref="B102:B104"/>
    <mergeCell ref="C102:J102"/>
    <mergeCell ref="C103:C104"/>
    <mergeCell ref="D103:D104"/>
    <mergeCell ref="E103:E104"/>
    <mergeCell ref="F103:F104"/>
    <mergeCell ref="G103:G104"/>
    <mergeCell ref="H103:I103"/>
    <mergeCell ref="J103:J104"/>
  </mergeCells>
  <phoneticPr fontId="6" type="noConversion"/>
  <hyperlinks>
    <hyperlink ref="A1:J1" location="Inhaltsverzeichnis!C33" display="2.17 CO2-Emissionen aus dem Endenergieverbrauch (Verursacherbilanz) nach Energieträgern in Berlin 2018"/>
    <hyperlink ref="A100:J100" location="Inhaltsverzeichnis!C34" display="2.18 CO2-Emissionen aus dem Endenergieverbrauch (Verursacherbilanz) nach Energieträger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O197"/>
  <sheetViews>
    <sheetView zoomScaleNormal="100" workbookViewId="0">
      <selection sqref="A1:I1"/>
    </sheetView>
  </sheetViews>
  <sheetFormatPr baseColWidth="10" defaultColWidth="11.44140625" defaultRowHeight="11.4" outlineLevelRow="1"/>
  <cols>
    <col min="1" max="1" width="8.6640625" style="15" customWidth="1"/>
    <col min="2" max="2" width="7.6640625" style="250" customWidth="1"/>
    <col min="3" max="3" width="17.5546875" style="15" customWidth="1"/>
    <col min="4" max="6" width="7.6640625" style="15" customWidth="1"/>
    <col min="7" max="7" width="9.33203125" style="15" customWidth="1"/>
    <col min="8" max="8" width="8.109375" style="15" customWidth="1"/>
    <col min="9" max="9" width="17.77734375" style="15" customWidth="1"/>
    <col min="10" max="16384" width="11.44140625" style="15"/>
  </cols>
  <sheetData>
    <row r="1" spans="1:15" s="2" customFormat="1" ht="12">
      <c r="A1" s="588" t="s">
        <v>347</v>
      </c>
      <c r="B1" s="588"/>
      <c r="C1" s="588"/>
      <c r="D1" s="588"/>
      <c r="E1" s="588"/>
      <c r="F1" s="588"/>
      <c r="G1" s="588"/>
      <c r="H1" s="588"/>
      <c r="I1" s="588"/>
    </row>
    <row r="2" spans="1:15" ht="7.2" customHeight="1">
      <c r="A2" s="260"/>
      <c r="B2" s="249"/>
      <c r="C2" s="236"/>
      <c r="D2" s="236"/>
      <c r="E2" s="236"/>
      <c r="F2" s="236"/>
      <c r="G2" s="236"/>
      <c r="H2" s="236"/>
      <c r="I2" s="236"/>
    </row>
    <row r="3" spans="1:15" ht="12" customHeight="1">
      <c r="A3" s="618" t="s">
        <v>63</v>
      </c>
      <c r="B3" s="623" t="s">
        <v>184</v>
      </c>
      <c r="C3" s="267" t="s">
        <v>185</v>
      </c>
      <c r="D3" s="267"/>
      <c r="E3" s="267"/>
      <c r="F3" s="267"/>
      <c r="G3" s="267"/>
      <c r="H3" s="267"/>
      <c r="I3" s="83"/>
    </row>
    <row r="4" spans="1:15" ht="11.25" customHeight="1">
      <c r="A4" s="627"/>
      <c r="B4" s="623"/>
      <c r="C4" s="586" t="s">
        <v>393</v>
      </c>
      <c r="D4" s="623" t="s">
        <v>86</v>
      </c>
      <c r="E4" s="267" t="s">
        <v>62</v>
      </c>
      <c r="F4" s="267"/>
      <c r="G4" s="267"/>
      <c r="H4" s="267"/>
      <c r="I4" s="629" t="s">
        <v>394</v>
      </c>
    </row>
    <row r="5" spans="1:15" ht="20.399999999999999">
      <c r="A5" s="627"/>
      <c r="B5" s="623"/>
      <c r="C5" s="596"/>
      <c r="D5" s="628"/>
      <c r="E5" s="99" t="s">
        <v>214</v>
      </c>
      <c r="F5" s="99" t="s">
        <v>215</v>
      </c>
      <c r="G5" s="99" t="s">
        <v>38</v>
      </c>
      <c r="H5" s="99" t="s">
        <v>136</v>
      </c>
      <c r="I5" s="630"/>
    </row>
    <row r="6" spans="1:15" ht="7.95" customHeight="1">
      <c r="A6" s="116"/>
      <c r="B6" s="116"/>
      <c r="C6" s="116"/>
      <c r="D6" s="116"/>
      <c r="E6" s="117"/>
      <c r="F6" s="117"/>
      <c r="G6" s="117"/>
      <c r="H6" s="117"/>
      <c r="I6" s="116"/>
    </row>
    <row r="7" spans="1:15" s="236" customFormat="1" ht="12" customHeight="1">
      <c r="A7" s="108"/>
      <c r="B7" s="583" t="s">
        <v>173</v>
      </c>
      <c r="C7" s="593"/>
      <c r="D7" s="593"/>
      <c r="E7" s="593"/>
      <c r="F7" s="593"/>
      <c r="G7" s="593"/>
      <c r="H7" s="593"/>
      <c r="I7" s="593"/>
    </row>
    <row r="8" spans="1:15" s="236" customFormat="1" ht="12" customHeight="1">
      <c r="A8" s="29">
        <v>1990</v>
      </c>
      <c r="B8" s="254">
        <v>29214.895</v>
      </c>
      <c r="C8" s="182">
        <v>5224.4009999999998</v>
      </c>
      <c r="D8" s="182">
        <v>5051.6899999999996</v>
      </c>
      <c r="E8" s="182">
        <v>968.90099999999995</v>
      </c>
      <c r="F8" s="182">
        <v>3685.4969999999998</v>
      </c>
      <c r="G8" s="182">
        <v>363.05500000000001</v>
      </c>
      <c r="H8" s="182">
        <v>34.237000000000002</v>
      </c>
      <c r="I8" s="182">
        <v>18938.804</v>
      </c>
      <c r="J8" s="241"/>
      <c r="K8" s="241"/>
      <c r="L8" s="241"/>
      <c r="M8" s="241"/>
      <c r="N8" s="241"/>
      <c r="O8" s="241"/>
    </row>
    <row r="9" spans="1:15" s="329" customFormat="1" ht="12" hidden="1" customHeight="1" outlineLevel="1">
      <c r="A9" s="312">
        <v>1999</v>
      </c>
      <c r="B9" s="311">
        <v>25702.424999999999</v>
      </c>
      <c r="C9" s="309">
        <v>2622.154</v>
      </c>
      <c r="D9" s="309">
        <v>5799.8559999999998</v>
      </c>
      <c r="E9" s="309">
        <v>805.70600000000002</v>
      </c>
      <c r="F9" s="309">
        <v>4265.2169999999996</v>
      </c>
      <c r="G9" s="309">
        <v>697.14300000000003</v>
      </c>
      <c r="H9" s="309">
        <v>31.79</v>
      </c>
      <c r="I9" s="309">
        <v>17280.415000000001</v>
      </c>
      <c r="J9" s="328"/>
      <c r="K9" s="328"/>
      <c r="L9" s="328"/>
      <c r="M9" s="328"/>
      <c r="N9" s="328"/>
      <c r="O9" s="328"/>
    </row>
    <row r="10" spans="1:15" s="236" customFormat="1" ht="12" customHeight="1" collapsed="1">
      <c r="A10" s="29">
        <v>2000</v>
      </c>
      <c r="B10" s="254">
        <v>25217.168000000001</v>
      </c>
      <c r="C10" s="182">
        <v>2810.096</v>
      </c>
      <c r="D10" s="182">
        <v>5783.1080000000002</v>
      </c>
      <c r="E10" s="182">
        <v>818.20699999999999</v>
      </c>
      <c r="F10" s="182">
        <v>4145.1629999999996</v>
      </c>
      <c r="G10" s="182">
        <v>791.12699999999995</v>
      </c>
      <c r="H10" s="182">
        <v>28.611000000000001</v>
      </c>
      <c r="I10" s="182">
        <v>16623.964</v>
      </c>
      <c r="J10" s="241"/>
      <c r="K10" s="241"/>
      <c r="L10" s="241"/>
      <c r="M10" s="241"/>
      <c r="N10" s="241"/>
      <c r="O10" s="241"/>
    </row>
    <row r="11" spans="1:15" s="236" customFormat="1" ht="12" hidden="1" customHeight="1" outlineLevel="1">
      <c r="A11" s="29">
        <v>2001</v>
      </c>
      <c r="B11" s="254">
        <v>25234.951000000001</v>
      </c>
      <c r="C11" s="182">
        <v>2639.37</v>
      </c>
      <c r="D11" s="182">
        <v>5756.7209999999995</v>
      </c>
      <c r="E11" s="182">
        <v>798.63599999999997</v>
      </c>
      <c r="F11" s="182">
        <v>4087.9160000000002</v>
      </c>
      <c r="G11" s="182">
        <v>841.55700000000002</v>
      </c>
      <c r="H11" s="182">
        <v>28.611000000000001</v>
      </c>
      <c r="I11" s="182">
        <v>16838.86</v>
      </c>
      <c r="J11" s="241"/>
      <c r="K11" s="241"/>
      <c r="L11" s="241"/>
      <c r="M11" s="241"/>
      <c r="N11" s="241"/>
      <c r="O11" s="241"/>
    </row>
    <row r="12" spans="1:15" s="236" customFormat="1" ht="12" hidden="1" customHeight="1" outlineLevel="1">
      <c r="A12" s="29">
        <v>2002</v>
      </c>
      <c r="B12" s="254">
        <v>23570.707999999999</v>
      </c>
      <c r="C12" s="182">
        <v>2425.915</v>
      </c>
      <c r="D12" s="182">
        <v>5601.9059999999999</v>
      </c>
      <c r="E12" s="182">
        <v>789.93100000000004</v>
      </c>
      <c r="F12" s="182">
        <v>3976.5039999999999</v>
      </c>
      <c r="G12" s="182">
        <v>810.03800000000001</v>
      </c>
      <c r="H12" s="182">
        <v>25.431999999999999</v>
      </c>
      <c r="I12" s="182">
        <v>15542.887000000001</v>
      </c>
      <c r="J12" s="241"/>
      <c r="K12" s="241"/>
      <c r="L12" s="241"/>
      <c r="M12" s="241"/>
      <c r="N12" s="241"/>
      <c r="O12" s="241"/>
    </row>
    <row r="13" spans="1:15" s="236" customFormat="1" ht="12" hidden="1" customHeight="1" outlineLevel="1">
      <c r="A13" s="29">
        <v>2003</v>
      </c>
      <c r="B13" s="254">
        <v>26987.288</v>
      </c>
      <c r="C13" s="182">
        <v>2584.9290000000001</v>
      </c>
      <c r="D13" s="182">
        <v>5905.9669999999996</v>
      </c>
      <c r="E13" s="182">
        <v>1205.5060000000001</v>
      </c>
      <c r="F13" s="182">
        <v>3849.23</v>
      </c>
      <c r="G13" s="182">
        <v>825.798</v>
      </c>
      <c r="H13" s="182">
        <v>25.431999999999999</v>
      </c>
      <c r="I13" s="182">
        <v>18496.392</v>
      </c>
      <c r="J13" s="241"/>
      <c r="K13" s="241"/>
      <c r="L13" s="241"/>
      <c r="M13" s="241"/>
      <c r="N13" s="241"/>
      <c r="O13" s="241"/>
    </row>
    <row r="14" spans="1:15" s="236" customFormat="1" ht="12" hidden="1" customHeight="1" outlineLevel="1">
      <c r="A14" s="29">
        <v>2004</v>
      </c>
      <c r="B14" s="254">
        <v>23577.293000000001</v>
      </c>
      <c r="C14" s="182">
        <v>1808.83</v>
      </c>
      <c r="D14" s="182">
        <v>5491.3580000000002</v>
      </c>
      <c r="E14" s="182">
        <v>800.40700000000004</v>
      </c>
      <c r="F14" s="182">
        <v>3855.453</v>
      </c>
      <c r="G14" s="182">
        <v>806.88599999999997</v>
      </c>
      <c r="H14" s="182">
        <v>28.611000000000001</v>
      </c>
      <c r="I14" s="182">
        <v>16277.105</v>
      </c>
      <c r="J14" s="241"/>
      <c r="K14" s="241"/>
      <c r="L14" s="241"/>
      <c r="M14" s="241"/>
      <c r="N14" s="241"/>
      <c r="O14" s="241"/>
    </row>
    <row r="15" spans="1:15" s="236" customFormat="1" ht="12" hidden="1" customHeight="1" outlineLevel="1">
      <c r="A15" s="29">
        <v>2005</v>
      </c>
      <c r="B15" s="254">
        <v>22178.701000000001</v>
      </c>
      <c r="C15" s="182">
        <v>1626.3430000000001</v>
      </c>
      <c r="D15" s="182">
        <v>4994.2969999999996</v>
      </c>
      <c r="E15" s="182">
        <v>463.346</v>
      </c>
      <c r="F15" s="182">
        <v>3623.3510000000001</v>
      </c>
      <c r="G15" s="182">
        <v>875.81</v>
      </c>
      <c r="H15" s="182">
        <v>31.79</v>
      </c>
      <c r="I15" s="182">
        <v>15558.061</v>
      </c>
      <c r="J15" s="241"/>
      <c r="K15" s="241"/>
      <c r="L15" s="241"/>
      <c r="M15" s="241"/>
      <c r="N15" s="241"/>
      <c r="O15" s="241"/>
    </row>
    <row r="16" spans="1:15" s="236" customFormat="1" ht="12" hidden="1" customHeight="1" outlineLevel="1">
      <c r="A16" s="29">
        <v>2006</v>
      </c>
      <c r="B16" s="254">
        <v>22405.777999999998</v>
      </c>
      <c r="C16" s="182">
        <v>2000.5039999999999</v>
      </c>
      <c r="D16" s="182">
        <v>5103.1120000000001</v>
      </c>
      <c r="E16" s="182">
        <v>629.42700000000002</v>
      </c>
      <c r="F16" s="182">
        <v>3500.6550000000002</v>
      </c>
      <c r="G16" s="182">
        <v>945.37300000000005</v>
      </c>
      <c r="H16" s="182">
        <v>27.658000000000001</v>
      </c>
      <c r="I16" s="182">
        <v>15302.162</v>
      </c>
      <c r="J16" s="241"/>
      <c r="K16" s="241"/>
      <c r="L16" s="241"/>
      <c r="M16" s="241"/>
      <c r="N16" s="241"/>
      <c r="O16" s="241"/>
    </row>
    <row r="17" spans="1:15" s="236" customFormat="1" hidden="1" outlineLevel="1">
      <c r="A17" s="29">
        <v>2007</v>
      </c>
      <c r="B17" s="254">
        <v>20117.242999999999</v>
      </c>
      <c r="C17" s="182">
        <v>1965.713</v>
      </c>
      <c r="D17" s="182">
        <v>4981.8220000000001</v>
      </c>
      <c r="E17" s="182">
        <v>581.17100000000005</v>
      </c>
      <c r="F17" s="182">
        <v>3421.1289999999999</v>
      </c>
      <c r="G17" s="182">
        <v>962.673</v>
      </c>
      <c r="H17" s="182">
        <v>16.849</v>
      </c>
      <c r="I17" s="182">
        <v>13169.708000000001</v>
      </c>
    </row>
    <row r="18" spans="1:15" s="236" customFormat="1" hidden="1" outlineLevel="1">
      <c r="A18" s="29">
        <v>2008</v>
      </c>
      <c r="B18" s="254">
        <v>20776.241000000002</v>
      </c>
      <c r="C18" s="182">
        <v>2012.345</v>
      </c>
      <c r="D18" s="182">
        <v>4933.3509999999997</v>
      </c>
      <c r="E18" s="182">
        <v>538.14499999999998</v>
      </c>
      <c r="F18" s="182">
        <v>3393.2779999999998</v>
      </c>
      <c r="G18" s="182">
        <v>988.25699999999995</v>
      </c>
      <c r="H18" s="182">
        <v>13.67</v>
      </c>
      <c r="I18" s="182">
        <v>13830.546</v>
      </c>
    </row>
    <row r="19" spans="1:15" s="236" customFormat="1" hidden="1" outlineLevel="1">
      <c r="A19" s="29">
        <v>2009</v>
      </c>
      <c r="B19" s="254">
        <v>20113.802</v>
      </c>
      <c r="C19" s="182">
        <v>1578.377</v>
      </c>
      <c r="D19" s="182">
        <v>4742.7039999999997</v>
      </c>
      <c r="E19" s="182">
        <v>514.31600000000003</v>
      </c>
      <c r="F19" s="182">
        <v>3372.2849999999999</v>
      </c>
      <c r="G19" s="182">
        <v>828.44500000000005</v>
      </c>
      <c r="H19" s="182">
        <v>27.658000000000001</v>
      </c>
      <c r="I19" s="182">
        <v>13792.72</v>
      </c>
    </row>
    <row r="20" spans="1:15" s="236" customFormat="1" collapsed="1">
      <c r="A20" s="29">
        <v>2010</v>
      </c>
      <c r="B20" s="311">
        <v>22416.888999999999</v>
      </c>
      <c r="C20" s="309">
        <v>1727.6389999999999</v>
      </c>
      <c r="D20" s="309">
        <v>4874.3710000000001</v>
      </c>
      <c r="E20" s="309">
        <v>496.38299999999998</v>
      </c>
      <c r="F20" s="309">
        <v>3411.3040000000001</v>
      </c>
      <c r="G20" s="309">
        <v>941.25199999999995</v>
      </c>
      <c r="H20" s="309">
        <v>25.431999999999999</v>
      </c>
      <c r="I20" s="309">
        <v>15814.879000000001</v>
      </c>
    </row>
    <row r="21" spans="1:15" s="236" customFormat="1" hidden="1" outlineLevel="1">
      <c r="A21" s="29">
        <v>2011</v>
      </c>
      <c r="B21" s="311">
        <v>20648.071</v>
      </c>
      <c r="C21" s="309">
        <v>1800.1220000000001</v>
      </c>
      <c r="D21" s="309">
        <v>4902.4989999999998</v>
      </c>
      <c r="E21" s="309">
        <v>525.70600000000002</v>
      </c>
      <c r="F21" s="309">
        <v>3483.1379999999999</v>
      </c>
      <c r="G21" s="309">
        <v>864.11199999999997</v>
      </c>
      <c r="H21" s="309">
        <v>29.542999999999999</v>
      </c>
      <c r="I21" s="309">
        <v>13945.450999999999</v>
      </c>
    </row>
    <row r="22" spans="1:15" s="236" customFormat="1" hidden="1" outlineLevel="1">
      <c r="A22" s="289">
        <v>2012</v>
      </c>
      <c r="B22" s="311">
        <v>20848.285</v>
      </c>
      <c r="C22" s="309">
        <v>1667.973</v>
      </c>
      <c r="D22" s="309">
        <v>4954.3509999999997</v>
      </c>
      <c r="E22" s="309">
        <v>536.52599999999995</v>
      </c>
      <c r="F22" s="309">
        <v>3460.3069999999998</v>
      </c>
      <c r="G22" s="309">
        <v>924.98699999999997</v>
      </c>
      <c r="H22" s="309">
        <v>32.530999999999999</v>
      </c>
      <c r="I22" s="309">
        <v>14225.960999999999</v>
      </c>
    </row>
    <row r="23" spans="1:15" s="236" customFormat="1" hidden="1" outlineLevel="1">
      <c r="A23" s="296">
        <v>2013</v>
      </c>
      <c r="B23" s="311">
        <v>21396.153999999999</v>
      </c>
      <c r="C23" s="309">
        <v>1535.838</v>
      </c>
      <c r="D23" s="309">
        <v>5129.5950000000003</v>
      </c>
      <c r="E23" s="309">
        <v>499.32400000000001</v>
      </c>
      <c r="F23" s="309">
        <v>3614.1419999999998</v>
      </c>
      <c r="G23" s="309">
        <v>980.48199999999997</v>
      </c>
      <c r="H23" s="309">
        <v>35.646999999999998</v>
      </c>
      <c r="I23" s="309">
        <v>14730.722</v>
      </c>
    </row>
    <row r="24" spans="1:15" s="236" customFormat="1" hidden="1" outlineLevel="1">
      <c r="A24" s="301">
        <v>2014</v>
      </c>
      <c r="B24" s="311">
        <v>20133.723999999998</v>
      </c>
      <c r="C24" s="309">
        <v>1359.663</v>
      </c>
      <c r="D24" s="309">
        <v>5542.2240000000002</v>
      </c>
      <c r="E24" s="309">
        <v>512.51199999999994</v>
      </c>
      <c r="F24" s="309">
        <v>3982.125</v>
      </c>
      <c r="G24" s="309">
        <v>1006.246</v>
      </c>
      <c r="H24" s="309">
        <v>41.341000000000001</v>
      </c>
      <c r="I24" s="309">
        <v>13231.838</v>
      </c>
    </row>
    <row r="25" spans="1:15" s="236" customFormat="1" collapsed="1">
      <c r="A25" s="307">
        <v>2015</v>
      </c>
      <c r="B25" s="254">
        <v>19479.488000000001</v>
      </c>
      <c r="C25" s="182">
        <v>1326.3040000000001</v>
      </c>
      <c r="D25" s="182">
        <v>5345.7460000000001</v>
      </c>
      <c r="E25" s="182">
        <v>525.61099999999999</v>
      </c>
      <c r="F25" s="182">
        <v>3770.8339999999998</v>
      </c>
      <c r="G25" s="182">
        <v>1007.636</v>
      </c>
      <c r="H25" s="182">
        <v>41.664999999999999</v>
      </c>
      <c r="I25" s="182">
        <v>12807.438</v>
      </c>
    </row>
    <row r="26" spans="1:15" s="236" customFormat="1">
      <c r="A26" s="318">
        <v>2016</v>
      </c>
      <c r="B26" s="254">
        <v>20052.912</v>
      </c>
      <c r="C26" s="182">
        <v>1250.4939999999999</v>
      </c>
      <c r="D26" s="182">
        <v>5512.393</v>
      </c>
      <c r="E26" s="182">
        <v>529.36</v>
      </c>
      <c r="F26" s="182">
        <v>3855.38</v>
      </c>
      <c r="G26" s="182">
        <v>1082.9829999999999</v>
      </c>
      <c r="H26" s="182">
        <v>44.67</v>
      </c>
      <c r="I26" s="182">
        <v>13290.025</v>
      </c>
    </row>
    <row r="27" spans="1:15" s="236" customFormat="1">
      <c r="A27" s="321">
        <v>2017</v>
      </c>
      <c r="B27" s="254">
        <v>19116.11</v>
      </c>
      <c r="C27" s="182">
        <v>1168.73</v>
      </c>
      <c r="D27" s="182">
        <v>5606.9170000000004</v>
      </c>
      <c r="E27" s="182">
        <v>540.59500000000003</v>
      </c>
      <c r="F27" s="182">
        <v>3932.9679999999998</v>
      </c>
      <c r="G27" s="182">
        <v>1082.7550000000001</v>
      </c>
      <c r="H27" s="182">
        <v>50.597999999999999</v>
      </c>
      <c r="I27" s="182">
        <v>12340.464</v>
      </c>
    </row>
    <row r="28" spans="1:15" s="236" customFormat="1">
      <c r="A28" s="325" t="s">
        <v>379</v>
      </c>
      <c r="B28" s="254">
        <v>18506.419999999998</v>
      </c>
      <c r="C28" s="182">
        <v>1162.1990000000001</v>
      </c>
      <c r="D28" s="182">
        <v>5614.1270000000004</v>
      </c>
      <c r="E28" s="182">
        <v>443.88</v>
      </c>
      <c r="F28" s="182">
        <v>3898.848</v>
      </c>
      <c r="G28" s="182">
        <v>1224.0429999999999</v>
      </c>
      <c r="H28" s="182">
        <v>47.356000000000002</v>
      </c>
      <c r="I28" s="182">
        <v>11730.093999999999</v>
      </c>
    </row>
    <row r="29" spans="1:15" s="236" customFormat="1">
      <c r="A29" s="422" t="s">
        <v>380</v>
      </c>
      <c r="B29" s="254">
        <v>17217.025000000001</v>
      </c>
      <c r="C29" s="182">
        <v>960.95299999999997</v>
      </c>
      <c r="D29" s="182">
        <v>5642.0879999999997</v>
      </c>
      <c r="E29" s="182">
        <v>383.18200000000002</v>
      </c>
      <c r="F29" s="182">
        <v>3876.1970000000001</v>
      </c>
      <c r="G29" s="182">
        <v>1334.721</v>
      </c>
      <c r="H29" s="182">
        <v>47.988</v>
      </c>
      <c r="I29" s="182">
        <v>10613.985000000001</v>
      </c>
    </row>
    <row r="30" spans="1:15" s="236" customFormat="1" ht="7.95" customHeight="1">
      <c r="A30" s="29"/>
      <c r="B30" s="255"/>
      <c r="C30" s="242"/>
      <c r="D30" s="113"/>
      <c r="E30" s="113"/>
      <c r="F30" s="113"/>
      <c r="G30" s="113"/>
      <c r="H30" s="113"/>
      <c r="I30" s="113"/>
      <c r="J30" s="241"/>
      <c r="K30" s="241"/>
      <c r="L30" s="241"/>
      <c r="M30" s="241"/>
      <c r="N30" s="241"/>
      <c r="O30" s="241"/>
    </row>
    <row r="31" spans="1:15" s="236" customFormat="1" ht="12" customHeight="1">
      <c r="A31" s="29"/>
      <c r="B31" s="583" t="s">
        <v>174</v>
      </c>
      <c r="C31" s="593"/>
      <c r="D31" s="593"/>
      <c r="E31" s="593"/>
      <c r="F31" s="593"/>
      <c r="G31" s="593"/>
      <c r="H31" s="593"/>
      <c r="I31" s="593"/>
    </row>
    <row r="32" spans="1:15" s="236" customFormat="1" ht="12" customHeight="1">
      <c r="A32" s="29">
        <v>1990</v>
      </c>
      <c r="B32" s="256">
        <v>100</v>
      </c>
      <c r="C32" s="257">
        <v>17.882999999999999</v>
      </c>
      <c r="D32" s="257">
        <v>17.291</v>
      </c>
      <c r="E32" s="257">
        <v>3.3159999999999998</v>
      </c>
      <c r="F32" s="257">
        <v>12.615</v>
      </c>
      <c r="G32" s="257">
        <v>1.2430000000000001</v>
      </c>
      <c r="H32" s="257">
        <v>0.11700000000000001</v>
      </c>
      <c r="I32" s="257">
        <v>64.825999999999993</v>
      </c>
    </row>
    <row r="33" spans="1:9" s="236" customFormat="1" ht="12" customHeight="1">
      <c r="A33" s="29">
        <v>2000</v>
      </c>
      <c r="B33" s="256">
        <v>100</v>
      </c>
      <c r="C33" s="257">
        <v>11.144</v>
      </c>
      <c r="D33" s="257">
        <v>22.933</v>
      </c>
      <c r="E33" s="257">
        <v>3.2450000000000001</v>
      </c>
      <c r="F33" s="257">
        <v>16.437999999999999</v>
      </c>
      <c r="G33" s="257">
        <v>3.137</v>
      </c>
      <c r="H33" s="257">
        <v>0.113</v>
      </c>
      <c r="I33" s="257">
        <v>65.923000000000002</v>
      </c>
    </row>
    <row r="34" spans="1:9" s="236" customFormat="1" ht="12" hidden="1" customHeight="1" outlineLevel="1">
      <c r="A34" s="29">
        <v>2001</v>
      </c>
      <c r="B34" s="256">
        <v>100</v>
      </c>
      <c r="C34" s="257">
        <v>10.459</v>
      </c>
      <c r="D34" s="257">
        <v>22.812000000000001</v>
      </c>
      <c r="E34" s="257">
        <v>3.165</v>
      </c>
      <c r="F34" s="257">
        <v>16.199000000000002</v>
      </c>
      <c r="G34" s="257">
        <v>3.335</v>
      </c>
      <c r="H34" s="257">
        <v>0.113</v>
      </c>
      <c r="I34" s="257">
        <v>66.727999999999994</v>
      </c>
    </row>
    <row r="35" spans="1:9" s="236" customFormat="1" ht="12" hidden="1" customHeight="1" outlineLevel="1">
      <c r="A35" s="29">
        <v>2002</v>
      </c>
      <c r="B35" s="256">
        <v>100</v>
      </c>
      <c r="C35" s="257">
        <v>10.292</v>
      </c>
      <c r="D35" s="257">
        <v>23.765999999999998</v>
      </c>
      <c r="E35" s="257">
        <v>3.351</v>
      </c>
      <c r="F35" s="257">
        <v>16.870999999999999</v>
      </c>
      <c r="G35" s="257">
        <v>3.4369999999999998</v>
      </c>
      <c r="H35" s="257">
        <v>0.108</v>
      </c>
      <c r="I35" s="257">
        <v>65.941999999999993</v>
      </c>
    </row>
    <row r="36" spans="1:9" s="236" customFormat="1" ht="12" hidden="1" customHeight="1" outlineLevel="1">
      <c r="A36" s="29">
        <v>2003</v>
      </c>
      <c r="B36" s="256">
        <v>100</v>
      </c>
      <c r="C36" s="257">
        <v>9.5779999999999994</v>
      </c>
      <c r="D36" s="257">
        <v>21.884</v>
      </c>
      <c r="E36" s="257">
        <v>4.4669999999999996</v>
      </c>
      <c r="F36" s="257">
        <v>14.263</v>
      </c>
      <c r="G36" s="257">
        <v>3.06</v>
      </c>
      <c r="H36" s="257">
        <v>9.4E-2</v>
      </c>
      <c r="I36" s="257">
        <v>68.537000000000006</v>
      </c>
    </row>
    <row r="37" spans="1:9" s="236" customFormat="1" ht="12" hidden="1" customHeight="1" outlineLevel="1">
      <c r="A37" s="29">
        <v>2004</v>
      </c>
      <c r="B37" s="256">
        <v>100</v>
      </c>
      <c r="C37" s="257">
        <v>7.6719999999999997</v>
      </c>
      <c r="D37" s="257">
        <v>23.291</v>
      </c>
      <c r="E37" s="257">
        <v>3.395</v>
      </c>
      <c r="F37" s="257">
        <v>16.352</v>
      </c>
      <c r="G37" s="257">
        <v>3.4220000000000002</v>
      </c>
      <c r="H37" s="257">
        <v>0.121</v>
      </c>
      <c r="I37" s="257">
        <v>69.037000000000006</v>
      </c>
    </row>
    <row r="38" spans="1:9" s="236" customFormat="1" ht="12" hidden="1" customHeight="1" outlineLevel="1">
      <c r="A38" s="29">
        <v>2005</v>
      </c>
      <c r="B38" s="256">
        <v>100</v>
      </c>
      <c r="C38" s="257">
        <v>7.3330000000000002</v>
      </c>
      <c r="D38" s="257">
        <v>22.518000000000001</v>
      </c>
      <c r="E38" s="257">
        <v>2.089</v>
      </c>
      <c r="F38" s="257">
        <v>16.337</v>
      </c>
      <c r="G38" s="257">
        <v>3.9489999999999998</v>
      </c>
      <c r="H38" s="257">
        <v>0.14299999999999999</v>
      </c>
      <c r="I38" s="257">
        <v>70.149000000000001</v>
      </c>
    </row>
    <row r="39" spans="1:9" s="236" customFormat="1" hidden="1" outlineLevel="1">
      <c r="A39" s="29">
        <v>2006</v>
      </c>
      <c r="B39" s="256">
        <v>100</v>
      </c>
      <c r="C39" s="257">
        <v>8.9290000000000003</v>
      </c>
      <c r="D39" s="257">
        <v>22.776</v>
      </c>
      <c r="E39" s="257">
        <v>2.8090000000000002</v>
      </c>
      <c r="F39" s="257">
        <v>15.624000000000001</v>
      </c>
      <c r="G39" s="257">
        <v>4.2190000000000003</v>
      </c>
      <c r="H39" s="257">
        <v>0.123</v>
      </c>
      <c r="I39" s="257">
        <v>68.296000000000006</v>
      </c>
    </row>
    <row r="40" spans="1:9" s="236" customFormat="1" hidden="1" outlineLevel="1">
      <c r="A40" s="29">
        <v>2007</v>
      </c>
      <c r="B40" s="256">
        <v>100</v>
      </c>
      <c r="C40" s="257">
        <v>9.7710000000000008</v>
      </c>
      <c r="D40" s="257">
        <v>24.763999999999999</v>
      </c>
      <c r="E40" s="257">
        <v>2.8889999999999998</v>
      </c>
      <c r="F40" s="257">
        <v>17.006</v>
      </c>
      <c r="G40" s="257">
        <v>4.7850000000000001</v>
      </c>
      <c r="H40" s="257">
        <v>8.4000000000000005E-2</v>
      </c>
      <c r="I40" s="257">
        <v>65.465000000000003</v>
      </c>
    </row>
    <row r="41" spans="1:9" s="236" customFormat="1" hidden="1" outlineLevel="1">
      <c r="A41" s="29">
        <v>2008</v>
      </c>
      <c r="B41" s="256">
        <v>100</v>
      </c>
      <c r="C41" s="257">
        <v>9.6859999999999999</v>
      </c>
      <c r="D41" s="257">
        <v>23.745000000000001</v>
      </c>
      <c r="E41" s="257">
        <v>2.59</v>
      </c>
      <c r="F41" s="257">
        <v>16.332000000000001</v>
      </c>
      <c r="G41" s="257">
        <v>4.7569999999999997</v>
      </c>
      <c r="H41" s="257">
        <v>6.6000000000000003E-2</v>
      </c>
      <c r="I41" s="257">
        <v>66.569000000000003</v>
      </c>
    </row>
    <row r="42" spans="1:9" s="236" customFormat="1" hidden="1" outlineLevel="1">
      <c r="A42" s="29">
        <v>2009</v>
      </c>
      <c r="B42" s="256">
        <v>100</v>
      </c>
      <c r="C42" s="257">
        <v>7.8470000000000004</v>
      </c>
      <c r="D42" s="257">
        <v>23.579000000000001</v>
      </c>
      <c r="E42" s="257">
        <v>2.5569999999999999</v>
      </c>
      <c r="F42" s="257">
        <v>16.765999999999998</v>
      </c>
      <c r="G42" s="257">
        <v>4.1189999999999998</v>
      </c>
      <c r="H42" s="257">
        <v>0.13800000000000001</v>
      </c>
      <c r="I42" s="257">
        <v>68.572999999999993</v>
      </c>
    </row>
    <row r="43" spans="1:9" s="236" customFormat="1" collapsed="1">
      <c r="A43" s="29">
        <v>2010</v>
      </c>
      <c r="B43" s="256">
        <v>100</v>
      </c>
      <c r="C43" s="257">
        <v>7.7069999999999999</v>
      </c>
      <c r="D43" s="257">
        <v>21.744</v>
      </c>
      <c r="E43" s="257">
        <v>2.214</v>
      </c>
      <c r="F43" s="257">
        <v>15.218</v>
      </c>
      <c r="G43" s="257">
        <v>4.1989999999999998</v>
      </c>
      <c r="H43" s="257">
        <v>0.113</v>
      </c>
      <c r="I43" s="257">
        <v>70.549000000000007</v>
      </c>
    </row>
    <row r="44" spans="1:9" s="236" customFormat="1" hidden="1" outlineLevel="1">
      <c r="A44" s="29">
        <v>2011</v>
      </c>
      <c r="B44" s="256">
        <v>100</v>
      </c>
      <c r="C44" s="257">
        <v>8.718</v>
      </c>
      <c r="D44" s="257">
        <v>23.742999999999999</v>
      </c>
      <c r="E44" s="257">
        <v>2.5459999999999998</v>
      </c>
      <c r="F44" s="257">
        <v>16.869</v>
      </c>
      <c r="G44" s="257">
        <v>4.1849999999999996</v>
      </c>
      <c r="H44" s="257">
        <v>0.14299999999999999</v>
      </c>
      <c r="I44" s="257">
        <v>67.539000000000001</v>
      </c>
    </row>
    <row r="45" spans="1:9" s="236" customFormat="1" hidden="1" outlineLevel="1">
      <c r="A45" s="289">
        <v>2012</v>
      </c>
      <c r="B45" s="256">
        <v>100</v>
      </c>
      <c r="C45" s="257">
        <v>8.0009999999999994</v>
      </c>
      <c r="D45" s="257">
        <v>23.763999999999999</v>
      </c>
      <c r="E45" s="257">
        <v>2.573</v>
      </c>
      <c r="F45" s="257">
        <v>16.597999999999999</v>
      </c>
      <c r="G45" s="257">
        <v>4.4370000000000003</v>
      </c>
      <c r="H45" s="257">
        <v>0.156</v>
      </c>
      <c r="I45" s="257">
        <v>68.236000000000004</v>
      </c>
    </row>
    <row r="46" spans="1:9" s="236" customFormat="1" hidden="1" outlineLevel="1">
      <c r="A46" s="296">
        <v>2013</v>
      </c>
      <c r="B46" s="256">
        <v>100</v>
      </c>
      <c r="C46" s="257">
        <v>7.1779999999999999</v>
      </c>
      <c r="D46" s="257">
        <v>23.974</v>
      </c>
      <c r="E46" s="257">
        <v>2.3340000000000001</v>
      </c>
      <c r="F46" s="257">
        <v>16.891999999999999</v>
      </c>
      <c r="G46" s="257">
        <v>4.5830000000000002</v>
      </c>
      <c r="H46" s="257">
        <v>0.16700000000000001</v>
      </c>
      <c r="I46" s="257">
        <v>68.847999999999999</v>
      </c>
    </row>
    <row r="47" spans="1:9" s="236" customFormat="1" hidden="1" outlineLevel="1">
      <c r="A47" s="301">
        <v>2014</v>
      </c>
      <c r="B47" s="256">
        <v>100</v>
      </c>
      <c r="C47" s="257">
        <v>6.7530000000000001</v>
      </c>
      <c r="D47" s="257">
        <v>27.527000000000001</v>
      </c>
      <c r="E47" s="257">
        <v>2.5459999999999998</v>
      </c>
      <c r="F47" s="257">
        <v>19.777999999999999</v>
      </c>
      <c r="G47" s="257">
        <v>4.9980000000000002</v>
      </c>
      <c r="H47" s="257">
        <v>0.20499999999999999</v>
      </c>
      <c r="I47" s="257">
        <v>65.72</v>
      </c>
    </row>
    <row r="48" spans="1:9" s="236" customFormat="1" hidden="1" outlineLevel="1">
      <c r="A48" s="307">
        <v>2015</v>
      </c>
      <c r="B48" s="256">
        <v>100</v>
      </c>
      <c r="C48" s="257">
        <v>6.8090000000000002</v>
      </c>
      <c r="D48" s="257">
        <v>27.443000000000001</v>
      </c>
      <c r="E48" s="257">
        <v>2.698</v>
      </c>
      <c r="F48" s="257">
        <v>19.358000000000001</v>
      </c>
      <c r="G48" s="257">
        <v>5.173</v>
      </c>
      <c r="H48" s="257">
        <v>0.214</v>
      </c>
      <c r="I48" s="257">
        <v>65.748000000000005</v>
      </c>
    </row>
    <row r="49" spans="1:9" s="236" customFormat="1" hidden="1" outlineLevel="1">
      <c r="A49" s="318">
        <v>2016</v>
      </c>
      <c r="B49" s="256">
        <v>100</v>
      </c>
      <c r="C49" s="257">
        <v>6.2359999999999998</v>
      </c>
      <c r="D49" s="257">
        <v>27.489000000000001</v>
      </c>
      <c r="E49" s="257">
        <v>2.64</v>
      </c>
      <c r="F49" s="257">
        <v>19.225999999999999</v>
      </c>
      <c r="G49" s="257">
        <v>5.4009999999999998</v>
      </c>
      <c r="H49" s="257">
        <v>0.223</v>
      </c>
      <c r="I49" s="257">
        <v>66.275000000000006</v>
      </c>
    </row>
    <row r="50" spans="1:9" s="236" customFormat="1" hidden="1" outlineLevel="1">
      <c r="A50" s="321">
        <v>2017</v>
      </c>
      <c r="B50" s="256">
        <v>100</v>
      </c>
      <c r="C50" s="257">
        <v>6.1139999999999999</v>
      </c>
      <c r="D50" s="257">
        <v>29.331</v>
      </c>
      <c r="E50" s="257">
        <v>2.8279999999999998</v>
      </c>
      <c r="F50" s="257">
        <v>20.574000000000002</v>
      </c>
      <c r="G50" s="257">
        <v>5.6639999999999997</v>
      </c>
      <c r="H50" s="257">
        <v>0.26500000000000001</v>
      </c>
      <c r="I50" s="257">
        <v>64.555000000000007</v>
      </c>
    </row>
    <row r="51" spans="1:9" s="236" customFormat="1" collapsed="1">
      <c r="A51" s="369" t="s">
        <v>379</v>
      </c>
      <c r="B51" s="256">
        <v>100</v>
      </c>
      <c r="C51" s="257">
        <v>6.28</v>
      </c>
      <c r="D51" s="257">
        <v>30.335999999999999</v>
      </c>
      <c r="E51" s="257">
        <v>2.399</v>
      </c>
      <c r="F51" s="257">
        <v>21.068000000000001</v>
      </c>
      <c r="G51" s="257">
        <v>6.6139999999999999</v>
      </c>
      <c r="H51" s="257">
        <v>0.25600000000000001</v>
      </c>
      <c r="I51" s="257">
        <v>63.384</v>
      </c>
    </row>
    <row r="52" spans="1:9" s="236" customFormat="1">
      <c r="A52" s="422" t="s">
        <v>380</v>
      </c>
      <c r="B52" s="256">
        <v>100</v>
      </c>
      <c r="C52" s="257">
        <v>5.5810000000000004</v>
      </c>
      <c r="D52" s="257">
        <v>32.770000000000003</v>
      </c>
      <c r="E52" s="257">
        <v>2.226</v>
      </c>
      <c r="F52" s="257">
        <v>22.513999999999999</v>
      </c>
      <c r="G52" s="257">
        <v>7.7519999999999998</v>
      </c>
      <c r="H52" s="257">
        <v>0.27900000000000003</v>
      </c>
      <c r="I52" s="257">
        <v>61.648000000000003</v>
      </c>
    </row>
    <row r="53" spans="1:9" s="236" customFormat="1" ht="7.95" customHeight="1">
      <c r="A53" s="253"/>
      <c r="B53" s="20"/>
      <c r="C53" s="108"/>
      <c r="D53" s="108"/>
      <c r="E53" s="108"/>
      <c r="F53" s="108"/>
      <c r="G53" s="108"/>
      <c r="H53" s="108"/>
      <c r="I53" s="108"/>
    </row>
    <row r="54" spans="1:9" s="236" customFormat="1">
      <c r="A54" s="29"/>
      <c r="B54" s="583" t="s">
        <v>160</v>
      </c>
      <c r="C54" s="583"/>
      <c r="D54" s="583"/>
      <c r="E54" s="583"/>
      <c r="F54" s="583"/>
      <c r="G54" s="583"/>
      <c r="H54" s="583"/>
      <c r="I54" s="583"/>
    </row>
    <row r="55" spans="1:9" s="236" customFormat="1">
      <c r="A55" s="29">
        <v>2000</v>
      </c>
      <c r="B55" s="258">
        <v>-13.683999999999999</v>
      </c>
      <c r="C55" s="257">
        <v>-46.212000000000003</v>
      </c>
      <c r="D55" s="257">
        <v>14.478999999999999</v>
      </c>
      <c r="E55" s="257">
        <v>-15.553000000000001</v>
      </c>
      <c r="F55" s="257">
        <v>12.472</v>
      </c>
      <c r="G55" s="257">
        <v>117.908</v>
      </c>
      <c r="H55" s="257">
        <v>-16.433</v>
      </c>
      <c r="I55" s="257">
        <v>-12.223000000000001</v>
      </c>
    </row>
    <row r="56" spans="1:9" s="236" customFormat="1" hidden="1" outlineLevel="1">
      <c r="A56" s="29">
        <v>2001</v>
      </c>
      <c r="B56" s="258">
        <v>-13.622999999999999</v>
      </c>
      <c r="C56" s="257">
        <v>-49.48</v>
      </c>
      <c r="D56" s="257">
        <v>13.956</v>
      </c>
      <c r="E56" s="257">
        <v>-17.573</v>
      </c>
      <c r="F56" s="257">
        <v>10.919</v>
      </c>
      <c r="G56" s="257">
        <v>131.79900000000001</v>
      </c>
      <c r="H56" s="257">
        <v>-16.433</v>
      </c>
      <c r="I56" s="257">
        <v>-11.087999999999999</v>
      </c>
    </row>
    <row r="57" spans="1:9" s="236" customFormat="1" hidden="1" outlineLevel="1">
      <c r="A57" s="29">
        <v>2002</v>
      </c>
      <c r="B57" s="258">
        <v>-19.32</v>
      </c>
      <c r="C57" s="257">
        <v>-53.566000000000003</v>
      </c>
      <c r="D57" s="257">
        <v>10.891999999999999</v>
      </c>
      <c r="E57" s="257">
        <v>-18.471</v>
      </c>
      <c r="F57" s="257">
        <v>7.8959999999999999</v>
      </c>
      <c r="G57" s="257">
        <v>123.117</v>
      </c>
      <c r="H57" s="257">
        <v>-25.718</v>
      </c>
      <c r="I57" s="257">
        <v>-17.931000000000001</v>
      </c>
    </row>
    <row r="58" spans="1:9" s="236" customFormat="1" hidden="1" outlineLevel="1">
      <c r="A58" s="29">
        <v>2003</v>
      </c>
      <c r="B58" s="258">
        <v>-7.625</v>
      </c>
      <c r="C58" s="257">
        <v>-50.521999999999998</v>
      </c>
      <c r="D58" s="257">
        <v>16.911000000000001</v>
      </c>
      <c r="E58" s="257">
        <v>24.42</v>
      </c>
      <c r="F58" s="257">
        <v>4.4429999999999996</v>
      </c>
      <c r="G58" s="257">
        <v>127.458</v>
      </c>
      <c r="H58" s="257">
        <v>-25.718</v>
      </c>
      <c r="I58" s="257">
        <v>-2.3359999999999999</v>
      </c>
    </row>
    <row r="59" spans="1:9" s="236" customFormat="1" hidden="1" outlineLevel="1">
      <c r="A59" s="29">
        <v>2004</v>
      </c>
      <c r="B59" s="258">
        <v>-19.297000000000001</v>
      </c>
      <c r="C59" s="257">
        <v>-65.376999999999995</v>
      </c>
      <c r="D59" s="257">
        <v>8.7029999999999994</v>
      </c>
      <c r="E59" s="257">
        <v>-17.39</v>
      </c>
      <c r="F59" s="257">
        <v>4.6109999999999998</v>
      </c>
      <c r="G59" s="257">
        <v>122.249</v>
      </c>
      <c r="H59" s="257">
        <v>-16.433</v>
      </c>
      <c r="I59" s="257">
        <v>-14.054</v>
      </c>
    </row>
    <row r="60" spans="1:9" s="236" customFormat="1" hidden="1" outlineLevel="1">
      <c r="A60" s="29">
        <v>2005</v>
      </c>
      <c r="B60" s="258">
        <v>-24.084</v>
      </c>
      <c r="C60" s="257">
        <v>-68.87</v>
      </c>
      <c r="D60" s="257">
        <v>-1.1359999999999999</v>
      </c>
      <c r="E60" s="257">
        <v>-52.177999999999997</v>
      </c>
      <c r="F60" s="257">
        <v>-1.6859999999999999</v>
      </c>
      <c r="G60" s="257">
        <v>141.233</v>
      </c>
      <c r="H60" s="257">
        <v>-7.1470000000000002</v>
      </c>
      <c r="I60" s="257">
        <v>-17.850999999999999</v>
      </c>
    </row>
    <row r="61" spans="1:9" s="236" customFormat="1" hidden="1" outlineLevel="1">
      <c r="A61" s="29">
        <v>2006</v>
      </c>
      <c r="B61" s="258">
        <v>-23.306999999999999</v>
      </c>
      <c r="C61" s="257">
        <v>-61.707999999999998</v>
      </c>
      <c r="D61" s="257">
        <v>1.018</v>
      </c>
      <c r="E61" s="257">
        <v>-35.036999999999999</v>
      </c>
      <c r="F61" s="257">
        <v>-5.0149999999999997</v>
      </c>
      <c r="G61" s="257">
        <v>160.39400000000001</v>
      </c>
      <c r="H61" s="257">
        <v>-19.216000000000001</v>
      </c>
      <c r="I61" s="257">
        <v>-19.202000000000002</v>
      </c>
    </row>
    <row r="62" spans="1:9" s="236" customFormat="1" hidden="1" outlineLevel="1">
      <c r="A62" s="29">
        <v>2007</v>
      </c>
      <c r="B62" s="258">
        <v>-31.14</v>
      </c>
      <c r="C62" s="257">
        <v>-62.374000000000002</v>
      </c>
      <c r="D62" s="257">
        <v>-1.383</v>
      </c>
      <c r="E62" s="257">
        <v>-40.018000000000001</v>
      </c>
      <c r="F62" s="257">
        <v>-7.173</v>
      </c>
      <c r="G62" s="257">
        <v>165.15899999999999</v>
      </c>
      <c r="H62" s="257">
        <v>-50.786999999999999</v>
      </c>
      <c r="I62" s="257">
        <v>-30.462</v>
      </c>
    </row>
    <row r="63" spans="1:9" s="236" customFormat="1" hidden="1" outlineLevel="1">
      <c r="A63" s="29">
        <v>2008</v>
      </c>
      <c r="B63" s="258">
        <v>-28.885000000000002</v>
      </c>
      <c r="C63" s="257">
        <v>-61.481999999999999</v>
      </c>
      <c r="D63" s="257">
        <v>-2.343</v>
      </c>
      <c r="E63" s="257">
        <v>-44.457999999999998</v>
      </c>
      <c r="F63" s="257">
        <v>-7.9290000000000003</v>
      </c>
      <c r="G63" s="257">
        <v>172.20599999999999</v>
      </c>
      <c r="H63" s="257">
        <v>-60.072000000000003</v>
      </c>
      <c r="I63" s="257">
        <v>-26.972000000000001</v>
      </c>
    </row>
    <row r="64" spans="1:9" s="236" customFormat="1" hidden="1" outlineLevel="1">
      <c r="A64" s="29">
        <v>2009</v>
      </c>
      <c r="B64" s="258">
        <v>-31.152000000000001</v>
      </c>
      <c r="C64" s="257">
        <v>-69.787999999999997</v>
      </c>
      <c r="D64" s="257">
        <v>-6.1159999999999997</v>
      </c>
      <c r="E64" s="257">
        <v>-46.917999999999999</v>
      </c>
      <c r="F64" s="257">
        <v>-8.4990000000000006</v>
      </c>
      <c r="G64" s="257">
        <v>128.18700000000001</v>
      </c>
      <c r="H64" s="257">
        <v>-19.216000000000001</v>
      </c>
      <c r="I64" s="257">
        <v>-27.172000000000001</v>
      </c>
    </row>
    <row r="65" spans="1:9" s="236" customFormat="1" collapsed="1">
      <c r="A65" s="29">
        <v>2010</v>
      </c>
      <c r="B65" s="258">
        <v>-23.268999999999998</v>
      </c>
      <c r="C65" s="257">
        <v>-66.930999999999997</v>
      </c>
      <c r="D65" s="257">
        <v>-3.51</v>
      </c>
      <c r="E65" s="257">
        <v>-48.768000000000001</v>
      </c>
      <c r="F65" s="257">
        <v>-7.44</v>
      </c>
      <c r="G65" s="257">
        <v>159.25899999999999</v>
      </c>
      <c r="H65" s="257">
        <v>-25.718</v>
      </c>
      <c r="I65" s="257">
        <v>-16.495000000000001</v>
      </c>
    </row>
    <row r="66" spans="1:9" s="236" customFormat="1" hidden="1" outlineLevel="1">
      <c r="A66" s="29">
        <v>2011</v>
      </c>
      <c r="B66" s="258">
        <v>-29.323</v>
      </c>
      <c r="C66" s="257">
        <v>-65.543999999999997</v>
      </c>
      <c r="D66" s="257">
        <v>-2.9529999999999998</v>
      </c>
      <c r="E66" s="257">
        <v>-45.741999999999997</v>
      </c>
      <c r="F66" s="257">
        <v>-5.4909999999999997</v>
      </c>
      <c r="G66" s="257">
        <v>138.011</v>
      </c>
      <c r="H66" s="257">
        <v>-13.71</v>
      </c>
      <c r="I66" s="257">
        <v>-26.366</v>
      </c>
    </row>
    <row r="67" spans="1:9" s="236" customFormat="1" hidden="1" outlineLevel="1">
      <c r="A67" s="289">
        <v>2012</v>
      </c>
      <c r="B67" s="258">
        <v>-28.638000000000002</v>
      </c>
      <c r="C67" s="257">
        <v>-68.072999999999993</v>
      </c>
      <c r="D67" s="257">
        <v>-1.927</v>
      </c>
      <c r="E67" s="257">
        <v>-44.625</v>
      </c>
      <c r="F67" s="257">
        <v>-6.11</v>
      </c>
      <c r="G67" s="257">
        <v>154.779</v>
      </c>
      <c r="H67" s="257">
        <v>-4.9829999999999997</v>
      </c>
      <c r="I67" s="257">
        <v>-24.885000000000002</v>
      </c>
    </row>
    <row r="68" spans="1:9" s="236" customFormat="1" hidden="1" outlineLevel="1">
      <c r="A68" s="296">
        <v>2013</v>
      </c>
      <c r="B68" s="258">
        <v>-26.763000000000002</v>
      </c>
      <c r="C68" s="257">
        <v>-70.602999999999994</v>
      </c>
      <c r="D68" s="257">
        <v>1.542</v>
      </c>
      <c r="E68" s="257">
        <v>-48.465000000000003</v>
      </c>
      <c r="F68" s="257">
        <v>-1.9359999999999999</v>
      </c>
      <c r="G68" s="257">
        <v>170.06399999999999</v>
      </c>
      <c r="H68" s="257">
        <v>4.1180000000000003</v>
      </c>
      <c r="I68" s="257">
        <v>-22.219000000000001</v>
      </c>
    </row>
    <row r="69" spans="1:9" s="236" customFormat="1" hidden="1" outlineLevel="1">
      <c r="A69" s="301">
        <v>2014</v>
      </c>
      <c r="B69" s="258">
        <v>-31.084</v>
      </c>
      <c r="C69" s="257">
        <v>-73.974999999999994</v>
      </c>
      <c r="D69" s="257">
        <v>9.7100000000000009</v>
      </c>
      <c r="E69" s="257">
        <v>-47.103999999999999</v>
      </c>
      <c r="F69" s="257">
        <v>8.0489999999999995</v>
      </c>
      <c r="G69" s="257">
        <v>177.161</v>
      </c>
      <c r="H69" s="257">
        <v>20.748999999999999</v>
      </c>
      <c r="I69" s="257">
        <v>-30.134</v>
      </c>
    </row>
    <row r="70" spans="1:9" s="236" customFormat="1" hidden="1" outlineLevel="1">
      <c r="A70" s="307">
        <v>2015</v>
      </c>
      <c r="B70" s="258">
        <v>-33.323</v>
      </c>
      <c r="C70" s="257">
        <v>-74.613</v>
      </c>
      <c r="D70" s="257">
        <v>5.8209999999999997</v>
      </c>
      <c r="E70" s="257">
        <v>-45.752000000000002</v>
      </c>
      <c r="F70" s="257">
        <v>2.3149999999999999</v>
      </c>
      <c r="G70" s="257">
        <v>177.54400000000001</v>
      </c>
      <c r="H70" s="257">
        <v>21.696000000000002</v>
      </c>
      <c r="I70" s="257">
        <v>-32.375</v>
      </c>
    </row>
    <row r="71" spans="1:9" s="236" customFormat="1" hidden="1" outlineLevel="1">
      <c r="A71" s="318">
        <v>2016</v>
      </c>
      <c r="B71" s="258">
        <v>-31.361000000000001</v>
      </c>
      <c r="C71" s="257">
        <v>-76.063999999999993</v>
      </c>
      <c r="D71" s="257">
        <v>9.1199999999999992</v>
      </c>
      <c r="E71" s="257">
        <v>-45.365000000000002</v>
      </c>
      <c r="F71" s="257">
        <v>4.6100000000000003</v>
      </c>
      <c r="G71" s="257">
        <v>198.297</v>
      </c>
      <c r="H71" s="257">
        <v>30.472999999999999</v>
      </c>
      <c r="I71" s="257">
        <v>-29.826000000000001</v>
      </c>
    </row>
    <row r="72" spans="1:9" s="236" customFormat="1" hidden="1" outlineLevel="1">
      <c r="A72" s="321">
        <v>2017</v>
      </c>
      <c r="B72" s="258">
        <v>-34.567</v>
      </c>
      <c r="C72" s="257">
        <v>-77.629000000000005</v>
      </c>
      <c r="D72" s="257">
        <v>10.991</v>
      </c>
      <c r="E72" s="257">
        <v>-44.204999999999998</v>
      </c>
      <c r="F72" s="257">
        <v>6.7149999999999999</v>
      </c>
      <c r="G72" s="257">
        <v>198.23400000000001</v>
      </c>
      <c r="H72" s="257">
        <v>47.786999999999999</v>
      </c>
      <c r="I72" s="257">
        <v>-34.840000000000003</v>
      </c>
    </row>
    <row r="73" spans="1:9" s="236" customFormat="1" collapsed="1">
      <c r="A73" s="451" t="s">
        <v>379</v>
      </c>
      <c r="B73" s="258">
        <v>-36.654000000000003</v>
      </c>
      <c r="C73" s="257">
        <v>-77.754000000000005</v>
      </c>
      <c r="D73" s="257">
        <v>11.134</v>
      </c>
      <c r="E73" s="257">
        <v>-54.186999999999998</v>
      </c>
      <c r="F73" s="257">
        <v>5.7889999999999997</v>
      </c>
      <c r="G73" s="257">
        <v>237.15100000000001</v>
      </c>
      <c r="H73" s="257">
        <v>38.317999999999998</v>
      </c>
      <c r="I73" s="257">
        <v>-38.063000000000002</v>
      </c>
    </row>
    <row r="74" spans="1:9" s="236" customFormat="1">
      <c r="A74" s="451" t="s">
        <v>380</v>
      </c>
      <c r="B74" s="258">
        <v>-41.067999999999998</v>
      </c>
      <c r="C74" s="257">
        <v>-81.605999999999995</v>
      </c>
      <c r="D74" s="257">
        <v>11.686999999999999</v>
      </c>
      <c r="E74" s="257">
        <v>-60.451999999999998</v>
      </c>
      <c r="F74" s="257">
        <v>5.1740000000000004</v>
      </c>
      <c r="G74" s="257">
        <v>267.63600000000002</v>
      </c>
      <c r="H74" s="257">
        <v>40.164000000000001</v>
      </c>
      <c r="I74" s="257">
        <v>-43.956000000000003</v>
      </c>
    </row>
    <row r="75" spans="1:9" s="236" customFormat="1" ht="7.95" customHeight="1">
      <c r="A75" s="29"/>
      <c r="B75" s="20"/>
      <c r="C75" s="108"/>
      <c r="D75" s="108"/>
      <c r="E75" s="108"/>
      <c r="F75" s="108"/>
      <c r="G75" s="108"/>
      <c r="H75" s="108"/>
      <c r="I75" s="108"/>
    </row>
    <row r="76" spans="1:9" s="236" customFormat="1">
      <c r="A76" s="29"/>
      <c r="B76" s="583" t="s">
        <v>161</v>
      </c>
      <c r="C76" s="583"/>
      <c r="D76" s="583"/>
      <c r="E76" s="583"/>
      <c r="F76" s="583"/>
      <c r="G76" s="583"/>
      <c r="H76" s="583"/>
      <c r="I76" s="583"/>
    </row>
    <row r="77" spans="1:9" s="236" customFormat="1" hidden="1" outlineLevel="1">
      <c r="A77" s="29">
        <v>2000</v>
      </c>
      <c r="B77" s="258">
        <v>-1.8879999999999999</v>
      </c>
      <c r="C77" s="257">
        <v>7.1669999999999998</v>
      </c>
      <c r="D77" s="257">
        <v>-0.28899999999999998</v>
      </c>
      <c r="E77" s="257">
        <v>1.552</v>
      </c>
      <c r="F77" s="257">
        <v>-2.8149999999999999</v>
      </c>
      <c r="G77" s="257">
        <v>13.481</v>
      </c>
      <c r="H77" s="257">
        <v>-10</v>
      </c>
      <c r="I77" s="257">
        <v>-3.7989999999999999</v>
      </c>
    </row>
    <row r="78" spans="1:9" s="236" customFormat="1" hidden="1" outlineLevel="1">
      <c r="A78" s="29">
        <v>2001</v>
      </c>
      <c r="B78" s="258">
        <v>7.0999999999999994E-2</v>
      </c>
      <c r="C78" s="257">
        <v>-6.0750000000000002</v>
      </c>
      <c r="D78" s="257">
        <v>-0.45600000000000002</v>
      </c>
      <c r="E78" s="257">
        <v>-2.3919999999999999</v>
      </c>
      <c r="F78" s="257">
        <v>-1.381</v>
      </c>
      <c r="G78" s="257">
        <v>6.3739999999999997</v>
      </c>
      <c r="H78" s="257">
        <v>0</v>
      </c>
      <c r="I78" s="257">
        <v>1.2929999999999999</v>
      </c>
    </row>
    <row r="79" spans="1:9" s="236" customFormat="1" hidden="1" outlineLevel="1">
      <c r="A79" s="29">
        <v>2002</v>
      </c>
      <c r="B79" s="258">
        <v>-6.5949999999999998</v>
      </c>
      <c r="C79" s="257">
        <v>-8.0869999999999997</v>
      </c>
      <c r="D79" s="257">
        <v>-2.6890000000000001</v>
      </c>
      <c r="E79" s="257">
        <v>-1.0900000000000001</v>
      </c>
      <c r="F79" s="257">
        <v>-2.7250000000000001</v>
      </c>
      <c r="G79" s="257">
        <v>-3.7450000000000001</v>
      </c>
      <c r="H79" s="257">
        <v>-11.111000000000001</v>
      </c>
      <c r="I79" s="257">
        <v>-7.6959999999999997</v>
      </c>
    </row>
    <row r="80" spans="1:9" s="236" customFormat="1" hidden="1" outlineLevel="1">
      <c r="A80" s="29">
        <v>2003</v>
      </c>
      <c r="B80" s="258">
        <v>14.494999999999999</v>
      </c>
      <c r="C80" s="257">
        <v>6.5549999999999997</v>
      </c>
      <c r="D80" s="257">
        <v>5.4279999999999999</v>
      </c>
      <c r="E80" s="257">
        <v>52.609000000000002</v>
      </c>
      <c r="F80" s="257">
        <v>-3.2010000000000001</v>
      </c>
      <c r="G80" s="257">
        <v>1.946</v>
      </c>
      <c r="H80" s="257">
        <v>0</v>
      </c>
      <c r="I80" s="257">
        <v>19.001999999999999</v>
      </c>
    </row>
    <row r="81" spans="1:9" s="236" customFormat="1" hidden="1" outlineLevel="1">
      <c r="A81" s="29">
        <v>2004</v>
      </c>
      <c r="B81" s="258">
        <v>-12.635999999999999</v>
      </c>
      <c r="C81" s="257">
        <v>-30.024000000000001</v>
      </c>
      <c r="D81" s="257">
        <v>-7.02</v>
      </c>
      <c r="E81" s="257">
        <v>-33.603999999999999</v>
      </c>
      <c r="F81" s="257">
        <v>0.16200000000000001</v>
      </c>
      <c r="G81" s="257">
        <v>-2.29</v>
      </c>
      <c r="H81" s="257">
        <v>12.5</v>
      </c>
      <c r="I81" s="257">
        <v>-11.997999999999999</v>
      </c>
    </row>
    <row r="82" spans="1:9" s="236" customFormat="1" hidden="1" outlineLevel="1">
      <c r="A82" s="29">
        <v>2005</v>
      </c>
      <c r="B82" s="258">
        <v>-5.9320000000000004</v>
      </c>
      <c r="C82" s="257">
        <v>-10.089</v>
      </c>
      <c r="D82" s="257">
        <v>-9.0519999999999996</v>
      </c>
      <c r="E82" s="257">
        <v>-42.110999999999997</v>
      </c>
      <c r="F82" s="257">
        <v>-6.02</v>
      </c>
      <c r="G82" s="257">
        <v>8.5419999999999998</v>
      </c>
      <c r="H82" s="257">
        <v>11.111000000000001</v>
      </c>
      <c r="I82" s="257">
        <v>-4.4180000000000001</v>
      </c>
    </row>
    <row r="83" spans="1:9" s="236" customFormat="1" hidden="1" outlineLevel="1">
      <c r="A83" s="29">
        <v>2006</v>
      </c>
      <c r="B83" s="258">
        <v>1.024</v>
      </c>
      <c r="C83" s="257">
        <v>23.006</v>
      </c>
      <c r="D83" s="257">
        <v>2.1789999999999998</v>
      </c>
      <c r="E83" s="257">
        <v>35.844000000000001</v>
      </c>
      <c r="F83" s="257">
        <v>-3.3860000000000001</v>
      </c>
      <c r="G83" s="257">
        <v>7.9429999999999996</v>
      </c>
      <c r="H83" s="257">
        <v>-12.997999999999999</v>
      </c>
      <c r="I83" s="257">
        <v>-1.645</v>
      </c>
    </row>
    <row r="84" spans="1:9" s="236" customFormat="1" hidden="1" outlineLevel="1">
      <c r="A84" s="29">
        <v>2007</v>
      </c>
      <c r="B84" s="258">
        <v>-10.214</v>
      </c>
      <c r="C84" s="257">
        <v>-1.7390000000000001</v>
      </c>
      <c r="D84" s="257">
        <v>-2.3769999999999998</v>
      </c>
      <c r="E84" s="257">
        <v>-7.6669999999999998</v>
      </c>
      <c r="F84" s="257">
        <v>-2.2719999999999998</v>
      </c>
      <c r="G84" s="257">
        <v>1.83</v>
      </c>
      <c r="H84" s="257">
        <v>-39.081000000000003</v>
      </c>
      <c r="I84" s="257">
        <v>-13.936</v>
      </c>
    </row>
    <row r="85" spans="1:9" s="236" customFormat="1" hidden="1" outlineLevel="1">
      <c r="A85" s="29">
        <v>2008</v>
      </c>
      <c r="B85" s="258">
        <v>3.2759999999999998</v>
      </c>
      <c r="C85" s="257">
        <v>2.3719999999999999</v>
      </c>
      <c r="D85" s="257">
        <v>-0.97299999999999998</v>
      </c>
      <c r="E85" s="257">
        <v>-7.4029999999999996</v>
      </c>
      <c r="F85" s="257">
        <v>-0.81399999999999995</v>
      </c>
      <c r="G85" s="257">
        <v>2.6579999999999999</v>
      </c>
      <c r="H85" s="257">
        <v>-18.867999999999999</v>
      </c>
      <c r="I85" s="257">
        <v>5.0179999999999998</v>
      </c>
    </row>
    <row r="86" spans="1:9" s="236" customFormat="1" hidden="1" outlineLevel="1">
      <c r="A86" s="29">
        <v>2009</v>
      </c>
      <c r="B86" s="258">
        <v>-3.1880000000000002</v>
      </c>
      <c r="C86" s="257">
        <v>-21.565000000000001</v>
      </c>
      <c r="D86" s="257">
        <v>-3.8639999999999999</v>
      </c>
      <c r="E86" s="257">
        <v>-4.4279999999999999</v>
      </c>
      <c r="F86" s="257">
        <v>-0.61899999999999999</v>
      </c>
      <c r="G86" s="257">
        <v>-16.170999999999999</v>
      </c>
      <c r="H86" s="257">
        <v>102.32599999999999</v>
      </c>
      <c r="I86" s="257">
        <v>-0.27300000000000002</v>
      </c>
    </row>
    <row r="87" spans="1:9" s="236" customFormat="1" hidden="1" outlineLevel="1">
      <c r="A87" s="29">
        <v>2010</v>
      </c>
      <c r="B87" s="258">
        <v>11.45</v>
      </c>
      <c r="C87" s="257">
        <v>9.4570000000000007</v>
      </c>
      <c r="D87" s="257">
        <v>2.7759999999999998</v>
      </c>
      <c r="E87" s="257">
        <v>-3.4870000000000001</v>
      </c>
      <c r="F87" s="257">
        <v>1.157</v>
      </c>
      <c r="G87" s="257">
        <v>13.617000000000001</v>
      </c>
      <c r="H87" s="257">
        <v>-8.048</v>
      </c>
      <c r="I87" s="257">
        <v>14.661</v>
      </c>
    </row>
    <row r="88" spans="1:9" s="236" customFormat="1" hidden="1" outlineLevel="1">
      <c r="A88" s="29">
        <v>2011</v>
      </c>
      <c r="B88" s="258">
        <v>-7.891</v>
      </c>
      <c r="C88" s="257">
        <v>4.1950000000000003</v>
      </c>
      <c r="D88" s="257">
        <v>0.57699999999999996</v>
      </c>
      <c r="E88" s="257">
        <v>5.907</v>
      </c>
      <c r="F88" s="257">
        <v>2.1059999999999999</v>
      </c>
      <c r="G88" s="257">
        <v>-8.1950000000000003</v>
      </c>
      <c r="H88" s="257">
        <v>16.164999999999999</v>
      </c>
      <c r="I88" s="257">
        <v>-11.821</v>
      </c>
    </row>
    <row r="89" spans="1:9" s="236" customFormat="1" hidden="1" outlineLevel="1">
      <c r="A89" s="289">
        <v>2012</v>
      </c>
      <c r="B89" s="258">
        <v>0.97</v>
      </c>
      <c r="C89" s="257">
        <v>-7.3410000000000002</v>
      </c>
      <c r="D89" s="257">
        <v>1.0580000000000001</v>
      </c>
      <c r="E89" s="257">
        <v>2.0579999999999998</v>
      </c>
      <c r="F89" s="257">
        <v>-0.65500000000000003</v>
      </c>
      <c r="G89" s="257">
        <v>7.0449999999999999</v>
      </c>
      <c r="H89" s="257">
        <v>10.114000000000001</v>
      </c>
      <c r="I89" s="257">
        <v>2.0110000000000001</v>
      </c>
    </row>
    <row r="90" spans="1:9" s="236" customFormat="1" hidden="1" outlineLevel="1">
      <c r="A90" s="296">
        <v>2013</v>
      </c>
      <c r="B90" s="258">
        <v>2.6280000000000001</v>
      </c>
      <c r="C90" s="257">
        <v>-7.9219999999999997</v>
      </c>
      <c r="D90" s="257">
        <v>3.5369999999999999</v>
      </c>
      <c r="E90" s="257">
        <v>-6.9340000000000002</v>
      </c>
      <c r="F90" s="257">
        <v>4.4459999999999997</v>
      </c>
      <c r="G90" s="257">
        <v>6</v>
      </c>
      <c r="H90" s="257">
        <v>9.5790000000000006</v>
      </c>
      <c r="I90" s="257">
        <v>3.548</v>
      </c>
    </row>
    <row r="91" spans="1:9" s="236" customFormat="1" hidden="1" outlineLevel="1">
      <c r="A91" s="301">
        <v>2014</v>
      </c>
      <c r="B91" s="258">
        <v>-5.9</v>
      </c>
      <c r="C91" s="257">
        <v>-11.471</v>
      </c>
      <c r="D91" s="257">
        <v>8.0440000000000005</v>
      </c>
      <c r="E91" s="257">
        <v>2.641</v>
      </c>
      <c r="F91" s="257">
        <v>10.182</v>
      </c>
      <c r="G91" s="257">
        <v>2.6280000000000001</v>
      </c>
      <c r="H91" s="257">
        <v>15.973000000000001</v>
      </c>
      <c r="I91" s="257">
        <v>-10.175000000000001</v>
      </c>
    </row>
    <row r="92" spans="1:9" s="236" customFormat="1" hidden="1" outlineLevel="1">
      <c r="A92" s="307">
        <v>2015</v>
      </c>
      <c r="B92" s="258">
        <v>-3.2490000000000001</v>
      </c>
      <c r="C92" s="257">
        <v>-2.4529999999999998</v>
      </c>
      <c r="D92" s="257">
        <v>-3.5449999999999999</v>
      </c>
      <c r="E92" s="257">
        <v>2.556</v>
      </c>
      <c r="F92" s="257">
        <v>-5.306</v>
      </c>
      <c r="G92" s="257">
        <v>0.13800000000000001</v>
      </c>
      <c r="H92" s="257">
        <v>0.78400000000000003</v>
      </c>
      <c r="I92" s="257">
        <v>-3.2069999999999999</v>
      </c>
    </row>
    <row r="93" spans="1:9" s="236" customFormat="1" hidden="1" outlineLevel="1">
      <c r="A93" s="318">
        <v>2016</v>
      </c>
      <c r="B93" s="258">
        <v>2.944</v>
      </c>
      <c r="C93" s="257">
        <v>-5.7160000000000002</v>
      </c>
      <c r="D93" s="257">
        <v>3.117</v>
      </c>
      <c r="E93" s="257">
        <v>0.71299999999999997</v>
      </c>
      <c r="F93" s="257">
        <v>2.242</v>
      </c>
      <c r="G93" s="257">
        <v>7.4779999999999998</v>
      </c>
      <c r="H93" s="257">
        <v>7.2119999999999997</v>
      </c>
      <c r="I93" s="257">
        <v>3.7679999999999998</v>
      </c>
    </row>
    <row r="94" spans="1:9" s="236" customFormat="1" hidden="1" outlineLevel="1">
      <c r="A94" s="321">
        <v>2017</v>
      </c>
      <c r="B94" s="258">
        <v>-4.6719999999999997</v>
      </c>
      <c r="C94" s="257">
        <v>-6.5389999999999997</v>
      </c>
      <c r="D94" s="257">
        <v>1.7150000000000001</v>
      </c>
      <c r="E94" s="257">
        <v>2.1219999999999999</v>
      </c>
      <c r="F94" s="257">
        <v>2.012</v>
      </c>
      <c r="G94" s="257">
        <v>-2.1000000000000001E-2</v>
      </c>
      <c r="H94" s="257">
        <v>13.271000000000001</v>
      </c>
      <c r="I94" s="257">
        <v>-7.1449999999999996</v>
      </c>
    </row>
    <row r="95" spans="1:9" s="236" customFormat="1" collapsed="1">
      <c r="A95" s="451" t="s">
        <v>379</v>
      </c>
      <c r="B95" s="258">
        <v>-3.1890000000000001</v>
      </c>
      <c r="C95" s="257">
        <v>-0.55900000000000005</v>
      </c>
      <c r="D95" s="257">
        <v>0.129</v>
      </c>
      <c r="E95" s="257">
        <v>-17.89</v>
      </c>
      <c r="F95" s="257">
        <v>-0.86799999999999999</v>
      </c>
      <c r="G95" s="257">
        <v>13.048999999999999</v>
      </c>
      <c r="H95" s="257">
        <v>-6.407</v>
      </c>
      <c r="I95" s="257">
        <v>-4.9459999999999997</v>
      </c>
    </row>
    <row r="96" spans="1:9" s="236" customFormat="1">
      <c r="A96" s="451" t="s">
        <v>380</v>
      </c>
      <c r="B96" s="258">
        <v>-6.9669999999999996</v>
      </c>
      <c r="C96" s="257">
        <v>-17.315999999999999</v>
      </c>
      <c r="D96" s="257">
        <v>0.498</v>
      </c>
      <c r="E96" s="257">
        <v>-13.673999999999999</v>
      </c>
      <c r="F96" s="257">
        <v>-0.58099999999999996</v>
      </c>
      <c r="G96" s="257">
        <v>9.0419999999999998</v>
      </c>
      <c r="H96" s="257">
        <v>1.335</v>
      </c>
      <c r="I96" s="257">
        <v>-9.5150000000000006</v>
      </c>
    </row>
    <row r="97" spans="1:9" s="236" customFormat="1">
      <c r="A97" s="89" t="s">
        <v>152</v>
      </c>
      <c r="B97" s="258"/>
      <c r="C97" s="257"/>
      <c r="D97" s="257"/>
      <c r="E97" s="257"/>
      <c r="F97" s="257"/>
      <c r="G97" s="257"/>
      <c r="H97" s="257"/>
      <c r="I97" s="257"/>
    </row>
    <row r="98" spans="1:9" s="236" customFormat="1">
      <c r="A98" s="454" t="s">
        <v>382</v>
      </c>
      <c r="B98" s="258"/>
      <c r="C98" s="257"/>
      <c r="D98" s="257"/>
      <c r="E98" s="257"/>
      <c r="F98" s="257"/>
      <c r="G98" s="257"/>
      <c r="H98" s="257"/>
      <c r="I98" s="257"/>
    </row>
    <row r="99" spans="1:9" s="236" customFormat="1" ht="7.5" customHeight="1">
      <c r="B99" s="249"/>
    </row>
    <row r="100" spans="1:9" s="236" customFormat="1" ht="25.95" customHeight="1">
      <c r="A100" s="588" t="s">
        <v>348</v>
      </c>
      <c r="B100" s="588"/>
      <c r="C100" s="588"/>
      <c r="D100" s="588"/>
      <c r="E100" s="588"/>
      <c r="F100" s="588"/>
      <c r="G100" s="588"/>
      <c r="H100" s="588"/>
      <c r="I100" s="588"/>
    </row>
    <row r="101" spans="1:9" s="236" customFormat="1" ht="9" customHeight="1">
      <c r="A101" s="260"/>
      <c r="B101" s="249"/>
    </row>
    <row r="102" spans="1:9" s="236" customFormat="1">
      <c r="A102" s="618" t="s">
        <v>63</v>
      </c>
      <c r="B102" s="623" t="s">
        <v>184</v>
      </c>
      <c r="C102" s="267" t="s">
        <v>185</v>
      </c>
      <c r="D102" s="267"/>
      <c r="E102" s="267"/>
      <c r="F102" s="267"/>
      <c r="G102" s="267"/>
      <c r="H102" s="267"/>
      <c r="I102" s="83"/>
    </row>
    <row r="103" spans="1:9" ht="11.4" customHeight="1">
      <c r="A103" s="627"/>
      <c r="B103" s="623"/>
      <c r="C103" s="575" t="s">
        <v>392</v>
      </c>
      <c r="D103" s="623" t="s">
        <v>86</v>
      </c>
      <c r="E103" s="267" t="s">
        <v>62</v>
      </c>
      <c r="F103" s="267"/>
      <c r="G103" s="267"/>
      <c r="H103" s="267"/>
      <c r="I103" s="629" t="s">
        <v>394</v>
      </c>
    </row>
    <row r="104" spans="1:9" ht="20.399999999999999">
      <c r="A104" s="627"/>
      <c r="B104" s="623"/>
      <c r="C104" s="628"/>
      <c r="D104" s="628"/>
      <c r="E104" s="99" t="s">
        <v>214</v>
      </c>
      <c r="F104" s="99" t="s">
        <v>215</v>
      </c>
      <c r="G104" s="99" t="s">
        <v>38</v>
      </c>
      <c r="H104" s="99" t="s">
        <v>136</v>
      </c>
      <c r="I104" s="630"/>
    </row>
    <row r="105" spans="1:9" ht="7.95" customHeight="1">
      <c r="A105" s="116"/>
      <c r="B105" s="116"/>
      <c r="C105" s="116"/>
      <c r="D105" s="116"/>
      <c r="E105" s="117"/>
      <c r="F105" s="117"/>
      <c r="G105" s="117"/>
      <c r="H105" s="117"/>
      <c r="I105" s="116"/>
    </row>
    <row r="106" spans="1:9" ht="12.6">
      <c r="A106" s="108"/>
      <c r="B106" s="583" t="s">
        <v>171</v>
      </c>
      <c r="C106" s="593"/>
      <c r="D106" s="593"/>
      <c r="E106" s="593"/>
      <c r="F106" s="593"/>
      <c r="G106" s="593"/>
      <c r="H106" s="593"/>
      <c r="I106" s="593"/>
    </row>
    <row r="107" spans="1:9">
      <c r="A107" s="378">
        <v>1990</v>
      </c>
      <c r="B107" s="254">
        <v>30564.420999999998</v>
      </c>
      <c r="C107" s="182">
        <v>5270.8620000000001</v>
      </c>
      <c r="D107" s="182">
        <v>5060.2309999999998</v>
      </c>
      <c r="E107" s="182">
        <v>975.14800000000002</v>
      </c>
      <c r="F107" s="182">
        <v>3687.77</v>
      </c>
      <c r="G107" s="182">
        <v>363.05500000000001</v>
      </c>
      <c r="H107" s="182">
        <v>34.258000000000003</v>
      </c>
      <c r="I107" s="182">
        <v>20233.328000000001</v>
      </c>
    </row>
    <row r="108" spans="1:9" s="308" customFormat="1" hidden="1" outlineLevel="1">
      <c r="A108" s="312">
        <v>1999</v>
      </c>
      <c r="B108" s="311">
        <v>26597.219000000001</v>
      </c>
      <c r="C108" s="309">
        <v>2640.0070000000001</v>
      </c>
      <c r="D108" s="309">
        <v>5806.4639999999999</v>
      </c>
      <c r="E108" s="309">
        <v>810.31</v>
      </c>
      <c r="F108" s="309">
        <v>4267.2060000000001</v>
      </c>
      <c r="G108" s="309">
        <v>697.14300000000003</v>
      </c>
      <c r="H108" s="309">
        <v>31.805</v>
      </c>
      <c r="I108" s="309">
        <v>18150.748</v>
      </c>
    </row>
    <row r="109" spans="1:9" collapsed="1">
      <c r="A109" s="378">
        <v>2000</v>
      </c>
      <c r="B109" s="254">
        <v>26341.628000000001</v>
      </c>
      <c r="C109" s="182">
        <v>2833.2669999999998</v>
      </c>
      <c r="D109" s="182">
        <v>5791.9759999999997</v>
      </c>
      <c r="E109" s="182">
        <v>824.46900000000005</v>
      </c>
      <c r="F109" s="182">
        <v>4147.75</v>
      </c>
      <c r="G109" s="182">
        <v>791.12699999999995</v>
      </c>
      <c r="H109" s="182">
        <v>28.629000000000001</v>
      </c>
      <c r="I109" s="182">
        <v>17716.385999999999</v>
      </c>
    </row>
    <row r="110" spans="1:9" hidden="1" outlineLevel="1">
      <c r="A110" s="378">
        <v>2001</v>
      </c>
      <c r="B110" s="254">
        <v>25174.77</v>
      </c>
      <c r="C110" s="182">
        <v>2638.3890000000001</v>
      </c>
      <c r="D110" s="182">
        <v>5756.3209999999999</v>
      </c>
      <c r="E110" s="182">
        <v>798.35400000000004</v>
      </c>
      <c r="F110" s="182">
        <v>4087.799</v>
      </c>
      <c r="G110" s="182">
        <v>841.55700000000002</v>
      </c>
      <c r="H110" s="182">
        <v>28.611000000000001</v>
      </c>
      <c r="I110" s="182">
        <v>16780.060000000001</v>
      </c>
    </row>
    <row r="111" spans="1:9" hidden="1" outlineLevel="1">
      <c r="A111" s="378">
        <v>2002</v>
      </c>
      <c r="B111" s="254">
        <v>23807.63</v>
      </c>
      <c r="C111" s="182">
        <v>2430.0230000000001</v>
      </c>
      <c r="D111" s="182">
        <v>5603.6220000000003</v>
      </c>
      <c r="E111" s="182">
        <v>791.14599999999996</v>
      </c>
      <c r="F111" s="182">
        <v>3977.002</v>
      </c>
      <c r="G111" s="182">
        <v>810.03800000000001</v>
      </c>
      <c r="H111" s="182">
        <v>25.436</v>
      </c>
      <c r="I111" s="182">
        <v>15773.985000000001</v>
      </c>
    </row>
    <row r="112" spans="1:9" hidden="1" outlineLevel="1">
      <c r="A112" s="378">
        <v>2003</v>
      </c>
      <c r="B112" s="254">
        <v>27049.789000000001</v>
      </c>
      <c r="C112" s="182">
        <v>2585.7910000000002</v>
      </c>
      <c r="D112" s="182">
        <v>5906.473</v>
      </c>
      <c r="E112" s="182">
        <v>1205.9090000000001</v>
      </c>
      <c r="F112" s="182">
        <v>3849.3339999999998</v>
      </c>
      <c r="G112" s="182">
        <v>825.798</v>
      </c>
      <c r="H112" s="182">
        <v>25.433</v>
      </c>
      <c r="I112" s="182">
        <v>18557.525000000001</v>
      </c>
    </row>
    <row r="113" spans="1:9" hidden="1" outlineLevel="1">
      <c r="A113" s="378">
        <v>2004</v>
      </c>
      <c r="B113" s="254">
        <v>23756.738000000001</v>
      </c>
      <c r="C113" s="182">
        <v>1811.375</v>
      </c>
      <c r="D113" s="182">
        <v>5492.4189999999999</v>
      </c>
      <c r="E113" s="182">
        <v>801.16899999999998</v>
      </c>
      <c r="F113" s="182">
        <v>3855.75</v>
      </c>
      <c r="G113" s="182">
        <v>806.88599999999997</v>
      </c>
      <c r="H113" s="182">
        <v>28.614000000000001</v>
      </c>
      <c r="I113" s="182">
        <v>16452.944</v>
      </c>
    </row>
    <row r="114" spans="1:9" hidden="1" outlineLevel="1">
      <c r="A114" s="378">
        <v>2005</v>
      </c>
      <c r="B114" s="254">
        <v>22263.913</v>
      </c>
      <c r="C114" s="182">
        <v>1627.578</v>
      </c>
      <c r="D114" s="182">
        <v>4994.6210000000001</v>
      </c>
      <c r="E114" s="182">
        <v>463.54300000000001</v>
      </c>
      <c r="F114" s="182">
        <v>3623.4769999999999</v>
      </c>
      <c r="G114" s="182">
        <v>875.81</v>
      </c>
      <c r="H114" s="182">
        <v>31.792000000000002</v>
      </c>
      <c r="I114" s="182">
        <v>15641.714</v>
      </c>
    </row>
    <row r="115" spans="1:9" hidden="1" outlineLevel="1">
      <c r="A115" s="378">
        <v>2006</v>
      </c>
      <c r="B115" s="254">
        <v>22853.084999999999</v>
      </c>
      <c r="C115" s="182">
        <v>2011.0429999999999</v>
      </c>
      <c r="D115" s="182">
        <v>5105.6130000000003</v>
      </c>
      <c r="E115" s="182">
        <v>631.14800000000002</v>
      </c>
      <c r="F115" s="182">
        <v>3501.4290000000001</v>
      </c>
      <c r="G115" s="182">
        <v>945.37300000000005</v>
      </c>
      <c r="H115" s="182">
        <v>27.664000000000001</v>
      </c>
      <c r="I115" s="182">
        <v>15736.429</v>
      </c>
    </row>
    <row r="116" spans="1:9" hidden="1" outlineLevel="1">
      <c r="A116" s="378">
        <v>2007</v>
      </c>
      <c r="B116" s="254">
        <v>20873.834999999999</v>
      </c>
      <c r="C116" s="182">
        <v>1986.123</v>
      </c>
      <c r="D116" s="182">
        <v>4986.9380000000001</v>
      </c>
      <c r="E116" s="182">
        <v>584.63</v>
      </c>
      <c r="F116" s="182">
        <v>3422.7779999999998</v>
      </c>
      <c r="G116" s="182">
        <v>962.673</v>
      </c>
      <c r="H116" s="182">
        <v>16.856999999999999</v>
      </c>
      <c r="I116" s="182">
        <v>13900.773999999999</v>
      </c>
    </row>
    <row r="117" spans="1:9" hidden="1" outlineLevel="1">
      <c r="A117" s="378">
        <v>2008</v>
      </c>
      <c r="B117" s="254">
        <v>21360.998</v>
      </c>
      <c r="C117" s="182">
        <v>2027.9390000000001</v>
      </c>
      <c r="D117" s="182">
        <v>4936.6869999999999</v>
      </c>
      <c r="E117" s="182">
        <v>540.35299999999995</v>
      </c>
      <c r="F117" s="182">
        <v>3394.4029999999998</v>
      </c>
      <c r="G117" s="182">
        <v>988.25699999999995</v>
      </c>
      <c r="H117" s="182">
        <v>13.673999999999999</v>
      </c>
      <c r="I117" s="182">
        <v>14396.373</v>
      </c>
    </row>
    <row r="118" spans="1:9" hidden="1" outlineLevel="1">
      <c r="A118" s="378">
        <v>2009</v>
      </c>
      <c r="B118" s="254">
        <v>20501.062999999998</v>
      </c>
      <c r="C118" s="182">
        <v>1586.2349999999999</v>
      </c>
      <c r="D118" s="182">
        <v>4744.7340000000004</v>
      </c>
      <c r="E118" s="182">
        <v>515.64200000000005</v>
      </c>
      <c r="F118" s="182">
        <v>3372.9830000000002</v>
      </c>
      <c r="G118" s="182">
        <v>828.44500000000005</v>
      </c>
      <c r="H118" s="182">
        <v>27.663</v>
      </c>
      <c r="I118" s="182">
        <v>14170.093999999999</v>
      </c>
    </row>
    <row r="119" spans="1:9" collapsed="1">
      <c r="A119" s="378">
        <v>2010</v>
      </c>
      <c r="B119" s="311">
        <v>21483.523000000001</v>
      </c>
      <c r="C119" s="309">
        <v>1710.0519999999999</v>
      </c>
      <c r="D119" s="309">
        <v>4869.8680000000004</v>
      </c>
      <c r="E119" s="309">
        <v>493.48099999999999</v>
      </c>
      <c r="F119" s="309">
        <v>3409.7150000000001</v>
      </c>
      <c r="G119" s="309">
        <v>941.25199999999995</v>
      </c>
      <c r="H119" s="309">
        <v>25.42</v>
      </c>
      <c r="I119" s="309">
        <v>14903.602999999999</v>
      </c>
    </row>
    <row r="120" spans="1:9" hidden="1" outlineLevel="1">
      <c r="A120" s="378">
        <v>2011</v>
      </c>
      <c r="B120" s="311">
        <v>21524.746999999999</v>
      </c>
      <c r="C120" s="309">
        <v>1821.864</v>
      </c>
      <c r="D120" s="309">
        <v>4908.0259999999998</v>
      </c>
      <c r="E120" s="309">
        <v>529.29899999999998</v>
      </c>
      <c r="F120" s="309">
        <v>3485.056</v>
      </c>
      <c r="G120" s="309">
        <v>864.11199999999997</v>
      </c>
      <c r="H120" s="309">
        <v>29.559000000000001</v>
      </c>
      <c r="I120" s="309">
        <v>14794.856</v>
      </c>
    </row>
    <row r="121" spans="1:9" hidden="1" outlineLevel="1">
      <c r="A121" s="378">
        <v>2012</v>
      </c>
      <c r="B121" s="311">
        <v>21098.506000000001</v>
      </c>
      <c r="C121" s="309">
        <v>1673.325</v>
      </c>
      <c r="D121" s="309">
        <v>4955.8500000000004</v>
      </c>
      <c r="E121" s="309">
        <v>537.51</v>
      </c>
      <c r="F121" s="309">
        <v>3460.817</v>
      </c>
      <c r="G121" s="309">
        <v>924.98699999999997</v>
      </c>
      <c r="H121" s="309">
        <v>32.536000000000001</v>
      </c>
      <c r="I121" s="309">
        <v>14469.331</v>
      </c>
    </row>
    <row r="122" spans="1:9" hidden="1" outlineLevel="1">
      <c r="A122" s="378">
        <v>2013</v>
      </c>
      <c r="B122" s="311">
        <v>21392.331999999999</v>
      </c>
      <c r="C122" s="309">
        <v>1535.7739999999999</v>
      </c>
      <c r="D122" s="309">
        <v>5129.5730000000003</v>
      </c>
      <c r="E122" s="309">
        <v>499.31099999999998</v>
      </c>
      <c r="F122" s="309">
        <v>3614.134</v>
      </c>
      <c r="G122" s="309">
        <v>980.48199999999997</v>
      </c>
      <c r="H122" s="309">
        <v>35.646000000000001</v>
      </c>
      <c r="I122" s="309">
        <v>14726.985000000001</v>
      </c>
    </row>
    <row r="123" spans="1:9" hidden="1" outlineLevel="1">
      <c r="A123" s="378">
        <v>2014</v>
      </c>
      <c r="B123" s="311">
        <v>21267.264999999999</v>
      </c>
      <c r="C123" s="309">
        <v>1371.3009999999999</v>
      </c>
      <c r="D123" s="309">
        <v>5550.2290000000003</v>
      </c>
      <c r="E123" s="309">
        <v>517.39300000000003</v>
      </c>
      <c r="F123" s="309">
        <v>3985.2159999999999</v>
      </c>
      <c r="G123" s="309">
        <v>1006.246</v>
      </c>
      <c r="H123" s="309">
        <v>41.374000000000002</v>
      </c>
      <c r="I123" s="309">
        <v>14345.735000000001</v>
      </c>
    </row>
    <row r="124" spans="1:9" collapsed="1">
      <c r="A124" s="378">
        <v>2015</v>
      </c>
      <c r="B124" s="254">
        <v>20249.203000000001</v>
      </c>
      <c r="C124" s="182">
        <v>1334.2170000000001</v>
      </c>
      <c r="D124" s="182">
        <v>5351.2619999999997</v>
      </c>
      <c r="E124" s="182">
        <v>529.08100000000002</v>
      </c>
      <c r="F124" s="182">
        <v>3772.857</v>
      </c>
      <c r="G124" s="182">
        <v>1007.636</v>
      </c>
      <c r="H124" s="182">
        <v>41.686999999999998</v>
      </c>
      <c r="I124" s="182">
        <v>13563.724</v>
      </c>
    </row>
    <row r="125" spans="1:9">
      <c r="A125" s="378">
        <v>2016</v>
      </c>
      <c r="B125" s="254">
        <v>20605.146000000001</v>
      </c>
      <c r="C125" s="182">
        <v>1253.663</v>
      </c>
      <c r="D125" s="182">
        <v>5515.9719999999998</v>
      </c>
      <c r="E125" s="182">
        <v>531.59400000000005</v>
      </c>
      <c r="F125" s="182">
        <v>3856.7109999999998</v>
      </c>
      <c r="G125" s="182">
        <v>1082.9829999999999</v>
      </c>
      <c r="H125" s="182">
        <v>44.685000000000002</v>
      </c>
      <c r="I125" s="182">
        <v>13835.511</v>
      </c>
    </row>
    <row r="126" spans="1:9">
      <c r="A126" s="378">
        <v>2017</v>
      </c>
      <c r="B126" s="254">
        <v>19730.583999999999</v>
      </c>
      <c r="C126" s="182">
        <v>1173.057</v>
      </c>
      <c r="D126" s="182">
        <v>5611.2129999999997</v>
      </c>
      <c r="E126" s="182">
        <v>543.27099999999996</v>
      </c>
      <c r="F126" s="182">
        <v>3934.5680000000002</v>
      </c>
      <c r="G126" s="182">
        <v>1082.7550000000001</v>
      </c>
      <c r="H126" s="182">
        <v>50.618000000000002</v>
      </c>
      <c r="I126" s="182">
        <v>12946.314</v>
      </c>
    </row>
    <row r="127" spans="1:9">
      <c r="A127" s="451" t="s">
        <v>379</v>
      </c>
      <c r="B127" s="254">
        <v>19440.735000000001</v>
      </c>
      <c r="C127" s="182">
        <v>1168.472</v>
      </c>
      <c r="D127" s="182">
        <v>5620.21</v>
      </c>
      <c r="E127" s="182">
        <v>447.36700000000002</v>
      </c>
      <c r="F127" s="182">
        <v>3901.413</v>
      </c>
      <c r="G127" s="182">
        <v>1224.0429999999999</v>
      </c>
      <c r="H127" s="182">
        <v>47.387</v>
      </c>
      <c r="I127" s="182">
        <v>12652.053</v>
      </c>
    </row>
    <row r="128" spans="1:9">
      <c r="A128" s="451" t="s">
        <v>380</v>
      </c>
      <c r="B128" s="254">
        <v>18137.946</v>
      </c>
      <c r="C128" s="182">
        <v>966.41800000000001</v>
      </c>
      <c r="D128" s="182">
        <v>5647.8729999999996</v>
      </c>
      <c r="E128" s="182">
        <v>386.274</v>
      </c>
      <c r="F128" s="182">
        <v>3878.8580000000002</v>
      </c>
      <c r="G128" s="182">
        <v>1334.721</v>
      </c>
      <c r="H128" s="182">
        <v>48.02</v>
      </c>
      <c r="I128" s="182">
        <v>11523.655000000001</v>
      </c>
    </row>
    <row r="129" spans="1:9" ht="6.6" customHeight="1">
      <c r="A129" s="378"/>
      <c r="B129" s="255"/>
      <c r="C129" s="242"/>
      <c r="D129" s="113"/>
      <c r="E129" s="113"/>
      <c r="F129" s="113"/>
      <c r="G129" s="113"/>
      <c r="H129" s="113"/>
      <c r="I129" s="113"/>
    </row>
    <row r="130" spans="1:9" ht="12.6">
      <c r="A130" s="378"/>
      <c r="B130" s="583" t="s">
        <v>172</v>
      </c>
      <c r="C130" s="593"/>
      <c r="D130" s="593"/>
      <c r="E130" s="593"/>
      <c r="F130" s="593"/>
      <c r="G130" s="593"/>
      <c r="H130" s="593"/>
      <c r="I130" s="593"/>
    </row>
    <row r="131" spans="1:9">
      <c r="A131" s="378">
        <v>1990</v>
      </c>
      <c r="B131" s="256">
        <v>100</v>
      </c>
      <c r="C131" s="257">
        <v>17.245000000000001</v>
      </c>
      <c r="D131" s="257">
        <v>16.556000000000001</v>
      </c>
      <c r="E131" s="257">
        <v>3.19</v>
      </c>
      <c r="F131" s="257">
        <v>12.066000000000001</v>
      </c>
      <c r="G131" s="257">
        <v>1.1879999999999999</v>
      </c>
      <c r="H131" s="257">
        <v>0.112</v>
      </c>
      <c r="I131" s="257">
        <v>66.198999999999998</v>
      </c>
    </row>
    <row r="132" spans="1:9">
      <c r="A132" s="378">
        <v>2000</v>
      </c>
      <c r="B132" s="256">
        <v>100</v>
      </c>
      <c r="C132" s="257">
        <v>10.756</v>
      </c>
      <c r="D132" s="257">
        <v>21.988</v>
      </c>
      <c r="E132" s="257">
        <v>3.13</v>
      </c>
      <c r="F132" s="257">
        <v>15.746</v>
      </c>
      <c r="G132" s="257">
        <v>3.0030000000000001</v>
      </c>
      <c r="H132" s="257">
        <v>0.109</v>
      </c>
      <c r="I132" s="257">
        <v>67.256</v>
      </c>
    </row>
    <row r="133" spans="1:9" hidden="1" outlineLevel="1">
      <c r="A133" s="378">
        <v>2001</v>
      </c>
      <c r="B133" s="256">
        <v>100</v>
      </c>
      <c r="C133" s="257">
        <v>10.48</v>
      </c>
      <c r="D133" s="257">
        <v>22.864999999999998</v>
      </c>
      <c r="E133" s="257">
        <v>3.1709999999999998</v>
      </c>
      <c r="F133" s="257">
        <v>16.238</v>
      </c>
      <c r="G133" s="257">
        <v>3.343</v>
      </c>
      <c r="H133" s="257">
        <v>0.114</v>
      </c>
      <c r="I133" s="257">
        <v>66.653999999999996</v>
      </c>
    </row>
    <row r="134" spans="1:9" hidden="1" outlineLevel="1">
      <c r="A134" s="378">
        <v>2002</v>
      </c>
      <c r="B134" s="256">
        <v>100</v>
      </c>
      <c r="C134" s="257">
        <v>10.207000000000001</v>
      </c>
      <c r="D134" s="257">
        <v>23.536999999999999</v>
      </c>
      <c r="E134" s="257">
        <v>3.323</v>
      </c>
      <c r="F134" s="257">
        <v>16.704999999999998</v>
      </c>
      <c r="G134" s="257">
        <v>3.4020000000000001</v>
      </c>
      <c r="H134" s="257">
        <v>0.107</v>
      </c>
      <c r="I134" s="257">
        <v>66.256</v>
      </c>
    </row>
    <row r="135" spans="1:9" hidden="1" outlineLevel="1">
      <c r="A135" s="378">
        <v>2003</v>
      </c>
      <c r="B135" s="256">
        <v>100</v>
      </c>
      <c r="C135" s="257">
        <v>9.5589999999999993</v>
      </c>
      <c r="D135" s="257">
        <v>21.835999999999999</v>
      </c>
      <c r="E135" s="257">
        <v>4.4580000000000002</v>
      </c>
      <c r="F135" s="257">
        <v>14.231</v>
      </c>
      <c r="G135" s="257">
        <v>3.0529999999999999</v>
      </c>
      <c r="H135" s="257">
        <v>9.4E-2</v>
      </c>
      <c r="I135" s="257">
        <v>68.605000000000004</v>
      </c>
    </row>
    <row r="136" spans="1:9" hidden="1" outlineLevel="1">
      <c r="A136" s="378">
        <v>2004</v>
      </c>
      <c r="B136" s="256">
        <v>100</v>
      </c>
      <c r="C136" s="257">
        <v>7.625</v>
      </c>
      <c r="D136" s="257">
        <v>23.119</v>
      </c>
      <c r="E136" s="257">
        <v>3.3719999999999999</v>
      </c>
      <c r="F136" s="257">
        <v>16.23</v>
      </c>
      <c r="G136" s="257">
        <v>3.3959999999999999</v>
      </c>
      <c r="H136" s="257">
        <v>0.12</v>
      </c>
      <c r="I136" s="257">
        <v>69.256</v>
      </c>
    </row>
    <row r="137" spans="1:9" hidden="1" outlineLevel="1">
      <c r="A137" s="378">
        <v>2005</v>
      </c>
      <c r="B137" s="256">
        <v>100</v>
      </c>
      <c r="C137" s="257">
        <v>7.31</v>
      </c>
      <c r="D137" s="257">
        <v>22.434000000000001</v>
      </c>
      <c r="E137" s="257">
        <v>2.0819999999999999</v>
      </c>
      <c r="F137" s="257">
        <v>16.274999999999999</v>
      </c>
      <c r="G137" s="257">
        <v>3.9340000000000002</v>
      </c>
      <c r="H137" s="257">
        <v>0.14299999999999999</v>
      </c>
      <c r="I137" s="257">
        <v>70.256</v>
      </c>
    </row>
    <row r="138" spans="1:9" hidden="1" outlineLevel="1">
      <c r="A138" s="378">
        <v>2006</v>
      </c>
      <c r="B138" s="256">
        <v>100</v>
      </c>
      <c r="C138" s="257">
        <v>8.8000000000000007</v>
      </c>
      <c r="D138" s="257">
        <v>22.341000000000001</v>
      </c>
      <c r="E138" s="257">
        <v>2.762</v>
      </c>
      <c r="F138" s="257">
        <v>15.321</v>
      </c>
      <c r="G138" s="257">
        <v>4.1369999999999996</v>
      </c>
      <c r="H138" s="257">
        <v>0.121</v>
      </c>
      <c r="I138" s="257">
        <v>68.858999999999995</v>
      </c>
    </row>
    <row r="139" spans="1:9" hidden="1" outlineLevel="1">
      <c r="A139" s="378">
        <v>2007</v>
      </c>
      <c r="B139" s="256">
        <v>100</v>
      </c>
      <c r="C139" s="257">
        <v>9.5150000000000006</v>
      </c>
      <c r="D139" s="257">
        <v>23.890999999999998</v>
      </c>
      <c r="E139" s="257">
        <v>2.8010000000000002</v>
      </c>
      <c r="F139" s="257">
        <v>16.396999999999998</v>
      </c>
      <c r="G139" s="257">
        <v>4.6120000000000001</v>
      </c>
      <c r="H139" s="257">
        <v>8.1000000000000003E-2</v>
      </c>
      <c r="I139" s="257">
        <v>66.593999999999994</v>
      </c>
    </row>
    <row r="140" spans="1:9" hidden="1" outlineLevel="1">
      <c r="A140" s="378">
        <v>2008</v>
      </c>
      <c r="B140" s="256">
        <v>100</v>
      </c>
      <c r="C140" s="257">
        <v>9.4939999999999998</v>
      </c>
      <c r="D140" s="257">
        <v>23.111000000000001</v>
      </c>
      <c r="E140" s="257">
        <v>2.5299999999999998</v>
      </c>
      <c r="F140" s="257">
        <v>15.891</v>
      </c>
      <c r="G140" s="257">
        <v>4.6260000000000003</v>
      </c>
      <c r="H140" s="257">
        <v>6.4000000000000001E-2</v>
      </c>
      <c r="I140" s="257">
        <v>67.396000000000001</v>
      </c>
    </row>
    <row r="141" spans="1:9" hidden="1" outlineLevel="1">
      <c r="A141" s="378">
        <v>2009</v>
      </c>
      <c r="B141" s="256">
        <v>100</v>
      </c>
      <c r="C141" s="257">
        <v>7.7370000000000001</v>
      </c>
      <c r="D141" s="257">
        <v>23.143999999999998</v>
      </c>
      <c r="E141" s="257">
        <v>2.5150000000000001</v>
      </c>
      <c r="F141" s="257">
        <v>16.452999999999999</v>
      </c>
      <c r="G141" s="257">
        <v>4.0410000000000004</v>
      </c>
      <c r="H141" s="257">
        <v>0.13500000000000001</v>
      </c>
      <c r="I141" s="257">
        <v>69.119</v>
      </c>
    </row>
    <row r="142" spans="1:9" collapsed="1">
      <c r="A142" s="378">
        <v>2010</v>
      </c>
      <c r="B142" s="256">
        <v>100</v>
      </c>
      <c r="C142" s="257">
        <v>7.96</v>
      </c>
      <c r="D142" s="257">
        <v>22.667999999999999</v>
      </c>
      <c r="E142" s="257">
        <v>2.2970000000000002</v>
      </c>
      <c r="F142" s="257">
        <v>15.871</v>
      </c>
      <c r="G142" s="257">
        <v>4.3810000000000002</v>
      </c>
      <c r="H142" s="257">
        <v>0.11799999999999999</v>
      </c>
      <c r="I142" s="257">
        <v>69.372</v>
      </c>
    </row>
    <row r="143" spans="1:9" hidden="1" outlineLevel="1">
      <c r="A143" s="378">
        <v>2011</v>
      </c>
      <c r="B143" s="256">
        <v>100</v>
      </c>
      <c r="C143" s="257">
        <v>8.4640000000000004</v>
      </c>
      <c r="D143" s="257">
        <v>22.802</v>
      </c>
      <c r="E143" s="257">
        <v>2.4590000000000001</v>
      </c>
      <c r="F143" s="257">
        <v>16.190999999999999</v>
      </c>
      <c r="G143" s="257">
        <v>4.0149999999999997</v>
      </c>
      <c r="H143" s="257">
        <v>0.13700000000000001</v>
      </c>
      <c r="I143" s="257">
        <v>68.733999999999995</v>
      </c>
    </row>
    <row r="144" spans="1:9" hidden="1" outlineLevel="1">
      <c r="A144" s="378">
        <v>2012</v>
      </c>
      <c r="B144" s="256">
        <v>100</v>
      </c>
      <c r="C144" s="257">
        <v>7.931</v>
      </c>
      <c r="D144" s="257">
        <v>23.489000000000001</v>
      </c>
      <c r="E144" s="257">
        <v>2.548</v>
      </c>
      <c r="F144" s="257">
        <v>16.402999999999999</v>
      </c>
      <c r="G144" s="257">
        <v>4.3840000000000003</v>
      </c>
      <c r="H144" s="257">
        <v>0.154</v>
      </c>
      <c r="I144" s="257">
        <v>68.58</v>
      </c>
    </row>
    <row r="145" spans="1:9" hidden="1" outlineLevel="1">
      <c r="A145" s="378">
        <v>2013</v>
      </c>
      <c r="B145" s="256">
        <v>100</v>
      </c>
      <c r="C145" s="257">
        <v>7.1790000000000003</v>
      </c>
      <c r="D145" s="257">
        <v>23.978999999999999</v>
      </c>
      <c r="E145" s="257">
        <v>2.3340000000000001</v>
      </c>
      <c r="F145" s="257">
        <v>16.895</v>
      </c>
      <c r="G145" s="257">
        <v>4.5830000000000002</v>
      </c>
      <c r="H145" s="257">
        <v>0.16700000000000001</v>
      </c>
      <c r="I145" s="257">
        <v>68.841999999999999</v>
      </c>
    </row>
    <row r="146" spans="1:9" hidden="1" outlineLevel="1">
      <c r="A146" s="378">
        <v>2014</v>
      </c>
      <c r="B146" s="256">
        <v>100</v>
      </c>
      <c r="C146" s="257">
        <v>6.4480000000000004</v>
      </c>
      <c r="D146" s="257">
        <v>26.097999999999999</v>
      </c>
      <c r="E146" s="257">
        <v>2.4329999999999998</v>
      </c>
      <c r="F146" s="257">
        <v>18.739000000000001</v>
      </c>
      <c r="G146" s="257">
        <v>4.7309999999999999</v>
      </c>
      <c r="H146" s="257">
        <v>0.19500000000000001</v>
      </c>
      <c r="I146" s="257">
        <v>67.454999999999998</v>
      </c>
    </row>
    <row r="147" spans="1:9" hidden="1" outlineLevel="1">
      <c r="A147" s="378">
        <v>2015</v>
      </c>
      <c r="B147" s="256">
        <v>100</v>
      </c>
      <c r="C147" s="257">
        <v>6.5890000000000004</v>
      </c>
      <c r="D147" s="257">
        <v>26.427</v>
      </c>
      <c r="E147" s="257">
        <v>2.613</v>
      </c>
      <c r="F147" s="257">
        <v>18.632000000000001</v>
      </c>
      <c r="G147" s="257">
        <v>4.976</v>
      </c>
      <c r="H147" s="257">
        <v>0.20599999999999999</v>
      </c>
      <c r="I147" s="257">
        <v>66.983999999999995</v>
      </c>
    </row>
    <row r="148" spans="1:9" hidden="1" outlineLevel="1">
      <c r="A148" s="378">
        <v>2016</v>
      </c>
      <c r="B148" s="256">
        <v>100</v>
      </c>
      <c r="C148" s="257">
        <v>6.0839999999999996</v>
      </c>
      <c r="D148" s="257">
        <v>26.77</v>
      </c>
      <c r="E148" s="257">
        <v>2.58</v>
      </c>
      <c r="F148" s="257">
        <v>18.716999999999999</v>
      </c>
      <c r="G148" s="257">
        <v>5.2560000000000002</v>
      </c>
      <c r="H148" s="257">
        <v>0.217</v>
      </c>
      <c r="I148" s="257">
        <v>67.146000000000001</v>
      </c>
    </row>
    <row r="149" spans="1:9" hidden="1" outlineLevel="1">
      <c r="A149" s="378">
        <v>2017</v>
      </c>
      <c r="B149" s="256">
        <v>100</v>
      </c>
      <c r="C149" s="257">
        <v>5.9450000000000003</v>
      </c>
      <c r="D149" s="257">
        <v>28.439</v>
      </c>
      <c r="E149" s="257">
        <v>2.7530000000000001</v>
      </c>
      <c r="F149" s="257">
        <v>19.940999999999999</v>
      </c>
      <c r="G149" s="257">
        <v>5.4880000000000004</v>
      </c>
      <c r="H149" s="257">
        <v>0.25700000000000001</v>
      </c>
      <c r="I149" s="257">
        <v>65.614999999999995</v>
      </c>
    </row>
    <row r="150" spans="1:9" collapsed="1">
      <c r="A150" s="451" t="s">
        <v>379</v>
      </c>
      <c r="B150" s="256">
        <v>100</v>
      </c>
      <c r="C150" s="257">
        <v>6.01</v>
      </c>
      <c r="D150" s="257">
        <v>28.908999999999999</v>
      </c>
      <c r="E150" s="257">
        <v>2.3010000000000002</v>
      </c>
      <c r="F150" s="257">
        <v>20.068000000000001</v>
      </c>
      <c r="G150" s="257">
        <v>6.2960000000000003</v>
      </c>
      <c r="H150" s="257">
        <v>0.24399999999999999</v>
      </c>
      <c r="I150" s="257">
        <v>65.08</v>
      </c>
    </row>
    <row r="151" spans="1:9">
      <c r="A151" s="451" t="s">
        <v>380</v>
      </c>
      <c r="B151" s="256">
        <v>100</v>
      </c>
      <c r="C151" s="257">
        <v>5.3280000000000003</v>
      </c>
      <c r="D151" s="257">
        <v>31.138000000000002</v>
      </c>
      <c r="E151" s="257">
        <v>2.13</v>
      </c>
      <c r="F151" s="257">
        <v>21.385000000000002</v>
      </c>
      <c r="G151" s="257">
        <v>7.359</v>
      </c>
      <c r="H151" s="257">
        <v>0.26500000000000001</v>
      </c>
      <c r="I151" s="257">
        <v>63.533000000000001</v>
      </c>
    </row>
    <row r="152" spans="1:9" ht="7.95" customHeight="1">
      <c r="A152" s="253"/>
      <c r="B152" s="20"/>
      <c r="C152" s="108"/>
      <c r="D152" s="108"/>
      <c r="E152" s="108"/>
      <c r="F152" s="108"/>
      <c r="G152" s="108"/>
      <c r="H152" s="108"/>
      <c r="I152" s="108"/>
    </row>
    <row r="153" spans="1:9">
      <c r="A153" s="378"/>
      <c r="B153" s="583" t="s">
        <v>160</v>
      </c>
      <c r="C153" s="583"/>
      <c r="D153" s="583"/>
      <c r="E153" s="583"/>
      <c r="F153" s="583"/>
      <c r="G153" s="583"/>
      <c r="H153" s="583"/>
      <c r="I153" s="583"/>
    </row>
    <row r="154" spans="1:9">
      <c r="A154" s="378">
        <v>2000</v>
      </c>
      <c r="B154" s="258">
        <v>-13.816000000000001</v>
      </c>
      <c r="C154" s="257">
        <v>-46.247</v>
      </c>
      <c r="D154" s="257">
        <v>14.461</v>
      </c>
      <c r="E154" s="257">
        <v>-15.452</v>
      </c>
      <c r="F154" s="257">
        <v>12.473000000000001</v>
      </c>
      <c r="G154" s="257">
        <v>117.908</v>
      </c>
      <c r="H154" s="257">
        <v>-16.431000000000001</v>
      </c>
      <c r="I154" s="257">
        <v>-12.44</v>
      </c>
    </row>
    <row r="155" spans="1:9" hidden="1" outlineLevel="1">
      <c r="A155" s="378">
        <v>2001</v>
      </c>
      <c r="B155" s="258">
        <v>-17.634</v>
      </c>
      <c r="C155" s="257">
        <v>-49.944000000000003</v>
      </c>
      <c r="D155" s="257">
        <v>13.756</v>
      </c>
      <c r="E155" s="257">
        <v>-18.13</v>
      </c>
      <c r="F155" s="257">
        <v>10.847</v>
      </c>
      <c r="G155" s="257">
        <v>131.79900000000001</v>
      </c>
      <c r="H155" s="257">
        <v>-16.484000000000002</v>
      </c>
      <c r="I155" s="257">
        <v>-17.067</v>
      </c>
    </row>
    <row r="156" spans="1:9" hidden="1" outlineLevel="1">
      <c r="A156" s="378">
        <v>2002</v>
      </c>
      <c r="B156" s="258">
        <v>-22.106999999999999</v>
      </c>
      <c r="C156" s="257">
        <v>-53.896999999999998</v>
      </c>
      <c r="D156" s="257">
        <v>10.738</v>
      </c>
      <c r="E156" s="257">
        <v>-18.869</v>
      </c>
      <c r="F156" s="257">
        <v>7.843</v>
      </c>
      <c r="G156" s="257">
        <v>123.117</v>
      </c>
      <c r="H156" s="257">
        <v>-25.751999999999999</v>
      </c>
      <c r="I156" s="257">
        <v>-22.04</v>
      </c>
    </row>
    <row r="157" spans="1:9" hidden="1" outlineLevel="1">
      <c r="A157" s="378">
        <v>2003</v>
      </c>
      <c r="B157" s="258">
        <v>-11.499000000000001</v>
      </c>
      <c r="C157" s="257">
        <v>-50.942</v>
      </c>
      <c r="D157" s="257">
        <v>16.722999999999999</v>
      </c>
      <c r="E157" s="257">
        <v>23.664000000000001</v>
      </c>
      <c r="F157" s="257">
        <v>4.3810000000000002</v>
      </c>
      <c r="G157" s="257">
        <v>127.458</v>
      </c>
      <c r="H157" s="257">
        <v>-25.76</v>
      </c>
      <c r="I157" s="257">
        <v>-8.282</v>
      </c>
    </row>
    <row r="158" spans="1:9" hidden="1" outlineLevel="1">
      <c r="A158" s="378">
        <v>2004</v>
      </c>
      <c r="B158" s="258">
        <v>-22.273</v>
      </c>
      <c r="C158" s="257">
        <v>-65.634</v>
      </c>
      <c r="D158" s="257">
        <v>8.5410000000000004</v>
      </c>
      <c r="E158" s="257">
        <v>-17.841000000000001</v>
      </c>
      <c r="F158" s="257">
        <v>4.5549999999999997</v>
      </c>
      <c r="G158" s="257">
        <v>122.249</v>
      </c>
      <c r="H158" s="257">
        <v>-16.475000000000001</v>
      </c>
      <c r="I158" s="257">
        <v>-18.684000000000001</v>
      </c>
    </row>
    <row r="159" spans="1:9" hidden="1" outlineLevel="1">
      <c r="A159" s="378">
        <v>2005</v>
      </c>
      <c r="B159" s="258">
        <v>-27.157</v>
      </c>
      <c r="C159" s="257">
        <v>-69.120999999999995</v>
      </c>
      <c r="D159" s="257">
        <v>-1.2969999999999999</v>
      </c>
      <c r="E159" s="257">
        <v>-52.463999999999999</v>
      </c>
      <c r="F159" s="257">
        <v>-1.7430000000000001</v>
      </c>
      <c r="G159" s="257">
        <v>141.233</v>
      </c>
      <c r="H159" s="257">
        <v>-7.1980000000000004</v>
      </c>
      <c r="I159" s="257">
        <v>-22.693000000000001</v>
      </c>
    </row>
    <row r="160" spans="1:9" hidden="1" outlineLevel="1">
      <c r="A160" s="378">
        <v>2006</v>
      </c>
      <c r="B160" s="258">
        <v>-25.23</v>
      </c>
      <c r="C160" s="257">
        <v>-61.845999999999997</v>
      </c>
      <c r="D160" s="257">
        <v>0.89700000000000002</v>
      </c>
      <c r="E160" s="257">
        <v>-35.277000000000001</v>
      </c>
      <c r="F160" s="257">
        <v>-5.0529999999999999</v>
      </c>
      <c r="G160" s="257">
        <v>160.39400000000001</v>
      </c>
      <c r="H160" s="257">
        <v>-19.248000000000001</v>
      </c>
      <c r="I160" s="257">
        <v>-22.225000000000001</v>
      </c>
    </row>
    <row r="161" spans="1:9" hidden="1" outlineLevel="1">
      <c r="A161" s="378">
        <v>2007</v>
      </c>
      <c r="B161" s="258">
        <v>-31.704999999999998</v>
      </c>
      <c r="C161" s="257">
        <v>-62.319000000000003</v>
      </c>
      <c r="D161" s="257">
        <v>-1.448</v>
      </c>
      <c r="E161" s="257">
        <v>-40.046999999999997</v>
      </c>
      <c r="F161" s="257">
        <v>-7.1859999999999999</v>
      </c>
      <c r="G161" s="257">
        <v>165.15899999999999</v>
      </c>
      <c r="H161" s="257">
        <v>-50.793999999999997</v>
      </c>
      <c r="I161" s="257">
        <v>-31.297999999999998</v>
      </c>
    </row>
    <row r="162" spans="1:9" hidden="1" outlineLevel="1">
      <c r="A162" s="378">
        <v>2008</v>
      </c>
      <c r="B162" s="258">
        <v>-30.111999999999998</v>
      </c>
      <c r="C162" s="257">
        <v>-61.524999999999999</v>
      </c>
      <c r="D162" s="257">
        <v>-2.4409999999999998</v>
      </c>
      <c r="E162" s="257">
        <v>-44.588000000000001</v>
      </c>
      <c r="F162" s="257">
        <v>-7.9550000000000001</v>
      </c>
      <c r="G162" s="257">
        <v>172.20599999999999</v>
      </c>
      <c r="H162" s="257">
        <v>-60.085000000000001</v>
      </c>
      <c r="I162" s="257">
        <v>-28.847999999999999</v>
      </c>
    </row>
    <row r="163" spans="1:9" hidden="1" outlineLevel="1">
      <c r="A163" s="378">
        <v>2009</v>
      </c>
      <c r="B163" s="258">
        <v>-32.924999999999997</v>
      </c>
      <c r="C163" s="257">
        <v>-69.906000000000006</v>
      </c>
      <c r="D163" s="257">
        <v>-6.2350000000000003</v>
      </c>
      <c r="E163" s="257">
        <v>-47.122</v>
      </c>
      <c r="F163" s="257">
        <v>-8.5359999999999996</v>
      </c>
      <c r="G163" s="257">
        <v>128.18700000000001</v>
      </c>
      <c r="H163" s="257">
        <v>-19.251000000000001</v>
      </c>
      <c r="I163" s="257">
        <v>-29.966999999999999</v>
      </c>
    </row>
    <row r="164" spans="1:9" collapsed="1">
      <c r="A164" s="378">
        <v>2010</v>
      </c>
      <c r="B164" s="258">
        <v>-29.710999999999999</v>
      </c>
      <c r="C164" s="257">
        <v>-67.557000000000002</v>
      </c>
      <c r="D164" s="257">
        <v>-3.762</v>
      </c>
      <c r="E164" s="257">
        <v>-49.393999999999998</v>
      </c>
      <c r="F164" s="257">
        <v>-7.54</v>
      </c>
      <c r="G164" s="257">
        <v>159.25899999999999</v>
      </c>
      <c r="H164" s="257">
        <v>-25.797999999999998</v>
      </c>
      <c r="I164" s="257">
        <v>-26.341000000000001</v>
      </c>
    </row>
    <row r="165" spans="1:9" hidden="1" outlineLevel="1">
      <c r="A165" s="378">
        <v>2011</v>
      </c>
      <c r="B165" s="258">
        <v>-29.576000000000001</v>
      </c>
      <c r="C165" s="257">
        <v>-65.435000000000002</v>
      </c>
      <c r="D165" s="257">
        <v>-3.008</v>
      </c>
      <c r="E165" s="257">
        <v>-45.720999999999997</v>
      </c>
      <c r="F165" s="257">
        <v>-5.4969999999999999</v>
      </c>
      <c r="G165" s="257">
        <v>138.011</v>
      </c>
      <c r="H165" s="257">
        <v>-13.717000000000001</v>
      </c>
      <c r="I165" s="257">
        <v>-26.879000000000001</v>
      </c>
    </row>
    <row r="166" spans="1:9" hidden="1" outlineLevel="1">
      <c r="A166" s="378">
        <v>2012</v>
      </c>
      <c r="B166" s="258">
        <v>-30.97</v>
      </c>
      <c r="C166" s="257">
        <v>-68.253</v>
      </c>
      <c r="D166" s="257">
        <v>-2.0630000000000002</v>
      </c>
      <c r="E166" s="257">
        <v>-44.878999999999998</v>
      </c>
      <c r="F166" s="257">
        <v>-6.1539999999999999</v>
      </c>
      <c r="G166" s="257">
        <v>154.779</v>
      </c>
      <c r="H166" s="257">
        <v>-5.0270000000000001</v>
      </c>
      <c r="I166" s="257">
        <v>-28.488</v>
      </c>
    </row>
    <row r="167" spans="1:9" hidden="1" outlineLevel="1">
      <c r="A167" s="378">
        <v>2013</v>
      </c>
      <c r="B167" s="258">
        <v>-30.009</v>
      </c>
      <c r="C167" s="257">
        <v>-70.863</v>
      </c>
      <c r="D167" s="257">
        <v>1.37</v>
      </c>
      <c r="E167" s="257">
        <v>-48.795999999999999</v>
      </c>
      <c r="F167" s="257">
        <v>-1.9970000000000001</v>
      </c>
      <c r="G167" s="257">
        <v>170.06399999999999</v>
      </c>
      <c r="H167" s="257">
        <v>4.0519999999999996</v>
      </c>
      <c r="I167" s="257">
        <v>-27.213999999999999</v>
      </c>
    </row>
    <row r="168" spans="1:9" hidden="1" outlineLevel="1">
      <c r="A168" s="378">
        <v>2014</v>
      </c>
      <c r="B168" s="258">
        <v>-30.417999999999999</v>
      </c>
      <c r="C168" s="257">
        <v>-73.983000000000004</v>
      </c>
      <c r="D168" s="257">
        <v>9.6829999999999998</v>
      </c>
      <c r="E168" s="257">
        <v>-46.942</v>
      </c>
      <c r="F168" s="257">
        <v>8.0660000000000007</v>
      </c>
      <c r="G168" s="257">
        <v>177.161</v>
      </c>
      <c r="H168" s="257">
        <v>20.771999999999998</v>
      </c>
      <c r="I168" s="257">
        <v>-29.097999999999999</v>
      </c>
    </row>
    <row r="169" spans="1:9" hidden="1" outlineLevel="1">
      <c r="A169" s="378">
        <v>2015</v>
      </c>
      <c r="B169" s="258">
        <v>-33.749000000000002</v>
      </c>
      <c r="C169" s="257">
        <v>-74.686999999999998</v>
      </c>
      <c r="D169" s="257">
        <v>5.7510000000000003</v>
      </c>
      <c r="E169" s="257">
        <v>-45.744</v>
      </c>
      <c r="F169" s="257">
        <v>2.3069999999999999</v>
      </c>
      <c r="G169" s="257">
        <v>177.54400000000001</v>
      </c>
      <c r="H169" s="257">
        <v>21.684999999999999</v>
      </c>
      <c r="I169" s="257">
        <v>-32.963000000000001</v>
      </c>
    </row>
    <row r="170" spans="1:9" hidden="1" outlineLevel="1">
      <c r="A170" s="378">
        <v>2016</v>
      </c>
      <c r="B170" s="258">
        <v>-32.585000000000001</v>
      </c>
      <c r="C170" s="257">
        <v>-76.215000000000003</v>
      </c>
      <c r="D170" s="257">
        <v>9.0060000000000002</v>
      </c>
      <c r="E170" s="257">
        <v>-45.485999999999997</v>
      </c>
      <c r="F170" s="257">
        <v>4.5810000000000004</v>
      </c>
      <c r="G170" s="257">
        <v>198.297</v>
      </c>
      <c r="H170" s="257">
        <v>30.437000000000001</v>
      </c>
      <c r="I170" s="257">
        <v>-31.62</v>
      </c>
    </row>
    <row r="171" spans="1:9" hidden="1" outlineLevel="1">
      <c r="A171" s="378">
        <v>2017</v>
      </c>
      <c r="B171" s="258">
        <v>-35.445999999999998</v>
      </c>
      <c r="C171" s="257">
        <v>-77.744</v>
      </c>
      <c r="D171" s="257">
        <v>10.888</v>
      </c>
      <c r="E171" s="257">
        <v>-44.287999999999997</v>
      </c>
      <c r="F171" s="257">
        <v>6.6920000000000002</v>
      </c>
      <c r="G171" s="257">
        <v>198.23400000000001</v>
      </c>
      <c r="H171" s="257">
        <v>47.755000000000003</v>
      </c>
      <c r="I171" s="257">
        <v>-36.015000000000001</v>
      </c>
    </row>
    <row r="172" spans="1:9" collapsed="1">
      <c r="A172" s="451" t="s">
        <v>379</v>
      </c>
      <c r="B172" s="258">
        <v>-36.393999999999998</v>
      </c>
      <c r="C172" s="257">
        <v>-77.831000000000003</v>
      </c>
      <c r="D172" s="257">
        <v>11.066000000000001</v>
      </c>
      <c r="E172" s="257">
        <v>-54.122999999999998</v>
      </c>
      <c r="F172" s="257">
        <v>5.7930000000000001</v>
      </c>
      <c r="G172" s="257">
        <v>237.15100000000001</v>
      </c>
      <c r="H172" s="257">
        <v>38.323999999999998</v>
      </c>
      <c r="I172" s="257">
        <v>-37.469000000000001</v>
      </c>
    </row>
    <row r="173" spans="1:9">
      <c r="A173" s="451" t="s">
        <v>380</v>
      </c>
      <c r="B173" s="258">
        <v>-40.656999999999996</v>
      </c>
      <c r="C173" s="257">
        <v>-81.665000000000006</v>
      </c>
      <c r="D173" s="257">
        <v>11.613</v>
      </c>
      <c r="E173" s="257">
        <v>-60.387999999999998</v>
      </c>
      <c r="F173" s="257">
        <v>5.1820000000000004</v>
      </c>
      <c r="G173" s="257">
        <v>267.63600000000002</v>
      </c>
      <c r="H173" s="257">
        <v>40.171999999999997</v>
      </c>
      <c r="I173" s="257">
        <v>-43.045999999999999</v>
      </c>
    </row>
    <row r="174" spans="1:9" ht="7.95" customHeight="1">
      <c r="A174" s="378"/>
      <c r="B174" s="20"/>
      <c r="C174" s="108"/>
      <c r="D174" s="108"/>
      <c r="E174" s="108"/>
      <c r="F174" s="108"/>
      <c r="G174" s="108"/>
      <c r="H174" s="108"/>
      <c r="I174" s="108"/>
    </row>
    <row r="175" spans="1:9">
      <c r="A175" s="378"/>
      <c r="B175" s="583" t="s">
        <v>161</v>
      </c>
      <c r="C175" s="583"/>
      <c r="D175" s="583"/>
      <c r="E175" s="583"/>
      <c r="F175" s="583"/>
      <c r="G175" s="583"/>
      <c r="H175" s="583"/>
      <c r="I175" s="583"/>
    </row>
    <row r="176" spans="1:9" hidden="1" outlineLevel="1">
      <c r="A176" s="378">
        <v>2000</v>
      </c>
      <c r="B176" s="258">
        <v>-0.96099999999999997</v>
      </c>
      <c r="C176" s="257">
        <v>7.32</v>
      </c>
      <c r="D176" s="257">
        <v>-0.25</v>
      </c>
      <c r="E176" s="257">
        <v>1.7470000000000001</v>
      </c>
      <c r="F176" s="257">
        <v>-2.7989999999999999</v>
      </c>
      <c r="G176" s="257">
        <v>13.481</v>
      </c>
      <c r="H176" s="257">
        <v>-9.9860000000000007</v>
      </c>
      <c r="I176" s="257">
        <v>-2.3929999999999998</v>
      </c>
    </row>
    <row r="177" spans="1:9" hidden="1" outlineLevel="1">
      <c r="A177" s="378">
        <v>2001</v>
      </c>
      <c r="B177" s="258">
        <v>-4.43</v>
      </c>
      <c r="C177" s="257">
        <v>-6.8780000000000001</v>
      </c>
      <c r="D177" s="257">
        <v>-0.61599999999999999</v>
      </c>
      <c r="E177" s="257">
        <v>-3.1669999999999998</v>
      </c>
      <c r="F177" s="257">
        <v>-1.4450000000000001</v>
      </c>
      <c r="G177" s="257">
        <v>6.3739999999999997</v>
      </c>
      <c r="H177" s="257">
        <v>-6.3E-2</v>
      </c>
      <c r="I177" s="257">
        <v>-5.2850000000000001</v>
      </c>
    </row>
    <row r="178" spans="1:9" hidden="1" outlineLevel="1">
      <c r="A178" s="378">
        <v>2002</v>
      </c>
      <c r="B178" s="258">
        <v>-5.431</v>
      </c>
      <c r="C178" s="257">
        <v>-7.8970000000000002</v>
      </c>
      <c r="D178" s="257">
        <v>-2.653</v>
      </c>
      <c r="E178" s="257">
        <v>-0.90300000000000002</v>
      </c>
      <c r="F178" s="257">
        <v>-2.71</v>
      </c>
      <c r="G178" s="257">
        <v>-3.7450000000000001</v>
      </c>
      <c r="H178" s="257">
        <v>-11.097</v>
      </c>
      <c r="I178" s="257">
        <v>-5.9960000000000004</v>
      </c>
    </row>
    <row r="179" spans="1:9" hidden="1" outlineLevel="1">
      <c r="A179" s="378">
        <v>2003</v>
      </c>
      <c r="B179" s="258">
        <v>13.618</v>
      </c>
      <c r="C179" s="257">
        <v>6.41</v>
      </c>
      <c r="D179" s="257">
        <v>5.4050000000000002</v>
      </c>
      <c r="E179" s="257">
        <v>52.426000000000002</v>
      </c>
      <c r="F179" s="257">
        <v>-3.21</v>
      </c>
      <c r="G179" s="257">
        <v>1.946</v>
      </c>
      <c r="H179" s="257">
        <v>-1.2E-2</v>
      </c>
      <c r="I179" s="257">
        <v>17.646000000000001</v>
      </c>
    </row>
    <row r="180" spans="1:9" hidden="1" outlineLevel="1">
      <c r="A180" s="378">
        <v>2004</v>
      </c>
      <c r="B180" s="258">
        <v>-12.173999999999999</v>
      </c>
      <c r="C180" s="257">
        <v>-29.949000000000002</v>
      </c>
      <c r="D180" s="257">
        <v>-7.01</v>
      </c>
      <c r="E180" s="257">
        <v>-33.563000000000002</v>
      </c>
      <c r="F180" s="257">
        <v>0.16700000000000001</v>
      </c>
      <c r="G180" s="257">
        <v>-2.29</v>
      </c>
      <c r="H180" s="257">
        <v>12.507</v>
      </c>
      <c r="I180" s="257">
        <v>-11.340999999999999</v>
      </c>
    </row>
    <row r="181" spans="1:9" hidden="1" outlineLevel="1">
      <c r="A181" s="378">
        <v>2005</v>
      </c>
      <c r="B181" s="258">
        <v>-6.2839999999999998</v>
      </c>
      <c r="C181" s="257">
        <v>-10.147</v>
      </c>
      <c r="D181" s="257">
        <v>-9.0630000000000006</v>
      </c>
      <c r="E181" s="257">
        <v>-42.142000000000003</v>
      </c>
      <c r="F181" s="257">
        <v>-6.024</v>
      </c>
      <c r="G181" s="257">
        <v>8.5419999999999998</v>
      </c>
      <c r="H181" s="257">
        <v>11.106</v>
      </c>
      <c r="I181" s="257">
        <v>-4.931</v>
      </c>
    </row>
    <row r="182" spans="1:9" hidden="1" outlineLevel="1">
      <c r="A182" s="378">
        <v>2006</v>
      </c>
      <c r="B182" s="258">
        <v>2.6459999999999999</v>
      </c>
      <c r="C182" s="257">
        <v>23.56</v>
      </c>
      <c r="D182" s="257">
        <v>2.222</v>
      </c>
      <c r="E182" s="257">
        <v>36.156999999999996</v>
      </c>
      <c r="F182" s="257">
        <v>-3.3679999999999999</v>
      </c>
      <c r="G182" s="257">
        <v>7.9429999999999996</v>
      </c>
      <c r="H182" s="257">
        <v>-12.984</v>
      </c>
      <c r="I182" s="257">
        <v>0.60599999999999998</v>
      </c>
    </row>
    <row r="183" spans="1:9" hidden="1" outlineLevel="1">
      <c r="A183" s="378">
        <v>2007</v>
      </c>
      <c r="B183" s="258">
        <v>-8.6609999999999996</v>
      </c>
      <c r="C183" s="257">
        <v>-1.2390000000000001</v>
      </c>
      <c r="D183" s="257">
        <v>-2.3239999999999998</v>
      </c>
      <c r="E183" s="257">
        <v>-7.37</v>
      </c>
      <c r="F183" s="257">
        <v>-2.246</v>
      </c>
      <c r="G183" s="257">
        <v>1.83</v>
      </c>
      <c r="H183" s="257">
        <v>-39.064999999999998</v>
      </c>
      <c r="I183" s="257">
        <v>-11.664999999999999</v>
      </c>
    </row>
    <row r="184" spans="1:9" hidden="1" outlineLevel="1">
      <c r="A184" s="378">
        <v>2008</v>
      </c>
      <c r="B184" s="258">
        <v>2.3340000000000001</v>
      </c>
      <c r="C184" s="257">
        <v>2.105</v>
      </c>
      <c r="D184" s="257">
        <v>-1.008</v>
      </c>
      <c r="E184" s="257">
        <v>-7.5739999999999998</v>
      </c>
      <c r="F184" s="257">
        <v>-0.82899999999999996</v>
      </c>
      <c r="G184" s="257">
        <v>2.6579999999999999</v>
      </c>
      <c r="H184" s="257">
        <v>-18.882000000000001</v>
      </c>
      <c r="I184" s="257">
        <v>3.5649999999999999</v>
      </c>
    </row>
    <row r="185" spans="1:9" hidden="1" outlineLevel="1">
      <c r="A185" s="378">
        <v>2009</v>
      </c>
      <c r="B185" s="258">
        <v>-4.0259999999999998</v>
      </c>
      <c r="C185" s="257">
        <v>-21.780999999999999</v>
      </c>
      <c r="D185" s="257">
        <v>-3.8879999999999999</v>
      </c>
      <c r="E185" s="257">
        <v>-4.5730000000000004</v>
      </c>
      <c r="F185" s="257">
        <v>-0.63100000000000001</v>
      </c>
      <c r="G185" s="257">
        <v>-16.170999999999999</v>
      </c>
      <c r="H185" s="257">
        <v>102.304</v>
      </c>
      <c r="I185" s="257">
        <v>-1.5720000000000001</v>
      </c>
    </row>
    <row r="186" spans="1:9" hidden="1" outlineLevel="1">
      <c r="A186" s="378">
        <v>2010</v>
      </c>
      <c r="B186" s="258">
        <v>4.7919999999999998</v>
      </c>
      <c r="C186" s="257">
        <v>7.806</v>
      </c>
      <c r="D186" s="257">
        <v>2.637</v>
      </c>
      <c r="E186" s="257">
        <v>-4.298</v>
      </c>
      <c r="F186" s="257">
        <v>1.089</v>
      </c>
      <c r="G186" s="257">
        <v>13.617000000000001</v>
      </c>
      <c r="H186" s="257">
        <v>-8.1080000000000005</v>
      </c>
      <c r="I186" s="257">
        <v>5.1760000000000002</v>
      </c>
    </row>
    <row r="187" spans="1:9" hidden="1" outlineLevel="1">
      <c r="A187" s="378">
        <v>2011</v>
      </c>
      <c r="B187" s="258">
        <v>0.192</v>
      </c>
      <c r="C187" s="257">
        <v>6.5389999999999997</v>
      </c>
      <c r="D187" s="257">
        <v>0.78400000000000003</v>
      </c>
      <c r="E187" s="257">
        <v>7.258</v>
      </c>
      <c r="F187" s="257">
        <v>2.21</v>
      </c>
      <c r="G187" s="257">
        <v>-8.1950000000000003</v>
      </c>
      <c r="H187" s="257">
        <v>16.282</v>
      </c>
      <c r="I187" s="257">
        <v>-0.73</v>
      </c>
    </row>
    <row r="188" spans="1:9" hidden="1" outlineLevel="1">
      <c r="A188" s="378">
        <v>2012</v>
      </c>
      <c r="B188" s="258">
        <v>-1.98</v>
      </c>
      <c r="C188" s="257">
        <v>-8.1530000000000005</v>
      </c>
      <c r="D188" s="257">
        <v>0.97399999999999998</v>
      </c>
      <c r="E188" s="257">
        <v>1.5509999999999999</v>
      </c>
      <c r="F188" s="257">
        <v>-0.69599999999999995</v>
      </c>
      <c r="G188" s="257">
        <v>7.0449999999999999</v>
      </c>
      <c r="H188" s="257">
        <v>10.071</v>
      </c>
      <c r="I188" s="257">
        <v>-2.2000000000000002</v>
      </c>
    </row>
    <row r="189" spans="1:9" hidden="1" outlineLevel="1">
      <c r="A189" s="378">
        <v>2013</v>
      </c>
      <c r="B189" s="258">
        <v>1.393</v>
      </c>
      <c r="C189" s="257">
        <v>-8.2200000000000006</v>
      </c>
      <c r="D189" s="257">
        <v>3.5049999999999999</v>
      </c>
      <c r="E189" s="257">
        <v>-7.1070000000000002</v>
      </c>
      <c r="F189" s="257">
        <v>4.43</v>
      </c>
      <c r="G189" s="257">
        <v>6</v>
      </c>
      <c r="H189" s="257">
        <v>9.5589999999999993</v>
      </c>
      <c r="I189" s="257">
        <v>1.7809999999999999</v>
      </c>
    </row>
    <row r="190" spans="1:9" hidden="1" outlineLevel="1">
      <c r="A190" s="378">
        <v>2014</v>
      </c>
      <c r="B190" s="258">
        <v>-0.58499999999999996</v>
      </c>
      <c r="C190" s="257">
        <v>-10.709</v>
      </c>
      <c r="D190" s="257">
        <v>8.2010000000000005</v>
      </c>
      <c r="E190" s="257">
        <v>3.621</v>
      </c>
      <c r="F190" s="257">
        <v>10.268000000000001</v>
      </c>
      <c r="G190" s="257">
        <v>2.6280000000000001</v>
      </c>
      <c r="H190" s="257">
        <v>16.068999999999999</v>
      </c>
      <c r="I190" s="257">
        <v>-2.589</v>
      </c>
    </row>
    <row r="191" spans="1:9" hidden="1" outlineLevel="1">
      <c r="A191" s="378">
        <v>2015</v>
      </c>
      <c r="B191" s="258">
        <v>-4.7869999999999999</v>
      </c>
      <c r="C191" s="257">
        <v>-2.7040000000000002</v>
      </c>
      <c r="D191" s="257">
        <v>-3.585</v>
      </c>
      <c r="E191" s="257">
        <v>2.2589999999999999</v>
      </c>
      <c r="F191" s="257">
        <v>-5.3289999999999997</v>
      </c>
      <c r="G191" s="257">
        <v>0.13800000000000001</v>
      </c>
      <c r="H191" s="257">
        <v>0.75700000000000001</v>
      </c>
      <c r="I191" s="257">
        <v>-5.4509999999999996</v>
      </c>
    </row>
    <row r="192" spans="1:9" hidden="1" outlineLevel="1">
      <c r="A192" s="378">
        <v>2016</v>
      </c>
      <c r="B192" s="258">
        <v>1.758</v>
      </c>
      <c r="C192" s="257">
        <v>-6.0380000000000003</v>
      </c>
      <c r="D192" s="257">
        <v>3.0779999999999998</v>
      </c>
      <c r="E192" s="257">
        <v>0.47499999999999998</v>
      </c>
      <c r="F192" s="257">
        <v>2.2229999999999999</v>
      </c>
      <c r="G192" s="257">
        <v>7.4779999999999998</v>
      </c>
      <c r="H192" s="257">
        <v>7.1920000000000002</v>
      </c>
      <c r="I192" s="257">
        <v>2.004</v>
      </c>
    </row>
    <row r="193" spans="1:9" hidden="1" outlineLevel="1">
      <c r="A193" s="378">
        <v>2017</v>
      </c>
      <c r="B193" s="258">
        <v>-4.2439999999999998</v>
      </c>
      <c r="C193" s="257">
        <v>-6.43</v>
      </c>
      <c r="D193" s="257">
        <v>1.7270000000000001</v>
      </c>
      <c r="E193" s="257">
        <v>2.1970000000000001</v>
      </c>
      <c r="F193" s="257">
        <v>2.0190000000000001</v>
      </c>
      <c r="G193" s="257">
        <v>-2.1000000000000001E-2</v>
      </c>
      <c r="H193" s="257">
        <v>13.276999999999999</v>
      </c>
      <c r="I193" s="257">
        <v>-6.4269999999999996</v>
      </c>
    </row>
    <row r="194" spans="1:9" collapsed="1">
      <c r="A194" s="451" t="s">
        <v>379</v>
      </c>
      <c r="B194" s="258">
        <v>-1.4690000000000001</v>
      </c>
      <c r="C194" s="257">
        <v>-0.39100000000000001</v>
      </c>
      <c r="D194" s="257">
        <v>0.16</v>
      </c>
      <c r="E194" s="257">
        <v>-17.652999999999999</v>
      </c>
      <c r="F194" s="257">
        <v>-0.84299999999999997</v>
      </c>
      <c r="G194" s="257">
        <v>13.048999999999999</v>
      </c>
      <c r="H194" s="257">
        <v>-6.383</v>
      </c>
      <c r="I194" s="257">
        <v>-2.2730000000000001</v>
      </c>
    </row>
    <row r="195" spans="1:9">
      <c r="A195" s="451" t="s">
        <v>380</v>
      </c>
      <c r="B195" s="258">
        <v>-6.7009999999999996</v>
      </c>
      <c r="C195" s="257">
        <v>-17.292000000000002</v>
      </c>
      <c r="D195" s="257">
        <v>0.49199999999999999</v>
      </c>
      <c r="E195" s="257">
        <v>-13.656000000000001</v>
      </c>
      <c r="F195" s="257">
        <v>-0.57799999999999996</v>
      </c>
      <c r="G195" s="257">
        <v>9.0419999999999998</v>
      </c>
      <c r="H195" s="257">
        <v>1.3360000000000001</v>
      </c>
      <c r="I195" s="257">
        <v>-8.9190000000000005</v>
      </c>
    </row>
    <row r="196" spans="1:9">
      <c r="A196" s="89" t="s">
        <v>152</v>
      </c>
    </row>
    <row r="197" spans="1:9">
      <c r="A197" s="454" t="s">
        <v>382</v>
      </c>
    </row>
  </sheetData>
  <mergeCells count="20">
    <mergeCell ref="B54:I54"/>
    <mergeCell ref="B76:I76"/>
    <mergeCell ref="A1:I1"/>
    <mergeCell ref="B7:I7"/>
    <mergeCell ref="B31:I31"/>
    <mergeCell ref="I4:I5"/>
    <mergeCell ref="A3:A5"/>
    <mergeCell ref="B3:B5"/>
    <mergeCell ref="C4:C5"/>
    <mergeCell ref="D4:D5"/>
    <mergeCell ref="B106:I106"/>
    <mergeCell ref="B130:I130"/>
    <mergeCell ref="B153:I153"/>
    <mergeCell ref="B175:I175"/>
    <mergeCell ref="A100:I100"/>
    <mergeCell ref="A102:A104"/>
    <mergeCell ref="B102:B104"/>
    <mergeCell ref="C103:C104"/>
    <mergeCell ref="D103:D104"/>
    <mergeCell ref="I103:I104"/>
  </mergeCells>
  <phoneticPr fontId="6" type="noConversion"/>
  <hyperlinks>
    <hyperlink ref="A1:I1" location="Inhaltsverzeichnis!C35" display="2.19 CO2-Emissionen aus dem Endenergieverbrauch (Verursacherbilanz) nach Sektoren in Berlin 2018"/>
    <hyperlink ref="A100:I100" location="Inhaltsverzeichnis!C36" display="2.20 CO2-Emissionen aus dem Endenergieverbrauch (Verursacherbilanz) nach Sektoren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rowBreaks count="1" manualBreakCount="1">
    <brk id="197" max="8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1"/>
  <sheetViews>
    <sheetView zoomScaleNormal="100" workbookViewId="0"/>
  </sheetViews>
  <sheetFormatPr baseColWidth="10" defaultColWidth="11.5546875" defaultRowHeight="13.2"/>
  <cols>
    <col min="1" max="1" width="2.109375" style="411" customWidth="1"/>
    <col min="2" max="2" width="2" style="411" customWidth="1"/>
    <col min="3" max="3" width="29.5546875" style="411" customWidth="1"/>
    <col min="4" max="4" width="2.109375" style="411" customWidth="1"/>
    <col min="5" max="5" width="29.33203125" style="411" customWidth="1"/>
    <col min="6" max="6" width="2" style="411" customWidth="1"/>
    <col min="7" max="7" width="28.5546875" style="411" customWidth="1"/>
    <col min="8" max="8" width="5.33203125" style="411" customWidth="1"/>
    <col min="9" max="9" width="16.109375" style="411" customWidth="1"/>
    <col min="10" max="16384" width="11.5546875" style="411"/>
  </cols>
  <sheetData>
    <row r="1" spans="8:8" ht="111.6" customHeight="1">
      <c r="H1" s="412"/>
    </row>
  </sheetData>
  <pageMargins left="0.59055118110236227" right="0" top="0.78740157480314965" bottom="0.59055118110236227" header="0.31496062992125984" footer="0.23622047244094491"/>
  <pageSetup paperSize="9" firstPageNumber="40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6"/>
  <sheetViews>
    <sheetView zoomScaleNormal="100" workbookViewId="0"/>
  </sheetViews>
  <sheetFormatPr baseColWidth="10" defaultRowHeight="13.2"/>
  <cols>
    <col min="1" max="1" width="5.44140625" customWidth="1"/>
    <col min="2" max="2" width="2.5546875" style="298" customWidth="1"/>
    <col min="3" max="3" width="75.5546875" customWidth="1"/>
    <col min="4" max="4" width="4.33203125" customWidth="1"/>
    <col min="5" max="5" width="9.5546875" style="1" customWidth="1"/>
  </cols>
  <sheetData>
    <row r="1" spans="1:5" ht="100.35" customHeight="1">
      <c r="A1" s="53" t="s">
        <v>150</v>
      </c>
      <c r="B1" s="53"/>
      <c r="C1" s="15"/>
      <c r="D1" s="15"/>
      <c r="E1" s="466" t="s">
        <v>157</v>
      </c>
    </row>
    <row r="2" spans="1:5">
      <c r="A2" s="15"/>
      <c r="B2" s="15"/>
      <c r="C2" s="15"/>
      <c r="D2" s="54" t="s">
        <v>79</v>
      </c>
      <c r="E2" s="466"/>
    </row>
    <row r="3" spans="1:5">
      <c r="B3" s="468" t="s">
        <v>158</v>
      </c>
      <c r="C3" s="468"/>
      <c r="D3" s="2"/>
      <c r="E3" s="466"/>
    </row>
    <row r="4" spans="1:5">
      <c r="A4" s="2"/>
      <c r="B4" s="469" t="s">
        <v>138</v>
      </c>
      <c r="C4" s="469"/>
      <c r="D4" s="415">
        <v>4</v>
      </c>
      <c r="E4" s="466"/>
    </row>
    <row r="5" spans="1:5">
      <c r="B5" s="468" t="s">
        <v>277</v>
      </c>
      <c r="C5" s="468"/>
      <c r="D5" s="2"/>
      <c r="E5" s="466"/>
    </row>
    <row r="6" spans="1:5">
      <c r="A6" s="448" t="s">
        <v>279</v>
      </c>
      <c r="B6" s="467" t="s">
        <v>80</v>
      </c>
      <c r="C6" s="467"/>
      <c r="D6" s="415">
        <v>6</v>
      </c>
      <c r="E6" s="466"/>
    </row>
    <row r="7" spans="1:5">
      <c r="A7" s="417" t="s">
        <v>81</v>
      </c>
      <c r="B7" s="417"/>
      <c r="C7" s="416" t="s">
        <v>369</v>
      </c>
      <c r="D7" s="415">
        <v>6</v>
      </c>
      <c r="E7" s="466"/>
    </row>
    <row r="8" spans="1:5">
      <c r="A8" s="417" t="s">
        <v>82</v>
      </c>
      <c r="B8" s="417"/>
      <c r="C8" s="416" t="s">
        <v>370</v>
      </c>
      <c r="D8" s="415">
        <v>8</v>
      </c>
    </row>
    <row r="9" spans="1:5">
      <c r="A9" s="417" t="s">
        <v>83</v>
      </c>
      <c r="B9" s="417"/>
      <c r="C9" s="416" t="s">
        <v>374</v>
      </c>
      <c r="D9" s="415">
        <v>10</v>
      </c>
    </row>
    <row r="10" spans="1:5" s="298" customFormat="1" ht="15">
      <c r="A10" s="417" t="s">
        <v>280</v>
      </c>
      <c r="B10" s="417"/>
      <c r="C10" s="416" t="s">
        <v>403</v>
      </c>
      <c r="D10" s="415">
        <v>12</v>
      </c>
      <c r="E10" s="1"/>
    </row>
    <row r="11" spans="1:5" s="298" customFormat="1" ht="15">
      <c r="A11" s="417" t="s">
        <v>281</v>
      </c>
      <c r="B11" s="417"/>
      <c r="C11" s="416" t="s">
        <v>351</v>
      </c>
      <c r="D11" s="415">
        <v>13</v>
      </c>
      <c r="E11" s="1"/>
    </row>
    <row r="12" spans="1:5" s="298" customFormat="1" ht="15">
      <c r="A12" s="417" t="s">
        <v>282</v>
      </c>
      <c r="B12" s="417"/>
      <c r="C12" s="174" t="s">
        <v>352</v>
      </c>
      <c r="D12" s="415">
        <v>13</v>
      </c>
      <c r="E12" s="1"/>
    </row>
    <row r="13" spans="1:5" s="298" customFormat="1" ht="15">
      <c r="A13" s="417" t="s">
        <v>283</v>
      </c>
      <c r="B13" s="417"/>
      <c r="C13" s="416" t="s">
        <v>373</v>
      </c>
      <c r="D13" s="415">
        <v>14</v>
      </c>
      <c r="E13" s="1"/>
    </row>
    <row r="14" spans="1:5" s="298" customFormat="1" ht="15" customHeight="1">
      <c r="A14" s="417" t="s">
        <v>300</v>
      </c>
      <c r="B14" s="417"/>
      <c r="C14" s="174" t="s">
        <v>372</v>
      </c>
      <c r="D14" s="415">
        <v>14</v>
      </c>
      <c r="E14" s="1"/>
    </row>
    <row r="15" spans="1:5" s="298" customFormat="1" ht="13.2" customHeight="1">
      <c r="A15" s="372"/>
      <c r="B15" s="468" t="s">
        <v>278</v>
      </c>
      <c r="C15" s="468"/>
      <c r="D15" s="418"/>
      <c r="E15" s="1"/>
    </row>
    <row r="16" spans="1:5" s="298" customFormat="1" ht="13.2" customHeight="1">
      <c r="A16" s="448" t="s">
        <v>218</v>
      </c>
      <c r="B16" s="467" t="s">
        <v>278</v>
      </c>
      <c r="C16" s="467"/>
      <c r="D16" s="415">
        <v>16</v>
      </c>
      <c r="E16" s="1"/>
    </row>
    <row r="17" spans="1:5" s="298" customFormat="1" ht="13.2" customHeight="1">
      <c r="A17" s="417" t="s">
        <v>134</v>
      </c>
      <c r="B17" s="417"/>
      <c r="C17" s="416" t="s">
        <v>319</v>
      </c>
      <c r="D17" s="415">
        <v>16</v>
      </c>
      <c r="E17" s="1"/>
    </row>
    <row r="18" spans="1:5">
      <c r="A18" s="417" t="s">
        <v>135</v>
      </c>
      <c r="B18" s="417"/>
      <c r="C18" s="416" t="s">
        <v>321</v>
      </c>
      <c r="D18" s="415">
        <v>16</v>
      </c>
    </row>
    <row r="19" spans="1:5" s="298" customFormat="1">
      <c r="A19" s="417" t="s">
        <v>286</v>
      </c>
      <c r="B19" s="417"/>
      <c r="C19" s="416" t="s">
        <v>323</v>
      </c>
      <c r="D19" s="415">
        <v>17</v>
      </c>
      <c r="E19" s="1"/>
    </row>
    <row r="20" spans="1:5" s="298" customFormat="1">
      <c r="A20" s="417" t="s">
        <v>287</v>
      </c>
      <c r="B20" s="417"/>
      <c r="C20" s="416" t="s">
        <v>327</v>
      </c>
      <c r="D20" s="415">
        <v>18</v>
      </c>
      <c r="E20" s="1"/>
    </row>
    <row r="21" spans="1:5">
      <c r="A21" s="417" t="s">
        <v>285</v>
      </c>
      <c r="B21" s="417"/>
      <c r="C21" s="416" t="s">
        <v>326</v>
      </c>
      <c r="D21" s="415">
        <v>18</v>
      </c>
    </row>
    <row r="22" spans="1:5">
      <c r="A22" s="417" t="s">
        <v>288</v>
      </c>
      <c r="B22" s="417"/>
      <c r="C22" s="416" t="s">
        <v>329</v>
      </c>
      <c r="D22" s="415">
        <v>19</v>
      </c>
      <c r="E22" s="55"/>
    </row>
    <row r="23" spans="1:5">
      <c r="A23" s="417" t="s">
        <v>289</v>
      </c>
      <c r="B23" s="417"/>
      <c r="C23" s="416" t="s">
        <v>295</v>
      </c>
      <c r="D23" s="415">
        <v>19</v>
      </c>
    </row>
    <row r="24" spans="1:5">
      <c r="A24" s="417" t="s">
        <v>290</v>
      </c>
      <c r="B24" s="417"/>
      <c r="C24" s="416" t="s">
        <v>332</v>
      </c>
      <c r="D24" s="415">
        <v>20</v>
      </c>
    </row>
    <row r="25" spans="1:5">
      <c r="A25" s="417" t="s">
        <v>291</v>
      </c>
      <c r="B25" s="417"/>
      <c r="C25" s="416" t="s">
        <v>334</v>
      </c>
      <c r="D25" s="415">
        <v>20</v>
      </c>
    </row>
    <row r="26" spans="1:5">
      <c r="A26" s="417" t="s">
        <v>292</v>
      </c>
      <c r="B26" s="417"/>
      <c r="C26" s="416" t="s">
        <v>336</v>
      </c>
      <c r="D26" s="415">
        <v>21</v>
      </c>
    </row>
    <row r="27" spans="1:5">
      <c r="A27" s="417" t="s">
        <v>293</v>
      </c>
      <c r="B27" s="417"/>
      <c r="C27" s="416" t="s">
        <v>338</v>
      </c>
      <c r="D27" s="415">
        <v>22</v>
      </c>
    </row>
    <row r="28" spans="1:5" s="298" customFormat="1">
      <c r="A28" s="417" t="s">
        <v>294</v>
      </c>
      <c r="B28" s="417"/>
      <c r="C28" s="416" t="s">
        <v>339</v>
      </c>
      <c r="D28" s="415">
        <v>22</v>
      </c>
      <c r="E28" s="1"/>
    </row>
    <row r="29" spans="1:5" ht="27">
      <c r="A29" s="457" t="s">
        <v>296</v>
      </c>
      <c r="B29" s="417"/>
      <c r="C29" s="174" t="s">
        <v>396</v>
      </c>
      <c r="D29" s="415">
        <v>23</v>
      </c>
    </row>
    <row r="30" spans="1:5" ht="27">
      <c r="A30" s="457" t="s">
        <v>297</v>
      </c>
      <c r="B30" s="417"/>
      <c r="C30" s="174" t="s">
        <v>397</v>
      </c>
      <c r="D30" s="415">
        <v>23</v>
      </c>
    </row>
    <row r="31" spans="1:5" ht="27">
      <c r="A31" s="457" t="s">
        <v>298</v>
      </c>
      <c r="B31" s="417"/>
      <c r="C31" s="174" t="s">
        <v>398</v>
      </c>
      <c r="D31" s="415">
        <v>24</v>
      </c>
    </row>
    <row r="32" spans="1:5" ht="27">
      <c r="A32" s="457" t="s">
        <v>299</v>
      </c>
      <c r="B32" s="417"/>
      <c r="C32" s="174" t="s">
        <v>399</v>
      </c>
      <c r="D32" s="415">
        <v>24</v>
      </c>
    </row>
    <row r="33" spans="1:4" ht="27">
      <c r="A33" s="457" t="s">
        <v>304</v>
      </c>
      <c r="B33" s="417"/>
      <c r="C33" s="174" t="s">
        <v>404</v>
      </c>
      <c r="D33" s="415">
        <v>25</v>
      </c>
    </row>
    <row r="34" spans="1:4" ht="27">
      <c r="A34" s="457" t="s">
        <v>305</v>
      </c>
      <c r="B34" s="417"/>
      <c r="C34" s="174" t="s">
        <v>400</v>
      </c>
      <c r="D34" s="415">
        <v>25</v>
      </c>
    </row>
    <row r="35" spans="1:4" ht="27">
      <c r="A35" s="457" t="s">
        <v>306</v>
      </c>
      <c r="B35" s="417"/>
      <c r="C35" s="174" t="s">
        <v>401</v>
      </c>
      <c r="D35" s="415">
        <v>26</v>
      </c>
    </row>
    <row r="36" spans="1:4" ht="27">
      <c r="A36" s="457" t="s">
        <v>307</v>
      </c>
      <c r="B36" s="417"/>
      <c r="C36" s="174" t="s">
        <v>402</v>
      </c>
      <c r="D36" s="415">
        <v>26</v>
      </c>
    </row>
  </sheetData>
  <mergeCells count="7">
    <mergeCell ref="E1:E7"/>
    <mergeCell ref="B6:C6"/>
    <mergeCell ref="B16:C16"/>
    <mergeCell ref="B3:C3"/>
    <mergeCell ref="B4:C4"/>
    <mergeCell ref="B5:C5"/>
    <mergeCell ref="B15:C15"/>
  </mergeCells>
  <phoneticPr fontId="6" type="noConversion"/>
  <hyperlinks>
    <hyperlink ref="B4" location="Vorbemerkungen!A1" display="Erläuterungen und Allgemeine Hinweise"/>
    <hyperlink ref="D4" location="Vorbemerkungen!A1" display="Vorbemerkungen!A1"/>
    <hyperlink ref="B6" location="S.6_EB_ME!A1" display="Energiebilanz Berlin"/>
    <hyperlink ref="D6" location="S.6_EB_ME!A1" display="S.6_EB_ME!A1"/>
    <hyperlink ref="A6" location="S.6_EB_ME!A1" display="1"/>
    <hyperlink ref="C7" location="S.6_EB_ME!A2" display="Energiebilanz Berlin 2018 in spezifischen Mengeneinheiten"/>
    <hyperlink ref="D7" location="S.6_EB_ME!A2" display="S.6_EB_ME!A2"/>
    <hyperlink ref="A7" location="S.6_EB_ME!A2" display="1.1"/>
    <hyperlink ref="C8" location="S.8_EB_TJ!A1" display="Energiebilanz Berlin 2018 in Terajoule"/>
    <hyperlink ref="D8" location="S.8_EB_TJ!A1" display="S.8_EB_TJ!A1"/>
    <hyperlink ref="A8" location="S.8_EB_TJ!A1" display="1.2"/>
    <hyperlink ref="C9" location="S.10_EB_SKE!A1" display="Energiebilanz Berlin 2018 in Steinkohleneinheiten"/>
    <hyperlink ref="D9" location="S.10_EB_SKE!A1" display="S.10_EB_SKE!A1"/>
    <hyperlink ref="A9" location="S.10_EB_SKE!A1" display="1.3"/>
    <hyperlink ref="C10" location="S.12_Heizw.!A1" display="Heizwerte und CO2-Emissionsfaktoren nach Energieträgern zur Energiebilanz 2018"/>
    <hyperlink ref="A10" location="S.12_Heizw.!A1" display="1.4"/>
    <hyperlink ref="D10" location="S.12_Heizw.!A1" display="S.12_Heizw.!A1"/>
    <hyperlink ref="C11" location="S.13_CO2_QB!A1" display="CO2-Emissionen aus dem Primärenergieverbrauch (Quellenbilanz) in Berlin 2018"/>
    <hyperlink ref="D11" location="S.13_CO2_QB!A1" display="S.13_CO2_QB!A1"/>
    <hyperlink ref="A11" location="S.13_CO2_QB!A1" display="1.5"/>
    <hyperlink ref="C12" location="S.13_CO2_QB!A26" display="CO2-Emissionen aus dem Primärenergieverbrauch (Quellenbilanz) in Berlin 2018 temperaturbereinigt"/>
    <hyperlink ref="D12" location="S.13_CO2_QB!A26" display="S.13_CO2_QB!A26"/>
    <hyperlink ref="A12" location="S.13_CO2_QB!A26" display="1.6"/>
    <hyperlink ref="C13" location="S.14_CO2_VB!A1" display="CO2-Emissionen aus dem Endenergieverbrauch (Verursacherbilanz) in Berlin 2018"/>
    <hyperlink ref="D13" location="S.14_CO2_VB!A1" display="S.14_CO2_VB!A1"/>
    <hyperlink ref="A13" location="S.14_CO2_VB!A1" display="1.7"/>
    <hyperlink ref="C14" location="S.14_CO2_VB!A19" display="CO2-Emissionen aus dem Endenergieverbrauch (Verursacherbilanz) in Berlin 2018 temperaturbereinigt"/>
    <hyperlink ref="D14" location="S.14_CO2_VB!A19" display="S.14_CO2_VB!A19"/>
    <hyperlink ref="A14" location="S.14_CO2_VB!A19" display="1.8"/>
    <hyperlink ref="B16" location="S.15_PEV_ET!A1" display="Zeitreihen"/>
    <hyperlink ref="D16" location="S.16_PEV_ET!A1" display="S.16_PEV_ET!A1"/>
    <hyperlink ref="A16" location="S.16_PEV_ET!A1" display="2"/>
    <hyperlink ref="C17" location="S.16_PEV_ET!A2" display="Primärenergieverbrauch nach Energieträgern in Berlin 2019"/>
    <hyperlink ref="D17" location="S.16_PEV_ET!A2" display="S.16_PEV_ET!A2"/>
    <hyperlink ref="A17" location="S.16_PEV_ET!A2" display="2.1"/>
    <hyperlink ref="C18" location="S.16_PEV_ET!A98" display="Primärenergieverbrauch nach Energieträgern in Berlin 2019 temperaturbereinigt"/>
    <hyperlink ref="D18" location="S.16_PEV_ET!A98" display="S.16_PEV_ET!A98"/>
    <hyperlink ref="A18" location="S.16_PEV_ET!A98" display="2.2"/>
    <hyperlink ref="C19" location="S.17_PEV_EE!A1" display="Primärenergieverbrauch aus Erneuerbaren Energie in Berlin 2019"/>
    <hyperlink ref="D19" location="S.17_PEV_EE!A1" display="S.17_PEV_EE!A1"/>
    <hyperlink ref="A19" location="S.17_PEV_EE!A1" display="2.3"/>
    <hyperlink ref="C20" location="S.18_EEV_ET!A1" display="Endenergieverbrauch nach Energieträgern in Berlin 2019"/>
    <hyperlink ref="A20" location="S.18_EEV_ET!A1" display="2.4"/>
    <hyperlink ref="D20" location="S.18_EEV_ET!A1" display="S.18_EEV_ET!A1"/>
    <hyperlink ref="C21" location="S.18_EEV_ET!A99" display="Endenergieverbrauch nach Energieträgern in Berlin 2019 temperaturbereinigt"/>
    <hyperlink ref="D21" location="S.18_EEV_ET!A99" display="S.18_EEV_ET!A99"/>
    <hyperlink ref="A21" location="S.18_EEV_ET!A99" display="2.5"/>
    <hyperlink ref="C22" location="S.19_EEV_Sek!A1" display="Endenergieverbrauch nach Sektoren in Berlin 2019"/>
    <hyperlink ref="D22" location="S.19_EEV_Sek!A1" display="S.19_EEV_Sek!A1"/>
    <hyperlink ref="A22" location="S.19_EEV_Sek!A1" display="2.6"/>
    <hyperlink ref="C23" location="S.19_EEV_Sek!A97" display="Endenergieverbrauch nach Sektoren in Berlin 2018 temperaturbereinigt"/>
    <hyperlink ref="D23" location="S.19_EEV_Sek!A97" display="S.19_EEV_Sek!A97"/>
    <hyperlink ref="A23" location="S.19_EEV_Sek!A97" display="2.7"/>
    <hyperlink ref="C24" location="S.20_Strombilanz!A1" display="Strombilanz Berlin 2019"/>
    <hyperlink ref="D24" location="S.20_Strombilanz!A1" display="S.20_Strombilanz!A1"/>
    <hyperlink ref="A24" location="S.20_Strombilanz!A1" display="2.8"/>
    <hyperlink ref="C25" location="S.20_Strombilanz!A29" display="Brennstoffeinsatz zur inändischen Stromerzeugung in Berlin 2019"/>
    <hyperlink ref="D25" location="S.20_Strombilanz!A29" display="S.20_Strombilanz!A29"/>
    <hyperlink ref="A25" location="S.20_Strombilanz!A29" display="2.9"/>
    <hyperlink ref="C26" location="S.21_Strom_Sek!A1" display="Stromverbrauch nach Sektoren in Berlin 2019"/>
    <hyperlink ref="D26" location="S.21_Strom_Sek!A1" display="S.21_Strom_Sek!A1"/>
    <hyperlink ref="A26" location="S.21_Strom_Sek!A1" display="2.10"/>
    <hyperlink ref="C27" location="S.22_Wärmebilanz!A1" display="Fernwärmebilanz in Berlin 2019"/>
    <hyperlink ref="A27" location="S.22_Wärmebilanz!A1" display="2.11"/>
    <hyperlink ref="D27" location="S.22_Wärmebilanz!A1" display="S.22_Wärmebilanz!A1"/>
    <hyperlink ref="C28" location="S.22_Wärmebilanz!A27" display="Kraft-Wärme-Kopplung (KWK) in Berlin 2019"/>
    <hyperlink ref="D28" location="S.22_Wärmebilanz!A27" display="S.22_Wärmebilanz!A27"/>
    <hyperlink ref="A28" location="S.22_Wärmebilanz!A27" display="2.12"/>
    <hyperlink ref="A29" location="S.23_CO2_QB_ET!A1" display="2.13"/>
    <hyperlink ref="A31" location="S.24_CO2_QB_Sek!A1" display="2.15"/>
    <hyperlink ref="A33" location="S.25_CO2_VB_ET!A1" display="2.17"/>
    <hyperlink ref="A35" location="S.26_CO2_VB_Sek!A1" display="2.19"/>
    <hyperlink ref="A30" location="S.23_CO2_QB_ET!A98" display="2.14"/>
    <hyperlink ref="A32" location="S.24_CO2_QB_Sek!A97" display="2.16"/>
    <hyperlink ref="A34" location="S.25_CO2_VB_ET!A98" display="2.18"/>
    <hyperlink ref="A36" location="S.26_CO2_VB_Sek!A98" display="2.20"/>
    <hyperlink ref="C29" location="S.23_CO2_QB_ET!A1" display="S.23_CO2_QB_ET!A1"/>
    <hyperlink ref="D29" location="S.23_CO2_QB_ET!A1" display="S.23_CO2_QB_ET!A1"/>
    <hyperlink ref="C30" location="S.23_CO2_QB_ET!A98" display="S.23_CO2_QB_ET!A98"/>
    <hyperlink ref="D30" location="S.23_CO2_QB_ET!A98" display="S.23_CO2_QB_ET!A98"/>
    <hyperlink ref="C31" location="S.24_CO2_QB_Sek!A1" display="S.24_CO2_QB_Sek!A1"/>
    <hyperlink ref="D31" location="S.24_CO2_QB_Sek!A1" display="S.24_CO2_QB_Sek!A1"/>
    <hyperlink ref="C32" location="S.24_CO2_QB_Sek!A97" display="S.24_CO2_QB_Sek!A97"/>
    <hyperlink ref="D32" location="S.24_CO2_QB_Sek!A97" display="S.24_CO2_QB_Sek!A97"/>
    <hyperlink ref="C33" location="S.25_CO2_VB_ET!A1" display="S.25_CO2_VB_ET!A1"/>
    <hyperlink ref="D33" location="S.25_CO2_VB_ET!A1" display="S.25_CO2_VB_ET!A1"/>
    <hyperlink ref="C34" location="S.25_CO2_VB_ET!A98" display="S.25_CO2_VB_ET!A98"/>
    <hyperlink ref="D34" location="S.25_CO2_VB_ET!A98" display="S.25_CO2_VB_ET!A98"/>
    <hyperlink ref="C35" location="S.26_CO2_VB_Sek!A1" display="S.26_CO2_VB_Sek!A1"/>
    <hyperlink ref="D35" location="S.26_CO2_VB_Sek!A1" display="S.26_CO2_VB_Sek!A1"/>
    <hyperlink ref="C36" location="S.26_CO2_VB_Sek!A98" display="S.26_CO2_VB_Sek!A98"/>
    <hyperlink ref="D36" location="S.26_CO2_VB_Sek!A98" display="S.26_CO2_VB_Sek!A98"/>
    <hyperlink ref="B16:C16" location="S.16_PEV_ET!A1" display="Zeitreihen"/>
  </hyperlinks>
  <pageMargins left="0.59055118110236227" right="0.15748031496062992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8" max="8" width="11.5546875" customWidth="1"/>
  </cols>
  <sheetData>
    <row r="1" spans="1:1">
      <c r="A1" s="415" t="s">
        <v>151</v>
      </c>
    </row>
  </sheetData>
  <phoneticPr fontId="6" type="noConversion"/>
  <hyperlinks>
    <hyperlink ref="A1" location="Inhaltsverzeichnis!B4" display="Vorbemerkungen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38100</xdr:rowOff>
              </from>
              <to>
                <xdr:col>8</xdr:col>
                <xdr:colOff>7620</xdr:colOff>
                <xdr:row>59</xdr:row>
                <xdr:rowOff>160020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15240</xdr:rowOff>
              </from>
              <to>
                <xdr:col>7</xdr:col>
                <xdr:colOff>754380</xdr:colOff>
                <xdr:row>119</xdr:row>
                <xdr:rowOff>106680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5"/>
  <sheetViews>
    <sheetView zoomScaleNormal="100" zoomScaleSheetLayoutView="90" workbookViewId="0">
      <pane xSplit="5" ySplit="8" topLeftCell="F9" activePane="bottomRight" state="frozen"/>
      <selection activeCell="C13" sqref="C13:D13"/>
      <selection pane="topRight" activeCell="C13" sqref="C13:D13"/>
      <selection pane="bottomLeft" activeCell="C13" sqref="C13:D13"/>
      <selection pane="bottomRight" activeCell="O3" sqref="O3"/>
    </sheetView>
  </sheetViews>
  <sheetFormatPr baseColWidth="10" defaultColWidth="11.44140625" defaultRowHeight="12.75" customHeight="1"/>
  <cols>
    <col min="1" max="1" width="2.33203125" style="130" customWidth="1"/>
    <col min="2" max="2" width="5.5546875" style="130" customWidth="1"/>
    <col min="3" max="3" width="29.109375" style="130" customWidth="1"/>
    <col min="4" max="4" width="8.88671875" style="130" bestFit="1" customWidth="1"/>
    <col min="5" max="5" width="3.5546875" style="146" bestFit="1" customWidth="1"/>
    <col min="6" max="6" width="6.109375" style="130" bestFit="1" customWidth="1"/>
    <col min="7" max="7" width="4" style="130" customWidth="1"/>
    <col min="8" max="8" width="4.88671875" style="130" bestFit="1" customWidth="1"/>
    <col min="9" max="9" width="4.44140625" style="130" bestFit="1" customWidth="1"/>
    <col min="10" max="10" width="5.109375" style="130" customWidth="1"/>
    <col min="11" max="11" width="4.6640625" style="130" customWidth="1"/>
    <col min="12" max="13" width="6.109375" style="130" bestFit="1" customWidth="1"/>
    <col min="14" max="14" width="5.88671875" style="130" customWidth="1"/>
    <col min="15" max="15" width="6.109375" style="130" customWidth="1"/>
    <col min="16" max="16" width="6" style="130" customWidth="1"/>
    <col min="17" max="17" width="5.88671875" style="130" customWidth="1"/>
    <col min="18" max="18" width="5.33203125" style="130" bestFit="1" customWidth="1"/>
    <col min="19" max="19" width="7" style="130" bestFit="1" customWidth="1"/>
    <col min="20" max="20" width="5.33203125" style="130" bestFit="1" customWidth="1"/>
    <col min="21" max="21" width="4.6640625" style="130" customWidth="1"/>
    <col min="22" max="22" width="4.5546875" style="130" customWidth="1"/>
    <col min="23" max="23" width="6.44140625" style="130" customWidth="1"/>
    <col min="24" max="25" width="5.33203125" style="131" customWidth="1"/>
    <col min="26" max="26" width="6" style="130" customWidth="1"/>
    <col min="27" max="28" width="6.109375" style="130" bestFit="1" customWidth="1"/>
    <col min="29" max="29" width="5" style="130" customWidth="1"/>
    <col min="30" max="30" width="7.33203125" style="130" customWidth="1"/>
    <col min="31" max="31" width="3.5546875" style="130" bestFit="1" customWidth="1"/>
    <col min="32" max="16384" width="11.44140625" style="131"/>
  </cols>
  <sheetData>
    <row r="1" spans="1:31" ht="15" customHeight="1">
      <c r="A1" s="470" t="s">
        <v>303</v>
      </c>
      <c r="B1" s="470"/>
      <c r="C1" s="470"/>
      <c r="D1" s="470"/>
      <c r="E1" s="470"/>
      <c r="F1" s="470"/>
      <c r="O1" s="173" t="s">
        <v>366</v>
      </c>
    </row>
    <row r="2" spans="1:31" ht="12" customHeight="1">
      <c r="A2" s="470" t="s">
        <v>366</v>
      </c>
      <c r="B2" s="470"/>
      <c r="C2" s="470"/>
      <c r="D2" s="470"/>
      <c r="E2" s="470"/>
      <c r="F2" s="470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460"/>
      <c r="Y2" s="460"/>
      <c r="Z2" s="161"/>
      <c r="AA2" s="161"/>
      <c r="AB2" s="161"/>
      <c r="AC2" s="161"/>
      <c r="AD2" s="161"/>
      <c r="AE2" s="161"/>
    </row>
    <row r="3" spans="1:31" ht="12" customHeight="1">
      <c r="A3" s="459" t="s">
        <v>406</v>
      </c>
      <c r="B3" s="458"/>
      <c r="C3" s="458"/>
      <c r="D3" s="458"/>
      <c r="E3" s="458"/>
      <c r="F3" s="458"/>
      <c r="G3" s="161"/>
      <c r="H3" s="161"/>
      <c r="I3" s="161"/>
      <c r="J3" s="161"/>
      <c r="K3" s="161"/>
      <c r="L3" s="161"/>
      <c r="M3" s="161"/>
      <c r="N3" s="161"/>
      <c r="O3" s="459" t="s">
        <v>406</v>
      </c>
      <c r="P3" s="161"/>
      <c r="Q3" s="161"/>
      <c r="R3" s="161"/>
      <c r="S3" s="161"/>
      <c r="T3" s="161"/>
      <c r="U3" s="161"/>
      <c r="V3" s="161"/>
      <c r="W3" s="161"/>
      <c r="X3" s="460"/>
      <c r="Y3" s="460"/>
      <c r="Z3" s="161"/>
      <c r="AA3" s="161"/>
      <c r="AB3" s="161"/>
      <c r="AC3" s="161"/>
      <c r="AD3" s="161"/>
      <c r="AE3" s="161"/>
    </row>
    <row r="4" spans="1:31" ht="12" customHeight="1">
      <c r="A4" s="471" t="s">
        <v>407</v>
      </c>
      <c r="B4" s="472"/>
      <c r="C4" s="472"/>
      <c r="D4" s="473"/>
      <c r="E4" s="477" t="s">
        <v>1</v>
      </c>
      <c r="F4" s="481" t="s">
        <v>2</v>
      </c>
      <c r="G4" s="482"/>
      <c r="H4" s="485" t="s">
        <v>3</v>
      </c>
      <c r="I4" s="486"/>
      <c r="J4" s="487"/>
      <c r="K4" s="493" t="s">
        <v>4</v>
      </c>
      <c r="L4" s="494"/>
      <c r="M4" s="494"/>
      <c r="N4" s="494"/>
      <c r="O4" s="507" t="s">
        <v>41</v>
      </c>
      <c r="P4" s="507"/>
      <c r="Q4" s="507"/>
      <c r="R4" s="508"/>
      <c r="S4" s="511" t="s">
        <v>42</v>
      </c>
      <c r="T4" s="485" t="s">
        <v>43</v>
      </c>
      <c r="U4" s="512"/>
      <c r="V4" s="512"/>
      <c r="W4" s="512"/>
      <c r="X4" s="512"/>
      <c r="Y4" s="512"/>
      <c r="Z4" s="513"/>
      <c r="AA4" s="501" t="s">
        <v>44</v>
      </c>
      <c r="AB4" s="517"/>
      <c r="AC4" s="517"/>
      <c r="AD4" s="481" t="s">
        <v>45</v>
      </c>
      <c r="AE4" s="503" t="s">
        <v>1</v>
      </c>
    </row>
    <row r="5" spans="1:31" ht="12" customHeight="1">
      <c r="A5" s="474"/>
      <c r="B5" s="475"/>
      <c r="C5" s="475"/>
      <c r="D5" s="476"/>
      <c r="E5" s="478"/>
      <c r="F5" s="483"/>
      <c r="G5" s="484"/>
      <c r="H5" s="488"/>
      <c r="I5" s="489"/>
      <c r="J5" s="490"/>
      <c r="K5" s="495"/>
      <c r="L5" s="496"/>
      <c r="M5" s="496"/>
      <c r="N5" s="496"/>
      <c r="O5" s="509"/>
      <c r="P5" s="509"/>
      <c r="Q5" s="509"/>
      <c r="R5" s="510"/>
      <c r="S5" s="506"/>
      <c r="T5" s="514"/>
      <c r="U5" s="515"/>
      <c r="V5" s="515"/>
      <c r="W5" s="515"/>
      <c r="X5" s="515"/>
      <c r="Y5" s="515"/>
      <c r="Z5" s="516"/>
      <c r="AA5" s="502"/>
      <c r="AB5" s="518"/>
      <c r="AC5" s="518"/>
      <c r="AD5" s="519"/>
      <c r="AE5" s="504"/>
    </row>
    <row r="6" spans="1:31" ht="12" customHeight="1">
      <c r="A6" s="474"/>
      <c r="B6" s="475"/>
      <c r="C6" s="475"/>
      <c r="D6" s="476"/>
      <c r="E6" s="479"/>
      <c r="F6" s="481" t="s">
        <v>5</v>
      </c>
      <c r="G6" s="481" t="s">
        <v>6</v>
      </c>
      <c r="H6" s="481" t="s">
        <v>5</v>
      </c>
      <c r="I6" s="481" t="s">
        <v>6</v>
      </c>
      <c r="J6" s="481" t="s">
        <v>7</v>
      </c>
      <c r="K6" s="498" t="s">
        <v>153</v>
      </c>
      <c r="L6" s="481" t="s">
        <v>8</v>
      </c>
      <c r="M6" s="481" t="s">
        <v>9</v>
      </c>
      <c r="N6" s="501" t="s">
        <v>10</v>
      </c>
      <c r="O6" s="520" t="s">
        <v>46</v>
      </c>
      <c r="P6" s="521"/>
      <c r="Q6" s="481" t="s">
        <v>47</v>
      </c>
      <c r="R6" s="481" t="s">
        <v>48</v>
      </c>
      <c r="S6" s="481" t="s">
        <v>356</v>
      </c>
      <c r="T6" s="481" t="s">
        <v>362</v>
      </c>
      <c r="U6" s="481" t="s">
        <v>221</v>
      </c>
      <c r="V6" s="481" t="s">
        <v>220</v>
      </c>
      <c r="W6" s="481" t="s">
        <v>364</v>
      </c>
      <c r="X6" s="481" t="s">
        <v>197</v>
      </c>
      <c r="Y6" s="481" t="s">
        <v>357</v>
      </c>
      <c r="Z6" s="481" t="s">
        <v>245</v>
      </c>
      <c r="AA6" s="511" t="s">
        <v>50</v>
      </c>
      <c r="AB6" s="481" t="s">
        <v>51</v>
      </c>
      <c r="AC6" s="481" t="s">
        <v>358</v>
      </c>
      <c r="AD6" s="519"/>
      <c r="AE6" s="505"/>
    </row>
    <row r="7" spans="1:31" ht="57" customHeight="1">
      <c r="A7" s="474"/>
      <c r="B7" s="475"/>
      <c r="C7" s="475"/>
      <c r="D7" s="476"/>
      <c r="E7" s="479"/>
      <c r="F7" s="497"/>
      <c r="G7" s="483"/>
      <c r="H7" s="497"/>
      <c r="I7" s="497"/>
      <c r="J7" s="497"/>
      <c r="K7" s="499"/>
      <c r="L7" s="500"/>
      <c r="M7" s="497"/>
      <c r="N7" s="502"/>
      <c r="O7" s="421" t="s">
        <v>52</v>
      </c>
      <c r="P7" s="137" t="s">
        <v>53</v>
      </c>
      <c r="Q7" s="497"/>
      <c r="R7" s="497"/>
      <c r="S7" s="497"/>
      <c r="T7" s="506"/>
      <c r="U7" s="483"/>
      <c r="V7" s="506"/>
      <c r="W7" s="506"/>
      <c r="X7" s="506"/>
      <c r="Y7" s="483"/>
      <c r="Z7" s="483"/>
      <c r="AA7" s="506"/>
      <c r="AB7" s="497"/>
      <c r="AC7" s="483"/>
      <c r="AD7" s="483"/>
      <c r="AE7" s="505"/>
    </row>
    <row r="8" spans="1:31" ht="12.75" customHeight="1">
      <c r="A8" s="138"/>
      <c r="B8" s="139"/>
      <c r="C8" s="139"/>
      <c r="D8" s="140" t="s">
        <v>11</v>
      </c>
      <c r="E8" s="480"/>
      <c r="F8" s="491" t="s">
        <v>12</v>
      </c>
      <c r="G8" s="492"/>
      <c r="H8" s="492"/>
      <c r="I8" s="492"/>
      <c r="J8" s="492"/>
      <c r="K8" s="492"/>
      <c r="L8" s="492"/>
      <c r="M8" s="492"/>
      <c r="N8" s="492"/>
      <c r="O8" s="492" t="s">
        <v>12</v>
      </c>
      <c r="P8" s="492"/>
      <c r="Q8" s="492"/>
      <c r="R8" s="558"/>
      <c r="S8" s="419" t="s">
        <v>54</v>
      </c>
      <c r="T8" s="559" t="s">
        <v>55</v>
      </c>
      <c r="U8" s="560"/>
      <c r="V8" s="560"/>
      <c r="W8" s="560"/>
      <c r="X8" s="560"/>
      <c r="Y8" s="560"/>
      <c r="Z8" s="561"/>
      <c r="AA8" s="162" t="s">
        <v>56</v>
      </c>
      <c r="AB8" s="559" t="s">
        <v>55</v>
      </c>
      <c r="AC8" s="561"/>
      <c r="AD8" s="162" t="s">
        <v>55</v>
      </c>
      <c r="AE8" s="506"/>
    </row>
    <row r="9" spans="1:31" ht="12" customHeight="1">
      <c r="A9" s="522" t="s">
        <v>13</v>
      </c>
      <c r="B9" s="523"/>
      <c r="C9" s="528" t="s">
        <v>14</v>
      </c>
      <c r="D9" s="529"/>
      <c r="E9" s="167">
        <v>1</v>
      </c>
      <c r="F9" s="286">
        <v>0</v>
      </c>
      <c r="G9" s="142">
        <v>0</v>
      </c>
      <c r="H9" s="143">
        <v>0</v>
      </c>
      <c r="I9" s="143">
        <v>0</v>
      </c>
      <c r="J9" s="143">
        <v>0</v>
      </c>
      <c r="K9" s="286">
        <v>0</v>
      </c>
      <c r="L9" s="143">
        <v>0</v>
      </c>
      <c r="M9" s="143">
        <v>0</v>
      </c>
      <c r="N9" s="143">
        <v>0</v>
      </c>
      <c r="O9" s="143">
        <v>0</v>
      </c>
      <c r="P9" s="145">
        <v>0</v>
      </c>
      <c r="Q9" s="145">
        <v>0</v>
      </c>
      <c r="R9" s="285">
        <v>0</v>
      </c>
      <c r="S9" s="145">
        <v>6.8000000000000005E-2</v>
      </c>
      <c r="T9" s="144">
        <v>977.31799999999998</v>
      </c>
      <c r="U9" s="145">
        <v>106.82299999999999</v>
      </c>
      <c r="V9" s="145">
        <v>389.73200000000003</v>
      </c>
      <c r="W9" s="145">
        <v>5897.8559999999998</v>
      </c>
      <c r="X9" s="145">
        <v>0</v>
      </c>
      <c r="Y9" s="145">
        <v>3140.145</v>
      </c>
      <c r="Z9" s="285">
        <v>692.505</v>
      </c>
      <c r="AA9" s="144">
        <v>0</v>
      </c>
      <c r="AB9" s="143">
        <v>0</v>
      </c>
      <c r="AC9" s="142">
        <v>3140.145</v>
      </c>
      <c r="AD9" s="143">
        <v>14345.73</v>
      </c>
      <c r="AE9" s="141">
        <v>1</v>
      </c>
    </row>
    <row r="10" spans="1:31" ht="12" customHeight="1">
      <c r="A10" s="524"/>
      <c r="B10" s="525"/>
      <c r="C10" s="530" t="s">
        <v>15</v>
      </c>
      <c r="D10" s="531"/>
      <c r="E10" s="168">
        <v>2</v>
      </c>
      <c r="F10" s="150">
        <v>914.93399999999997</v>
      </c>
      <c r="G10" s="149">
        <v>0</v>
      </c>
      <c r="H10" s="150">
        <v>0</v>
      </c>
      <c r="I10" s="150">
        <v>13.134</v>
      </c>
      <c r="J10" s="150">
        <v>8.51</v>
      </c>
      <c r="K10" s="148">
        <v>6</v>
      </c>
      <c r="L10" s="150">
        <v>472.6</v>
      </c>
      <c r="M10" s="150">
        <v>793.00900000000001</v>
      </c>
      <c r="N10" s="150">
        <v>425.7</v>
      </c>
      <c r="O10" s="150">
        <v>412.73099999999999</v>
      </c>
      <c r="P10" s="152">
        <v>2.758</v>
      </c>
      <c r="Q10" s="152">
        <v>0.6</v>
      </c>
      <c r="R10" s="153">
        <v>30.405999999999999</v>
      </c>
      <c r="S10" s="152">
        <v>29395.313999999998</v>
      </c>
      <c r="T10" s="151">
        <v>0</v>
      </c>
      <c r="U10" s="152">
        <v>0</v>
      </c>
      <c r="V10" s="152">
        <v>0</v>
      </c>
      <c r="W10" s="152">
        <v>0</v>
      </c>
      <c r="X10" s="152">
        <v>2765.125</v>
      </c>
      <c r="Y10" s="152">
        <v>0</v>
      </c>
      <c r="Z10" s="153">
        <v>0</v>
      </c>
      <c r="AA10" s="151">
        <v>7156.19</v>
      </c>
      <c r="AB10" s="150">
        <v>0</v>
      </c>
      <c r="AC10" s="149">
        <v>0</v>
      </c>
      <c r="AD10" s="150">
        <v>249649.95699999999</v>
      </c>
      <c r="AE10" s="147">
        <v>2</v>
      </c>
    </row>
    <row r="11" spans="1:31" ht="12" customHeight="1">
      <c r="A11" s="524"/>
      <c r="B11" s="525"/>
      <c r="C11" s="532" t="s">
        <v>16</v>
      </c>
      <c r="D11" s="533"/>
      <c r="E11" s="169">
        <v>3</v>
      </c>
      <c r="F11" s="150">
        <v>0</v>
      </c>
      <c r="G11" s="149">
        <v>0</v>
      </c>
      <c r="H11" s="150">
        <v>0</v>
      </c>
      <c r="I11" s="150">
        <v>0</v>
      </c>
      <c r="J11" s="150">
        <v>0</v>
      </c>
      <c r="K11" s="148">
        <v>0</v>
      </c>
      <c r="L11" s="150">
        <v>0</v>
      </c>
      <c r="M11" s="150">
        <v>0</v>
      </c>
      <c r="N11" s="150">
        <v>0</v>
      </c>
      <c r="O11" s="150">
        <v>0</v>
      </c>
      <c r="P11" s="152">
        <v>0.36299999999999999</v>
      </c>
      <c r="Q11" s="152">
        <v>0</v>
      </c>
      <c r="R11" s="153">
        <v>0.33900000000000002</v>
      </c>
      <c r="S11" s="152">
        <v>0</v>
      </c>
      <c r="T11" s="151">
        <v>0</v>
      </c>
      <c r="U11" s="152">
        <v>0</v>
      </c>
      <c r="V11" s="152">
        <v>0</v>
      </c>
      <c r="W11" s="152">
        <v>29.498999999999999</v>
      </c>
      <c r="X11" s="152">
        <v>0</v>
      </c>
      <c r="Y11" s="152">
        <v>0</v>
      </c>
      <c r="Z11" s="153">
        <v>0</v>
      </c>
      <c r="AA11" s="151">
        <v>0</v>
      </c>
      <c r="AB11" s="150">
        <v>0</v>
      </c>
      <c r="AC11" s="149">
        <v>0</v>
      </c>
      <c r="AD11" s="150">
        <v>59.744999999999997</v>
      </c>
      <c r="AE11" s="154">
        <v>3</v>
      </c>
    </row>
    <row r="12" spans="1:31" ht="12" customHeight="1">
      <c r="A12" s="524"/>
      <c r="B12" s="525"/>
      <c r="C12" s="534" t="s">
        <v>17</v>
      </c>
      <c r="D12" s="535"/>
      <c r="E12" s="170">
        <v>4</v>
      </c>
      <c r="F12" s="143">
        <v>914.93399999999997</v>
      </c>
      <c r="G12" s="142">
        <v>0</v>
      </c>
      <c r="H12" s="143">
        <v>0</v>
      </c>
      <c r="I12" s="143">
        <v>13.134</v>
      </c>
      <c r="J12" s="143">
        <v>8.51</v>
      </c>
      <c r="K12" s="286">
        <v>6</v>
      </c>
      <c r="L12" s="143">
        <v>472.6</v>
      </c>
      <c r="M12" s="143">
        <v>793.00900000000001</v>
      </c>
      <c r="N12" s="164">
        <v>425.7</v>
      </c>
      <c r="O12" s="143">
        <v>412.73099999999999</v>
      </c>
      <c r="P12" s="145">
        <v>3.1219999999999999</v>
      </c>
      <c r="Q12" s="145">
        <v>0.6</v>
      </c>
      <c r="R12" s="285">
        <v>30.745000000000001</v>
      </c>
      <c r="S12" s="145">
        <v>29395.382000000001</v>
      </c>
      <c r="T12" s="144">
        <v>977.31799999999998</v>
      </c>
      <c r="U12" s="145">
        <v>106.82299999999999</v>
      </c>
      <c r="V12" s="145">
        <v>389.73200000000003</v>
      </c>
      <c r="W12" s="145">
        <v>5927.3549999999996</v>
      </c>
      <c r="X12" s="145">
        <v>2765.125</v>
      </c>
      <c r="Y12" s="145">
        <v>3140.145</v>
      </c>
      <c r="Z12" s="285">
        <v>692.505</v>
      </c>
      <c r="AA12" s="144">
        <v>7156.19</v>
      </c>
      <c r="AB12" s="143">
        <v>0</v>
      </c>
      <c r="AC12" s="142">
        <v>3140.145</v>
      </c>
      <c r="AD12" s="143">
        <v>264055.43199999997</v>
      </c>
      <c r="AE12" s="155">
        <v>4</v>
      </c>
    </row>
    <row r="13" spans="1:31" ht="12" customHeight="1">
      <c r="A13" s="524"/>
      <c r="B13" s="525"/>
      <c r="C13" s="528" t="s">
        <v>18</v>
      </c>
      <c r="D13" s="529"/>
      <c r="E13" s="167">
        <v>5</v>
      </c>
      <c r="F13" s="143">
        <v>0</v>
      </c>
      <c r="G13" s="142">
        <v>0</v>
      </c>
      <c r="H13" s="143">
        <v>0</v>
      </c>
      <c r="I13" s="143">
        <v>0</v>
      </c>
      <c r="J13" s="143">
        <v>0</v>
      </c>
      <c r="K13" s="286">
        <v>0</v>
      </c>
      <c r="L13" s="143">
        <v>0</v>
      </c>
      <c r="M13" s="143">
        <v>0</v>
      </c>
      <c r="N13" s="143">
        <v>0</v>
      </c>
      <c r="O13" s="143">
        <v>0</v>
      </c>
      <c r="P13" s="145">
        <v>0</v>
      </c>
      <c r="Q13" s="145">
        <v>0</v>
      </c>
      <c r="R13" s="285">
        <v>0</v>
      </c>
      <c r="S13" s="145">
        <v>0</v>
      </c>
      <c r="T13" s="144">
        <v>0</v>
      </c>
      <c r="U13" s="145">
        <v>0</v>
      </c>
      <c r="V13" s="145">
        <v>0</v>
      </c>
      <c r="W13" s="145">
        <v>0</v>
      </c>
      <c r="X13" s="145">
        <v>0</v>
      </c>
      <c r="Y13" s="145">
        <v>0</v>
      </c>
      <c r="Z13" s="285">
        <v>0</v>
      </c>
      <c r="AA13" s="144">
        <v>0</v>
      </c>
      <c r="AB13" s="143">
        <v>0</v>
      </c>
      <c r="AC13" s="142">
        <v>0</v>
      </c>
      <c r="AD13" s="143">
        <v>0</v>
      </c>
      <c r="AE13" s="141">
        <v>5</v>
      </c>
    </row>
    <row r="14" spans="1:31" ht="12" customHeight="1">
      <c r="A14" s="524"/>
      <c r="B14" s="525"/>
      <c r="C14" s="532" t="s">
        <v>19</v>
      </c>
      <c r="D14" s="533"/>
      <c r="E14" s="169">
        <v>6</v>
      </c>
      <c r="F14" s="150">
        <v>91.623999999999995</v>
      </c>
      <c r="G14" s="149">
        <v>0</v>
      </c>
      <c r="H14" s="150">
        <v>0</v>
      </c>
      <c r="I14" s="150">
        <v>0</v>
      </c>
      <c r="J14" s="150">
        <v>2.1999999999999999E-2</v>
      </c>
      <c r="K14" s="148">
        <v>0</v>
      </c>
      <c r="L14" s="150">
        <v>0</v>
      </c>
      <c r="M14" s="150">
        <v>0</v>
      </c>
      <c r="N14" s="163">
        <v>0</v>
      </c>
      <c r="O14" s="150">
        <v>2.444</v>
      </c>
      <c r="P14" s="152">
        <v>0</v>
      </c>
      <c r="Q14" s="152">
        <v>0</v>
      </c>
      <c r="R14" s="153">
        <v>0</v>
      </c>
      <c r="S14" s="152">
        <v>0</v>
      </c>
      <c r="T14" s="151">
        <v>0</v>
      </c>
      <c r="U14" s="152">
        <v>0</v>
      </c>
      <c r="V14" s="152">
        <v>0</v>
      </c>
      <c r="W14" s="152">
        <v>0</v>
      </c>
      <c r="X14" s="152">
        <v>0</v>
      </c>
      <c r="Y14" s="152">
        <v>0</v>
      </c>
      <c r="Z14" s="153">
        <v>0</v>
      </c>
      <c r="AA14" s="151">
        <v>0</v>
      </c>
      <c r="AB14" s="150">
        <v>0</v>
      </c>
      <c r="AC14" s="149">
        <v>0</v>
      </c>
      <c r="AD14" s="150">
        <v>2283.913</v>
      </c>
      <c r="AE14" s="154">
        <v>6</v>
      </c>
    </row>
    <row r="15" spans="1:31" ht="12" customHeight="1">
      <c r="A15" s="526"/>
      <c r="B15" s="527"/>
      <c r="C15" s="543" t="s">
        <v>20</v>
      </c>
      <c r="D15" s="544"/>
      <c r="E15" s="212">
        <v>7</v>
      </c>
      <c r="F15" s="219">
        <v>823.31</v>
      </c>
      <c r="G15" s="218">
        <v>0</v>
      </c>
      <c r="H15" s="219">
        <v>0</v>
      </c>
      <c r="I15" s="219">
        <v>13.134</v>
      </c>
      <c r="J15" s="219">
        <v>8.4879999999999995</v>
      </c>
      <c r="K15" s="217">
        <v>6</v>
      </c>
      <c r="L15" s="219">
        <v>472.6</v>
      </c>
      <c r="M15" s="219">
        <v>793.00900000000001</v>
      </c>
      <c r="N15" s="215">
        <v>425.7</v>
      </c>
      <c r="O15" s="219">
        <v>410.28699999999998</v>
      </c>
      <c r="P15" s="219">
        <v>3.1219999999999999</v>
      </c>
      <c r="Q15" s="219">
        <v>0.6</v>
      </c>
      <c r="R15" s="218">
        <v>30.745000000000001</v>
      </c>
      <c r="S15" s="219">
        <v>29395.382000000001</v>
      </c>
      <c r="T15" s="217">
        <v>977.31799999999998</v>
      </c>
      <c r="U15" s="219">
        <v>106.82299999999999</v>
      </c>
      <c r="V15" s="219">
        <v>389.73200000000003</v>
      </c>
      <c r="W15" s="219">
        <v>5927.3549999999996</v>
      </c>
      <c r="X15" s="219">
        <v>2765.125</v>
      </c>
      <c r="Y15" s="219">
        <v>3140.145</v>
      </c>
      <c r="Z15" s="218">
        <v>692.505</v>
      </c>
      <c r="AA15" s="217">
        <v>7156.19</v>
      </c>
      <c r="AB15" s="219">
        <v>0</v>
      </c>
      <c r="AC15" s="218">
        <v>3140.145</v>
      </c>
      <c r="AD15" s="219">
        <v>261771.519</v>
      </c>
      <c r="AE15" s="212">
        <v>7</v>
      </c>
    </row>
    <row r="16" spans="1:31" ht="12" customHeight="1">
      <c r="A16" s="503" t="s">
        <v>21</v>
      </c>
      <c r="B16" s="538" t="s">
        <v>22</v>
      </c>
      <c r="C16" s="528" t="s">
        <v>360</v>
      </c>
      <c r="D16" s="529"/>
      <c r="E16" s="167">
        <v>8</v>
      </c>
      <c r="F16" s="143">
        <v>324.702</v>
      </c>
      <c r="G16" s="142">
        <v>0</v>
      </c>
      <c r="H16" s="143">
        <v>0</v>
      </c>
      <c r="I16" s="143">
        <v>0</v>
      </c>
      <c r="J16" s="143">
        <v>0</v>
      </c>
      <c r="K16" s="286">
        <v>0</v>
      </c>
      <c r="L16" s="143">
        <v>0</v>
      </c>
      <c r="M16" s="143">
        <v>0</v>
      </c>
      <c r="N16" s="143">
        <v>0</v>
      </c>
      <c r="O16" s="143">
        <v>1.321</v>
      </c>
      <c r="P16" s="145">
        <v>1.869</v>
      </c>
      <c r="Q16" s="145">
        <v>0</v>
      </c>
      <c r="R16" s="285">
        <v>0</v>
      </c>
      <c r="S16" s="145">
        <v>1500.2819999999999</v>
      </c>
      <c r="T16" s="144">
        <v>10</v>
      </c>
      <c r="U16" s="145">
        <v>0</v>
      </c>
      <c r="V16" s="145">
        <v>0</v>
      </c>
      <c r="W16" s="145">
        <v>1093.0989999999999</v>
      </c>
      <c r="X16" s="145">
        <v>0</v>
      </c>
      <c r="Y16" s="145">
        <v>0</v>
      </c>
      <c r="Z16" s="285">
        <v>0</v>
      </c>
      <c r="AA16" s="144">
        <v>0</v>
      </c>
      <c r="AB16" s="143">
        <v>10.537000000000001</v>
      </c>
      <c r="AC16" s="142">
        <v>0</v>
      </c>
      <c r="AD16" s="143">
        <v>14809.902</v>
      </c>
      <c r="AE16" s="141">
        <v>8</v>
      </c>
    </row>
    <row r="17" spans="1:31" ht="12" customHeight="1">
      <c r="A17" s="536"/>
      <c r="B17" s="539"/>
      <c r="C17" s="530" t="s">
        <v>301</v>
      </c>
      <c r="D17" s="531"/>
      <c r="E17" s="168">
        <v>9</v>
      </c>
      <c r="F17" s="150">
        <v>488.70800000000003</v>
      </c>
      <c r="G17" s="149">
        <v>0</v>
      </c>
      <c r="H17" s="150">
        <v>0</v>
      </c>
      <c r="I17" s="150">
        <v>0</v>
      </c>
      <c r="J17" s="150">
        <v>0</v>
      </c>
      <c r="K17" s="148">
        <v>0</v>
      </c>
      <c r="L17" s="150">
        <v>0</v>
      </c>
      <c r="M17" s="150">
        <v>0</v>
      </c>
      <c r="N17" s="150">
        <v>0</v>
      </c>
      <c r="O17" s="150">
        <v>1.5409999999999999</v>
      </c>
      <c r="P17" s="150">
        <v>1.2130000000000001</v>
      </c>
      <c r="Q17" s="150">
        <v>0</v>
      </c>
      <c r="R17" s="149">
        <v>0</v>
      </c>
      <c r="S17" s="150">
        <v>9635.768</v>
      </c>
      <c r="T17" s="148">
        <v>459.34</v>
      </c>
      <c r="U17" s="150">
        <v>0</v>
      </c>
      <c r="V17" s="150">
        <v>0</v>
      </c>
      <c r="W17" s="150">
        <v>2831.6680000000001</v>
      </c>
      <c r="X17" s="150">
        <v>0</v>
      </c>
      <c r="Y17" s="150">
        <v>0</v>
      </c>
      <c r="Z17" s="149">
        <v>0</v>
      </c>
      <c r="AA17" s="148">
        <v>0</v>
      </c>
      <c r="AB17" s="150">
        <v>1888.748</v>
      </c>
      <c r="AC17" s="149">
        <v>0</v>
      </c>
      <c r="AD17" s="150">
        <v>52216.627999999997</v>
      </c>
      <c r="AE17" s="147">
        <v>9</v>
      </c>
    </row>
    <row r="18" spans="1:31" ht="12" customHeight="1">
      <c r="A18" s="536"/>
      <c r="B18" s="539"/>
      <c r="C18" s="541" t="s">
        <v>244</v>
      </c>
      <c r="D18" s="542"/>
      <c r="E18" s="168">
        <v>10</v>
      </c>
      <c r="F18" s="150">
        <v>0</v>
      </c>
      <c r="G18" s="149">
        <v>0</v>
      </c>
      <c r="H18" s="150">
        <v>0</v>
      </c>
      <c r="I18" s="150">
        <v>0</v>
      </c>
      <c r="J18" s="150">
        <v>0</v>
      </c>
      <c r="K18" s="148">
        <v>0</v>
      </c>
      <c r="L18" s="150">
        <v>0</v>
      </c>
      <c r="M18" s="150">
        <v>0</v>
      </c>
      <c r="N18" s="150">
        <v>0</v>
      </c>
      <c r="O18" s="150">
        <v>0</v>
      </c>
      <c r="P18" s="152">
        <v>0</v>
      </c>
      <c r="Q18" s="152">
        <v>0</v>
      </c>
      <c r="R18" s="153">
        <v>0</v>
      </c>
      <c r="S18" s="152">
        <v>153.863</v>
      </c>
      <c r="T18" s="151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3">
        <v>0</v>
      </c>
      <c r="AA18" s="151">
        <v>0</v>
      </c>
      <c r="AB18" s="150">
        <v>0</v>
      </c>
      <c r="AC18" s="149">
        <v>0</v>
      </c>
      <c r="AD18" s="150">
        <v>553.90800000000002</v>
      </c>
      <c r="AE18" s="147">
        <v>10</v>
      </c>
    </row>
    <row r="19" spans="1:31" ht="12" customHeight="1">
      <c r="A19" s="536"/>
      <c r="B19" s="539"/>
      <c r="C19" s="530" t="s">
        <v>23</v>
      </c>
      <c r="D19" s="531"/>
      <c r="E19" s="168">
        <v>11</v>
      </c>
      <c r="F19" s="150">
        <v>0</v>
      </c>
      <c r="G19" s="149">
        <v>0</v>
      </c>
      <c r="H19" s="150">
        <v>0</v>
      </c>
      <c r="I19" s="150">
        <v>0</v>
      </c>
      <c r="J19" s="150">
        <v>0</v>
      </c>
      <c r="K19" s="148">
        <v>0</v>
      </c>
      <c r="L19" s="150">
        <v>0</v>
      </c>
      <c r="M19" s="150">
        <v>0</v>
      </c>
      <c r="N19" s="150">
        <v>0</v>
      </c>
      <c r="O19" s="150">
        <v>0</v>
      </c>
      <c r="P19" s="152">
        <v>0</v>
      </c>
      <c r="Q19" s="152">
        <v>0</v>
      </c>
      <c r="R19" s="153">
        <v>0</v>
      </c>
      <c r="S19" s="152">
        <v>0</v>
      </c>
      <c r="T19" s="151">
        <v>507.97800000000001</v>
      </c>
      <c r="U19" s="152">
        <v>106.82299999999999</v>
      </c>
      <c r="V19" s="152">
        <v>281.73200000000003</v>
      </c>
      <c r="W19" s="152">
        <v>939.18299999999999</v>
      </c>
      <c r="X19" s="152">
        <v>0</v>
      </c>
      <c r="Y19" s="152">
        <v>0</v>
      </c>
      <c r="Z19" s="153">
        <v>0</v>
      </c>
      <c r="AA19" s="151">
        <v>0</v>
      </c>
      <c r="AB19" s="150">
        <v>0</v>
      </c>
      <c r="AC19" s="149">
        <v>0</v>
      </c>
      <c r="AD19" s="150">
        <v>1835.7159999999999</v>
      </c>
      <c r="AE19" s="147">
        <v>11</v>
      </c>
    </row>
    <row r="20" spans="1:31" ht="12" customHeight="1">
      <c r="A20" s="536"/>
      <c r="B20" s="539"/>
      <c r="C20" s="530" t="s">
        <v>139</v>
      </c>
      <c r="D20" s="531"/>
      <c r="E20" s="168">
        <v>12</v>
      </c>
      <c r="F20" s="150">
        <v>9.9</v>
      </c>
      <c r="G20" s="149">
        <v>0</v>
      </c>
      <c r="H20" s="150">
        <v>0</v>
      </c>
      <c r="I20" s="150">
        <v>0</v>
      </c>
      <c r="J20" s="150">
        <v>0</v>
      </c>
      <c r="K20" s="148">
        <v>0</v>
      </c>
      <c r="L20" s="150">
        <v>0</v>
      </c>
      <c r="M20" s="150">
        <v>0</v>
      </c>
      <c r="N20" s="150">
        <v>0</v>
      </c>
      <c r="O20" s="150">
        <v>3.7189999999999999</v>
      </c>
      <c r="P20" s="152">
        <v>0</v>
      </c>
      <c r="Q20" s="152">
        <v>0</v>
      </c>
      <c r="R20" s="153">
        <v>0</v>
      </c>
      <c r="S20" s="152">
        <v>4137.4539999999997</v>
      </c>
      <c r="T20" s="151">
        <v>0</v>
      </c>
      <c r="U20" s="152">
        <v>0</v>
      </c>
      <c r="V20" s="152">
        <v>0</v>
      </c>
      <c r="W20" s="152">
        <v>199.523</v>
      </c>
      <c r="X20" s="152">
        <v>0</v>
      </c>
      <c r="Y20" s="152">
        <v>3140.145</v>
      </c>
      <c r="Z20" s="153">
        <v>0</v>
      </c>
      <c r="AA20" s="151">
        <v>0</v>
      </c>
      <c r="AB20" s="150">
        <v>1368.5319999999999</v>
      </c>
      <c r="AC20" s="149">
        <v>3140.145</v>
      </c>
      <c r="AD20" s="150">
        <v>23249.881000000001</v>
      </c>
      <c r="AE20" s="147">
        <v>12</v>
      </c>
    </row>
    <row r="21" spans="1:31" ht="12" customHeight="1">
      <c r="A21" s="536"/>
      <c r="B21" s="539"/>
      <c r="C21" s="532" t="s">
        <v>24</v>
      </c>
      <c r="D21" s="533"/>
      <c r="E21" s="171">
        <v>13</v>
      </c>
      <c r="F21" s="150">
        <v>0</v>
      </c>
      <c r="G21" s="149">
        <v>0</v>
      </c>
      <c r="H21" s="150">
        <v>0</v>
      </c>
      <c r="I21" s="150">
        <v>0</v>
      </c>
      <c r="J21" s="150">
        <v>0</v>
      </c>
      <c r="K21" s="148">
        <v>0</v>
      </c>
      <c r="L21" s="150">
        <v>0</v>
      </c>
      <c r="M21" s="150">
        <v>0</v>
      </c>
      <c r="N21" s="163">
        <v>0</v>
      </c>
      <c r="O21" s="150">
        <v>0</v>
      </c>
      <c r="P21" s="152">
        <v>0</v>
      </c>
      <c r="Q21" s="152">
        <v>0</v>
      </c>
      <c r="R21" s="153">
        <v>0</v>
      </c>
      <c r="S21" s="152">
        <v>374.92099999999999</v>
      </c>
      <c r="T21" s="151">
        <v>0</v>
      </c>
      <c r="U21" s="152">
        <v>0</v>
      </c>
      <c r="V21" s="152">
        <v>0</v>
      </c>
      <c r="W21" s="152">
        <v>0</v>
      </c>
      <c r="X21" s="152">
        <v>0</v>
      </c>
      <c r="Y21" s="152">
        <v>0</v>
      </c>
      <c r="Z21" s="153">
        <v>0</v>
      </c>
      <c r="AA21" s="151">
        <v>0</v>
      </c>
      <c r="AB21" s="150">
        <v>0</v>
      </c>
      <c r="AC21" s="149">
        <v>0</v>
      </c>
      <c r="AD21" s="150">
        <v>1350.675</v>
      </c>
      <c r="AE21" s="165">
        <v>13</v>
      </c>
    </row>
    <row r="22" spans="1:31" ht="12" customHeight="1">
      <c r="A22" s="536"/>
      <c r="B22" s="540"/>
      <c r="C22" s="543" t="s">
        <v>25</v>
      </c>
      <c r="D22" s="544"/>
      <c r="E22" s="212">
        <v>14</v>
      </c>
      <c r="F22" s="219">
        <v>823.31</v>
      </c>
      <c r="G22" s="218">
        <v>0</v>
      </c>
      <c r="H22" s="219">
        <v>0</v>
      </c>
      <c r="I22" s="219">
        <v>0</v>
      </c>
      <c r="J22" s="219">
        <v>0</v>
      </c>
      <c r="K22" s="217">
        <v>0</v>
      </c>
      <c r="L22" s="219">
        <v>0</v>
      </c>
      <c r="M22" s="219">
        <v>0</v>
      </c>
      <c r="N22" s="215">
        <v>0</v>
      </c>
      <c r="O22" s="219">
        <v>6.5810000000000004</v>
      </c>
      <c r="P22" s="219">
        <v>3.0819999999999999</v>
      </c>
      <c r="Q22" s="219">
        <v>0</v>
      </c>
      <c r="R22" s="218">
        <v>0</v>
      </c>
      <c r="S22" s="219">
        <v>15802.287</v>
      </c>
      <c r="T22" s="217">
        <v>977.31799999999998</v>
      </c>
      <c r="U22" s="219">
        <v>106.82299999999999</v>
      </c>
      <c r="V22" s="219">
        <v>281.73200000000003</v>
      </c>
      <c r="W22" s="219">
        <v>5063.473</v>
      </c>
      <c r="X22" s="219">
        <v>0</v>
      </c>
      <c r="Y22" s="219">
        <v>3140.145</v>
      </c>
      <c r="Z22" s="218">
        <v>0</v>
      </c>
      <c r="AA22" s="217">
        <v>0</v>
      </c>
      <c r="AB22" s="219">
        <v>3267.817</v>
      </c>
      <c r="AC22" s="218">
        <v>3140.145</v>
      </c>
      <c r="AD22" s="219">
        <v>94016.71</v>
      </c>
      <c r="AE22" s="212">
        <v>14</v>
      </c>
    </row>
    <row r="23" spans="1:31" ht="12" customHeight="1">
      <c r="A23" s="536"/>
      <c r="B23" s="538" t="s">
        <v>26</v>
      </c>
      <c r="C23" s="528" t="s">
        <v>360</v>
      </c>
      <c r="D23" s="529"/>
      <c r="E23" s="167">
        <v>15</v>
      </c>
      <c r="F23" s="143">
        <v>0</v>
      </c>
      <c r="G23" s="142">
        <v>0</v>
      </c>
      <c r="H23" s="143">
        <v>0</v>
      </c>
      <c r="I23" s="143">
        <v>0</v>
      </c>
      <c r="J23" s="143">
        <v>0</v>
      </c>
      <c r="K23" s="286">
        <v>0</v>
      </c>
      <c r="L23" s="143">
        <v>0</v>
      </c>
      <c r="M23" s="143">
        <v>0</v>
      </c>
      <c r="N23" s="143">
        <v>0</v>
      </c>
      <c r="O23" s="143">
        <v>0</v>
      </c>
      <c r="P23" s="145">
        <v>0</v>
      </c>
      <c r="Q23" s="145">
        <v>0</v>
      </c>
      <c r="R23" s="285">
        <v>0</v>
      </c>
      <c r="S23" s="145">
        <v>0</v>
      </c>
      <c r="T23" s="144">
        <v>0</v>
      </c>
      <c r="U23" s="145">
        <v>0</v>
      </c>
      <c r="V23" s="145">
        <v>0</v>
      </c>
      <c r="W23" s="145">
        <v>0</v>
      </c>
      <c r="X23" s="145">
        <v>0</v>
      </c>
      <c r="Y23" s="145">
        <v>0</v>
      </c>
      <c r="Z23" s="285">
        <v>0</v>
      </c>
      <c r="AA23" s="144">
        <v>1736.617</v>
      </c>
      <c r="AB23" s="143">
        <v>0</v>
      </c>
      <c r="AC23" s="142">
        <v>0</v>
      </c>
      <c r="AD23" s="143">
        <v>6251.8209999999999</v>
      </c>
      <c r="AE23" s="141">
        <v>15</v>
      </c>
    </row>
    <row r="24" spans="1:31" ht="12" customHeight="1">
      <c r="A24" s="536"/>
      <c r="B24" s="539"/>
      <c r="C24" s="530" t="s">
        <v>301</v>
      </c>
      <c r="D24" s="531"/>
      <c r="E24" s="168">
        <v>16</v>
      </c>
      <c r="F24" s="150">
        <v>0</v>
      </c>
      <c r="G24" s="150">
        <v>0</v>
      </c>
      <c r="H24" s="148">
        <v>0</v>
      </c>
      <c r="I24" s="150">
        <v>0</v>
      </c>
      <c r="J24" s="150">
        <v>0</v>
      </c>
      <c r="K24" s="148">
        <v>0</v>
      </c>
      <c r="L24" s="150">
        <v>0</v>
      </c>
      <c r="M24" s="150">
        <v>0</v>
      </c>
      <c r="N24" s="150">
        <v>0</v>
      </c>
      <c r="O24" s="150">
        <v>0</v>
      </c>
      <c r="P24" s="150">
        <v>0</v>
      </c>
      <c r="Q24" s="150">
        <v>0</v>
      </c>
      <c r="R24" s="149">
        <v>0</v>
      </c>
      <c r="S24" s="150">
        <v>0</v>
      </c>
      <c r="T24" s="148">
        <v>0</v>
      </c>
      <c r="U24" s="150">
        <v>0</v>
      </c>
      <c r="V24" s="150">
        <v>0</v>
      </c>
      <c r="W24" s="150">
        <v>0</v>
      </c>
      <c r="X24" s="150">
        <v>0</v>
      </c>
      <c r="Y24" s="150">
        <v>0</v>
      </c>
      <c r="Z24" s="149">
        <v>0</v>
      </c>
      <c r="AA24" s="148">
        <v>4273.5730000000003</v>
      </c>
      <c r="AB24" s="150">
        <v>27809.956999999999</v>
      </c>
      <c r="AC24" s="149">
        <v>0</v>
      </c>
      <c r="AD24" s="148">
        <v>43194.82</v>
      </c>
      <c r="AE24" s="147">
        <v>16</v>
      </c>
    </row>
    <row r="25" spans="1:31" ht="12" customHeight="1">
      <c r="A25" s="536"/>
      <c r="B25" s="539"/>
      <c r="C25" s="541" t="s">
        <v>244</v>
      </c>
      <c r="D25" s="542"/>
      <c r="E25" s="168">
        <v>17</v>
      </c>
      <c r="F25" s="150">
        <v>0</v>
      </c>
      <c r="G25" s="150">
        <v>0</v>
      </c>
      <c r="H25" s="148">
        <v>0</v>
      </c>
      <c r="I25" s="150">
        <v>0</v>
      </c>
      <c r="J25" s="150">
        <v>0</v>
      </c>
      <c r="K25" s="148">
        <v>0</v>
      </c>
      <c r="L25" s="150">
        <v>0</v>
      </c>
      <c r="M25" s="150">
        <v>0</v>
      </c>
      <c r="N25" s="150">
        <v>0</v>
      </c>
      <c r="O25" s="150">
        <v>0</v>
      </c>
      <c r="P25" s="150">
        <v>0</v>
      </c>
      <c r="Q25" s="150">
        <v>0</v>
      </c>
      <c r="R25" s="149">
        <v>0</v>
      </c>
      <c r="S25" s="150">
        <v>0</v>
      </c>
      <c r="T25" s="148">
        <v>0</v>
      </c>
      <c r="U25" s="150">
        <v>0</v>
      </c>
      <c r="V25" s="150">
        <v>0</v>
      </c>
      <c r="W25" s="150">
        <v>0</v>
      </c>
      <c r="X25" s="150">
        <v>0</v>
      </c>
      <c r="Y25" s="150">
        <v>0</v>
      </c>
      <c r="Z25" s="149">
        <v>0</v>
      </c>
      <c r="AA25" s="148">
        <v>93.355000000000004</v>
      </c>
      <c r="AB25" s="150">
        <v>0</v>
      </c>
      <c r="AC25" s="149">
        <v>0</v>
      </c>
      <c r="AD25" s="150">
        <v>336.07799999999997</v>
      </c>
      <c r="AE25" s="147">
        <v>17</v>
      </c>
    </row>
    <row r="26" spans="1:31" ht="12" customHeight="1">
      <c r="A26" s="536"/>
      <c r="B26" s="539"/>
      <c r="C26" s="530" t="s">
        <v>23</v>
      </c>
      <c r="D26" s="531"/>
      <c r="E26" s="168">
        <v>18</v>
      </c>
      <c r="F26" s="150">
        <v>0</v>
      </c>
      <c r="G26" s="149">
        <v>0</v>
      </c>
      <c r="H26" s="150">
        <v>0</v>
      </c>
      <c r="I26" s="150">
        <v>0</v>
      </c>
      <c r="J26" s="150">
        <v>0</v>
      </c>
      <c r="K26" s="148">
        <v>0</v>
      </c>
      <c r="L26" s="150">
        <v>0</v>
      </c>
      <c r="M26" s="150">
        <v>0</v>
      </c>
      <c r="N26" s="150">
        <v>0</v>
      </c>
      <c r="O26" s="150">
        <v>0</v>
      </c>
      <c r="P26" s="152">
        <v>0</v>
      </c>
      <c r="Q26" s="152">
        <v>0</v>
      </c>
      <c r="R26" s="153">
        <v>0</v>
      </c>
      <c r="S26" s="152">
        <v>0</v>
      </c>
      <c r="T26" s="151">
        <v>0</v>
      </c>
      <c r="U26" s="152">
        <v>0</v>
      </c>
      <c r="V26" s="152">
        <v>0</v>
      </c>
      <c r="W26" s="152">
        <v>0</v>
      </c>
      <c r="X26" s="152">
        <v>0</v>
      </c>
      <c r="Y26" s="152">
        <v>0</v>
      </c>
      <c r="Z26" s="153">
        <v>0</v>
      </c>
      <c r="AA26" s="151">
        <v>164.143</v>
      </c>
      <c r="AB26" s="150">
        <v>67.043000000000006</v>
      </c>
      <c r="AC26" s="149">
        <v>0</v>
      </c>
      <c r="AD26" s="150">
        <v>657.95699999999999</v>
      </c>
      <c r="AE26" s="147">
        <v>18</v>
      </c>
    </row>
    <row r="27" spans="1:31" ht="12" customHeight="1">
      <c r="A27" s="536"/>
      <c r="B27" s="539"/>
      <c r="C27" s="530" t="s">
        <v>139</v>
      </c>
      <c r="D27" s="531"/>
      <c r="E27" s="168">
        <v>19</v>
      </c>
      <c r="F27" s="150">
        <v>0</v>
      </c>
      <c r="G27" s="149">
        <v>0</v>
      </c>
      <c r="H27" s="150">
        <v>0</v>
      </c>
      <c r="I27" s="150">
        <v>0</v>
      </c>
      <c r="J27" s="150">
        <v>0</v>
      </c>
      <c r="K27" s="148">
        <v>0</v>
      </c>
      <c r="L27" s="150">
        <v>0</v>
      </c>
      <c r="M27" s="150">
        <v>0</v>
      </c>
      <c r="N27" s="150">
        <v>0</v>
      </c>
      <c r="O27" s="150">
        <v>0</v>
      </c>
      <c r="P27" s="152">
        <v>0</v>
      </c>
      <c r="Q27" s="152">
        <v>0</v>
      </c>
      <c r="R27" s="153">
        <v>0</v>
      </c>
      <c r="S27" s="152">
        <v>0</v>
      </c>
      <c r="T27" s="151">
        <v>0</v>
      </c>
      <c r="U27" s="152">
        <v>0</v>
      </c>
      <c r="V27" s="152">
        <v>0</v>
      </c>
      <c r="W27" s="152">
        <v>0</v>
      </c>
      <c r="X27" s="152">
        <v>0</v>
      </c>
      <c r="Y27" s="152">
        <v>0</v>
      </c>
      <c r="Z27" s="153">
        <v>0</v>
      </c>
      <c r="AA27" s="151">
        <v>0</v>
      </c>
      <c r="AB27" s="150">
        <v>19528.47</v>
      </c>
      <c r="AC27" s="149">
        <v>0</v>
      </c>
      <c r="AD27" s="150">
        <v>19528.47</v>
      </c>
      <c r="AE27" s="147">
        <v>19</v>
      </c>
    </row>
    <row r="28" spans="1:31" ht="12" customHeight="1">
      <c r="A28" s="536"/>
      <c r="B28" s="539"/>
      <c r="C28" s="532" t="s">
        <v>24</v>
      </c>
      <c r="D28" s="533"/>
      <c r="E28" s="171">
        <v>20</v>
      </c>
      <c r="F28" s="150">
        <v>0</v>
      </c>
      <c r="G28" s="149">
        <v>0</v>
      </c>
      <c r="H28" s="150">
        <v>0</v>
      </c>
      <c r="I28" s="150">
        <v>0</v>
      </c>
      <c r="J28" s="150">
        <v>0</v>
      </c>
      <c r="K28" s="148">
        <v>0</v>
      </c>
      <c r="L28" s="150">
        <v>0</v>
      </c>
      <c r="M28" s="150">
        <v>0</v>
      </c>
      <c r="N28" s="163">
        <v>0</v>
      </c>
      <c r="O28" s="150">
        <v>0</v>
      </c>
      <c r="P28" s="152">
        <v>0</v>
      </c>
      <c r="Q28" s="152">
        <v>0</v>
      </c>
      <c r="R28" s="153">
        <v>0</v>
      </c>
      <c r="S28" s="152">
        <v>0</v>
      </c>
      <c r="T28" s="151">
        <v>0</v>
      </c>
      <c r="U28" s="152">
        <v>0</v>
      </c>
      <c r="V28" s="152">
        <v>0</v>
      </c>
      <c r="W28" s="152">
        <v>0</v>
      </c>
      <c r="X28" s="152">
        <v>0</v>
      </c>
      <c r="Y28" s="152">
        <v>0</v>
      </c>
      <c r="Z28" s="153">
        <v>0</v>
      </c>
      <c r="AA28" s="151">
        <v>107.29</v>
      </c>
      <c r="AB28" s="150">
        <v>0</v>
      </c>
      <c r="AC28" s="149">
        <v>0</v>
      </c>
      <c r="AD28" s="150">
        <v>386.24400000000003</v>
      </c>
      <c r="AE28" s="165">
        <v>20</v>
      </c>
    </row>
    <row r="29" spans="1:31" ht="12" customHeight="1">
      <c r="A29" s="536"/>
      <c r="B29" s="540"/>
      <c r="C29" s="543" t="s">
        <v>27</v>
      </c>
      <c r="D29" s="544"/>
      <c r="E29" s="212">
        <v>21</v>
      </c>
      <c r="F29" s="215">
        <v>0</v>
      </c>
      <c r="G29" s="214">
        <v>0</v>
      </c>
      <c r="H29" s="215">
        <v>0</v>
      </c>
      <c r="I29" s="215">
        <v>0</v>
      </c>
      <c r="J29" s="215">
        <v>0</v>
      </c>
      <c r="K29" s="213">
        <v>0</v>
      </c>
      <c r="L29" s="215">
        <v>0</v>
      </c>
      <c r="M29" s="215">
        <v>0</v>
      </c>
      <c r="N29" s="215">
        <v>0</v>
      </c>
      <c r="O29" s="215">
        <v>0</v>
      </c>
      <c r="P29" s="215">
        <v>0</v>
      </c>
      <c r="Q29" s="215">
        <v>0</v>
      </c>
      <c r="R29" s="214">
        <v>0</v>
      </c>
      <c r="S29" s="215">
        <v>0</v>
      </c>
      <c r="T29" s="213">
        <v>0</v>
      </c>
      <c r="U29" s="215">
        <v>0</v>
      </c>
      <c r="V29" s="215">
        <v>0</v>
      </c>
      <c r="W29" s="215">
        <v>0</v>
      </c>
      <c r="X29" s="215">
        <v>0</v>
      </c>
      <c r="Y29" s="215">
        <v>0</v>
      </c>
      <c r="Z29" s="214">
        <v>0</v>
      </c>
      <c r="AA29" s="213">
        <v>6374.9780000000001</v>
      </c>
      <c r="AB29" s="215">
        <v>47405.47</v>
      </c>
      <c r="AC29" s="214">
        <v>0</v>
      </c>
      <c r="AD29" s="215">
        <v>70355.39</v>
      </c>
      <c r="AE29" s="212">
        <v>21</v>
      </c>
    </row>
    <row r="30" spans="1:31" ht="18" customHeight="1">
      <c r="A30" s="536"/>
      <c r="B30" s="552" t="s">
        <v>28</v>
      </c>
      <c r="C30" s="528" t="s">
        <v>29</v>
      </c>
      <c r="D30" s="529"/>
      <c r="E30" s="167">
        <v>22</v>
      </c>
      <c r="F30" s="143">
        <v>0</v>
      </c>
      <c r="G30" s="142">
        <v>0</v>
      </c>
      <c r="H30" s="143">
        <v>0</v>
      </c>
      <c r="I30" s="143">
        <v>0</v>
      </c>
      <c r="J30" s="143">
        <v>0</v>
      </c>
      <c r="K30" s="286">
        <v>0</v>
      </c>
      <c r="L30" s="143">
        <v>0</v>
      </c>
      <c r="M30" s="143">
        <v>0</v>
      </c>
      <c r="N30" s="143">
        <v>0</v>
      </c>
      <c r="O30" s="143">
        <v>0</v>
      </c>
      <c r="P30" s="145">
        <v>0</v>
      </c>
      <c r="Q30" s="145">
        <v>0</v>
      </c>
      <c r="R30" s="285">
        <v>0</v>
      </c>
      <c r="S30" s="145">
        <v>0</v>
      </c>
      <c r="T30" s="144">
        <v>0</v>
      </c>
      <c r="U30" s="145">
        <v>0</v>
      </c>
      <c r="V30" s="145">
        <v>0</v>
      </c>
      <c r="W30" s="145">
        <v>0</v>
      </c>
      <c r="X30" s="145">
        <v>0</v>
      </c>
      <c r="Y30" s="145">
        <v>0</v>
      </c>
      <c r="Z30" s="285">
        <v>0</v>
      </c>
      <c r="AA30" s="144">
        <v>373.565</v>
      </c>
      <c r="AB30" s="143">
        <v>0</v>
      </c>
      <c r="AC30" s="142">
        <v>0</v>
      </c>
      <c r="AD30" s="143">
        <v>1344.8340000000001</v>
      </c>
      <c r="AE30" s="141">
        <v>22</v>
      </c>
    </row>
    <row r="31" spans="1:31" ht="18" customHeight="1">
      <c r="A31" s="536"/>
      <c r="B31" s="553"/>
      <c r="C31" s="532" t="s">
        <v>24</v>
      </c>
      <c r="D31" s="533"/>
      <c r="E31" s="169">
        <v>23</v>
      </c>
      <c r="F31" s="150">
        <v>0</v>
      </c>
      <c r="G31" s="149">
        <v>0</v>
      </c>
      <c r="H31" s="150">
        <v>0</v>
      </c>
      <c r="I31" s="150">
        <v>0</v>
      </c>
      <c r="J31" s="150">
        <v>0</v>
      </c>
      <c r="K31" s="148">
        <v>0</v>
      </c>
      <c r="L31" s="150">
        <v>0</v>
      </c>
      <c r="M31" s="150">
        <v>0</v>
      </c>
      <c r="N31" s="163">
        <v>0</v>
      </c>
      <c r="O31" s="150">
        <v>0</v>
      </c>
      <c r="P31" s="152">
        <v>0</v>
      </c>
      <c r="Q31" s="152">
        <v>0</v>
      </c>
      <c r="R31" s="153">
        <v>0</v>
      </c>
      <c r="S31" s="152">
        <v>50.500999999999998</v>
      </c>
      <c r="T31" s="151">
        <v>0</v>
      </c>
      <c r="U31" s="152">
        <v>0</v>
      </c>
      <c r="V31" s="152">
        <v>0</v>
      </c>
      <c r="W31" s="152">
        <v>0</v>
      </c>
      <c r="X31" s="152">
        <v>0</v>
      </c>
      <c r="Y31" s="152">
        <v>0</v>
      </c>
      <c r="Z31" s="153">
        <v>0</v>
      </c>
      <c r="AA31" s="151">
        <v>26.196000000000002</v>
      </c>
      <c r="AB31" s="150">
        <v>67.043000000000006</v>
      </c>
      <c r="AC31" s="149">
        <v>0</v>
      </c>
      <c r="AD31" s="150">
        <v>325.40300000000002</v>
      </c>
      <c r="AE31" s="154">
        <v>23</v>
      </c>
    </row>
    <row r="32" spans="1:31" ht="18" customHeight="1">
      <c r="A32" s="536"/>
      <c r="B32" s="554"/>
      <c r="C32" s="534" t="s">
        <v>183</v>
      </c>
      <c r="D32" s="550"/>
      <c r="E32" s="170">
        <v>24</v>
      </c>
      <c r="F32" s="143">
        <v>0</v>
      </c>
      <c r="G32" s="142">
        <v>0</v>
      </c>
      <c r="H32" s="143">
        <v>0</v>
      </c>
      <c r="I32" s="143">
        <v>0</v>
      </c>
      <c r="J32" s="143">
        <v>0</v>
      </c>
      <c r="K32" s="286">
        <v>0</v>
      </c>
      <c r="L32" s="143">
        <v>0</v>
      </c>
      <c r="M32" s="143">
        <v>0</v>
      </c>
      <c r="N32" s="164">
        <v>0</v>
      </c>
      <c r="O32" s="143">
        <v>0</v>
      </c>
      <c r="P32" s="145">
        <v>0</v>
      </c>
      <c r="Q32" s="145">
        <v>0</v>
      </c>
      <c r="R32" s="285">
        <v>0</v>
      </c>
      <c r="S32" s="145">
        <v>50.500999999999998</v>
      </c>
      <c r="T32" s="144">
        <v>0</v>
      </c>
      <c r="U32" s="145">
        <v>0</v>
      </c>
      <c r="V32" s="145">
        <v>0</v>
      </c>
      <c r="W32" s="145">
        <v>0</v>
      </c>
      <c r="X32" s="145">
        <v>0</v>
      </c>
      <c r="Y32" s="145">
        <v>0</v>
      </c>
      <c r="Z32" s="285">
        <v>0</v>
      </c>
      <c r="AA32" s="144">
        <v>399.76100000000002</v>
      </c>
      <c r="AB32" s="143">
        <v>67.043000000000006</v>
      </c>
      <c r="AC32" s="142">
        <v>0</v>
      </c>
      <c r="AD32" s="143">
        <v>1670.2370000000001</v>
      </c>
      <c r="AE32" s="155">
        <v>24</v>
      </c>
    </row>
    <row r="33" spans="1:31" ht="12" customHeight="1">
      <c r="A33" s="537"/>
      <c r="B33" s="156"/>
      <c r="C33" s="534" t="s">
        <v>30</v>
      </c>
      <c r="D33" s="535"/>
      <c r="E33" s="169">
        <v>25</v>
      </c>
      <c r="F33" s="143">
        <v>0</v>
      </c>
      <c r="G33" s="142">
        <v>0</v>
      </c>
      <c r="H33" s="143">
        <v>0</v>
      </c>
      <c r="I33" s="143">
        <v>0</v>
      </c>
      <c r="J33" s="143">
        <v>0</v>
      </c>
      <c r="K33" s="286">
        <v>0</v>
      </c>
      <c r="L33" s="143">
        <v>0</v>
      </c>
      <c r="M33" s="143">
        <v>0</v>
      </c>
      <c r="N33" s="164">
        <v>0</v>
      </c>
      <c r="O33" s="143">
        <v>0</v>
      </c>
      <c r="P33" s="145">
        <v>0</v>
      </c>
      <c r="Q33" s="145">
        <v>0</v>
      </c>
      <c r="R33" s="285">
        <v>0</v>
      </c>
      <c r="S33" s="145">
        <v>134.268</v>
      </c>
      <c r="T33" s="144">
        <v>0</v>
      </c>
      <c r="U33" s="145">
        <v>0</v>
      </c>
      <c r="V33" s="145">
        <v>0</v>
      </c>
      <c r="W33" s="145">
        <v>0</v>
      </c>
      <c r="X33" s="145">
        <v>0</v>
      </c>
      <c r="Y33" s="145">
        <v>0</v>
      </c>
      <c r="Z33" s="285">
        <v>0</v>
      </c>
      <c r="AA33" s="144">
        <v>274.798</v>
      </c>
      <c r="AB33" s="143">
        <v>3644.9459999999999</v>
      </c>
      <c r="AC33" s="142">
        <v>0</v>
      </c>
      <c r="AD33" s="143">
        <v>5070.3980000000001</v>
      </c>
      <c r="AE33" s="154">
        <v>25</v>
      </c>
    </row>
    <row r="34" spans="1:31" ht="12" customHeight="1">
      <c r="A34" s="545"/>
      <c r="B34" s="547"/>
      <c r="C34" s="543" t="s">
        <v>31</v>
      </c>
      <c r="D34" s="544"/>
      <c r="E34" s="212">
        <v>26</v>
      </c>
      <c r="F34" s="219">
        <v>0</v>
      </c>
      <c r="G34" s="218">
        <v>0</v>
      </c>
      <c r="H34" s="219">
        <v>0</v>
      </c>
      <c r="I34" s="219">
        <v>13.134</v>
      </c>
      <c r="J34" s="219">
        <v>8.4879999999999995</v>
      </c>
      <c r="K34" s="217">
        <v>6</v>
      </c>
      <c r="L34" s="219">
        <v>472.6</v>
      </c>
      <c r="M34" s="219">
        <v>793.00900000000001</v>
      </c>
      <c r="N34" s="215">
        <v>425.7</v>
      </c>
      <c r="O34" s="219">
        <v>403.70600000000002</v>
      </c>
      <c r="P34" s="219">
        <v>0.04</v>
      </c>
      <c r="Q34" s="219">
        <v>0.6</v>
      </c>
      <c r="R34" s="218">
        <v>30.745000000000001</v>
      </c>
      <c r="S34" s="219">
        <v>13408.325999999999</v>
      </c>
      <c r="T34" s="217">
        <v>0</v>
      </c>
      <c r="U34" s="219">
        <v>0</v>
      </c>
      <c r="V34" s="219">
        <v>108</v>
      </c>
      <c r="W34" s="219">
        <v>863.88199999999995</v>
      </c>
      <c r="X34" s="219">
        <v>2765.125</v>
      </c>
      <c r="Y34" s="219">
        <v>0</v>
      </c>
      <c r="Z34" s="218">
        <v>692.505</v>
      </c>
      <c r="AA34" s="217">
        <v>12856.61</v>
      </c>
      <c r="AB34" s="219">
        <v>40425.663999999997</v>
      </c>
      <c r="AC34" s="218">
        <v>0</v>
      </c>
      <c r="AD34" s="219">
        <v>231369.56599999999</v>
      </c>
      <c r="AE34" s="212">
        <v>26</v>
      </c>
    </row>
    <row r="35" spans="1:31" ht="12" customHeight="1">
      <c r="A35" s="546"/>
      <c r="B35" s="546"/>
      <c r="C35" s="534" t="s">
        <v>32</v>
      </c>
      <c r="D35" s="535"/>
      <c r="E35" s="169">
        <v>27</v>
      </c>
      <c r="F35" s="143">
        <v>0</v>
      </c>
      <c r="G35" s="142">
        <v>0</v>
      </c>
      <c r="H35" s="143">
        <v>0</v>
      </c>
      <c r="I35" s="143">
        <v>0</v>
      </c>
      <c r="J35" s="143">
        <v>4.9429999999999996</v>
      </c>
      <c r="K35" s="286">
        <v>6</v>
      </c>
      <c r="L35" s="143">
        <v>0</v>
      </c>
      <c r="M35" s="143">
        <v>0</v>
      </c>
      <c r="N35" s="164">
        <v>0</v>
      </c>
      <c r="O35" s="143">
        <v>0</v>
      </c>
      <c r="P35" s="145">
        <v>0</v>
      </c>
      <c r="Q35" s="145">
        <v>0</v>
      </c>
      <c r="R35" s="285">
        <v>0</v>
      </c>
      <c r="S35" s="145">
        <v>0.97799999999999998</v>
      </c>
      <c r="T35" s="144">
        <v>0</v>
      </c>
      <c r="U35" s="145">
        <v>0</v>
      </c>
      <c r="V35" s="145">
        <v>0</v>
      </c>
      <c r="W35" s="145">
        <v>0</v>
      </c>
      <c r="X35" s="145">
        <v>0</v>
      </c>
      <c r="Y35" s="145">
        <v>0</v>
      </c>
      <c r="Z35" s="285">
        <v>0</v>
      </c>
      <c r="AA35" s="144">
        <v>0</v>
      </c>
      <c r="AB35" s="143">
        <v>0</v>
      </c>
      <c r="AC35" s="142">
        <v>0</v>
      </c>
      <c r="AD35" s="143">
        <v>376.42700000000002</v>
      </c>
      <c r="AE35" s="154">
        <v>27</v>
      </c>
    </row>
    <row r="36" spans="1:31" ht="12" customHeight="1">
      <c r="A36" s="537"/>
      <c r="B36" s="537"/>
      <c r="C36" s="534" t="s">
        <v>33</v>
      </c>
      <c r="D36" s="535"/>
      <c r="E36" s="167">
        <v>28</v>
      </c>
      <c r="F36" s="143">
        <v>0</v>
      </c>
      <c r="G36" s="142">
        <v>0</v>
      </c>
      <c r="H36" s="143">
        <v>0</v>
      </c>
      <c r="I36" s="143">
        <v>0</v>
      </c>
      <c r="J36" s="143">
        <v>0</v>
      </c>
      <c r="K36" s="286">
        <v>0</v>
      </c>
      <c r="L36" s="143">
        <v>0</v>
      </c>
      <c r="M36" s="143">
        <v>0</v>
      </c>
      <c r="N36" s="164">
        <v>0</v>
      </c>
      <c r="O36" s="143">
        <v>0</v>
      </c>
      <c r="P36" s="145">
        <v>0</v>
      </c>
      <c r="Q36" s="145">
        <v>0</v>
      </c>
      <c r="R36" s="285">
        <v>0</v>
      </c>
      <c r="S36" s="145">
        <v>0</v>
      </c>
      <c r="T36" s="144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285">
        <v>0</v>
      </c>
      <c r="AA36" s="144">
        <v>0</v>
      </c>
      <c r="AB36" s="143">
        <v>0</v>
      </c>
      <c r="AC36" s="142">
        <v>0</v>
      </c>
      <c r="AD36" s="143">
        <v>0</v>
      </c>
      <c r="AE36" s="141">
        <v>28</v>
      </c>
    </row>
    <row r="37" spans="1:31" ht="12" customHeight="1">
      <c r="A37" s="503" t="s">
        <v>34</v>
      </c>
      <c r="B37" s="156"/>
      <c r="C37" s="543" t="s">
        <v>34</v>
      </c>
      <c r="D37" s="544"/>
      <c r="E37" s="216">
        <v>29</v>
      </c>
      <c r="F37" s="219">
        <v>0</v>
      </c>
      <c r="G37" s="218">
        <v>0</v>
      </c>
      <c r="H37" s="219">
        <v>0</v>
      </c>
      <c r="I37" s="219">
        <v>13.134</v>
      </c>
      <c r="J37" s="219">
        <v>3.5449999999999999</v>
      </c>
      <c r="K37" s="217">
        <v>0</v>
      </c>
      <c r="L37" s="219">
        <v>472.6</v>
      </c>
      <c r="M37" s="219">
        <v>793.00900000000001</v>
      </c>
      <c r="N37" s="215">
        <v>425.7</v>
      </c>
      <c r="O37" s="219">
        <v>403.70600000000002</v>
      </c>
      <c r="P37" s="219">
        <v>0.04</v>
      </c>
      <c r="Q37" s="219">
        <v>0.6</v>
      </c>
      <c r="R37" s="218">
        <v>30.745000000000001</v>
      </c>
      <c r="S37" s="219">
        <v>13407.348</v>
      </c>
      <c r="T37" s="217">
        <v>0</v>
      </c>
      <c r="U37" s="219">
        <v>0</v>
      </c>
      <c r="V37" s="219">
        <v>108</v>
      </c>
      <c r="W37" s="219">
        <v>863.88199999999995</v>
      </c>
      <c r="X37" s="219">
        <v>2765.125</v>
      </c>
      <c r="Y37" s="219">
        <v>0</v>
      </c>
      <c r="Z37" s="218">
        <v>692.505</v>
      </c>
      <c r="AA37" s="217">
        <v>12856.61</v>
      </c>
      <c r="AB37" s="219">
        <v>40425.779000000002</v>
      </c>
      <c r="AC37" s="218">
        <v>0</v>
      </c>
      <c r="AD37" s="219">
        <v>230993.255</v>
      </c>
      <c r="AE37" s="216">
        <v>29</v>
      </c>
    </row>
    <row r="38" spans="1:31" ht="24" customHeight="1">
      <c r="A38" s="536"/>
      <c r="B38" s="503" t="s">
        <v>35</v>
      </c>
      <c r="C38" s="549" t="s">
        <v>178</v>
      </c>
      <c r="D38" s="550"/>
      <c r="E38" s="167">
        <v>30</v>
      </c>
      <c r="F38" s="143">
        <v>0</v>
      </c>
      <c r="G38" s="142">
        <v>0</v>
      </c>
      <c r="H38" s="143">
        <v>0</v>
      </c>
      <c r="I38" s="143">
        <v>0</v>
      </c>
      <c r="J38" s="143">
        <v>3.5449999999999999</v>
      </c>
      <c r="K38" s="286">
        <v>0</v>
      </c>
      <c r="L38" s="143">
        <v>0</v>
      </c>
      <c r="M38" s="143">
        <v>8.9999999999999993E-3</v>
      </c>
      <c r="N38" s="164">
        <v>0</v>
      </c>
      <c r="O38" s="143">
        <v>6.9269999999999996</v>
      </c>
      <c r="P38" s="145">
        <v>0.04</v>
      </c>
      <c r="Q38" s="145">
        <v>0</v>
      </c>
      <c r="R38" s="285">
        <v>0.34499999999999997</v>
      </c>
      <c r="S38" s="145">
        <v>1065.579</v>
      </c>
      <c r="T38" s="144">
        <v>0</v>
      </c>
      <c r="U38" s="145">
        <v>0</v>
      </c>
      <c r="V38" s="145">
        <v>0.17899999999999999</v>
      </c>
      <c r="W38" s="145">
        <v>263.55700000000002</v>
      </c>
      <c r="X38" s="145">
        <v>2.5000000000000001E-2</v>
      </c>
      <c r="Y38" s="145">
        <v>0</v>
      </c>
      <c r="Z38" s="285">
        <v>0.40500000000000003</v>
      </c>
      <c r="AA38" s="144">
        <v>1579.309</v>
      </c>
      <c r="AB38" s="143">
        <v>991.19600000000003</v>
      </c>
      <c r="AC38" s="142">
        <v>0</v>
      </c>
      <c r="AD38" s="143">
        <v>11164.607</v>
      </c>
      <c r="AE38" s="141">
        <v>30</v>
      </c>
    </row>
    <row r="39" spans="1:31" ht="12" customHeight="1">
      <c r="A39" s="536"/>
      <c r="B39" s="536"/>
      <c r="C39" s="528" t="s">
        <v>36</v>
      </c>
      <c r="D39" s="529"/>
      <c r="E39" s="167">
        <v>31</v>
      </c>
      <c r="F39" s="143">
        <v>0</v>
      </c>
      <c r="G39" s="142">
        <v>0</v>
      </c>
      <c r="H39" s="143">
        <v>0</v>
      </c>
      <c r="I39" s="143">
        <v>0</v>
      </c>
      <c r="J39" s="143">
        <v>0</v>
      </c>
      <c r="K39" s="286">
        <v>0</v>
      </c>
      <c r="L39" s="143">
        <v>0</v>
      </c>
      <c r="M39" s="143">
        <v>8.5</v>
      </c>
      <c r="N39" s="143">
        <v>0</v>
      </c>
      <c r="O39" s="143">
        <v>0</v>
      </c>
      <c r="P39" s="145">
        <v>0</v>
      </c>
      <c r="Q39" s="145">
        <v>0</v>
      </c>
      <c r="R39" s="285">
        <v>0</v>
      </c>
      <c r="S39" s="145">
        <v>0</v>
      </c>
      <c r="T39" s="144">
        <v>0</v>
      </c>
      <c r="U39" s="145">
        <v>0</v>
      </c>
      <c r="V39" s="145">
        <v>0</v>
      </c>
      <c r="W39" s="145">
        <v>0</v>
      </c>
      <c r="X39" s="145">
        <v>20.5</v>
      </c>
      <c r="Y39" s="145">
        <v>0</v>
      </c>
      <c r="Z39" s="285">
        <v>0</v>
      </c>
      <c r="AA39" s="144">
        <v>896.23900000000003</v>
      </c>
      <c r="AB39" s="143">
        <v>0</v>
      </c>
      <c r="AC39" s="142">
        <v>0</v>
      </c>
      <c r="AD39" s="143">
        <v>3609.4690000000001</v>
      </c>
      <c r="AE39" s="141">
        <v>31</v>
      </c>
    </row>
    <row r="40" spans="1:31" ht="12" customHeight="1">
      <c r="A40" s="536"/>
      <c r="B40" s="536"/>
      <c r="C40" s="530" t="s">
        <v>37</v>
      </c>
      <c r="D40" s="531"/>
      <c r="E40" s="168">
        <v>32</v>
      </c>
      <c r="F40" s="150">
        <v>0</v>
      </c>
      <c r="G40" s="149">
        <v>0</v>
      </c>
      <c r="H40" s="150">
        <v>0</v>
      </c>
      <c r="I40" s="150">
        <v>0</v>
      </c>
      <c r="J40" s="150">
        <v>0</v>
      </c>
      <c r="K40" s="148">
        <v>0</v>
      </c>
      <c r="L40" s="150">
        <v>469.9</v>
      </c>
      <c r="M40" s="150">
        <v>736.1</v>
      </c>
      <c r="N40" s="150">
        <v>0</v>
      </c>
      <c r="O40" s="150">
        <v>0</v>
      </c>
      <c r="P40" s="152">
        <v>0</v>
      </c>
      <c r="Q40" s="152">
        <v>0</v>
      </c>
      <c r="R40" s="153">
        <v>15.6</v>
      </c>
      <c r="S40" s="152">
        <v>35.314</v>
      </c>
      <c r="T40" s="151">
        <v>0</v>
      </c>
      <c r="U40" s="152">
        <v>0</v>
      </c>
      <c r="V40" s="152">
        <v>0</v>
      </c>
      <c r="W40" s="152">
        <v>0</v>
      </c>
      <c r="X40" s="152">
        <v>2628.5</v>
      </c>
      <c r="Y40" s="152">
        <v>0</v>
      </c>
      <c r="Z40" s="153">
        <v>0</v>
      </c>
      <c r="AA40" s="151">
        <v>12.222</v>
      </c>
      <c r="AB40" s="150">
        <v>0</v>
      </c>
      <c r="AC40" s="149">
        <v>0</v>
      </c>
      <c r="AD40" s="150">
        <v>55325.161999999997</v>
      </c>
      <c r="AE40" s="147">
        <v>32</v>
      </c>
    </row>
    <row r="41" spans="1:31" ht="12" customHeight="1">
      <c r="A41" s="536"/>
      <c r="B41" s="536"/>
      <c r="C41" s="530" t="s">
        <v>38</v>
      </c>
      <c r="D41" s="531"/>
      <c r="E41" s="168">
        <v>33</v>
      </c>
      <c r="F41" s="150">
        <v>0</v>
      </c>
      <c r="G41" s="149">
        <v>0</v>
      </c>
      <c r="H41" s="150">
        <v>0</v>
      </c>
      <c r="I41" s="150">
        <v>0</v>
      </c>
      <c r="J41" s="150">
        <v>0</v>
      </c>
      <c r="K41" s="148">
        <v>0</v>
      </c>
      <c r="L41" s="150">
        <v>0</v>
      </c>
      <c r="M41" s="150">
        <v>0</v>
      </c>
      <c r="N41" s="150">
        <v>425.7</v>
      </c>
      <c r="O41" s="150">
        <v>0</v>
      </c>
      <c r="P41" s="152">
        <v>0</v>
      </c>
      <c r="Q41" s="152">
        <v>0</v>
      </c>
      <c r="R41" s="153">
        <v>0</v>
      </c>
      <c r="S41" s="152">
        <v>0</v>
      </c>
      <c r="T41" s="151">
        <v>0</v>
      </c>
      <c r="U41" s="152">
        <v>0</v>
      </c>
      <c r="V41" s="152">
        <v>0</v>
      </c>
      <c r="W41" s="152">
        <v>0</v>
      </c>
      <c r="X41" s="152">
        <v>0</v>
      </c>
      <c r="Y41" s="152">
        <v>0</v>
      </c>
      <c r="Z41" s="153">
        <v>0</v>
      </c>
      <c r="AA41" s="151">
        <v>0</v>
      </c>
      <c r="AB41" s="150">
        <v>0</v>
      </c>
      <c r="AC41" s="149">
        <v>0</v>
      </c>
      <c r="AD41" s="150">
        <v>18219.96</v>
      </c>
      <c r="AE41" s="147">
        <v>33</v>
      </c>
    </row>
    <row r="42" spans="1:31" ht="12" customHeight="1">
      <c r="A42" s="536"/>
      <c r="B42" s="536"/>
      <c r="C42" s="532" t="s">
        <v>216</v>
      </c>
      <c r="D42" s="533"/>
      <c r="E42" s="169">
        <v>34</v>
      </c>
      <c r="F42" s="150">
        <v>0</v>
      </c>
      <c r="G42" s="149">
        <v>0</v>
      </c>
      <c r="H42" s="150">
        <v>0</v>
      </c>
      <c r="I42" s="150">
        <v>0</v>
      </c>
      <c r="J42" s="150">
        <v>0</v>
      </c>
      <c r="K42" s="148">
        <v>0</v>
      </c>
      <c r="L42" s="150">
        <v>0</v>
      </c>
      <c r="M42" s="150">
        <v>15.2</v>
      </c>
      <c r="N42" s="163">
        <v>0</v>
      </c>
      <c r="O42" s="150">
        <v>0</v>
      </c>
      <c r="P42" s="152">
        <v>0</v>
      </c>
      <c r="Q42" s="152">
        <v>0</v>
      </c>
      <c r="R42" s="153">
        <v>0</v>
      </c>
      <c r="S42" s="152">
        <v>0</v>
      </c>
      <c r="T42" s="151">
        <v>0</v>
      </c>
      <c r="U42" s="152">
        <v>0</v>
      </c>
      <c r="V42" s="152">
        <v>0</v>
      </c>
      <c r="W42" s="152">
        <v>0</v>
      </c>
      <c r="X42" s="152">
        <v>36.4</v>
      </c>
      <c r="Y42" s="152">
        <v>0</v>
      </c>
      <c r="Z42" s="153">
        <v>0</v>
      </c>
      <c r="AA42" s="151">
        <v>0</v>
      </c>
      <c r="AB42" s="150">
        <v>0</v>
      </c>
      <c r="AC42" s="149">
        <v>0</v>
      </c>
      <c r="AD42" s="150">
        <v>684.65</v>
      </c>
      <c r="AE42" s="154">
        <v>34</v>
      </c>
    </row>
    <row r="43" spans="1:31" ht="12" customHeight="1">
      <c r="A43" s="536"/>
      <c r="B43" s="536"/>
      <c r="C43" s="534" t="s">
        <v>39</v>
      </c>
      <c r="D43" s="535"/>
      <c r="E43" s="169">
        <v>35</v>
      </c>
      <c r="F43" s="143">
        <v>0</v>
      </c>
      <c r="G43" s="142">
        <v>0</v>
      </c>
      <c r="H43" s="143">
        <v>0</v>
      </c>
      <c r="I43" s="143">
        <v>0</v>
      </c>
      <c r="J43" s="143">
        <v>0</v>
      </c>
      <c r="K43" s="286">
        <v>0</v>
      </c>
      <c r="L43" s="143">
        <v>469.9</v>
      </c>
      <c r="M43" s="143">
        <v>759.8</v>
      </c>
      <c r="N43" s="164">
        <v>425.7</v>
      </c>
      <c r="O43" s="143">
        <v>0</v>
      </c>
      <c r="P43" s="145">
        <v>0</v>
      </c>
      <c r="Q43" s="145">
        <v>0</v>
      </c>
      <c r="R43" s="285">
        <v>15.6</v>
      </c>
      <c r="S43" s="145">
        <v>35.314</v>
      </c>
      <c r="T43" s="144">
        <v>0</v>
      </c>
      <c r="U43" s="145">
        <v>0</v>
      </c>
      <c r="V43" s="145">
        <v>0</v>
      </c>
      <c r="W43" s="145">
        <v>0</v>
      </c>
      <c r="X43" s="145">
        <v>2685.4</v>
      </c>
      <c r="Y43" s="145">
        <v>0</v>
      </c>
      <c r="Z43" s="285">
        <v>0</v>
      </c>
      <c r="AA43" s="144">
        <v>908.46100000000001</v>
      </c>
      <c r="AB43" s="143">
        <v>0</v>
      </c>
      <c r="AC43" s="142">
        <v>0</v>
      </c>
      <c r="AD43" s="143">
        <v>77839.240000000005</v>
      </c>
      <c r="AE43" s="154">
        <v>35</v>
      </c>
    </row>
    <row r="44" spans="1:31" ht="12" customHeight="1">
      <c r="A44" s="536"/>
      <c r="B44" s="536"/>
      <c r="C44" s="528" t="s">
        <v>40</v>
      </c>
      <c r="D44" s="551"/>
      <c r="E44" s="167">
        <v>36</v>
      </c>
      <c r="F44" s="143">
        <v>0</v>
      </c>
      <c r="G44" s="142">
        <v>0</v>
      </c>
      <c r="H44" s="143">
        <v>0</v>
      </c>
      <c r="I44" s="143">
        <v>13.134</v>
      </c>
      <c r="J44" s="143">
        <v>0</v>
      </c>
      <c r="K44" s="286">
        <v>0</v>
      </c>
      <c r="L44" s="143">
        <v>0.97199999999999998</v>
      </c>
      <c r="M44" s="143">
        <v>0</v>
      </c>
      <c r="N44" s="143">
        <v>0</v>
      </c>
      <c r="O44" s="143">
        <v>333.69600000000003</v>
      </c>
      <c r="P44" s="145">
        <v>0</v>
      </c>
      <c r="Q44" s="145">
        <v>0.6</v>
      </c>
      <c r="R44" s="285">
        <v>9.6199999999999992</v>
      </c>
      <c r="S44" s="145">
        <v>4618.6149999999998</v>
      </c>
      <c r="T44" s="144">
        <v>0</v>
      </c>
      <c r="U44" s="145">
        <v>0</v>
      </c>
      <c r="V44" s="145">
        <v>103.68</v>
      </c>
      <c r="W44" s="145">
        <v>338.70299999999997</v>
      </c>
      <c r="X44" s="145">
        <v>0</v>
      </c>
      <c r="Y44" s="145">
        <v>0</v>
      </c>
      <c r="Z44" s="285">
        <v>636.73199999999997</v>
      </c>
      <c r="AA44" s="144">
        <v>4085.0259999999998</v>
      </c>
      <c r="AB44" s="143">
        <v>21294.674999999999</v>
      </c>
      <c r="AC44" s="142">
        <v>0</v>
      </c>
      <c r="AD44" s="143">
        <v>68735.475000000006</v>
      </c>
      <c r="AE44" s="141">
        <v>36</v>
      </c>
    </row>
    <row r="45" spans="1:31" ht="12" customHeight="1">
      <c r="A45" s="536"/>
      <c r="B45" s="536"/>
      <c r="C45" s="532" t="s">
        <v>302</v>
      </c>
      <c r="D45" s="555"/>
      <c r="E45" s="169">
        <v>37</v>
      </c>
      <c r="F45" s="150">
        <v>0</v>
      </c>
      <c r="G45" s="149">
        <v>0</v>
      </c>
      <c r="H45" s="150">
        <v>0</v>
      </c>
      <c r="I45" s="150">
        <v>0</v>
      </c>
      <c r="J45" s="150">
        <v>0</v>
      </c>
      <c r="K45" s="148">
        <v>0</v>
      </c>
      <c r="L45" s="150">
        <v>1.728</v>
      </c>
      <c r="M45" s="150">
        <v>33.200000000000003</v>
      </c>
      <c r="N45" s="163">
        <v>0</v>
      </c>
      <c r="O45" s="150">
        <v>63.082999999999998</v>
      </c>
      <c r="P45" s="152">
        <v>0</v>
      </c>
      <c r="Q45" s="152">
        <v>0</v>
      </c>
      <c r="R45" s="153">
        <v>5.18</v>
      </c>
      <c r="S45" s="152">
        <v>7687.84</v>
      </c>
      <c r="T45" s="151">
        <v>0</v>
      </c>
      <c r="U45" s="152">
        <v>0</v>
      </c>
      <c r="V45" s="152">
        <v>4.32</v>
      </c>
      <c r="W45" s="152">
        <v>261.62299999999999</v>
      </c>
      <c r="X45" s="152">
        <v>79.7</v>
      </c>
      <c r="Y45" s="152">
        <v>0</v>
      </c>
      <c r="Z45" s="153">
        <v>55.368000000000002</v>
      </c>
      <c r="AA45" s="151">
        <v>6283.8140000000003</v>
      </c>
      <c r="AB45" s="150">
        <v>18139.907999999999</v>
      </c>
      <c r="AC45" s="149">
        <v>0</v>
      </c>
      <c r="AD45" s="150">
        <v>73254.11</v>
      </c>
      <c r="AE45" s="154">
        <v>37</v>
      </c>
    </row>
    <row r="46" spans="1:31" ht="24" customHeight="1">
      <c r="A46" s="548"/>
      <c r="B46" s="548"/>
      <c r="C46" s="556" t="s">
        <v>179</v>
      </c>
      <c r="D46" s="557"/>
      <c r="E46" s="216">
        <v>38</v>
      </c>
      <c r="F46" s="219">
        <v>0</v>
      </c>
      <c r="G46" s="218">
        <v>0</v>
      </c>
      <c r="H46" s="219">
        <v>0</v>
      </c>
      <c r="I46" s="215">
        <v>13.134</v>
      </c>
      <c r="J46" s="219">
        <v>0</v>
      </c>
      <c r="K46" s="213">
        <v>0</v>
      </c>
      <c r="L46" s="215">
        <v>2.7</v>
      </c>
      <c r="M46" s="215">
        <v>33.200000000000003</v>
      </c>
      <c r="N46" s="215">
        <v>0</v>
      </c>
      <c r="O46" s="215">
        <v>396.779</v>
      </c>
      <c r="P46" s="215">
        <v>0</v>
      </c>
      <c r="Q46" s="215">
        <v>0.6</v>
      </c>
      <c r="R46" s="214">
        <v>14.8</v>
      </c>
      <c r="S46" s="215">
        <v>12306.455</v>
      </c>
      <c r="T46" s="213">
        <v>0</v>
      </c>
      <c r="U46" s="215">
        <v>0</v>
      </c>
      <c r="V46" s="215">
        <v>108</v>
      </c>
      <c r="W46" s="215">
        <v>600.32500000000005</v>
      </c>
      <c r="X46" s="215">
        <v>79.7</v>
      </c>
      <c r="Y46" s="215">
        <v>0</v>
      </c>
      <c r="Z46" s="214">
        <v>692.1</v>
      </c>
      <c r="AA46" s="213">
        <v>10368.84</v>
      </c>
      <c r="AB46" s="215">
        <v>39434.582999999999</v>
      </c>
      <c r="AC46" s="214">
        <v>0</v>
      </c>
      <c r="AD46" s="219">
        <v>141989.58499999999</v>
      </c>
      <c r="AE46" s="216">
        <v>38</v>
      </c>
    </row>
    <row r="47" spans="1:31" ht="12" customHeight="1">
      <c r="A47" s="420" t="s">
        <v>152</v>
      </c>
      <c r="B47" s="157"/>
      <c r="C47" s="158"/>
      <c r="D47" s="159"/>
      <c r="E47" s="172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3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</row>
    <row r="48" spans="1:31" ht="12" customHeight="1">
      <c r="A48" s="160" t="s">
        <v>361</v>
      </c>
      <c r="B48" s="161"/>
    </row>
    <row r="49" spans="1:30" ht="12.75" customHeight="1">
      <c r="A49" s="160" t="s">
        <v>363</v>
      </c>
    </row>
    <row r="50" spans="1:30" ht="12.75" customHeight="1">
      <c r="A50" s="160" t="s">
        <v>359</v>
      </c>
    </row>
    <row r="52" spans="1:30" ht="12.75" customHeight="1">
      <c r="X52" s="130"/>
      <c r="Y52" s="130"/>
    </row>
    <row r="53" spans="1:30" ht="12.75" customHeight="1">
      <c r="X53" s="130"/>
      <c r="Y53" s="130"/>
    </row>
    <row r="54" spans="1:30" ht="12.75" customHeight="1"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</row>
    <row r="55" spans="1:30" ht="12.75" customHeight="1">
      <c r="X55" s="130"/>
      <c r="Y55" s="130"/>
    </row>
  </sheetData>
  <mergeCells count="87">
    <mergeCell ref="C45:D45"/>
    <mergeCell ref="C46:D46"/>
    <mergeCell ref="O8:R8"/>
    <mergeCell ref="T8:Z8"/>
    <mergeCell ref="AB8:AC8"/>
    <mergeCell ref="C21:D21"/>
    <mergeCell ref="C22:D22"/>
    <mergeCell ref="C13:D13"/>
    <mergeCell ref="C14:D14"/>
    <mergeCell ref="C15:D15"/>
    <mergeCell ref="A1:F1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A34:A36"/>
    <mergeCell ref="B34:B36"/>
    <mergeCell ref="C34:D34"/>
    <mergeCell ref="C35:D35"/>
    <mergeCell ref="C36:D36"/>
    <mergeCell ref="A16:A33"/>
    <mergeCell ref="B16:B22"/>
    <mergeCell ref="C16:D16"/>
    <mergeCell ref="C17:D17"/>
    <mergeCell ref="C18:D18"/>
    <mergeCell ref="C19:D19"/>
    <mergeCell ref="C20:D20"/>
    <mergeCell ref="B23:B29"/>
    <mergeCell ref="C23:D23"/>
    <mergeCell ref="C24:D24"/>
    <mergeCell ref="C25:D25"/>
    <mergeCell ref="C26:D26"/>
    <mergeCell ref="C27:D27"/>
    <mergeCell ref="C28:D28"/>
    <mergeCell ref="C29:D29"/>
    <mergeCell ref="W6:W7"/>
    <mergeCell ref="X6:X7"/>
    <mergeCell ref="Y6:Y7"/>
    <mergeCell ref="Z6:Z7"/>
    <mergeCell ref="J6:J7"/>
    <mergeCell ref="A9:B15"/>
    <mergeCell ref="C9:D9"/>
    <mergeCell ref="C10:D10"/>
    <mergeCell ref="C11:D11"/>
    <mergeCell ref="C12:D12"/>
    <mergeCell ref="AE4:AE8"/>
    <mergeCell ref="Q6:Q7"/>
    <mergeCell ref="R6:R7"/>
    <mergeCell ref="S6:S7"/>
    <mergeCell ref="T6:T7"/>
    <mergeCell ref="O4:R5"/>
    <mergeCell ref="S4:S5"/>
    <mergeCell ref="T4:Z5"/>
    <mergeCell ref="AA4:AC5"/>
    <mergeCell ref="AD4:AD7"/>
    <mergeCell ref="O6:P6"/>
    <mergeCell ref="AA6:AA7"/>
    <mergeCell ref="AB6:AB7"/>
    <mergeCell ref="AC6:AC7"/>
    <mergeCell ref="U6:U7"/>
    <mergeCell ref="V6:V7"/>
    <mergeCell ref="A2:F2"/>
    <mergeCell ref="A4:D7"/>
    <mergeCell ref="E4:E8"/>
    <mergeCell ref="F4:G5"/>
    <mergeCell ref="H4:J5"/>
    <mergeCell ref="F8:N8"/>
    <mergeCell ref="K4:N5"/>
    <mergeCell ref="F6:F7"/>
    <mergeCell ref="G6:G7"/>
    <mergeCell ref="H6:H7"/>
    <mergeCell ref="I6:I7"/>
    <mergeCell ref="K6:K7"/>
    <mergeCell ref="L6:L7"/>
    <mergeCell ref="M6:M7"/>
    <mergeCell ref="N6:N7"/>
  </mergeCells>
  <hyperlinks>
    <hyperlink ref="A2" location="Inhaltsverzeichnis!B9" display="3.2 Energiebilanz Berlin xxxx in Terajoule"/>
    <hyperlink ref="A2:F2" location="Inhaltsverzeichnis!C7" display="1.1 Energiebilanz Berlin 2019 in spezifischen Mengeneinheiten"/>
    <hyperlink ref="A1:F1" location="Inhaltsverzeichnis!C6" display="1 Energiebilanz Berli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colBreaks count="1" manualBreakCount="1">
    <brk id="14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E55"/>
  <sheetViews>
    <sheetView zoomScaleNormal="100" zoomScaleSheetLayoutView="90" workbookViewId="0">
      <pane xSplit="5" ySplit="8" topLeftCell="F9" activePane="bottomRight" state="frozen"/>
      <selection activeCell="C13" sqref="C13:D13"/>
      <selection pane="topRight" activeCell="C13" sqref="C13:D13"/>
      <selection pane="bottomLeft" activeCell="C13" sqref="C13:D13"/>
      <selection pane="bottomRight" activeCell="C13" sqref="C13:D13"/>
    </sheetView>
  </sheetViews>
  <sheetFormatPr baseColWidth="10" defaultColWidth="11.44140625" defaultRowHeight="12.75" customHeight="1"/>
  <cols>
    <col min="1" max="1" width="2.33203125" style="130" customWidth="1"/>
    <col min="2" max="2" width="5.5546875" style="130" customWidth="1"/>
    <col min="3" max="3" width="29.109375" style="130" customWidth="1"/>
    <col min="4" max="4" width="8.88671875" style="130" bestFit="1" customWidth="1"/>
    <col min="5" max="5" width="3.5546875" style="146" bestFit="1" customWidth="1"/>
    <col min="6" max="6" width="6.109375" style="130" bestFit="1" customWidth="1"/>
    <col min="7" max="7" width="4" style="130" customWidth="1"/>
    <col min="8" max="8" width="4.88671875" style="130" bestFit="1" customWidth="1"/>
    <col min="9" max="9" width="4.44140625" style="130" bestFit="1" customWidth="1"/>
    <col min="10" max="10" width="5.109375" style="130" customWidth="1"/>
    <col min="11" max="11" width="4.6640625" style="130" customWidth="1"/>
    <col min="12" max="13" width="6.109375" style="130" bestFit="1" customWidth="1"/>
    <col min="14" max="14" width="5.88671875" style="130" customWidth="1"/>
    <col min="15" max="15" width="6.109375" style="130" customWidth="1"/>
    <col min="16" max="16" width="6" style="130" customWidth="1"/>
    <col min="17" max="17" width="5.88671875" style="130" customWidth="1"/>
    <col min="18" max="18" width="5.33203125" style="130" bestFit="1" customWidth="1"/>
    <col min="19" max="19" width="7" style="130" bestFit="1" customWidth="1"/>
    <col min="20" max="20" width="5.33203125" style="130" bestFit="1" customWidth="1"/>
    <col min="21" max="21" width="4.6640625" style="130" customWidth="1"/>
    <col min="22" max="22" width="4.5546875" style="130" customWidth="1"/>
    <col min="23" max="23" width="6.44140625" style="130" customWidth="1"/>
    <col min="24" max="25" width="5.33203125" style="131" customWidth="1"/>
    <col min="26" max="26" width="6" style="130" customWidth="1"/>
    <col min="27" max="28" width="6.109375" style="130" bestFit="1" customWidth="1"/>
    <col min="29" max="29" width="5" style="130" customWidth="1"/>
    <col min="30" max="30" width="7.33203125" style="130" customWidth="1"/>
    <col min="31" max="31" width="3.5546875" style="130" bestFit="1" customWidth="1"/>
    <col min="32" max="16384" width="11.44140625" style="131"/>
  </cols>
  <sheetData>
    <row r="1" spans="1:31" ht="15" customHeight="1">
      <c r="A1" s="470" t="s">
        <v>365</v>
      </c>
      <c r="B1" s="470"/>
      <c r="C1" s="470"/>
      <c r="D1" s="470"/>
      <c r="E1" s="470"/>
      <c r="F1" s="470"/>
      <c r="O1" s="173" t="s">
        <v>365</v>
      </c>
    </row>
    <row r="2" spans="1:31" ht="15" customHeight="1">
      <c r="A2" s="459" t="s">
        <v>406</v>
      </c>
      <c r="B2" s="459"/>
      <c r="C2" s="459"/>
      <c r="D2" s="458"/>
      <c r="E2" s="458"/>
      <c r="F2" s="458"/>
      <c r="O2" s="173" t="s">
        <v>406</v>
      </c>
    </row>
    <row r="3" spans="1:31" ht="12" customHeight="1">
      <c r="A3" s="132"/>
      <c r="B3" s="133"/>
      <c r="C3" s="133"/>
      <c r="D3" s="133"/>
      <c r="E3" s="166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4"/>
      <c r="Y3" s="134"/>
      <c r="Z3" s="133"/>
      <c r="AA3" s="133"/>
      <c r="AB3" s="133"/>
      <c r="AC3" s="133"/>
      <c r="AD3" s="133"/>
      <c r="AE3" s="133"/>
    </row>
    <row r="4" spans="1:31" ht="12" customHeight="1">
      <c r="A4" s="471" t="s">
        <v>407</v>
      </c>
      <c r="B4" s="472"/>
      <c r="C4" s="472"/>
      <c r="D4" s="473"/>
      <c r="E4" s="477" t="s">
        <v>1</v>
      </c>
      <c r="F4" s="481" t="s">
        <v>2</v>
      </c>
      <c r="G4" s="482"/>
      <c r="H4" s="485" t="s">
        <v>3</v>
      </c>
      <c r="I4" s="486"/>
      <c r="J4" s="487"/>
      <c r="K4" s="493" t="s">
        <v>4</v>
      </c>
      <c r="L4" s="494"/>
      <c r="M4" s="494"/>
      <c r="N4" s="494"/>
      <c r="O4" s="507" t="s">
        <v>41</v>
      </c>
      <c r="P4" s="507"/>
      <c r="Q4" s="507"/>
      <c r="R4" s="508"/>
      <c r="S4" s="511" t="s">
        <v>42</v>
      </c>
      <c r="T4" s="485" t="s">
        <v>43</v>
      </c>
      <c r="U4" s="512"/>
      <c r="V4" s="512"/>
      <c r="W4" s="512"/>
      <c r="X4" s="512"/>
      <c r="Y4" s="512"/>
      <c r="Z4" s="513"/>
      <c r="AA4" s="501" t="s">
        <v>44</v>
      </c>
      <c r="AB4" s="517"/>
      <c r="AC4" s="517"/>
      <c r="AD4" s="481" t="s">
        <v>45</v>
      </c>
      <c r="AE4" s="503" t="s">
        <v>1</v>
      </c>
    </row>
    <row r="5" spans="1:31" ht="12" customHeight="1">
      <c r="A5" s="474"/>
      <c r="B5" s="475"/>
      <c r="C5" s="475"/>
      <c r="D5" s="476"/>
      <c r="E5" s="478"/>
      <c r="F5" s="483"/>
      <c r="G5" s="484"/>
      <c r="H5" s="488"/>
      <c r="I5" s="489"/>
      <c r="J5" s="490"/>
      <c r="K5" s="495"/>
      <c r="L5" s="496"/>
      <c r="M5" s="496"/>
      <c r="N5" s="496"/>
      <c r="O5" s="509"/>
      <c r="P5" s="509"/>
      <c r="Q5" s="509"/>
      <c r="R5" s="510"/>
      <c r="S5" s="506"/>
      <c r="T5" s="514"/>
      <c r="U5" s="515"/>
      <c r="V5" s="515"/>
      <c r="W5" s="515"/>
      <c r="X5" s="515"/>
      <c r="Y5" s="515"/>
      <c r="Z5" s="516"/>
      <c r="AA5" s="502"/>
      <c r="AB5" s="518"/>
      <c r="AC5" s="518"/>
      <c r="AD5" s="519"/>
      <c r="AE5" s="504"/>
    </row>
    <row r="6" spans="1:31" ht="12" customHeight="1">
      <c r="A6" s="474"/>
      <c r="B6" s="475"/>
      <c r="C6" s="475"/>
      <c r="D6" s="476"/>
      <c r="E6" s="479"/>
      <c r="F6" s="481" t="s">
        <v>263</v>
      </c>
      <c r="G6" s="481" t="s">
        <v>6</v>
      </c>
      <c r="H6" s="481" t="s">
        <v>263</v>
      </c>
      <c r="I6" s="481" t="s">
        <v>6</v>
      </c>
      <c r="J6" s="481" t="s">
        <v>7</v>
      </c>
      <c r="K6" s="498" t="s">
        <v>153</v>
      </c>
      <c r="L6" s="481" t="s">
        <v>8</v>
      </c>
      <c r="M6" s="481" t="s">
        <v>9</v>
      </c>
      <c r="N6" s="501" t="s">
        <v>10</v>
      </c>
      <c r="O6" s="520" t="s">
        <v>46</v>
      </c>
      <c r="P6" s="521"/>
      <c r="Q6" s="481" t="s">
        <v>47</v>
      </c>
      <c r="R6" s="481" t="s">
        <v>48</v>
      </c>
      <c r="S6" s="481" t="s">
        <v>356</v>
      </c>
      <c r="T6" s="481" t="s">
        <v>362</v>
      </c>
      <c r="U6" s="481" t="s">
        <v>221</v>
      </c>
      <c r="V6" s="481" t="s">
        <v>220</v>
      </c>
      <c r="W6" s="481" t="s">
        <v>364</v>
      </c>
      <c r="X6" s="481" t="s">
        <v>197</v>
      </c>
      <c r="Y6" s="481" t="s">
        <v>357</v>
      </c>
      <c r="Z6" s="481" t="s">
        <v>245</v>
      </c>
      <c r="AA6" s="511" t="s">
        <v>50</v>
      </c>
      <c r="AB6" s="481" t="s">
        <v>51</v>
      </c>
      <c r="AC6" s="481" t="s">
        <v>358</v>
      </c>
      <c r="AD6" s="519"/>
      <c r="AE6" s="505"/>
    </row>
    <row r="7" spans="1:31" ht="57" customHeight="1">
      <c r="A7" s="474"/>
      <c r="B7" s="475"/>
      <c r="C7" s="475"/>
      <c r="D7" s="476"/>
      <c r="E7" s="479"/>
      <c r="F7" s="497"/>
      <c r="G7" s="483"/>
      <c r="H7" s="497"/>
      <c r="I7" s="497"/>
      <c r="J7" s="497"/>
      <c r="K7" s="499"/>
      <c r="L7" s="500"/>
      <c r="M7" s="497"/>
      <c r="N7" s="502"/>
      <c r="O7" s="136" t="s">
        <v>52</v>
      </c>
      <c r="P7" s="137" t="s">
        <v>53</v>
      </c>
      <c r="Q7" s="497"/>
      <c r="R7" s="497"/>
      <c r="S7" s="497"/>
      <c r="T7" s="506"/>
      <c r="U7" s="483"/>
      <c r="V7" s="506"/>
      <c r="W7" s="506"/>
      <c r="X7" s="506"/>
      <c r="Y7" s="483"/>
      <c r="Z7" s="483"/>
      <c r="AA7" s="506"/>
      <c r="AB7" s="497"/>
      <c r="AC7" s="483"/>
      <c r="AD7" s="483"/>
      <c r="AE7" s="505"/>
    </row>
    <row r="8" spans="1:31" ht="12.75" customHeight="1">
      <c r="A8" s="138"/>
      <c r="B8" s="139"/>
      <c r="C8" s="139"/>
      <c r="D8" s="140" t="s">
        <v>57</v>
      </c>
      <c r="E8" s="480"/>
      <c r="F8" s="559" t="s">
        <v>55</v>
      </c>
      <c r="G8" s="560"/>
      <c r="H8" s="560"/>
      <c r="I8" s="560"/>
      <c r="J8" s="560"/>
      <c r="K8" s="560"/>
      <c r="L8" s="560"/>
      <c r="M8" s="560"/>
      <c r="N8" s="560"/>
      <c r="O8" s="560" t="s">
        <v>55</v>
      </c>
      <c r="P8" s="560"/>
      <c r="Q8" s="560"/>
      <c r="R8" s="560"/>
      <c r="S8" s="560"/>
      <c r="T8" s="560"/>
      <c r="U8" s="560"/>
      <c r="V8" s="560"/>
      <c r="W8" s="560"/>
      <c r="X8" s="560"/>
      <c r="Y8" s="560"/>
      <c r="Z8" s="560"/>
      <c r="AA8" s="560"/>
      <c r="AB8" s="560"/>
      <c r="AC8" s="560"/>
      <c r="AD8" s="561"/>
      <c r="AE8" s="506"/>
    </row>
    <row r="9" spans="1:31" ht="12" customHeight="1">
      <c r="A9" s="522" t="s">
        <v>13</v>
      </c>
      <c r="B9" s="523"/>
      <c r="C9" s="528" t="s">
        <v>14</v>
      </c>
      <c r="D9" s="529"/>
      <c r="E9" s="167">
        <v>1</v>
      </c>
      <c r="F9" s="286">
        <v>0</v>
      </c>
      <c r="G9" s="142">
        <v>0</v>
      </c>
      <c r="H9" s="143">
        <v>0</v>
      </c>
      <c r="I9" s="143">
        <v>0</v>
      </c>
      <c r="J9" s="143">
        <v>0</v>
      </c>
      <c r="K9" s="286">
        <v>0</v>
      </c>
      <c r="L9" s="143">
        <v>0</v>
      </c>
      <c r="M9" s="143">
        <v>0</v>
      </c>
      <c r="N9" s="143">
        <v>0</v>
      </c>
      <c r="O9" s="143">
        <v>0</v>
      </c>
      <c r="P9" s="145">
        <v>0</v>
      </c>
      <c r="Q9" s="145">
        <v>0</v>
      </c>
      <c r="R9" s="285">
        <v>0</v>
      </c>
      <c r="S9" s="145">
        <v>1.206</v>
      </c>
      <c r="T9" s="144">
        <v>977.31799999999998</v>
      </c>
      <c r="U9" s="145">
        <v>106.82299999999999</v>
      </c>
      <c r="V9" s="145">
        <v>389.73200000000003</v>
      </c>
      <c r="W9" s="145">
        <v>5897.8559999999998</v>
      </c>
      <c r="X9" s="145">
        <v>0</v>
      </c>
      <c r="Y9" s="145">
        <v>3140.145</v>
      </c>
      <c r="Z9" s="285">
        <v>692.505</v>
      </c>
      <c r="AA9" s="144">
        <v>0</v>
      </c>
      <c r="AB9" s="143">
        <v>0</v>
      </c>
      <c r="AC9" s="142">
        <v>3140.145</v>
      </c>
      <c r="AD9" s="143">
        <v>14345.73</v>
      </c>
      <c r="AE9" s="141">
        <v>1</v>
      </c>
    </row>
    <row r="10" spans="1:31" ht="12" customHeight="1">
      <c r="A10" s="524"/>
      <c r="B10" s="525"/>
      <c r="C10" s="530" t="s">
        <v>15</v>
      </c>
      <c r="D10" s="531"/>
      <c r="E10" s="168">
        <v>2</v>
      </c>
      <c r="F10" s="150">
        <v>22922.861000000001</v>
      </c>
      <c r="G10" s="149">
        <v>0</v>
      </c>
      <c r="H10" s="150">
        <v>0</v>
      </c>
      <c r="I10" s="150">
        <v>258.67399999999998</v>
      </c>
      <c r="J10" s="150">
        <v>188.43700000000001</v>
      </c>
      <c r="K10" s="148">
        <v>264</v>
      </c>
      <c r="L10" s="150">
        <v>20577.949000000001</v>
      </c>
      <c r="M10" s="150">
        <v>33820.237999999998</v>
      </c>
      <c r="N10" s="150">
        <v>18219.96</v>
      </c>
      <c r="O10" s="150">
        <v>17664.333999999999</v>
      </c>
      <c r="P10" s="152">
        <v>112.76</v>
      </c>
      <c r="Q10" s="152">
        <v>25.68</v>
      </c>
      <c r="R10" s="153">
        <v>1309.8030000000001</v>
      </c>
      <c r="S10" s="152">
        <v>105757.851</v>
      </c>
      <c r="T10" s="151">
        <v>0</v>
      </c>
      <c r="U10" s="152">
        <v>0</v>
      </c>
      <c r="V10" s="152">
        <v>0</v>
      </c>
      <c r="W10" s="152">
        <v>0</v>
      </c>
      <c r="X10" s="152">
        <v>2765.125</v>
      </c>
      <c r="Y10" s="152">
        <v>0</v>
      </c>
      <c r="Z10" s="153">
        <v>0</v>
      </c>
      <c r="AA10" s="151">
        <v>25762.286</v>
      </c>
      <c r="AB10" s="150">
        <v>0</v>
      </c>
      <c r="AC10" s="149">
        <v>0</v>
      </c>
      <c r="AD10" s="150">
        <v>249649.95699999999</v>
      </c>
      <c r="AE10" s="147">
        <v>2</v>
      </c>
    </row>
    <row r="11" spans="1:31" ht="12" customHeight="1">
      <c r="A11" s="524"/>
      <c r="B11" s="525"/>
      <c r="C11" s="532" t="s">
        <v>16</v>
      </c>
      <c r="D11" s="533"/>
      <c r="E11" s="169">
        <v>3</v>
      </c>
      <c r="F11" s="150">
        <v>0</v>
      </c>
      <c r="G11" s="149">
        <v>0</v>
      </c>
      <c r="H11" s="150">
        <v>0</v>
      </c>
      <c r="I11" s="150">
        <v>0</v>
      </c>
      <c r="J11" s="150">
        <v>0</v>
      </c>
      <c r="K11" s="148">
        <v>0</v>
      </c>
      <c r="L11" s="150">
        <v>0</v>
      </c>
      <c r="M11" s="150">
        <v>4.0000000000000001E-3</v>
      </c>
      <c r="N11" s="150">
        <v>0</v>
      </c>
      <c r="O11" s="150">
        <v>0</v>
      </c>
      <c r="P11" s="152">
        <v>14.654999999999999</v>
      </c>
      <c r="Q11" s="152">
        <v>0</v>
      </c>
      <c r="R11" s="153">
        <v>15.587</v>
      </c>
      <c r="S11" s="152">
        <v>0</v>
      </c>
      <c r="T11" s="151">
        <v>0</v>
      </c>
      <c r="U11" s="152">
        <v>0</v>
      </c>
      <c r="V11" s="152">
        <v>0</v>
      </c>
      <c r="W11" s="152">
        <v>29.498999999999999</v>
      </c>
      <c r="X11" s="152">
        <v>0</v>
      </c>
      <c r="Y11" s="152">
        <v>0</v>
      </c>
      <c r="Z11" s="153">
        <v>0</v>
      </c>
      <c r="AA11" s="151">
        <v>0</v>
      </c>
      <c r="AB11" s="150">
        <v>0</v>
      </c>
      <c r="AC11" s="149">
        <v>0</v>
      </c>
      <c r="AD11" s="150">
        <v>59.744999999999997</v>
      </c>
      <c r="AE11" s="154">
        <v>3</v>
      </c>
    </row>
    <row r="12" spans="1:31" ht="12" customHeight="1">
      <c r="A12" s="524"/>
      <c r="B12" s="525"/>
      <c r="C12" s="534" t="s">
        <v>17</v>
      </c>
      <c r="D12" s="535"/>
      <c r="E12" s="170">
        <v>4</v>
      </c>
      <c r="F12" s="143">
        <v>22922.861000000001</v>
      </c>
      <c r="G12" s="142">
        <v>0</v>
      </c>
      <c r="H12" s="143">
        <v>0</v>
      </c>
      <c r="I12" s="143">
        <v>258.67399999999998</v>
      </c>
      <c r="J12" s="143">
        <v>188.43700000000001</v>
      </c>
      <c r="K12" s="286">
        <v>264</v>
      </c>
      <c r="L12" s="143">
        <v>20577.949000000001</v>
      </c>
      <c r="M12" s="143">
        <v>33820.241000000002</v>
      </c>
      <c r="N12" s="164">
        <v>18219.96</v>
      </c>
      <c r="O12" s="143">
        <v>17664.333999999999</v>
      </c>
      <c r="P12" s="145">
        <v>127.41500000000001</v>
      </c>
      <c r="Q12" s="145">
        <v>25.68</v>
      </c>
      <c r="R12" s="285">
        <v>1325.39</v>
      </c>
      <c r="S12" s="145">
        <v>105759.057</v>
      </c>
      <c r="T12" s="144">
        <v>977.31799999999998</v>
      </c>
      <c r="U12" s="145">
        <v>106.82299999999999</v>
      </c>
      <c r="V12" s="145">
        <v>389.73200000000003</v>
      </c>
      <c r="W12" s="145">
        <v>5927.3549999999996</v>
      </c>
      <c r="X12" s="145">
        <v>2765.125</v>
      </c>
      <c r="Y12" s="145">
        <v>3140.145</v>
      </c>
      <c r="Z12" s="285">
        <v>692.505</v>
      </c>
      <c r="AA12" s="144">
        <v>25762.286</v>
      </c>
      <c r="AB12" s="143">
        <v>0</v>
      </c>
      <c r="AC12" s="142">
        <v>3140.145</v>
      </c>
      <c r="AD12" s="143">
        <v>264055.43199999997</v>
      </c>
      <c r="AE12" s="155">
        <v>4</v>
      </c>
    </row>
    <row r="13" spans="1:31" ht="12" customHeight="1">
      <c r="A13" s="524"/>
      <c r="B13" s="525"/>
      <c r="C13" s="528" t="s">
        <v>18</v>
      </c>
      <c r="D13" s="529"/>
      <c r="E13" s="167">
        <v>5</v>
      </c>
      <c r="F13" s="143">
        <v>0</v>
      </c>
      <c r="G13" s="142">
        <v>0</v>
      </c>
      <c r="H13" s="143">
        <v>0</v>
      </c>
      <c r="I13" s="143">
        <v>0</v>
      </c>
      <c r="J13" s="143">
        <v>0</v>
      </c>
      <c r="K13" s="286">
        <v>0</v>
      </c>
      <c r="L13" s="143">
        <v>0</v>
      </c>
      <c r="M13" s="143">
        <v>0</v>
      </c>
      <c r="N13" s="143">
        <v>0</v>
      </c>
      <c r="O13" s="143">
        <v>0</v>
      </c>
      <c r="P13" s="145">
        <v>0</v>
      </c>
      <c r="Q13" s="145">
        <v>0</v>
      </c>
      <c r="R13" s="285">
        <v>0</v>
      </c>
      <c r="S13" s="145">
        <v>0</v>
      </c>
      <c r="T13" s="144">
        <v>0</v>
      </c>
      <c r="U13" s="145">
        <v>0</v>
      </c>
      <c r="V13" s="145">
        <v>0</v>
      </c>
      <c r="W13" s="145">
        <v>0</v>
      </c>
      <c r="X13" s="145">
        <v>0</v>
      </c>
      <c r="Y13" s="145">
        <v>0</v>
      </c>
      <c r="Z13" s="285">
        <v>0</v>
      </c>
      <c r="AA13" s="144">
        <v>0</v>
      </c>
      <c r="AB13" s="143">
        <v>0</v>
      </c>
      <c r="AC13" s="142">
        <v>0</v>
      </c>
      <c r="AD13" s="143">
        <v>0</v>
      </c>
      <c r="AE13" s="141">
        <v>5</v>
      </c>
    </row>
    <row r="14" spans="1:31" ht="12" customHeight="1">
      <c r="A14" s="524"/>
      <c r="B14" s="525"/>
      <c r="C14" s="532" t="s">
        <v>19</v>
      </c>
      <c r="D14" s="533"/>
      <c r="E14" s="169">
        <v>6</v>
      </c>
      <c r="F14" s="150">
        <v>2178.7669999999998</v>
      </c>
      <c r="G14" s="149">
        <v>0</v>
      </c>
      <c r="H14" s="150">
        <v>0</v>
      </c>
      <c r="I14" s="150">
        <v>0</v>
      </c>
      <c r="J14" s="150">
        <v>0.48799999999999999</v>
      </c>
      <c r="K14" s="148">
        <v>0</v>
      </c>
      <c r="L14" s="150">
        <v>0</v>
      </c>
      <c r="M14" s="150">
        <v>0</v>
      </c>
      <c r="N14" s="163">
        <v>0</v>
      </c>
      <c r="O14" s="150">
        <v>104.658</v>
      </c>
      <c r="P14" s="152">
        <v>0</v>
      </c>
      <c r="Q14" s="152">
        <v>0</v>
      </c>
      <c r="R14" s="153">
        <v>0</v>
      </c>
      <c r="S14" s="152">
        <v>0</v>
      </c>
      <c r="T14" s="151">
        <v>0</v>
      </c>
      <c r="U14" s="152">
        <v>0</v>
      </c>
      <c r="V14" s="152">
        <v>0</v>
      </c>
      <c r="W14" s="152">
        <v>0</v>
      </c>
      <c r="X14" s="152">
        <v>0</v>
      </c>
      <c r="Y14" s="152">
        <v>0</v>
      </c>
      <c r="Z14" s="153">
        <v>0</v>
      </c>
      <c r="AA14" s="151">
        <v>0</v>
      </c>
      <c r="AB14" s="150">
        <v>0</v>
      </c>
      <c r="AC14" s="149">
        <v>0</v>
      </c>
      <c r="AD14" s="150">
        <v>2283.913</v>
      </c>
      <c r="AE14" s="154">
        <v>6</v>
      </c>
    </row>
    <row r="15" spans="1:31" ht="12" customHeight="1">
      <c r="A15" s="526"/>
      <c r="B15" s="527"/>
      <c r="C15" s="543" t="s">
        <v>20</v>
      </c>
      <c r="D15" s="544"/>
      <c r="E15" s="212">
        <v>7</v>
      </c>
      <c r="F15" s="219">
        <v>20744.094000000001</v>
      </c>
      <c r="G15" s="218">
        <v>0</v>
      </c>
      <c r="H15" s="219">
        <v>0</v>
      </c>
      <c r="I15" s="219">
        <v>258.67399999999998</v>
      </c>
      <c r="J15" s="219">
        <v>187.94900000000001</v>
      </c>
      <c r="K15" s="217">
        <v>264</v>
      </c>
      <c r="L15" s="219">
        <v>20577.949000000001</v>
      </c>
      <c r="M15" s="219">
        <v>33820.241000000002</v>
      </c>
      <c r="N15" s="215">
        <v>18219.96</v>
      </c>
      <c r="O15" s="219">
        <v>17559.675999999999</v>
      </c>
      <c r="P15" s="219">
        <v>127.41500000000001</v>
      </c>
      <c r="Q15" s="219">
        <v>25.68</v>
      </c>
      <c r="R15" s="218">
        <v>1325.39</v>
      </c>
      <c r="S15" s="219">
        <v>105759.057</v>
      </c>
      <c r="T15" s="217">
        <v>977.31799999999998</v>
      </c>
      <c r="U15" s="219">
        <v>106.82299999999999</v>
      </c>
      <c r="V15" s="219">
        <v>389.73200000000003</v>
      </c>
      <c r="W15" s="219">
        <v>5927.3549999999996</v>
      </c>
      <c r="X15" s="219">
        <v>2765.125</v>
      </c>
      <c r="Y15" s="219">
        <v>3140.145</v>
      </c>
      <c r="Z15" s="218">
        <v>692.505</v>
      </c>
      <c r="AA15" s="217">
        <v>25762.286</v>
      </c>
      <c r="AB15" s="219">
        <v>0</v>
      </c>
      <c r="AC15" s="218">
        <v>3140.145</v>
      </c>
      <c r="AD15" s="219">
        <v>261771.519</v>
      </c>
      <c r="AE15" s="212">
        <v>7</v>
      </c>
    </row>
    <row r="16" spans="1:31" ht="12" customHeight="1">
      <c r="A16" s="503" t="s">
        <v>21</v>
      </c>
      <c r="B16" s="538" t="s">
        <v>22</v>
      </c>
      <c r="C16" s="528" t="s">
        <v>360</v>
      </c>
      <c r="D16" s="529"/>
      <c r="E16" s="167">
        <v>8</v>
      </c>
      <c r="F16" s="143">
        <v>8162.7439999999997</v>
      </c>
      <c r="G16" s="142">
        <v>0</v>
      </c>
      <c r="H16" s="143">
        <v>0</v>
      </c>
      <c r="I16" s="143">
        <v>0</v>
      </c>
      <c r="J16" s="143">
        <v>0</v>
      </c>
      <c r="K16" s="286">
        <v>0</v>
      </c>
      <c r="L16" s="143">
        <v>0</v>
      </c>
      <c r="M16" s="143">
        <v>0</v>
      </c>
      <c r="N16" s="143">
        <v>0</v>
      </c>
      <c r="O16" s="143">
        <v>56.253999999999998</v>
      </c>
      <c r="P16" s="145">
        <v>76.254000000000005</v>
      </c>
      <c r="Q16" s="145">
        <v>0</v>
      </c>
      <c r="R16" s="285">
        <v>0</v>
      </c>
      <c r="S16" s="145">
        <v>5401.0140000000001</v>
      </c>
      <c r="T16" s="144">
        <v>10</v>
      </c>
      <c r="U16" s="145">
        <v>0</v>
      </c>
      <c r="V16" s="145">
        <v>0</v>
      </c>
      <c r="W16" s="145">
        <v>1093.0989999999999</v>
      </c>
      <c r="X16" s="145">
        <v>0</v>
      </c>
      <c r="Y16" s="145">
        <v>0</v>
      </c>
      <c r="Z16" s="285">
        <v>0</v>
      </c>
      <c r="AA16" s="144">
        <v>0</v>
      </c>
      <c r="AB16" s="143">
        <v>10.537000000000001</v>
      </c>
      <c r="AC16" s="142">
        <v>0</v>
      </c>
      <c r="AD16" s="143">
        <v>14809.902</v>
      </c>
      <c r="AE16" s="141">
        <v>8</v>
      </c>
    </row>
    <row r="17" spans="1:31" ht="12" customHeight="1">
      <c r="A17" s="536"/>
      <c r="B17" s="539"/>
      <c r="C17" s="530" t="s">
        <v>301</v>
      </c>
      <c r="D17" s="531"/>
      <c r="E17" s="168">
        <v>9</v>
      </c>
      <c r="F17" s="150">
        <v>12232.887000000001</v>
      </c>
      <c r="G17" s="149">
        <v>0</v>
      </c>
      <c r="H17" s="150">
        <v>0</v>
      </c>
      <c r="I17" s="150">
        <v>0</v>
      </c>
      <c r="J17" s="150">
        <v>0</v>
      </c>
      <c r="K17" s="148">
        <v>0</v>
      </c>
      <c r="L17" s="150">
        <v>0</v>
      </c>
      <c r="M17" s="150">
        <v>0</v>
      </c>
      <c r="N17" s="150">
        <v>0</v>
      </c>
      <c r="O17" s="150">
        <v>65.658000000000001</v>
      </c>
      <c r="P17" s="150">
        <v>49.563000000000002</v>
      </c>
      <c r="Q17" s="150">
        <v>0</v>
      </c>
      <c r="R17" s="149">
        <v>0</v>
      </c>
      <c r="S17" s="150">
        <v>34688.764000000003</v>
      </c>
      <c r="T17" s="148">
        <v>459.34</v>
      </c>
      <c r="U17" s="150">
        <v>0</v>
      </c>
      <c r="V17" s="150">
        <v>0</v>
      </c>
      <c r="W17" s="150">
        <v>2831.6680000000001</v>
      </c>
      <c r="X17" s="150">
        <v>0</v>
      </c>
      <c r="Y17" s="150">
        <v>0</v>
      </c>
      <c r="Z17" s="149">
        <v>0</v>
      </c>
      <c r="AA17" s="148">
        <v>0</v>
      </c>
      <c r="AB17" s="150">
        <v>1888.748</v>
      </c>
      <c r="AC17" s="149">
        <v>0</v>
      </c>
      <c r="AD17" s="150">
        <v>52216.627999999997</v>
      </c>
      <c r="AE17" s="147">
        <v>9</v>
      </c>
    </row>
    <row r="18" spans="1:31" ht="12" customHeight="1">
      <c r="A18" s="536"/>
      <c r="B18" s="539"/>
      <c r="C18" s="541" t="s">
        <v>244</v>
      </c>
      <c r="D18" s="542"/>
      <c r="E18" s="168">
        <v>10</v>
      </c>
      <c r="F18" s="150">
        <v>0</v>
      </c>
      <c r="G18" s="149">
        <v>0</v>
      </c>
      <c r="H18" s="150">
        <v>0</v>
      </c>
      <c r="I18" s="150">
        <v>0</v>
      </c>
      <c r="J18" s="150">
        <v>0</v>
      </c>
      <c r="K18" s="148">
        <v>0</v>
      </c>
      <c r="L18" s="150">
        <v>0</v>
      </c>
      <c r="M18" s="150">
        <v>0</v>
      </c>
      <c r="N18" s="150">
        <v>0</v>
      </c>
      <c r="O18" s="150">
        <v>0</v>
      </c>
      <c r="P18" s="152">
        <v>0</v>
      </c>
      <c r="Q18" s="152">
        <v>0</v>
      </c>
      <c r="R18" s="153">
        <v>0</v>
      </c>
      <c r="S18" s="152">
        <v>553.90800000000002</v>
      </c>
      <c r="T18" s="151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3">
        <v>0</v>
      </c>
      <c r="AA18" s="151">
        <v>0</v>
      </c>
      <c r="AB18" s="150">
        <v>0</v>
      </c>
      <c r="AC18" s="149">
        <v>0</v>
      </c>
      <c r="AD18" s="150">
        <v>553.90800000000002</v>
      </c>
      <c r="AE18" s="147">
        <v>10</v>
      </c>
    </row>
    <row r="19" spans="1:31" ht="12" customHeight="1">
      <c r="A19" s="536"/>
      <c r="B19" s="539"/>
      <c r="C19" s="530" t="s">
        <v>23</v>
      </c>
      <c r="D19" s="531"/>
      <c r="E19" s="168">
        <v>11</v>
      </c>
      <c r="F19" s="150">
        <v>0</v>
      </c>
      <c r="G19" s="149">
        <v>0</v>
      </c>
      <c r="H19" s="150">
        <v>0</v>
      </c>
      <c r="I19" s="150">
        <v>0</v>
      </c>
      <c r="J19" s="150">
        <v>0</v>
      </c>
      <c r="K19" s="148">
        <v>0</v>
      </c>
      <c r="L19" s="150">
        <v>0</v>
      </c>
      <c r="M19" s="150">
        <v>0</v>
      </c>
      <c r="N19" s="150">
        <v>0</v>
      </c>
      <c r="O19" s="150">
        <v>0</v>
      </c>
      <c r="P19" s="152">
        <v>0</v>
      </c>
      <c r="Q19" s="152">
        <v>0</v>
      </c>
      <c r="R19" s="153">
        <v>0</v>
      </c>
      <c r="S19" s="152">
        <v>0</v>
      </c>
      <c r="T19" s="151">
        <v>507.97800000000001</v>
      </c>
      <c r="U19" s="152">
        <v>106.82299999999999</v>
      </c>
      <c r="V19" s="152">
        <v>281.73200000000003</v>
      </c>
      <c r="W19" s="152">
        <v>939.18299999999999</v>
      </c>
      <c r="X19" s="152">
        <v>0</v>
      </c>
      <c r="Y19" s="152">
        <v>0</v>
      </c>
      <c r="Z19" s="153">
        <v>0</v>
      </c>
      <c r="AA19" s="151">
        <v>0</v>
      </c>
      <c r="AB19" s="150">
        <v>0</v>
      </c>
      <c r="AC19" s="149">
        <v>0</v>
      </c>
      <c r="AD19" s="150">
        <v>1835.7159999999999</v>
      </c>
      <c r="AE19" s="147">
        <v>11</v>
      </c>
    </row>
    <row r="20" spans="1:31" ht="12" customHeight="1">
      <c r="A20" s="536"/>
      <c r="B20" s="539"/>
      <c r="C20" s="530" t="s">
        <v>139</v>
      </c>
      <c r="D20" s="531"/>
      <c r="E20" s="168">
        <v>12</v>
      </c>
      <c r="F20" s="150">
        <v>348.46300000000002</v>
      </c>
      <c r="G20" s="149">
        <v>0</v>
      </c>
      <c r="H20" s="150">
        <v>0</v>
      </c>
      <c r="I20" s="150">
        <v>0</v>
      </c>
      <c r="J20" s="150">
        <v>0</v>
      </c>
      <c r="K20" s="148">
        <v>0</v>
      </c>
      <c r="L20" s="150">
        <v>0</v>
      </c>
      <c r="M20" s="150">
        <v>0</v>
      </c>
      <c r="N20" s="150">
        <v>0</v>
      </c>
      <c r="O20" s="150">
        <v>158.24</v>
      </c>
      <c r="P20" s="152">
        <v>0</v>
      </c>
      <c r="Q20" s="152">
        <v>0</v>
      </c>
      <c r="R20" s="153">
        <v>0</v>
      </c>
      <c r="S20" s="152">
        <v>14894.833000000001</v>
      </c>
      <c r="T20" s="151">
        <v>0</v>
      </c>
      <c r="U20" s="152">
        <v>0</v>
      </c>
      <c r="V20" s="152">
        <v>0</v>
      </c>
      <c r="W20" s="152">
        <v>199.523</v>
      </c>
      <c r="X20" s="152">
        <v>0</v>
      </c>
      <c r="Y20" s="152">
        <v>3140.145</v>
      </c>
      <c r="Z20" s="153">
        <v>0</v>
      </c>
      <c r="AA20" s="151">
        <v>0</v>
      </c>
      <c r="AB20" s="150">
        <v>1368.5319999999999</v>
      </c>
      <c r="AC20" s="149">
        <v>3140.145</v>
      </c>
      <c r="AD20" s="150">
        <v>23249.881000000001</v>
      </c>
      <c r="AE20" s="147">
        <v>12</v>
      </c>
    </row>
    <row r="21" spans="1:31" ht="12" customHeight="1">
      <c r="A21" s="536"/>
      <c r="B21" s="539"/>
      <c r="C21" s="532" t="s">
        <v>24</v>
      </c>
      <c r="D21" s="533"/>
      <c r="E21" s="171">
        <v>13</v>
      </c>
      <c r="F21" s="150">
        <v>0</v>
      </c>
      <c r="G21" s="149">
        <v>0</v>
      </c>
      <c r="H21" s="150">
        <v>0</v>
      </c>
      <c r="I21" s="150">
        <v>0</v>
      </c>
      <c r="J21" s="150">
        <v>0</v>
      </c>
      <c r="K21" s="148">
        <v>0</v>
      </c>
      <c r="L21" s="150">
        <v>0</v>
      </c>
      <c r="M21" s="150">
        <v>0</v>
      </c>
      <c r="N21" s="163">
        <v>0</v>
      </c>
      <c r="O21" s="150">
        <v>0</v>
      </c>
      <c r="P21" s="152">
        <v>0</v>
      </c>
      <c r="Q21" s="152">
        <v>0</v>
      </c>
      <c r="R21" s="153">
        <v>0</v>
      </c>
      <c r="S21" s="152">
        <v>1350.675</v>
      </c>
      <c r="T21" s="151">
        <v>0</v>
      </c>
      <c r="U21" s="152">
        <v>0</v>
      </c>
      <c r="V21" s="152">
        <v>0</v>
      </c>
      <c r="W21" s="152">
        <v>0</v>
      </c>
      <c r="X21" s="152">
        <v>0</v>
      </c>
      <c r="Y21" s="152">
        <v>0</v>
      </c>
      <c r="Z21" s="153">
        <v>0</v>
      </c>
      <c r="AA21" s="151">
        <v>0</v>
      </c>
      <c r="AB21" s="150">
        <v>0</v>
      </c>
      <c r="AC21" s="149">
        <v>0</v>
      </c>
      <c r="AD21" s="150">
        <v>1350.675</v>
      </c>
      <c r="AE21" s="165">
        <v>13</v>
      </c>
    </row>
    <row r="22" spans="1:31" ht="12" customHeight="1">
      <c r="A22" s="536"/>
      <c r="B22" s="540"/>
      <c r="C22" s="543" t="s">
        <v>25</v>
      </c>
      <c r="D22" s="544"/>
      <c r="E22" s="212">
        <v>14</v>
      </c>
      <c r="F22" s="219">
        <v>20744.094000000001</v>
      </c>
      <c r="G22" s="218">
        <v>0</v>
      </c>
      <c r="H22" s="219">
        <v>0</v>
      </c>
      <c r="I22" s="219">
        <v>0</v>
      </c>
      <c r="J22" s="219">
        <v>0</v>
      </c>
      <c r="K22" s="217">
        <v>0</v>
      </c>
      <c r="L22" s="219">
        <v>0</v>
      </c>
      <c r="M22" s="219">
        <v>0</v>
      </c>
      <c r="N22" s="215">
        <v>0</v>
      </c>
      <c r="O22" s="219">
        <v>280.15199999999999</v>
      </c>
      <c r="P22" s="219">
        <v>125.81699999999999</v>
      </c>
      <c r="Q22" s="219">
        <v>0</v>
      </c>
      <c r="R22" s="218">
        <v>0</v>
      </c>
      <c r="S22" s="219">
        <v>56889.194000000003</v>
      </c>
      <c r="T22" s="217">
        <v>977.31799999999998</v>
      </c>
      <c r="U22" s="219">
        <v>106.82299999999999</v>
      </c>
      <c r="V22" s="219">
        <v>281.73200000000003</v>
      </c>
      <c r="W22" s="219">
        <v>5063.473</v>
      </c>
      <c r="X22" s="219">
        <v>0</v>
      </c>
      <c r="Y22" s="219">
        <v>3140.145</v>
      </c>
      <c r="Z22" s="218">
        <v>0</v>
      </c>
      <c r="AA22" s="217">
        <v>0</v>
      </c>
      <c r="AB22" s="219">
        <v>3267.817</v>
      </c>
      <c r="AC22" s="218">
        <v>3140.145</v>
      </c>
      <c r="AD22" s="219">
        <v>94016.71</v>
      </c>
      <c r="AE22" s="212">
        <v>14</v>
      </c>
    </row>
    <row r="23" spans="1:31" ht="12" customHeight="1">
      <c r="A23" s="536"/>
      <c r="B23" s="538" t="s">
        <v>26</v>
      </c>
      <c r="C23" s="528" t="s">
        <v>360</v>
      </c>
      <c r="D23" s="529"/>
      <c r="E23" s="167">
        <v>15</v>
      </c>
      <c r="F23" s="143">
        <v>0</v>
      </c>
      <c r="G23" s="142">
        <v>0</v>
      </c>
      <c r="H23" s="143">
        <v>0</v>
      </c>
      <c r="I23" s="143">
        <v>0</v>
      </c>
      <c r="J23" s="143">
        <v>0</v>
      </c>
      <c r="K23" s="286">
        <v>0</v>
      </c>
      <c r="L23" s="143">
        <v>0</v>
      </c>
      <c r="M23" s="143">
        <v>0</v>
      </c>
      <c r="N23" s="143">
        <v>0</v>
      </c>
      <c r="O23" s="143">
        <v>0</v>
      </c>
      <c r="P23" s="145">
        <v>0</v>
      </c>
      <c r="Q23" s="145">
        <v>0</v>
      </c>
      <c r="R23" s="285">
        <v>0</v>
      </c>
      <c r="S23" s="145">
        <v>0</v>
      </c>
      <c r="T23" s="144">
        <v>0</v>
      </c>
      <c r="U23" s="145">
        <v>0</v>
      </c>
      <c r="V23" s="145">
        <v>0</v>
      </c>
      <c r="W23" s="145">
        <v>0</v>
      </c>
      <c r="X23" s="145">
        <v>0</v>
      </c>
      <c r="Y23" s="145">
        <v>0</v>
      </c>
      <c r="Z23" s="285">
        <v>0</v>
      </c>
      <c r="AA23" s="144">
        <v>6251.8209999999999</v>
      </c>
      <c r="AB23" s="143">
        <v>0</v>
      </c>
      <c r="AC23" s="142">
        <v>0</v>
      </c>
      <c r="AD23" s="143">
        <v>6251.8209999999999</v>
      </c>
      <c r="AE23" s="141">
        <v>15</v>
      </c>
    </row>
    <row r="24" spans="1:31" ht="12" customHeight="1">
      <c r="A24" s="536"/>
      <c r="B24" s="539"/>
      <c r="C24" s="530" t="s">
        <v>301</v>
      </c>
      <c r="D24" s="531"/>
      <c r="E24" s="168">
        <v>16</v>
      </c>
      <c r="F24" s="150">
        <v>0</v>
      </c>
      <c r="G24" s="150">
        <v>0</v>
      </c>
      <c r="H24" s="148">
        <v>0</v>
      </c>
      <c r="I24" s="150">
        <v>0</v>
      </c>
      <c r="J24" s="150">
        <v>0</v>
      </c>
      <c r="K24" s="148">
        <v>0</v>
      </c>
      <c r="L24" s="150">
        <v>0</v>
      </c>
      <c r="M24" s="150">
        <v>0</v>
      </c>
      <c r="N24" s="150">
        <v>0</v>
      </c>
      <c r="O24" s="150">
        <v>0</v>
      </c>
      <c r="P24" s="150">
        <v>0</v>
      </c>
      <c r="Q24" s="150">
        <v>0</v>
      </c>
      <c r="R24" s="149">
        <v>0</v>
      </c>
      <c r="S24" s="150">
        <v>0</v>
      </c>
      <c r="T24" s="148">
        <v>0</v>
      </c>
      <c r="U24" s="150">
        <v>0</v>
      </c>
      <c r="V24" s="150">
        <v>0</v>
      </c>
      <c r="W24" s="150">
        <v>0</v>
      </c>
      <c r="X24" s="150">
        <v>0</v>
      </c>
      <c r="Y24" s="150">
        <v>0</v>
      </c>
      <c r="Z24" s="149">
        <v>0</v>
      </c>
      <c r="AA24" s="148">
        <v>15384.862999999999</v>
      </c>
      <c r="AB24" s="150">
        <v>27809.956999999999</v>
      </c>
      <c r="AC24" s="149">
        <v>0</v>
      </c>
      <c r="AD24" s="148">
        <v>43194.82</v>
      </c>
      <c r="AE24" s="147">
        <v>16</v>
      </c>
    </row>
    <row r="25" spans="1:31" ht="12" customHeight="1">
      <c r="A25" s="536"/>
      <c r="B25" s="539"/>
      <c r="C25" s="541" t="s">
        <v>244</v>
      </c>
      <c r="D25" s="542"/>
      <c r="E25" s="168">
        <v>17</v>
      </c>
      <c r="F25" s="150">
        <v>0</v>
      </c>
      <c r="G25" s="150">
        <v>0</v>
      </c>
      <c r="H25" s="148">
        <v>0</v>
      </c>
      <c r="I25" s="150">
        <v>0</v>
      </c>
      <c r="J25" s="150">
        <v>0</v>
      </c>
      <c r="K25" s="148">
        <v>0</v>
      </c>
      <c r="L25" s="150">
        <v>0</v>
      </c>
      <c r="M25" s="150">
        <v>0</v>
      </c>
      <c r="N25" s="150">
        <v>0</v>
      </c>
      <c r="O25" s="150">
        <v>0</v>
      </c>
      <c r="P25" s="150">
        <v>0</v>
      </c>
      <c r="Q25" s="150">
        <v>0</v>
      </c>
      <c r="R25" s="149">
        <v>0</v>
      </c>
      <c r="S25" s="150">
        <v>0</v>
      </c>
      <c r="T25" s="148">
        <v>0</v>
      </c>
      <c r="U25" s="150">
        <v>0</v>
      </c>
      <c r="V25" s="150">
        <v>0</v>
      </c>
      <c r="W25" s="150">
        <v>0</v>
      </c>
      <c r="X25" s="150">
        <v>0</v>
      </c>
      <c r="Y25" s="150">
        <v>0</v>
      </c>
      <c r="Z25" s="149">
        <v>0</v>
      </c>
      <c r="AA25" s="148">
        <v>336.07799999999997</v>
      </c>
      <c r="AB25" s="150">
        <v>0</v>
      </c>
      <c r="AC25" s="149">
        <v>0</v>
      </c>
      <c r="AD25" s="150">
        <v>336.07799999999997</v>
      </c>
      <c r="AE25" s="147">
        <v>17</v>
      </c>
    </row>
    <row r="26" spans="1:31" ht="12" customHeight="1">
      <c r="A26" s="536"/>
      <c r="B26" s="539"/>
      <c r="C26" s="530" t="s">
        <v>23</v>
      </c>
      <c r="D26" s="531"/>
      <c r="E26" s="168">
        <v>18</v>
      </c>
      <c r="F26" s="150">
        <v>0</v>
      </c>
      <c r="G26" s="149">
        <v>0</v>
      </c>
      <c r="H26" s="150">
        <v>0</v>
      </c>
      <c r="I26" s="150">
        <v>0</v>
      </c>
      <c r="J26" s="150">
        <v>0</v>
      </c>
      <c r="K26" s="148">
        <v>0</v>
      </c>
      <c r="L26" s="150">
        <v>0</v>
      </c>
      <c r="M26" s="150">
        <v>0</v>
      </c>
      <c r="N26" s="150">
        <v>0</v>
      </c>
      <c r="O26" s="150">
        <v>0</v>
      </c>
      <c r="P26" s="152">
        <v>0</v>
      </c>
      <c r="Q26" s="152">
        <v>0</v>
      </c>
      <c r="R26" s="153">
        <v>0</v>
      </c>
      <c r="S26" s="152">
        <v>0</v>
      </c>
      <c r="T26" s="151">
        <v>0</v>
      </c>
      <c r="U26" s="152">
        <v>0</v>
      </c>
      <c r="V26" s="152">
        <v>0</v>
      </c>
      <c r="W26" s="152">
        <v>0</v>
      </c>
      <c r="X26" s="152">
        <v>0</v>
      </c>
      <c r="Y26" s="152">
        <v>0</v>
      </c>
      <c r="Z26" s="153">
        <v>0</v>
      </c>
      <c r="AA26" s="151">
        <v>590.91499999999996</v>
      </c>
      <c r="AB26" s="150">
        <v>67.043000000000006</v>
      </c>
      <c r="AC26" s="149">
        <v>0</v>
      </c>
      <c r="AD26" s="150">
        <v>657.95699999999999</v>
      </c>
      <c r="AE26" s="147">
        <v>18</v>
      </c>
    </row>
    <row r="27" spans="1:31" ht="12" customHeight="1">
      <c r="A27" s="536"/>
      <c r="B27" s="539"/>
      <c r="C27" s="530" t="s">
        <v>139</v>
      </c>
      <c r="D27" s="531"/>
      <c r="E27" s="168">
        <v>19</v>
      </c>
      <c r="F27" s="150">
        <v>0</v>
      </c>
      <c r="G27" s="149">
        <v>0</v>
      </c>
      <c r="H27" s="150">
        <v>0</v>
      </c>
      <c r="I27" s="150">
        <v>0</v>
      </c>
      <c r="J27" s="150">
        <v>0</v>
      </c>
      <c r="K27" s="148">
        <v>0</v>
      </c>
      <c r="L27" s="150">
        <v>0</v>
      </c>
      <c r="M27" s="150">
        <v>0</v>
      </c>
      <c r="N27" s="150">
        <v>0</v>
      </c>
      <c r="O27" s="150">
        <v>0</v>
      </c>
      <c r="P27" s="152">
        <v>0</v>
      </c>
      <c r="Q27" s="152">
        <v>0</v>
      </c>
      <c r="R27" s="153">
        <v>0</v>
      </c>
      <c r="S27" s="152">
        <v>0</v>
      </c>
      <c r="T27" s="151">
        <v>0</v>
      </c>
      <c r="U27" s="152">
        <v>0</v>
      </c>
      <c r="V27" s="152">
        <v>0</v>
      </c>
      <c r="W27" s="152">
        <v>0</v>
      </c>
      <c r="X27" s="152">
        <v>0</v>
      </c>
      <c r="Y27" s="152">
        <v>0</v>
      </c>
      <c r="Z27" s="153">
        <v>0</v>
      </c>
      <c r="AA27" s="151">
        <v>0</v>
      </c>
      <c r="AB27" s="150">
        <v>19528.47</v>
      </c>
      <c r="AC27" s="149">
        <v>0</v>
      </c>
      <c r="AD27" s="150">
        <v>19528.47</v>
      </c>
      <c r="AE27" s="147">
        <v>19</v>
      </c>
    </row>
    <row r="28" spans="1:31" ht="12" customHeight="1">
      <c r="A28" s="536"/>
      <c r="B28" s="539"/>
      <c r="C28" s="532" t="s">
        <v>24</v>
      </c>
      <c r="D28" s="533"/>
      <c r="E28" s="171">
        <v>20</v>
      </c>
      <c r="F28" s="150">
        <v>0</v>
      </c>
      <c r="G28" s="149">
        <v>0</v>
      </c>
      <c r="H28" s="150">
        <v>0</v>
      </c>
      <c r="I28" s="150">
        <v>0</v>
      </c>
      <c r="J28" s="150">
        <v>0</v>
      </c>
      <c r="K28" s="148">
        <v>0</v>
      </c>
      <c r="L28" s="150">
        <v>0</v>
      </c>
      <c r="M28" s="150">
        <v>0</v>
      </c>
      <c r="N28" s="163">
        <v>0</v>
      </c>
      <c r="O28" s="150">
        <v>0</v>
      </c>
      <c r="P28" s="152">
        <v>0</v>
      </c>
      <c r="Q28" s="152">
        <v>0</v>
      </c>
      <c r="R28" s="153">
        <v>0</v>
      </c>
      <c r="S28" s="152">
        <v>0</v>
      </c>
      <c r="T28" s="151">
        <v>0</v>
      </c>
      <c r="U28" s="152">
        <v>0</v>
      </c>
      <c r="V28" s="152">
        <v>0</v>
      </c>
      <c r="W28" s="152">
        <v>0</v>
      </c>
      <c r="X28" s="152">
        <v>0</v>
      </c>
      <c r="Y28" s="152">
        <v>0</v>
      </c>
      <c r="Z28" s="153">
        <v>0</v>
      </c>
      <c r="AA28" s="151">
        <v>386.24400000000003</v>
      </c>
      <c r="AB28" s="150">
        <v>0</v>
      </c>
      <c r="AC28" s="149">
        <v>0</v>
      </c>
      <c r="AD28" s="150">
        <v>386.24400000000003</v>
      </c>
      <c r="AE28" s="165">
        <v>20</v>
      </c>
    </row>
    <row r="29" spans="1:31" ht="12" customHeight="1">
      <c r="A29" s="536"/>
      <c r="B29" s="540"/>
      <c r="C29" s="543" t="s">
        <v>27</v>
      </c>
      <c r="D29" s="544"/>
      <c r="E29" s="212">
        <v>21</v>
      </c>
      <c r="F29" s="215">
        <v>0</v>
      </c>
      <c r="G29" s="214">
        <v>0</v>
      </c>
      <c r="H29" s="215">
        <v>0</v>
      </c>
      <c r="I29" s="215">
        <v>0</v>
      </c>
      <c r="J29" s="215">
        <v>0</v>
      </c>
      <c r="K29" s="213">
        <v>0</v>
      </c>
      <c r="L29" s="215">
        <v>0</v>
      </c>
      <c r="M29" s="215">
        <v>0</v>
      </c>
      <c r="N29" s="215">
        <v>0</v>
      </c>
      <c r="O29" s="215">
        <v>0</v>
      </c>
      <c r="P29" s="215">
        <v>0</v>
      </c>
      <c r="Q29" s="215">
        <v>0</v>
      </c>
      <c r="R29" s="214">
        <v>0</v>
      </c>
      <c r="S29" s="215">
        <v>0</v>
      </c>
      <c r="T29" s="213">
        <v>0</v>
      </c>
      <c r="U29" s="215">
        <v>0</v>
      </c>
      <c r="V29" s="215">
        <v>0</v>
      </c>
      <c r="W29" s="215">
        <v>0</v>
      </c>
      <c r="X29" s="215">
        <v>0</v>
      </c>
      <c r="Y29" s="215">
        <v>0</v>
      </c>
      <c r="Z29" s="214">
        <v>0</v>
      </c>
      <c r="AA29" s="213">
        <v>22949.920999999998</v>
      </c>
      <c r="AB29" s="215">
        <v>47405.47</v>
      </c>
      <c r="AC29" s="214">
        <v>0</v>
      </c>
      <c r="AD29" s="215">
        <v>70355.39</v>
      </c>
      <c r="AE29" s="212">
        <v>21</v>
      </c>
    </row>
    <row r="30" spans="1:31" ht="18" customHeight="1">
      <c r="A30" s="536"/>
      <c r="B30" s="552" t="s">
        <v>28</v>
      </c>
      <c r="C30" s="528" t="s">
        <v>29</v>
      </c>
      <c r="D30" s="529"/>
      <c r="E30" s="167">
        <v>22</v>
      </c>
      <c r="F30" s="143">
        <v>0</v>
      </c>
      <c r="G30" s="142">
        <v>0</v>
      </c>
      <c r="H30" s="143">
        <v>0</v>
      </c>
      <c r="I30" s="143">
        <v>0</v>
      </c>
      <c r="J30" s="143">
        <v>0</v>
      </c>
      <c r="K30" s="286">
        <v>0</v>
      </c>
      <c r="L30" s="143">
        <v>0</v>
      </c>
      <c r="M30" s="143">
        <v>0</v>
      </c>
      <c r="N30" s="143">
        <v>0</v>
      </c>
      <c r="O30" s="143">
        <v>0</v>
      </c>
      <c r="P30" s="145">
        <v>0</v>
      </c>
      <c r="Q30" s="145">
        <v>0</v>
      </c>
      <c r="R30" s="285">
        <v>0</v>
      </c>
      <c r="S30" s="145">
        <v>0</v>
      </c>
      <c r="T30" s="144">
        <v>0</v>
      </c>
      <c r="U30" s="145">
        <v>0</v>
      </c>
      <c r="V30" s="145">
        <v>0</v>
      </c>
      <c r="W30" s="145">
        <v>0</v>
      </c>
      <c r="X30" s="145">
        <v>0</v>
      </c>
      <c r="Y30" s="145">
        <v>0</v>
      </c>
      <c r="Z30" s="285">
        <v>0</v>
      </c>
      <c r="AA30" s="144">
        <v>1344.8340000000001</v>
      </c>
      <c r="AB30" s="143">
        <v>0</v>
      </c>
      <c r="AC30" s="142">
        <v>0</v>
      </c>
      <c r="AD30" s="143">
        <v>1344.8340000000001</v>
      </c>
      <c r="AE30" s="141">
        <v>22</v>
      </c>
    </row>
    <row r="31" spans="1:31" ht="18" customHeight="1">
      <c r="A31" s="536"/>
      <c r="B31" s="553"/>
      <c r="C31" s="532" t="s">
        <v>24</v>
      </c>
      <c r="D31" s="533"/>
      <c r="E31" s="169">
        <v>23</v>
      </c>
      <c r="F31" s="150">
        <v>0</v>
      </c>
      <c r="G31" s="149">
        <v>0</v>
      </c>
      <c r="H31" s="150">
        <v>0</v>
      </c>
      <c r="I31" s="150">
        <v>0</v>
      </c>
      <c r="J31" s="150">
        <v>0</v>
      </c>
      <c r="K31" s="148">
        <v>0</v>
      </c>
      <c r="L31" s="150">
        <v>0</v>
      </c>
      <c r="M31" s="150">
        <v>0</v>
      </c>
      <c r="N31" s="163">
        <v>0</v>
      </c>
      <c r="O31" s="150">
        <v>0</v>
      </c>
      <c r="P31" s="152">
        <v>0</v>
      </c>
      <c r="Q31" s="152">
        <v>0</v>
      </c>
      <c r="R31" s="153">
        <v>0</v>
      </c>
      <c r="S31" s="152">
        <v>164.05600000000001</v>
      </c>
      <c r="T31" s="151">
        <v>0</v>
      </c>
      <c r="U31" s="152">
        <v>0</v>
      </c>
      <c r="V31" s="152">
        <v>0</v>
      </c>
      <c r="W31" s="152">
        <v>0</v>
      </c>
      <c r="X31" s="152">
        <v>0</v>
      </c>
      <c r="Y31" s="152">
        <v>0</v>
      </c>
      <c r="Z31" s="153">
        <v>0</v>
      </c>
      <c r="AA31" s="151">
        <v>94.304000000000002</v>
      </c>
      <c r="AB31" s="150">
        <v>67.043000000000006</v>
      </c>
      <c r="AC31" s="149">
        <v>0</v>
      </c>
      <c r="AD31" s="150">
        <v>325.40300000000002</v>
      </c>
      <c r="AE31" s="154">
        <v>23</v>
      </c>
    </row>
    <row r="32" spans="1:31" ht="18" customHeight="1">
      <c r="A32" s="536"/>
      <c r="B32" s="554"/>
      <c r="C32" s="534" t="s">
        <v>183</v>
      </c>
      <c r="D32" s="550"/>
      <c r="E32" s="170">
        <v>24</v>
      </c>
      <c r="F32" s="143">
        <v>0</v>
      </c>
      <c r="G32" s="142">
        <v>0</v>
      </c>
      <c r="H32" s="143">
        <v>0</v>
      </c>
      <c r="I32" s="143">
        <v>0</v>
      </c>
      <c r="J32" s="143">
        <v>0</v>
      </c>
      <c r="K32" s="286">
        <v>0</v>
      </c>
      <c r="L32" s="143">
        <v>0</v>
      </c>
      <c r="M32" s="143">
        <v>0</v>
      </c>
      <c r="N32" s="164">
        <v>0</v>
      </c>
      <c r="O32" s="143">
        <v>0</v>
      </c>
      <c r="P32" s="145">
        <v>0</v>
      </c>
      <c r="Q32" s="145">
        <v>0</v>
      </c>
      <c r="R32" s="285">
        <v>0</v>
      </c>
      <c r="S32" s="145">
        <v>164.05600000000001</v>
      </c>
      <c r="T32" s="144">
        <v>0</v>
      </c>
      <c r="U32" s="145">
        <v>0</v>
      </c>
      <c r="V32" s="145">
        <v>0</v>
      </c>
      <c r="W32" s="145">
        <v>0</v>
      </c>
      <c r="X32" s="145">
        <v>0</v>
      </c>
      <c r="Y32" s="145">
        <v>0</v>
      </c>
      <c r="Z32" s="285">
        <v>0</v>
      </c>
      <c r="AA32" s="144">
        <v>1439.1379999999999</v>
      </c>
      <c r="AB32" s="143">
        <v>67.043000000000006</v>
      </c>
      <c r="AC32" s="142">
        <v>0</v>
      </c>
      <c r="AD32" s="143">
        <v>1670.2370000000001</v>
      </c>
      <c r="AE32" s="155">
        <v>24</v>
      </c>
    </row>
    <row r="33" spans="1:31" ht="12" customHeight="1">
      <c r="A33" s="537"/>
      <c r="B33" s="156"/>
      <c r="C33" s="534" t="s">
        <v>30</v>
      </c>
      <c r="D33" s="535"/>
      <c r="E33" s="169">
        <v>25</v>
      </c>
      <c r="F33" s="143">
        <v>0</v>
      </c>
      <c r="G33" s="142">
        <v>0</v>
      </c>
      <c r="H33" s="143">
        <v>0</v>
      </c>
      <c r="I33" s="143">
        <v>0</v>
      </c>
      <c r="J33" s="143">
        <v>0</v>
      </c>
      <c r="K33" s="286">
        <v>0</v>
      </c>
      <c r="L33" s="143">
        <v>0</v>
      </c>
      <c r="M33" s="143">
        <v>0</v>
      </c>
      <c r="N33" s="164">
        <v>0</v>
      </c>
      <c r="O33" s="143">
        <v>0</v>
      </c>
      <c r="P33" s="145">
        <v>0</v>
      </c>
      <c r="Q33" s="145">
        <v>0</v>
      </c>
      <c r="R33" s="285">
        <v>0</v>
      </c>
      <c r="S33" s="145">
        <v>436.17899999999997</v>
      </c>
      <c r="T33" s="144">
        <v>0</v>
      </c>
      <c r="U33" s="145">
        <v>0</v>
      </c>
      <c r="V33" s="145">
        <v>0</v>
      </c>
      <c r="W33" s="145">
        <v>0</v>
      </c>
      <c r="X33" s="145">
        <v>0</v>
      </c>
      <c r="Y33" s="145">
        <v>0</v>
      </c>
      <c r="Z33" s="285">
        <v>0</v>
      </c>
      <c r="AA33" s="144">
        <v>989.27300000000002</v>
      </c>
      <c r="AB33" s="143">
        <v>3644.9459999999999</v>
      </c>
      <c r="AC33" s="142">
        <v>0</v>
      </c>
      <c r="AD33" s="143">
        <v>5070.3980000000001</v>
      </c>
      <c r="AE33" s="154">
        <v>25</v>
      </c>
    </row>
    <row r="34" spans="1:31" ht="12" customHeight="1">
      <c r="A34" s="545"/>
      <c r="B34" s="547"/>
      <c r="C34" s="543" t="s">
        <v>31</v>
      </c>
      <c r="D34" s="544"/>
      <c r="E34" s="212">
        <v>26</v>
      </c>
      <c r="F34" s="219">
        <v>0</v>
      </c>
      <c r="G34" s="218">
        <v>0</v>
      </c>
      <c r="H34" s="219">
        <v>0</v>
      </c>
      <c r="I34" s="219">
        <v>258.67399999999998</v>
      </c>
      <c r="J34" s="219">
        <v>187.94900000000001</v>
      </c>
      <c r="K34" s="217">
        <v>264</v>
      </c>
      <c r="L34" s="219">
        <v>20577.949000000001</v>
      </c>
      <c r="M34" s="219">
        <v>33820.241000000002</v>
      </c>
      <c r="N34" s="215">
        <v>18219.96</v>
      </c>
      <c r="O34" s="219">
        <v>17279.524000000001</v>
      </c>
      <c r="P34" s="219">
        <v>1.5980000000000001</v>
      </c>
      <c r="Q34" s="219">
        <v>25.68</v>
      </c>
      <c r="R34" s="218">
        <v>1325.39</v>
      </c>
      <c r="S34" s="219">
        <v>48269.629000000001</v>
      </c>
      <c r="T34" s="217">
        <v>0</v>
      </c>
      <c r="U34" s="219">
        <v>0</v>
      </c>
      <c r="V34" s="219">
        <v>108</v>
      </c>
      <c r="W34" s="219">
        <v>863.88199999999995</v>
      </c>
      <c r="X34" s="219">
        <v>2765.125</v>
      </c>
      <c r="Y34" s="219">
        <v>0</v>
      </c>
      <c r="Z34" s="218">
        <v>692.505</v>
      </c>
      <c r="AA34" s="217">
        <v>46283.796000000002</v>
      </c>
      <c r="AB34" s="219">
        <v>40425.663999999997</v>
      </c>
      <c r="AC34" s="218">
        <v>0</v>
      </c>
      <c r="AD34" s="219">
        <v>231369.56599999999</v>
      </c>
      <c r="AE34" s="212">
        <v>26</v>
      </c>
    </row>
    <row r="35" spans="1:31" ht="12" customHeight="1">
      <c r="A35" s="546"/>
      <c r="B35" s="546"/>
      <c r="C35" s="534" t="s">
        <v>32</v>
      </c>
      <c r="D35" s="535"/>
      <c r="E35" s="169">
        <v>27</v>
      </c>
      <c r="F35" s="143">
        <v>0</v>
      </c>
      <c r="G35" s="142">
        <v>0</v>
      </c>
      <c r="H35" s="143">
        <v>0</v>
      </c>
      <c r="I35" s="143">
        <v>0</v>
      </c>
      <c r="J35" s="143">
        <v>109.25</v>
      </c>
      <c r="K35" s="286">
        <v>264</v>
      </c>
      <c r="L35" s="143">
        <v>0</v>
      </c>
      <c r="M35" s="143">
        <v>0</v>
      </c>
      <c r="N35" s="164">
        <v>0</v>
      </c>
      <c r="O35" s="143">
        <v>0</v>
      </c>
      <c r="P35" s="145">
        <v>0</v>
      </c>
      <c r="Q35" s="145">
        <v>0</v>
      </c>
      <c r="R35" s="285">
        <v>0</v>
      </c>
      <c r="S35" s="145">
        <v>3.177</v>
      </c>
      <c r="T35" s="144">
        <v>0</v>
      </c>
      <c r="U35" s="145">
        <v>0</v>
      </c>
      <c r="V35" s="145">
        <v>0</v>
      </c>
      <c r="W35" s="145">
        <v>0</v>
      </c>
      <c r="X35" s="145">
        <v>0</v>
      </c>
      <c r="Y35" s="145">
        <v>0</v>
      </c>
      <c r="Z35" s="285">
        <v>0</v>
      </c>
      <c r="AA35" s="144">
        <v>0</v>
      </c>
      <c r="AB35" s="143">
        <v>0</v>
      </c>
      <c r="AC35" s="142">
        <v>0</v>
      </c>
      <c r="AD35" s="143">
        <v>376.42700000000002</v>
      </c>
      <c r="AE35" s="154">
        <v>27</v>
      </c>
    </row>
    <row r="36" spans="1:31" ht="12" customHeight="1">
      <c r="A36" s="537"/>
      <c r="B36" s="537"/>
      <c r="C36" s="534" t="s">
        <v>33</v>
      </c>
      <c r="D36" s="535"/>
      <c r="E36" s="167">
        <v>28</v>
      </c>
      <c r="F36" s="143">
        <v>0</v>
      </c>
      <c r="G36" s="142">
        <v>0</v>
      </c>
      <c r="H36" s="143">
        <v>0</v>
      </c>
      <c r="I36" s="143">
        <v>0</v>
      </c>
      <c r="J36" s="143">
        <v>0</v>
      </c>
      <c r="K36" s="286">
        <v>0</v>
      </c>
      <c r="L36" s="143">
        <v>0</v>
      </c>
      <c r="M36" s="143">
        <v>0</v>
      </c>
      <c r="N36" s="164">
        <v>0</v>
      </c>
      <c r="O36" s="143">
        <v>0</v>
      </c>
      <c r="P36" s="145">
        <v>0</v>
      </c>
      <c r="Q36" s="145">
        <v>0</v>
      </c>
      <c r="R36" s="285">
        <v>0</v>
      </c>
      <c r="S36" s="145">
        <v>0</v>
      </c>
      <c r="T36" s="144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285">
        <v>0</v>
      </c>
      <c r="AA36" s="144">
        <v>0</v>
      </c>
      <c r="AB36" s="143">
        <v>0</v>
      </c>
      <c r="AC36" s="142">
        <v>0</v>
      </c>
      <c r="AD36" s="143">
        <v>0</v>
      </c>
      <c r="AE36" s="141">
        <v>28</v>
      </c>
    </row>
    <row r="37" spans="1:31" ht="12" customHeight="1">
      <c r="A37" s="503" t="s">
        <v>34</v>
      </c>
      <c r="B37" s="156"/>
      <c r="C37" s="543" t="s">
        <v>34</v>
      </c>
      <c r="D37" s="544"/>
      <c r="E37" s="216">
        <v>29</v>
      </c>
      <c r="F37" s="219">
        <v>0</v>
      </c>
      <c r="G37" s="218">
        <v>0</v>
      </c>
      <c r="H37" s="219">
        <v>0</v>
      </c>
      <c r="I37" s="219">
        <v>258.67399999999998</v>
      </c>
      <c r="J37" s="219">
        <v>78.698999999999998</v>
      </c>
      <c r="K37" s="217">
        <v>0</v>
      </c>
      <c r="L37" s="219">
        <v>20577.949000000001</v>
      </c>
      <c r="M37" s="219">
        <v>33820.241000000002</v>
      </c>
      <c r="N37" s="215">
        <v>18219.96</v>
      </c>
      <c r="O37" s="219">
        <v>17279.524000000001</v>
      </c>
      <c r="P37" s="219">
        <v>1.5980000000000001</v>
      </c>
      <c r="Q37" s="219">
        <v>25.68</v>
      </c>
      <c r="R37" s="218">
        <v>1325.39</v>
      </c>
      <c r="S37" s="219">
        <v>48266.451999999997</v>
      </c>
      <c r="T37" s="217">
        <v>0</v>
      </c>
      <c r="U37" s="219">
        <v>0</v>
      </c>
      <c r="V37" s="219">
        <v>108</v>
      </c>
      <c r="W37" s="219">
        <v>863.88199999999995</v>
      </c>
      <c r="X37" s="219">
        <v>2765.125</v>
      </c>
      <c r="Y37" s="219">
        <v>0</v>
      </c>
      <c r="Z37" s="218">
        <v>692.505</v>
      </c>
      <c r="AA37" s="217">
        <v>46283.796000000002</v>
      </c>
      <c r="AB37" s="219">
        <v>40425.779000000002</v>
      </c>
      <c r="AC37" s="218">
        <v>0</v>
      </c>
      <c r="AD37" s="219">
        <v>230993.255</v>
      </c>
      <c r="AE37" s="216">
        <v>29</v>
      </c>
    </row>
    <row r="38" spans="1:31" ht="24" customHeight="1">
      <c r="A38" s="536"/>
      <c r="B38" s="503" t="s">
        <v>35</v>
      </c>
      <c r="C38" s="549" t="s">
        <v>178</v>
      </c>
      <c r="D38" s="550"/>
      <c r="E38" s="167">
        <v>30</v>
      </c>
      <c r="F38" s="143">
        <v>0</v>
      </c>
      <c r="G38" s="142">
        <v>0</v>
      </c>
      <c r="H38" s="143">
        <v>0</v>
      </c>
      <c r="I38" s="143">
        <v>0</v>
      </c>
      <c r="J38" s="143">
        <v>78.698999999999998</v>
      </c>
      <c r="K38" s="286">
        <v>0</v>
      </c>
      <c r="L38" s="143">
        <v>0</v>
      </c>
      <c r="M38" s="143">
        <v>0.377</v>
      </c>
      <c r="N38" s="164">
        <v>0</v>
      </c>
      <c r="O38" s="143">
        <v>291.03399999999999</v>
      </c>
      <c r="P38" s="145">
        <v>1.5980000000000001</v>
      </c>
      <c r="Q38" s="145">
        <v>0</v>
      </c>
      <c r="R38" s="285">
        <v>15.941000000000001</v>
      </c>
      <c r="S38" s="145">
        <v>3836.085</v>
      </c>
      <c r="T38" s="144">
        <v>0</v>
      </c>
      <c r="U38" s="145">
        <v>0</v>
      </c>
      <c r="V38" s="145">
        <v>0.17899999999999999</v>
      </c>
      <c r="W38" s="145">
        <v>263.55700000000002</v>
      </c>
      <c r="X38" s="145">
        <v>2.5000000000000001E-2</v>
      </c>
      <c r="Y38" s="145">
        <v>0</v>
      </c>
      <c r="Z38" s="285">
        <v>0.40500000000000003</v>
      </c>
      <c r="AA38" s="144">
        <v>5685.5110000000004</v>
      </c>
      <c r="AB38" s="143">
        <v>991.19600000000003</v>
      </c>
      <c r="AC38" s="142">
        <v>0</v>
      </c>
      <c r="AD38" s="143">
        <v>11164.607</v>
      </c>
      <c r="AE38" s="141">
        <v>30</v>
      </c>
    </row>
    <row r="39" spans="1:31" ht="12" customHeight="1">
      <c r="A39" s="536"/>
      <c r="B39" s="536"/>
      <c r="C39" s="528" t="s">
        <v>36</v>
      </c>
      <c r="D39" s="529"/>
      <c r="E39" s="167">
        <v>31</v>
      </c>
      <c r="F39" s="143">
        <v>0</v>
      </c>
      <c r="G39" s="142">
        <v>0</v>
      </c>
      <c r="H39" s="143">
        <v>0</v>
      </c>
      <c r="I39" s="143">
        <v>0</v>
      </c>
      <c r="J39" s="143">
        <v>0</v>
      </c>
      <c r="K39" s="286">
        <v>0</v>
      </c>
      <c r="L39" s="143">
        <v>0</v>
      </c>
      <c r="M39" s="143">
        <v>362.50799999999998</v>
      </c>
      <c r="N39" s="143">
        <v>0</v>
      </c>
      <c r="O39" s="143">
        <v>0</v>
      </c>
      <c r="P39" s="145">
        <v>0</v>
      </c>
      <c r="Q39" s="145">
        <v>0</v>
      </c>
      <c r="R39" s="285">
        <v>0</v>
      </c>
      <c r="S39" s="145">
        <v>0</v>
      </c>
      <c r="T39" s="144">
        <v>0</v>
      </c>
      <c r="U39" s="145">
        <v>0</v>
      </c>
      <c r="V39" s="145">
        <v>0</v>
      </c>
      <c r="W39" s="145">
        <v>0</v>
      </c>
      <c r="X39" s="145">
        <v>20.5</v>
      </c>
      <c r="Y39" s="145">
        <v>0</v>
      </c>
      <c r="Z39" s="285">
        <v>0</v>
      </c>
      <c r="AA39" s="144">
        <v>3226.4609999999998</v>
      </c>
      <c r="AB39" s="143">
        <v>0</v>
      </c>
      <c r="AC39" s="142">
        <v>0</v>
      </c>
      <c r="AD39" s="143">
        <v>3609.4690000000001</v>
      </c>
      <c r="AE39" s="141">
        <v>31</v>
      </c>
    </row>
    <row r="40" spans="1:31" ht="12" customHeight="1">
      <c r="A40" s="536"/>
      <c r="B40" s="536"/>
      <c r="C40" s="530" t="s">
        <v>37</v>
      </c>
      <c r="D40" s="531"/>
      <c r="E40" s="168">
        <v>32</v>
      </c>
      <c r="F40" s="150">
        <v>0</v>
      </c>
      <c r="G40" s="149">
        <v>0</v>
      </c>
      <c r="H40" s="150">
        <v>0</v>
      </c>
      <c r="I40" s="150">
        <v>0</v>
      </c>
      <c r="J40" s="150">
        <v>0</v>
      </c>
      <c r="K40" s="148">
        <v>0</v>
      </c>
      <c r="L40" s="150">
        <v>20460.385999999999</v>
      </c>
      <c r="M40" s="150">
        <v>31393.192999999999</v>
      </c>
      <c r="N40" s="150">
        <v>0</v>
      </c>
      <c r="O40" s="150">
        <v>0</v>
      </c>
      <c r="P40" s="152">
        <v>0</v>
      </c>
      <c r="Q40" s="152">
        <v>0</v>
      </c>
      <c r="R40" s="153">
        <v>671.95399999999995</v>
      </c>
      <c r="S40" s="152">
        <v>127.129</v>
      </c>
      <c r="T40" s="151">
        <v>0</v>
      </c>
      <c r="U40" s="152">
        <v>0</v>
      </c>
      <c r="V40" s="152">
        <v>0</v>
      </c>
      <c r="W40" s="152">
        <v>0</v>
      </c>
      <c r="X40" s="152">
        <v>2628.5</v>
      </c>
      <c r="Y40" s="152">
        <v>0</v>
      </c>
      <c r="Z40" s="153">
        <v>0</v>
      </c>
      <c r="AA40" s="151">
        <v>44</v>
      </c>
      <c r="AB40" s="150">
        <v>0</v>
      </c>
      <c r="AC40" s="149">
        <v>0</v>
      </c>
      <c r="AD40" s="150">
        <v>55325.161999999997</v>
      </c>
      <c r="AE40" s="147">
        <v>32</v>
      </c>
    </row>
    <row r="41" spans="1:31" ht="12" customHeight="1">
      <c r="A41" s="536"/>
      <c r="B41" s="536"/>
      <c r="C41" s="530" t="s">
        <v>38</v>
      </c>
      <c r="D41" s="531"/>
      <c r="E41" s="168">
        <v>33</v>
      </c>
      <c r="F41" s="150">
        <v>0</v>
      </c>
      <c r="G41" s="149">
        <v>0</v>
      </c>
      <c r="H41" s="150">
        <v>0</v>
      </c>
      <c r="I41" s="150">
        <v>0</v>
      </c>
      <c r="J41" s="150">
        <v>0</v>
      </c>
      <c r="K41" s="148">
        <v>0</v>
      </c>
      <c r="L41" s="150">
        <v>0</v>
      </c>
      <c r="M41" s="150">
        <v>0</v>
      </c>
      <c r="N41" s="150">
        <v>18219.96</v>
      </c>
      <c r="O41" s="150">
        <v>0</v>
      </c>
      <c r="P41" s="152">
        <v>0</v>
      </c>
      <c r="Q41" s="152">
        <v>0</v>
      </c>
      <c r="R41" s="153">
        <v>0</v>
      </c>
      <c r="S41" s="152">
        <v>0</v>
      </c>
      <c r="T41" s="151">
        <v>0</v>
      </c>
      <c r="U41" s="152">
        <v>0</v>
      </c>
      <c r="V41" s="152">
        <v>0</v>
      </c>
      <c r="W41" s="152">
        <v>0</v>
      </c>
      <c r="X41" s="152">
        <v>0</v>
      </c>
      <c r="Y41" s="152">
        <v>0</v>
      </c>
      <c r="Z41" s="153">
        <v>0</v>
      </c>
      <c r="AA41" s="151">
        <v>0</v>
      </c>
      <c r="AB41" s="150">
        <v>0</v>
      </c>
      <c r="AC41" s="149">
        <v>0</v>
      </c>
      <c r="AD41" s="150">
        <v>18219.96</v>
      </c>
      <c r="AE41" s="147">
        <v>33</v>
      </c>
    </row>
    <row r="42" spans="1:31" ht="12" customHeight="1">
      <c r="A42" s="536"/>
      <c r="B42" s="536"/>
      <c r="C42" s="532" t="s">
        <v>216</v>
      </c>
      <c r="D42" s="533"/>
      <c r="E42" s="169">
        <v>34</v>
      </c>
      <c r="F42" s="150">
        <v>0</v>
      </c>
      <c r="G42" s="149">
        <v>0</v>
      </c>
      <c r="H42" s="150">
        <v>0</v>
      </c>
      <c r="I42" s="150">
        <v>0</v>
      </c>
      <c r="J42" s="150">
        <v>0</v>
      </c>
      <c r="K42" s="148">
        <v>0</v>
      </c>
      <c r="L42" s="150">
        <v>0</v>
      </c>
      <c r="M42" s="150">
        <v>648.25</v>
      </c>
      <c r="N42" s="163">
        <v>0</v>
      </c>
      <c r="O42" s="150">
        <v>0</v>
      </c>
      <c r="P42" s="152">
        <v>0</v>
      </c>
      <c r="Q42" s="152">
        <v>0</v>
      </c>
      <c r="R42" s="153">
        <v>0</v>
      </c>
      <c r="S42" s="152">
        <v>0</v>
      </c>
      <c r="T42" s="151">
        <v>0</v>
      </c>
      <c r="U42" s="152">
        <v>0</v>
      </c>
      <c r="V42" s="152">
        <v>0</v>
      </c>
      <c r="W42" s="152">
        <v>0</v>
      </c>
      <c r="X42" s="152">
        <v>36.4</v>
      </c>
      <c r="Y42" s="152">
        <v>0</v>
      </c>
      <c r="Z42" s="153">
        <v>0</v>
      </c>
      <c r="AA42" s="151">
        <v>0</v>
      </c>
      <c r="AB42" s="150">
        <v>0</v>
      </c>
      <c r="AC42" s="149">
        <v>0</v>
      </c>
      <c r="AD42" s="150">
        <v>684.65</v>
      </c>
      <c r="AE42" s="154">
        <v>34</v>
      </c>
    </row>
    <row r="43" spans="1:31" ht="12" customHeight="1">
      <c r="A43" s="536"/>
      <c r="B43" s="536"/>
      <c r="C43" s="534" t="s">
        <v>39</v>
      </c>
      <c r="D43" s="535"/>
      <c r="E43" s="169">
        <v>35</v>
      </c>
      <c r="F43" s="143">
        <v>0</v>
      </c>
      <c r="G43" s="142">
        <v>0</v>
      </c>
      <c r="H43" s="143">
        <v>0</v>
      </c>
      <c r="I43" s="143">
        <v>0</v>
      </c>
      <c r="J43" s="143">
        <v>0</v>
      </c>
      <c r="K43" s="286">
        <v>0</v>
      </c>
      <c r="L43" s="143">
        <v>20460.385999999999</v>
      </c>
      <c r="M43" s="143">
        <v>32403.95</v>
      </c>
      <c r="N43" s="164">
        <v>18219.96</v>
      </c>
      <c r="O43" s="143">
        <v>0</v>
      </c>
      <c r="P43" s="145">
        <v>0</v>
      </c>
      <c r="Q43" s="145">
        <v>0</v>
      </c>
      <c r="R43" s="285">
        <v>671.95399999999995</v>
      </c>
      <c r="S43" s="145">
        <v>127.129</v>
      </c>
      <c r="T43" s="144">
        <v>0</v>
      </c>
      <c r="U43" s="145">
        <v>0</v>
      </c>
      <c r="V43" s="145">
        <v>0</v>
      </c>
      <c r="W43" s="145">
        <v>0</v>
      </c>
      <c r="X43" s="145">
        <v>2685.4</v>
      </c>
      <c r="Y43" s="145">
        <v>0</v>
      </c>
      <c r="Z43" s="285">
        <v>0</v>
      </c>
      <c r="AA43" s="144">
        <v>3270.4609999999998</v>
      </c>
      <c r="AB43" s="143">
        <v>0</v>
      </c>
      <c r="AC43" s="142">
        <v>0</v>
      </c>
      <c r="AD43" s="143">
        <v>77839.240000000005</v>
      </c>
      <c r="AE43" s="154">
        <v>35</v>
      </c>
    </row>
    <row r="44" spans="1:31" ht="12" customHeight="1">
      <c r="A44" s="536"/>
      <c r="B44" s="536"/>
      <c r="C44" s="528" t="s">
        <v>40</v>
      </c>
      <c r="D44" s="551"/>
      <c r="E44" s="167">
        <v>36</v>
      </c>
      <c r="F44" s="143">
        <v>0</v>
      </c>
      <c r="G44" s="142">
        <v>0</v>
      </c>
      <c r="H44" s="143">
        <v>0</v>
      </c>
      <c r="I44" s="143">
        <v>258.67399999999998</v>
      </c>
      <c r="J44" s="143">
        <v>0</v>
      </c>
      <c r="K44" s="286">
        <v>0</v>
      </c>
      <c r="L44" s="143">
        <v>42.323</v>
      </c>
      <c r="M44" s="143">
        <v>0</v>
      </c>
      <c r="N44" s="143">
        <v>0</v>
      </c>
      <c r="O44" s="143">
        <v>14287.528</v>
      </c>
      <c r="P44" s="145">
        <v>0</v>
      </c>
      <c r="Q44" s="145">
        <v>25.68</v>
      </c>
      <c r="R44" s="285">
        <v>414.37200000000001</v>
      </c>
      <c r="S44" s="145">
        <v>16627.013999999999</v>
      </c>
      <c r="T44" s="144">
        <v>0</v>
      </c>
      <c r="U44" s="145">
        <v>0</v>
      </c>
      <c r="V44" s="145">
        <v>103.68</v>
      </c>
      <c r="W44" s="145">
        <v>338.70299999999997</v>
      </c>
      <c r="X44" s="145">
        <v>0</v>
      </c>
      <c r="Y44" s="145">
        <v>0</v>
      </c>
      <c r="Z44" s="285">
        <v>636.73199999999997</v>
      </c>
      <c r="AA44" s="144">
        <v>14706.094999999999</v>
      </c>
      <c r="AB44" s="143">
        <v>21294.674999999999</v>
      </c>
      <c r="AC44" s="142">
        <v>0</v>
      </c>
      <c r="AD44" s="143">
        <v>68735.475000000006</v>
      </c>
      <c r="AE44" s="141">
        <v>36</v>
      </c>
    </row>
    <row r="45" spans="1:31" ht="12" customHeight="1">
      <c r="A45" s="536"/>
      <c r="B45" s="536"/>
      <c r="C45" s="532" t="s">
        <v>302</v>
      </c>
      <c r="D45" s="555"/>
      <c r="E45" s="169">
        <v>37</v>
      </c>
      <c r="F45" s="150">
        <v>0</v>
      </c>
      <c r="G45" s="149">
        <v>0</v>
      </c>
      <c r="H45" s="150">
        <v>0</v>
      </c>
      <c r="I45" s="150">
        <v>0</v>
      </c>
      <c r="J45" s="150">
        <v>0</v>
      </c>
      <c r="K45" s="148">
        <v>0</v>
      </c>
      <c r="L45" s="150">
        <v>75.241</v>
      </c>
      <c r="M45" s="150">
        <v>1415.914</v>
      </c>
      <c r="N45" s="163">
        <v>0</v>
      </c>
      <c r="O45" s="150">
        <v>2700.962</v>
      </c>
      <c r="P45" s="152">
        <v>0</v>
      </c>
      <c r="Q45" s="152">
        <v>0</v>
      </c>
      <c r="R45" s="153">
        <v>223.12299999999999</v>
      </c>
      <c r="S45" s="152">
        <v>27676.223000000002</v>
      </c>
      <c r="T45" s="151">
        <v>0</v>
      </c>
      <c r="U45" s="152">
        <v>0</v>
      </c>
      <c r="V45" s="152">
        <v>4.32</v>
      </c>
      <c r="W45" s="152">
        <v>261.62299999999999</v>
      </c>
      <c r="X45" s="152">
        <v>79.7</v>
      </c>
      <c r="Y45" s="152">
        <v>0</v>
      </c>
      <c r="Z45" s="153">
        <v>55.368000000000002</v>
      </c>
      <c r="AA45" s="151">
        <v>22621.728999999999</v>
      </c>
      <c r="AB45" s="150">
        <v>18139.907999999999</v>
      </c>
      <c r="AC45" s="149">
        <v>0</v>
      </c>
      <c r="AD45" s="150">
        <v>73254.11</v>
      </c>
      <c r="AE45" s="154">
        <v>37</v>
      </c>
    </row>
    <row r="46" spans="1:31" ht="24" customHeight="1">
      <c r="A46" s="548"/>
      <c r="B46" s="548"/>
      <c r="C46" s="556" t="s">
        <v>179</v>
      </c>
      <c r="D46" s="557"/>
      <c r="E46" s="216">
        <v>38</v>
      </c>
      <c r="F46" s="219">
        <v>0</v>
      </c>
      <c r="G46" s="218">
        <v>0</v>
      </c>
      <c r="H46" s="219">
        <v>0</v>
      </c>
      <c r="I46" s="215">
        <v>258.67399999999998</v>
      </c>
      <c r="J46" s="219">
        <v>0</v>
      </c>
      <c r="K46" s="213">
        <v>0</v>
      </c>
      <c r="L46" s="215">
        <v>117.563</v>
      </c>
      <c r="M46" s="215">
        <v>1415.914</v>
      </c>
      <c r="N46" s="215">
        <v>0</v>
      </c>
      <c r="O46" s="215">
        <v>16988.490000000002</v>
      </c>
      <c r="P46" s="215">
        <v>0</v>
      </c>
      <c r="Q46" s="215">
        <v>25.68</v>
      </c>
      <c r="R46" s="214">
        <v>637.495</v>
      </c>
      <c r="S46" s="215">
        <v>44303.237000000001</v>
      </c>
      <c r="T46" s="213">
        <v>0</v>
      </c>
      <c r="U46" s="215">
        <v>0</v>
      </c>
      <c r="V46" s="215">
        <v>108</v>
      </c>
      <c r="W46" s="215">
        <v>600.32500000000005</v>
      </c>
      <c r="X46" s="215">
        <v>79.7</v>
      </c>
      <c r="Y46" s="215">
        <v>0</v>
      </c>
      <c r="Z46" s="214">
        <v>692.1</v>
      </c>
      <c r="AA46" s="213">
        <v>37327.824000000001</v>
      </c>
      <c r="AB46" s="215">
        <v>39434.582999999999</v>
      </c>
      <c r="AC46" s="214">
        <v>0</v>
      </c>
      <c r="AD46" s="219">
        <v>141989.58499999999</v>
      </c>
      <c r="AE46" s="216">
        <v>38</v>
      </c>
    </row>
    <row r="47" spans="1:31" ht="12" customHeight="1">
      <c r="A47" s="135" t="s">
        <v>152</v>
      </c>
      <c r="B47" s="157"/>
      <c r="C47" s="158"/>
      <c r="D47" s="159"/>
      <c r="E47" s="172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3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</row>
    <row r="48" spans="1:31" ht="12" customHeight="1">
      <c r="A48" s="160" t="s">
        <v>361</v>
      </c>
      <c r="B48" s="161"/>
    </row>
    <row r="49" spans="1:30" ht="12.75" customHeight="1">
      <c r="A49" s="160" t="s">
        <v>363</v>
      </c>
    </row>
    <row r="50" spans="1:30" ht="12.75" customHeight="1">
      <c r="A50" s="160" t="s">
        <v>359</v>
      </c>
    </row>
    <row r="52" spans="1:30" ht="12.75" customHeight="1">
      <c r="X52" s="130"/>
      <c r="Y52" s="130"/>
    </row>
    <row r="53" spans="1:30" ht="12.75" customHeight="1">
      <c r="X53" s="130"/>
      <c r="Y53" s="130"/>
    </row>
    <row r="54" spans="1:30" ht="12.75" customHeight="1"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</row>
    <row r="55" spans="1:30" ht="12.75" customHeight="1">
      <c r="X55" s="130"/>
      <c r="Y55" s="130"/>
    </row>
  </sheetData>
  <mergeCells count="84">
    <mergeCell ref="A1:F1"/>
    <mergeCell ref="AE4:AE8"/>
    <mergeCell ref="F6:F7"/>
    <mergeCell ref="G6:G7"/>
    <mergeCell ref="H6:H7"/>
    <mergeCell ref="I6:I7"/>
    <mergeCell ref="J6:J7"/>
    <mergeCell ref="L6:L7"/>
    <mergeCell ref="M6:M7"/>
    <mergeCell ref="N6:N7"/>
    <mergeCell ref="AC6:AC7"/>
    <mergeCell ref="Z6:Z7"/>
    <mergeCell ref="K4:N5"/>
    <mergeCell ref="AA6:AA7"/>
    <mergeCell ref="X6:X7"/>
    <mergeCell ref="R6:R7"/>
    <mergeCell ref="AB6:AB7"/>
    <mergeCell ref="O8:AD8"/>
    <mergeCell ref="AD4:AD7"/>
    <mergeCell ref="O4:R5"/>
    <mergeCell ref="S4:S5"/>
    <mergeCell ref="AA4:AC5"/>
    <mergeCell ref="O6:P6"/>
    <mergeCell ref="U6:U7"/>
    <mergeCell ref="V6:V7"/>
    <mergeCell ref="W6:W7"/>
    <mergeCell ref="S6:S7"/>
    <mergeCell ref="Q6:Q7"/>
    <mergeCell ref="Y6:Y7"/>
    <mergeCell ref="T4:Z5"/>
    <mergeCell ref="T6:T7"/>
    <mergeCell ref="A4:D7"/>
    <mergeCell ref="E4:E8"/>
    <mergeCell ref="H4:J5"/>
    <mergeCell ref="F4:G5"/>
    <mergeCell ref="C21:D21"/>
    <mergeCell ref="A9:B15"/>
    <mergeCell ref="C9:D9"/>
    <mergeCell ref="C10:D10"/>
    <mergeCell ref="C11:D11"/>
    <mergeCell ref="C12:D12"/>
    <mergeCell ref="C13:D13"/>
    <mergeCell ref="C14:D14"/>
    <mergeCell ref="C15:D15"/>
    <mergeCell ref="C19:D19"/>
    <mergeCell ref="F8:N8"/>
    <mergeCell ref="K6:K7"/>
    <mergeCell ref="C28:D28"/>
    <mergeCell ref="C26:D26"/>
    <mergeCell ref="C29:D29"/>
    <mergeCell ref="C24:D24"/>
    <mergeCell ref="C25:D25"/>
    <mergeCell ref="C35:D35"/>
    <mergeCell ref="C36:D36"/>
    <mergeCell ref="A16:A33"/>
    <mergeCell ref="B16:B22"/>
    <mergeCell ref="B30:B32"/>
    <mergeCell ref="C30:D30"/>
    <mergeCell ref="C31:D31"/>
    <mergeCell ref="C32:D32"/>
    <mergeCell ref="C16:D16"/>
    <mergeCell ref="C18:D18"/>
    <mergeCell ref="C20:D20"/>
    <mergeCell ref="C17:D17"/>
    <mergeCell ref="C22:D22"/>
    <mergeCell ref="B23:B29"/>
    <mergeCell ref="C23:D23"/>
    <mergeCell ref="C27:D27"/>
    <mergeCell ref="C33:D33"/>
    <mergeCell ref="A34:A36"/>
    <mergeCell ref="B34:B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34:D34"/>
  </mergeCells>
  <phoneticPr fontId="6" type="noConversion"/>
  <hyperlinks>
    <hyperlink ref="A1" location="Inhaltsverzeichnis!B9" display="3.2 Energiebilanz Berlin xxxx in Terajoule"/>
    <hyperlink ref="A1:F1" location="Inhaltsverzeichnis!C8" display="1.2 Energiebilanz Berlin 2018 in Terajoule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colBreaks count="1" manualBreakCount="1">
    <brk id="14" max="48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5"/>
  <sheetViews>
    <sheetView zoomScaleNormal="100" zoomScaleSheetLayoutView="90" workbookViewId="0">
      <pane xSplit="5" ySplit="8" topLeftCell="F9" activePane="bottomRight" state="frozen"/>
      <selection activeCell="C13" sqref="C13:D13"/>
      <selection pane="topRight" activeCell="C13" sqref="C13:D13"/>
      <selection pane="bottomLeft" activeCell="C13" sqref="C13:D13"/>
      <selection pane="bottomRight" activeCell="C13" sqref="C13:D13"/>
    </sheetView>
  </sheetViews>
  <sheetFormatPr baseColWidth="10" defaultColWidth="11.44140625" defaultRowHeight="12.75" customHeight="1"/>
  <cols>
    <col min="1" max="1" width="2.33203125" style="130" customWidth="1"/>
    <col min="2" max="2" width="5.5546875" style="130" customWidth="1"/>
    <col min="3" max="3" width="29.109375" style="130" customWidth="1"/>
    <col min="4" max="4" width="8.88671875" style="130" bestFit="1" customWidth="1"/>
    <col min="5" max="5" width="3.5546875" style="146" bestFit="1" customWidth="1"/>
    <col min="6" max="6" width="6.109375" style="130" bestFit="1" customWidth="1"/>
    <col min="7" max="7" width="4" style="130" customWidth="1"/>
    <col min="8" max="8" width="4.88671875" style="130" bestFit="1" customWidth="1"/>
    <col min="9" max="9" width="4.44140625" style="130" bestFit="1" customWidth="1"/>
    <col min="10" max="10" width="5.109375" style="130" customWidth="1"/>
    <col min="11" max="11" width="4.6640625" style="130" customWidth="1"/>
    <col min="12" max="13" width="6.109375" style="130" bestFit="1" customWidth="1"/>
    <col min="14" max="14" width="5.88671875" style="130" customWidth="1"/>
    <col min="15" max="15" width="6.109375" style="130" customWidth="1"/>
    <col min="16" max="16" width="6" style="130" customWidth="1"/>
    <col min="17" max="17" width="5.88671875" style="130" customWidth="1"/>
    <col min="18" max="18" width="5.33203125" style="130" bestFit="1" customWidth="1"/>
    <col min="19" max="19" width="7" style="130" bestFit="1" customWidth="1"/>
    <col min="20" max="20" width="5.33203125" style="130" bestFit="1" customWidth="1"/>
    <col min="21" max="21" width="4.6640625" style="130" customWidth="1"/>
    <col min="22" max="22" width="4.5546875" style="130" customWidth="1"/>
    <col min="23" max="23" width="6.44140625" style="130" customWidth="1"/>
    <col min="24" max="25" width="5.33203125" style="131" customWidth="1"/>
    <col min="26" max="26" width="6" style="130" customWidth="1"/>
    <col min="27" max="28" width="6.109375" style="130" bestFit="1" customWidth="1"/>
    <col min="29" max="29" width="5" style="130" customWidth="1"/>
    <col min="30" max="30" width="7.33203125" style="130" customWidth="1"/>
    <col min="31" max="31" width="3.5546875" style="130" bestFit="1" customWidth="1"/>
    <col min="32" max="16384" width="11.44140625" style="131"/>
  </cols>
  <sheetData>
    <row r="1" spans="1:31" ht="15" customHeight="1">
      <c r="A1" s="470" t="s">
        <v>371</v>
      </c>
      <c r="B1" s="470"/>
      <c r="C1" s="470"/>
      <c r="D1" s="470"/>
      <c r="E1" s="470"/>
      <c r="F1" s="470"/>
      <c r="O1" s="173" t="s">
        <v>371</v>
      </c>
    </row>
    <row r="2" spans="1:31" ht="12">
      <c r="A2" s="459" t="s">
        <v>406</v>
      </c>
      <c r="B2" s="458"/>
      <c r="C2" s="458"/>
      <c r="D2" s="458"/>
      <c r="E2" s="458"/>
      <c r="F2" s="458"/>
      <c r="O2" s="173" t="s">
        <v>406</v>
      </c>
    </row>
    <row r="3" spans="1:31" ht="12" customHeight="1">
      <c r="A3" s="132"/>
      <c r="B3" s="133"/>
      <c r="C3" s="133"/>
      <c r="D3" s="133"/>
      <c r="E3" s="166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4"/>
      <c r="Y3" s="134"/>
      <c r="Z3" s="133"/>
      <c r="AA3" s="133"/>
      <c r="AB3" s="133"/>
      <c r="AC3" s="133"/>
      <c r="AD3" s="133"/>
      <c r="AE3" s="133"/>
    </row>
    <row r="4" spans="1:31" ht="12" customHeight="1">
      <c r="A4" s="471" t="s">
        <v>407</v>
      </c>
      <c r="B4" s="472"/>
      <c r="C4" s="472"/>
      <c r="D4" s="473"/>
      <c r="E4" s="477" t="s">
        <v>1</v>
      </c>
      <c r="F4" s="481" t="s">
        <v>2</v>
      </c>
      <c r="G4" s="482"/>
      <c r="H4" s="485" t="s">
        <v>3</v>
      </c>
      <c r="I4" s="486"/>
      <c r="J4" s="487"/>
      <c r="K4" s="493" t="s">
        <v>4</v>
      </c>
      <c r="L4" s="494"/>
      <c r="M4" s="494"/>
      <c r="N4" s="494"/>
      <c r="O4" s="507" t="s">
        <v>41</v>
      </c>
      <c r="P4" s="507"/>
      <c r="Q4" s="507"/>
      <c r="R4" s="508"/>
      <c r="S4" s="511" t="s">
        <v>42</v>
      </c>
      <c r="T4" s="485" t="s">
        <v>43</v>
      </c>
      <c r="U4" s="512"/>
      <c r="V4" s="512"/>
      <c r="W4" s="512"/>
      <c r="X4" s="512"/>
      <c r="Y4" s="512"/>
      <c r="Z4" s="513"/>
      <c r="AA4" s="501" t="s">
        <v>44</v>
      </c>
      <c r="AB4" s="517"/>
      <c r="AC4" s="517"/>
      <c r="AD4" s="481" t="s">
        <v>45</v>
      </c>
      <c r="AE4" s="503" t="s">
        <v>1</v>
      </c>
    </row>
    <row r="5" spans="1:31" ht="12" customHeight="1">
      <c r="A5" s="474"/>
      <c r="B5" s="475"/>
      <c r="C5" s="475"/>
      <c r="D5" s="476"/>
      <c r="E5" s="478"/>
      <c r="F5" s="483"/>
      <c r="G5" s="484"/>
      <c r="H5" s="488"/>
      <c r="I5" s="489"/>
      <c r="J5" s="490"/>
      <c r="K5" s="495"/>
      <c r="L5" s="496"/>
      <c r="M5" s="496"/>
      <c r="N5" s="496"/>
      <c r="O5" s="509"/>
      <c r="P5" s="509"/>
      <c r="Q5" s="509"/>
      <c r="R5" s="510"/>
      <c r="S5" s="506"/>
      <c r="T5" s="514"/>
      <c r="U5" s="515"/>
      <c r="V5" s="515"/>
      <c r="W5" s="515"/>
      <c r="X5" s="515"/>
      <c r="Y5" s="515"/>
      <c r="Z5" s="516"/>
      <c r="AA5" s="502"/>
      <c r="AB5" s="518"/>
      <c r="AC5" s="518"/>
      <c r="AD5" s="519"/>
      <c r="AE5" s="504"/>
    </row>
    <row r="6" spans="1:31" ht="12" customHeight="1">
      <c r="A6" s="474"/>
      <c r="B6" s="475"/>
      <c r="C6" s="475"/>
      <c r="D6" s="476"/>
      <c r="E6" s="479"/>
      <c r="F6" s="481" t="s">
        <v>5</v>
      </c>
      <c r="G6" s="481" t="s">
        <v>6</v>
      </c>
      <c r="H6" s="481" t="s">
        <v>5</v>
      </c>
      <c r="I6" s="481" t="s">
        <v>6</v>
      </c>
      <c r="J6" s="481" t="s">
        <v>7</v>
      </c>
      <c r="K6" s="498" t="s">
        <v>153</v>
      </c>
      <c r="L6" s="481" t="s">
        <v>8</v>
      </c>
      <c r="M6" s="481" t="s">
        <v>9</v>
      </c>
      <c r="N6" s="501" t="s">
        <v>10</v>
      </c>
      <c r="O6" s="520" t="s">
        <v>46</v>
      </c>
      <c r="P6" s="521"/>
      <c r="Q6" s="481" t="s">
        <v>47</v>
      </c>
      <c r="R6" s="481" t="s">
        <v>48</v>
      </c>
      <c r="S6" s="481" t="s">
        <v>356</v>
      </c>
      <c r="T6" s="481" t="s">
        <v>362</v>
      </c>
      <c r="U6" s="481" t="s">
        <v>221</v>
      </c>
      <c r="V6" s="481" t="s">
        <v>220</v>
      </c>
      <c r="W6" s="481" t="s">
        <v>364</v>
      </c>
      <c r="X6" s="481" t="s">
        <v>197</v>
      </c>
      <c r="Y6" s="481" t="s">
        <v>357</v>
      </c>
      <c r="Z6" s="481" t="s">
        <v>245</v>
      </c>
      <c r="AA6" s="511" t="s">
        <v>50</v>
      </c>
      <c r="AB6" s="481" t="s">
        <v>51</v>
      </c>
      <c r="AC6" s="481" t="s">
        <v>358</v>
      </c>
      <c r="AD6" s="519"/>
      <c r="AE6" s="505"/>
    </row>
    <row r="7" spans="1:31" ht="57" customHeight="1">
      <c r="A7" s="474"/>
      <c r="B7" s="475"/>
      <c r="C7" s="475"/>
      <c r="D7" s="476"/>
      <c r="E7" s="479"/>
      <c r="F7" s="497"/>
      <c r="G7" s="483"/>
      <c r="H7" s="497"/>
      <c r="I7" s="497"/>
      <c r="J7" s="497"/>
      <c r="K7" s="499"/>
      <c r="L7" s="500"/>
      <c r="M7" s="497"/>
      <c r="N7" s="502"/>
      <c r="O7" s="421" t="s">
        <v>52</v>
      </c>
      <c r="P7" s="137" t="s">
        <v>53</v>
      </c>
      <c r="Q7" s="497"/>
      <c r="R7" s="497"/>
      <c r="S7" s="497"/>
      <c r="T7" s="506"/>
      <c r="U7" s="483"/>
      <c r="V7" s="506"/>
      <c r="W7" s="506"/>
      <c r="X7" s="506"/>
      <c r="Y7" s="483"/>
      <c r="Z7" s="483"/>
      <c r="AA7" s="506"/>
      <c r="AB7" s="497"/>
      <c r="AC7" s="483"/>
      <c r="AD7" s="483"/>
      <c r="AE7" s="505"/>
    </row>
    <row r="8" spans="1:31" ht="12.75" customHeight="1">
      <c r="A8" s="138"/>
      <c r="B8" s="139"/>
      <c r="C8" s="139"/>
      <c r="D8" s="140" t="s">
        <v>59</v>
      </c>
      <c r="E8" s="480"/>
      <c r="F8" s="562" t="s">
        <v>60</v>
      </c>
      <c r="G8" s="563"/>
      <c r="H8" s="563"/>
      <c r="I8" s="563"/>
      <c r="J8" s="563"/>
      <c r="K8" s="563"/>
      <c r="L8" s="563"/>
      <c r="M8" s="563"/>
      <c r="N8" s="563"/>
      <c r="O8" s="564" t="s">
        <v>60</v>
      </c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5"/>
      <c r="AE8" s="506"/>
    </row>
    <row r="9" spans="1:31" ht="12" customHeight="1">
      <c r="A9" s="522" t="s">
        <v>13</v>
      </c>
      <c r="B9" s="523"/>
      <c r="C9" s="528" t="s">
        <v>14</v>
      </c>
      <c r="D9" s="529"/>
      <c r="E9" s="167">
        <v>1</v>
      </c>
      <c r="F9" s="286">
        <v>0</v>
      </c>
      <c r="G9" s="142">
        <v>0</v>
      </c>
      <c r="H9" s="143">
        <v>0</v>
      </c>
      <c r="I9" s="143">
        <v>0</v>
      </c>
      <c r="J9" s="143">
        <v>0</v>
      </c>
      <c r="K9" s="286">
        <v>0</v>
      </c>
      <c r="L9" s="143">
        <v>0</v>
      </c>
      <c r="M9" s="143">
        <v>0</v>
      </c>
      <c r="N9" s="143">
        <v>0</v>
      </c>
      <c r="O9" s="143">
        <v>0</v>
      </c>
      <c r="P9" s="145">
        <v>0</v>
      </c>
      <c r="Q9" s="145">
        <v>0</v>
      </c>
      <c r="R9" s="285">
        <v>0</v>
      </c>
      <c r="S9" s="145">
        <v>4.1000000000000002E-2</v>
      </c>
      <c r="T9" s="144">
        <v>33.347000000000001</v>
      </c>
      <c r="U9" s="145">
        <v>3.645</v>
      </c>
      <c r="V9" s="145">
        <v>13.298</v>
      </c>
      <c r="W9" s="145">
        <v>201.24</v>
      </c>
      <c r="X9" s="145">
        <v>0</v>
      </c>
      <c r="Y9" s="145">
        <v>107.14400000000001</v>
      </c>
      <c r="Z9" s="285">
        <v>23.629000000000001</v>
      </c>
      <c r="AA9" s="144">
        <v>0</v>
      </c>
      <c r="AB9" s="143">
        <v>0</v>
      </c>
      <c r="AC9" s="142">
        <v>107.14400000000001</v>
      </c>
      <c r="AD9" s="143">
        <v>489.488</v>
      </c>
      <c r="AE9" s="141">
        <v>1</v>
      </c>
    </row>
    <row r="10" spans="1:31" ht="12" customHeight="1">
      <c r="A10" s="524"/>
      <c r="B10" s="525"/>
      <c r="C10" s="530" t="s">
        <v>15</v>
      </c>
      <c r="D10" s="531"/>
      <c r="E10" s="168">
        <v>2</v>
      </c>
      <c r="F10" s="150">
        <v>782.14700000000005</v>
      </c>
      <c r="G10" s="149">
        <v>0</v>
      </c>
      <c r="H10" s="150">
        <v>0</v>
      </c>
      <c r="I10" s="150">
        <v>8.8260000000000005</v>
      </c>
      <c r="J10" s="150">
        <v>6.43</v>
      </c>
      <c r="K10" s="148">
        <v>9.0079999999999991</v>
      </c>
      <c r="L10" s="150">
        <v>702.13699999999994</v>
      </c>
      <c r="M10" s="150">
        <v>1153.9749999999999</v>
      </c>
      <c r="N10" s="150">
        <v>621.67999999999995</v>
      </c>
      <c r="O10" s="150">
        <v>602.72199999999998</v>
      </c>
      <c r="P10" s="152">
        <v>3.847</v>
      </c>
      <c r="Q10" s="152">
        <v>0.876</v>
      </c>
      <c r="R10" s="153">
        <v>44.692</v>
      </c>
      <c r="S10" s="152">
        <v>3608.547</v>
      </c>
      <c r="T10" s="151">
        <v>0</v>
      </c>
      <c r="U10" s="152">
        <v>0</v>
      </c>
      <c r="V10" s="152">
        <v>0</v>
      </c>
      <c r="W10" s="152">
        <v>0</v>
      </c>
      <c r="X10" s="152">
        <v>94.347999999999999</v>
      </c>
      <c r="Y10" s="152">
        <v>0</v>
      </c>
      <c r="Z10" s="153">
        <v>0</v>
      </c>
      <c r="AA10" s="151">
        <v>879.03099999999995</v>
      </c>
      <c r="AB10" s="150">
        <v>0</v>
      </c>
      <c r="AC10" s="149">
        <v>0</v>
      </c>
      <c r="AD10" s="150">
        <v>8518.2669999999998</v>
      </c>
      <c r="AE10" s="147">
        <v>2</v>
      </c>
    </row>
    <row r="11" spans="1:31" ht="12" customHeight="1">
      <c r="A11" s="524"/>
      <c r="B11" s="525"/>
      <c r="C11" s="532" t="s">
        <v>16</v>
      </c>
      <c r="D11" s="533"/>
      <c r="E11" s="169">
        <v>3</v>
      </c>
      <c r="F11" s="150">
        <v>0</v>
      </c>
      <c r="G11" s="149">
        <v>0</v>
      </c>
      <c r="H11" s="150">
        <v>0</v>
      </c>
      <c r="I11" s="150">
        <v>0</v>
      </c>
      <c r="J11" s="150">
        <v>0</v>
      </c>
      <c r="K11" s="148">
        <v>0</v>
      </c>
      <c r="L11" s="150">
        <v>0</v>
      </c>
      <c r="M11" s="150">
        <v>0</v>
      </c>
      <c r="N11" s="150">
        <v>0</v>
      </c>
      <c r="O11" s="150">
        <v>0</v>
      </c>
      <c r="P11" s="152">
        <v>0.5</v>
      </c>
      <c r="Q11" s="152">
        <v>0</v>
      </c>
      <c r="R11" s="153">
        <v>0.53200000000000003</v>
      </c>
      <c r="S11" s="152">
        <v>0</v>
      </c>
      <c r="T11" s="151">
        <v>0</v>
      </c>
      <c r="U11" s="152">
        <v>0</v>
      </c>
      <c r="V11" s="152">
        <v>0</v>
      </c>
      <c r="W11" s="152">
        <v>1.0069999999999999</v>
      </c>
      <c r="X11" s="152">
        <v>0</v>
      </c>
      <c r="Y11" s="152">
        <v>0</v>
      </c>
      <c r="Z11" s="153">
        <v>0</v>
      </c>
      <c r="AA11" s="151">
        <v>0</v>
      </c>
      <c r="AB11" s="150">
        <v>0</v>
      </c>
      <c r="AC11" s="149">
        <v>0</v>
      </c>
      <c r="AD11" s="150">
        <v>2.0390000000000001</v>
      </c>
      <c r="AE11" s="154">
        <v>3</v>
      </c>
    </row>
    <row r="12" spans="1:31" ht="12" customHeight="1">
      <c r="A12" s="524"/>
      <c r="B12" s="525"/>
      <c r="C12" s="534" t="s">
        <v>17</v>
      </c>
      <c r="D12" s="535"/>
      <c r="E12" s="170">
        <v>4</v>
      </c>
      <c r="F12" s="143">
        <v>782.14700000000005</v>
      </c>
      <c r="G12" s="142">
        <v>0</v>
      </c>
      <c r="H12" s="143">
        <v>0</v>
      </c>
      <c r="I12" s="143">
        <v>8.8260000000000005</v>
      </c>
      <c r="J12" s="143">
        <v>6.43</v>
      </c>
      <c r="K12" s="286">
        <v>9.0079999999999991</v>
      </c>
      <c r="L12" s="143">
        <v>702.13699999999994</v>
      </c>
      <c r="M12" s="143">
        <v>1153.9749999999999</v>
      </c>
      <c r="N12" s="164">
        <v>621.67999999999995</v>
      </c>
      <c r="O12" s="143">
        <v>602.72199999999998</v>
      </c>
      <c r="P12" s="145">
        <v>4.3470000000000004</v>
      </c>
      <c r="Q12" s="145">
        <v>0.876</v>
      </c>
      <c r="R12" s="285">
        <v>45.222999999999999</v>
      </c>
      <c r="S12" s="145">
        <v>3608.5880000000002</v>
      </c>
      <c r="T12" s="144">
        <v>33.347000000000001</v>
      </c>
      <c r="U12" s="145">
        <v>3.645</v>
      </c>
      <c r="V12" s="145">
        <v>13.298</v>
      </c>
      <c r="W12" s="145">
        <v>202.24600000000001</v>
      </c>
      <c r="X12" s="145">
        <v>94.347999999999999</v>
      </c>
      <c r="Y12" s="145">
        <v>107.14400000000001</v>
      </c>
      <c r="Z12" s="285">
        <v>23.629000000000001</v>
      </c>
      <c r="AA12" s="144">
        <v>879.03099999999995</v>
      </c>
      <c r="AB12" s="143">
        <v>0</v>
      </c>
      <c r="AC12" s="142">
        <v>107.14400000000001</v>
      </c>
      <c r="AD12" s="143">
        <v>9009.7939999999999</v>
      </c>
      <c r="AE12" s="155">
        <v>4</v>
      </c>
    </row>
    <row r="13" spans="1:31" ht="12" customHeight="1">
      <c r="A13" s="524"/>
      <c r="B13" s="525"/>
      <c r="C13" s="528" t="s">
        <v>18</v>
      </c>
      <c r="D13" s="529"/>
      <c r="E13" s="167">
        <v>5</v>
      </c>
      <c r="F13" s="143">
        <v>0</v>
      </c>
      <c r="G13" s="142">
        <v>0</v>
      </c>
      <c r="H13" s="143">
        <v>0</v>
      </c>
      <c r="I13" s="143">
        <v>0</v>
      </c>
      <c r="J13" s="143">
        <v>0</v>
      </c>
      <c r="K13" s="286">
        <v>0</v>
      </c>
      <c r="L13" s="143">
        <v>0</v>
      </c>
      <c r="M13" s="143">
        <v>0</v>
      </c>
      <c r="N13" s="143">
        <v>0</v>
      </c>
      <c r="O13" s="143">
        <v>0</v>
      </c>
      <c r="P13" s="145">
        <v>0</v>
      </c>
      <c r="Q13" s="145">
        <v>0</v>
      </c>
      <c r="R13" s="285">
        <v>0</v>
      </c>
      <c r="S13" s="145">
        <v>0</v>
      </c>
      <c r="T13" s="144">
        <v>0</v>
      </c>
      <c r="U13" s="145">
        <v>0</v>
      </c>
      <c r="V13" s="145">
        <v>0</v>
      </c>
      <c r="W13" s="145">
        <v>0</v>
      </c>
      <c r="X13" s="145">
        <v>0</v>
      </c>
      <c r="Y13" s="145">
        <v>0</v>
      </c>
      <c r="Z13" s="285">
        <v>0</v>
      </c>
      <c r="AA13" s="144">
        <v>0</v>
      </c>
      <c r="AB13" s="143">
        <v>0</v>
      </c>
      <c r="AC13" s="142">
        <v>0</v>
      </c>
      <c r="AD13" s="143">
        <v>0</v>
      </c>
      <c r="AE13" s="141">
        <v>5</v>
      </c>
    </row>
    <row r="14" spans="1:31" ht="12" customHeight="1">
      <c r="A14" s="524"/>
      <c r="B14" s="525"/>
      <c r="C14" s="532" t="s">
        <v>19</v>
      </c>
      <c r="D14" s="533"/>
      <c r="E14" s="169">
        <v>6</v>
      </c>
      <c r="F14" s="150">
        <v>74.340999999999994</v>
      </c>
      <c r="G14" s="149">
        <v>0</v>
      </c>
      <c r="H14" s="150">
        <v>0</v>
      </c>
      <c r="I14" s="150">
        <v>0</v>
      </c>
      <c r="J14" s="150">
        <v>1.7000000000000001E-2</v>
      </c>
      <c r="K14" s="148">
        <v>0</v>
      </c>
      <c r="L14" s="150">
        <v>0</v>
      </c>
      <c r="M14" s="150">
        <v>0</v>
      </c>
      <c r="N14" s="163">
        <v>0</v>
      </c>
      <c r="O14" s="150">
        <v>3.5710000000000002</v>
      </c>
      <c r="P14" s="152">
        <v>0</v>
      </c>
      <c r="Q14" s="152">
        <v>0</v>
      </c>
      <c r="R14" s="153">
        <v>0</v>
      </c>
      <c r="S14" s="152">
        <v>0</v>
      </c>
      <c r="T14" s="151">
        <v>0</v>
      </c>
      <c r="U14" s="152">
        <v>0</v>
      </c>
      <c r="V14" s="152">
        <v>0</v>
      </c>
      <c r="W14" s="152">
        <v>0</v>
      </c>
      <c r="X14" s="152">
        <v>0</v>
      </c>
      <c r="Y14" s="152">
        <v>0</v>
      </c>
      <c r="Z14" s="153">
        <v>0</v>
      </c>
      <c r="AA14" s="151">
        <v>0</v>
      </c>
      <c r="AB14" s="150">
        <v>0</v>
      </c>
      <c r="AC14" s="149">
        <v>0</v>
      </c>
      <c r="AD14" s="150">
        <v>77.929000000000002</v>
      </c>
      <c r="AE14" s="154">
        <v>6</v>
      </c>
    </row>
    <row r="15" spans="1:31" ht="12" customHeight="1">
      <c r="A15" s="526"/>
      <c r="B15" s="527"/>
      <c r="C15" s="543" t="s">
        <v>20</v>
      </c>
      <c r="D15" s="544"/>
      <c r="E15" s="212">
        <v>7</v>
      </c>
      <c r="F15" s="219">
        <v>707.80600000000004</v>
      </c>
      <c r="G15" s="218">
        <v>0</v>
      </c>
      <c r="H15" s="219">
        <v>0</v>
      </c>
      <c r="I15" s="219">
        <v>8.8260000000000005</v>
      </c>
      <c r="J15" s="219">
        <v>6.4130000000000003</v>
      </c>
      <c r="K15" s="217">
        <v>9.0079999999999991</v>
      </c>
      <c r="L15" s="219">
        <v>702.13699999999994</v>
      </c>
      <c r="M15" s="219">
        <v>1153.9749999999999</v>
      </c>
      <c r="N15" s="215">
        <v>621.67999999999995</v>
      </c>
      <c r="O15" s="219">
        <v>599.15099999999995</v>
      </c>
      <c r="P15" s="219">
        <v>4.3470000000000004</v>
      </c>
      <c r="Q15" s="219">
        <v>0.876</v>
      </c>
      <c r="R15" s="218">
        <v>45.222999999999999</v>
      </c>
      <c r="S15" s="219">
        <v>3608.5880000000002</v>
      </c>
      <c r="T15" s="217">
        <v>33.347000000000001</v>
      </c>
      <c r="U15" s="219">
        <v>3.645</v>
      </c>
      <c r="V15" s="219">
        <v>13.298</v>
      </c>
      <c r="W15" s="219">
        <v>202.24600000000001</v>
      </c>
      <c r="X15" s="219">
        <v>94.347999999999999</v>
      </c>
      <c r="Y15" s="219">
        <v>107.14400000000001</v>
      </c>
      <c r="Z15" s="218">
        <v>23.629000000000001</v>
      </c>
      <c r="AA15" s="217">
        <v>879.03099999999995</v>
      </c>
      <c r="AB15" s="219">
        <v>0</v>
      </c>
      <c r="AC15" s="218">
        <v>107.14400000000001</v>
      </c>
      <c r="AD15" s="219">
        <v>8931.8649999999998</v>
      </c>
      <c r="AE15" s="212">
        <v>7</v>
      </c>
    </row>
    <row r="16" spans="1:31" ht="12" customHeight="1">
      <c r="A16" s="503" t="s">
        <v>21</v>
      </c>
      <c r="B16" s="538" t="s">
        <v>22</v>
      </c>
      <c r="C16" s="528" t="s">
        <v>360</v>
      </c>
      <c r="D16" s="529"/>
      <c r="E16" s="167">
        <v>8</v>
      </c>
      <c r="F16" s="143">
        <v>278.52</v>
      </c>
      <c r="G16" s="142">
        <v>0</v>
      </c>
      <c r="H16" s="143">
        <v>0</v>
      </c>
      <c r="I16" s="143">
        <v>0</v>
      </c>
      <c r="J16" s="143">
        <v>0</v>
      </c>
      <c r="K16" s="286">
        <v>0</v>
      </c>
      <c r="L16" s="143">
        <v>0</v>
      </c>
      <c r="M16" s="143">
        <v>0</v>
      </c>
      <c r="N16" s="143">
        <v>0</v>
      </c>
      <c r="O16" s="143">
        <v>1.919</v>
      </c>
      <c r="P16" s="145">
        <v>2.6019999999999999</v>
      </c>
      <c r="Q16" s="145">
        <v>0</v>
      </c>
      <c r="R16" s="285">
        <v>0</v>
      </c>
      <c r="S16" s="145">
        <v>184.28700000000001</v>
      </c>
      <c r="T16" s="144">
        <v>0.34100000000000003</v>
      </c>
      <c r="U16" s="145">
        <v>0</v>
      </c>
      <c r="V16" s="145">
        <v>0</v>
      </c>
      <c r="W16" s="145">
        <v>37.296999999999997</v>
      </c>
      <c r="X16" s="145">
        <v>0</v>
      </c>
      <c r="Y16" s="145">
        <v>0</v>
      </c>
      <c r="Z16" s="285">
        <v>0</v>
      </c>
      <c r="AA16" s="144">
        <v>0</v>
      </c>
      <c r="AB16" s="143">
        <v>0.36</v>
      </c>
      <c r="AC16" s="142">
        <v>0</v>
      </c>
      <c r="AD16" s="143">
        <v>505.32600000000002</v>
      </c>
      <c r="AE16" s="141">
        <v>8</v>
      </c>
    </row>
    <row r="17" spans="1:31" ht="12" customHeight="1">
      <c r="A17" s="536"/>
      <c r="B17" s="539"/>
      <c r="C17" s="530" t="s">
        <v>301</v>
      </c>
      <c r="D17" s="531"/>
      <c r="E17" s="168">
        <v>9</v>
      </c>
      <c r="F17" s="150">
        <v>417.39600000000002</v>
      </c>
      <c r="G17" s="149">
        <v>0</v>
      </c>
      <c r="H17" s="150">
        <v>0</v>
      </c>
      <c r="I17" s="150">
        <v>0</v>
      </c>
      <c r="J17" s="150">
        <v>0</v>
      </c>
      <c r="K17" s="148">
        <v>0</v>
      </c>
      <c r="L17" s="150">
        <v>0</v>
      </c>
      <c r="M17" s="150">
        <v>0</v>
      </c>
      <c r="N17" s="150">
        <v>0</v>
      </c>
      <c r="O17" s="150">
        <v>2.2400000000000002</v>
      </c>
      <c r="P17" s="150">
        <v>1.6910000000000001</v>
      </c>
      <c r="Q17" s="150">
        <v>0</v>
      </c>
      <c r="R17" s="149">
        <v>0</v>
      </c>
      <c r="S17" s="150">
        <v>1183.6099999999999</v>
      </c>
      <c r="T17" s="148">
        <v>15.673</v>
      </c>
      <c r="U17" s="150">
        <v>0</v>
      </c>
      <c r="V17" s="150">
        <v>0</v>
      </c>
      <c r="W17" s="150">
        <v>96.619</v>
      </c>
      <c r="X17" s="150">
        <v>0</v>
      </c>
      <c r="Y17" s="150">
        <v>0</v>
      </c>
      <c r="Z17" s="149">
        <v>0</v>
      </c>
      <c r="AA17" s="148">
        <v>0</v>
      </c>
      <c r="AB17" s="150">
        <v>64.445999999999998</v>
      </c>
      <c r="AC17" s="149">
        <v>0</v>
      </c>
      <c r="AD17" s="150">
        <v>1781.675</v>
      </c>
      <c r="AE17" s="147">
        <v>9</v>
      </c>
    </row>
    <row r="18" spans="1:31" ht="12" customHeight="1">
      <c r="A18" s="536"/>
      <c r="B18" s="539"/>
      <c r="C18" s="541" t="s">
        <v>244</v>
      </c>
      <c r="D18" s="542"/>
      <c r="E18" s="168">
        <v>10</v>
      </c>
      <c r="F18" s="150">
        <v>0</v>
      </c>
      <c r="G18" s="149">
        <v>0</v>
      </c>
      <c r="H18" s="150">
        <v>0</v>
      </c>
      <c r="I18" s="150">
        <v>0</v>
      </c>
      <c r="J18" s="150">
        <v>0</v>
      </c>
      <c r="K18" s="148">
        <v>0</v>
      </c>
      <c r="L18" s="150">
        <v>0</v>
      </c>
      <c r="M18" s="150">
        <v>0</v>
      </c>
      <c r="N18" s="150">
        <v>0</v>
      </c>
      <c r="O18" s="150">
        <v>0</v>
      </c>
      <c r="P18" s="152">
        <v>0</v>
      </c>
      <c r="Q18" s="152">
        <v>0</v>
      </c>
      <c r="R18" s="153">
        <v>0</v>
      </c>
      <c r="S18" s="152">
        <v>18.899999999999999</v>
      </c>
      <c r="T18" s="151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3">
        <v>0</v>
      </c>
      <c r="AA18" s="151">
        <v>0</v>
      </c>
      <c r="AB18" s="150">
        <v>0</v>
      </c>
      <c r="AC18" s="149">
        <v>0</v>
      </c>
      <c r="AD18" s="150">
        <v>18.899999999999999</v>
      </c>
      <c r="AE18" s="147">
        <v>10</v>
      </c>
    </row>
    <row r="19" spans="1:31" ht="12" customHeight="1">
      <c r="A19" s="536"/>
      <c r="B19" s="539"/>
      <c r="C19" s="530" t="s">
        <v>23</v>
      </c>
      <c r="D19" s="531"/>
      <c r="E19" s="168">
        <v>11</v>
      </c>
      <c r="F19" s="150">
        <v>0</v>
      </c>
      <c r="G19" s="149">
        <v>0</v>
      </c>
      <c r="H19" s="150">
        <v>0</v>
      </c>
      <c r="I19" s="150">
        <v>0</v>
      </c>
      <c r="J19" s="150">
        <v>0</v>
      </c>
      <c r="K19" s="148">
        <v>0</v>
      </c>
      <c r="L19" s="150">
        <v>0</v>
      </c>
      <c r="M19" s="150">
        <v>0</v>
      </c>
      <c r="N19" s="150">
        <v>0</v>
      </c>
      <c r="O19" s="150">
        <v>0</v>
      </c>
      <c r="P19" s="152">
        <v>0</v>
      </c>
      <c r="Q19" s="152">
        <v>0</v>
      </c>
      <c r="R19" s="153">
        <v>0</v>
      </c>
      <c r="S19" s="152">
        <v>0</v>
      </c>
      <c r="T19" s="151">
        <v>17.332999999999998</v>
      </c>
      <c r="U19" s="152">
        <v>3.645</v>
      </c>
      <c r="V19" s="152">
        <v>9.6129999999999995</v>
      </c>
      <c r="W19" s="152">
        <v>32.045999999999999</v>
      </c>
      <c r="X19" s="152">
        <v>0</v>
      </c>
      <c r="Y19" s="152">
        <v>0</v>
      </c>
      <c r="Z19" s="153">
        <v>0</v>
      </c>
      <c r="AA19" s="151">
        <v>0</v>
      </c>
      <c r="AB19" s="150">
        <v>0</v>
      </c>
      <c r="AC19" s="149">
        <v>0</v>
      </c>
      <c r="AD19" s="150">
        <v>62.636000000000003</v>
      </c>
      <c r="AE19" s="147">
        <v>11</v>
      </c>
    </row>
    <row r="20" spans="1:31" ht="12" customHeight="1">
      <c r="A20" s="536"/>
      <c r="B20" s="539"/>
      <c r="C20" s="530" t="s">
        <v>139</v>
      </c>
      <c r="D20" s="531"/>
      <c r="E20" s="168">
        <v>12</v>
      </c>
      <c r="F20" s="150">
        <v>11.89</v>
      </c>
      <c r="G20" s="149">
        <v>0</v>
      </c>
      <c r="H20" s="150">
        <v>0</v>
      </c>
      <c r="I20" s="150">
        <v>0</v>
      </c>
      <c r="J20" s="150">
        <v>0</v>
      </c>
      <c r="K20" s="148">
        <v>0</v>
      </c>
      <c r="L20" s="150">
        <v>0</v>
      </c>
      <c r="M20" s="150">
        <v>0</v>
      </c>
      <c r="N20" s="150">
        <v>0</v>
      </c>
      <c r="O20" s="150">
        <v>5.399</v>
      </c>
      <c r="P20" s="152">
        <v>0</v>
      </c>
      <c r="Q20" s="152">
        <v>0</v>
      </c>
      <c r="R20" s="153">
        <v>0</v>
      </c>
      <c r="S20" s="152">
        <v>508.22399999999999</v>
      </c>
      <c r="T20" s="151">
        <v>0</v>
      </c>
      <c r="U20" s="152">
        <v>0</v>
      </c>
      <c r="V20" s="152">
        <v>0</v>
      </c>
      <c r="W20" s="152">
        <v>6.8079999999999998</v>
      </c>
      <c r="X20" s="152">
        <v>0</v>
      </c>
      <c r="Y20" s="152">
        <v>107.14400000000001</v>
      </c>
      <c r="Z20" s="153">
        <v>0</v>
      </c>
      <c r="AA20" s="151">
        <v>0</v>
      </c>
      <c r="AB20" s="150">
        <v>46.695</v>
      </c>
      <c r="AC20" s="149">
        <v>107.14400000000001</v>
      </c>
      <c r="AD20" s="150">
        <v>793.30600000000004</v>
      </c>
      <c r="AE20" s="147">
        <v>12</v>
      </c>
    </row>
    <row r="21" spans="1:31" ht="12" customHeight="1">
      <c r="A21" s="536"/>
      <c r="B21" s="539"/>
      <c r="C21" s="532" t="s">
        <v>24</v>
      </c>
      <c r="D21" s="533"/>
      <c r="E21" s="171">
        <v>13</v>
      </c>
      <c r="F21" s="150">
        <v>0</v>
      </c>
      <c r="G21" s="149">
        <v>0</v>
      </c>
      <c r="H21" s="150">
        <v>0</v>
      </c>
      <c r="I21" s="150">
        <v>0</v>
      </c>
      <c r="J21" s="150">
        <v>0</v>
      </c>
      <c r="K21" s="148">
        <v>0</v>
      </c>
      <c r="L21" s="150">
        <v>0</v>
      </c>
      <c r="M21" s="150">
        <v>0</v>
      </c>
      <c r="N21" s="163">
        <v>0</v>
      </c>
      <c r="O21" s="150">
        <v>0</v>
      </c>
      <c r="P21" s="152">
        <v>0</v>
      </c>
      <c r="Q21" s="152">
        <v>0</v>
      </c>
      <c r="R21" s="153">
        <v>0</v>
      </c>
      <c r="S21" s="152">
        <v>46.085999999999999</v>
      </c>
      <c r="T21" s="151">
        <v>0</v>
      </c>
      <c r="U21" s="152">
        <v>0</v>
      </c>
      <c r="V21" s="152">
        <v>0</v>
      </c>
      <c r="W21" s="152">
        <v>0</v>
      </c>
      <c r="X21" s="152">
        <v>0</v>
      </c>
      <c r="Y21" s="152">
        <v>0</v>
      </c>
      <c r="Z21" s="153">
        <v>0</v>
      </c>
      <c r="AA21" s="151">
        <v>0</v>
      </c>
      <c r="AB21" s="150">
        <v>0</v>
      </c>
      <c r="AC21" s="149">
        <v>0</v>
      </c>
      <c r="AD21" s="150">
        <v>46.085999999999999</v>
      </c>
      <c r="AE21" s="165">
        <v>13</v>
      </c>
    </row>
    <row r="22" spans="1:31" ht="12" customHeight="1">
      <c r="A22" s="536"/>
      <c r="B22" s="540"/>
      <c r="C22" s="543" t="s">
        <v>25</v>
      </c>
      <c r="D22" s="544"/>
      <c r="E22" s="212">
        <v>14</v>
      </c>
      <c r="F22" s="219">
        <v>707.80600000000004</v>
      </c>
      <c r="G22" s="218">
        <v>0</v>
      </c>
      <c r="H22" s="219">
        <v>0</v>
      </c>
      <c r="I22" s="219">
        <v>0</v>
      </c>
      <c r="J22" s="219">
        <v>0</v>
      </c>
      <c r="K22" s="217">
        <v>0</v>
      </c>
      <c r="L22" s="219">
        <v>0</v>
      </c>
      <c r="M22" s="219">
        <v>0</v>
      </c>
      <c r="N22" s="215">
        <v>0</v>
      </c>
      <c r="O22" s="219">
        <v>9.5589999999999993</v>
      </c>
      <c r="P22" s="219">
        <v>4.2930000000000001</v>
      </c>
      <c r="Q22" s="219">
        <v>0</v>
      </c>
      <c r="R22" s="218">
        <v>0</v>
      </c>
      <c r="S22" s="219">
        <v>1941.107</v>
      </c>
      <c r="T22" s="217">
        <v>33.347000000000001</v>
      </c>
      <c r="U22" s="219">
        <v>3.645</v>
      </c>
      <c r="V22" s="219">
        <v>9.6129999999999995</v>
      </c>
      <c r="W22" s="219">
        <v>172.77</v>
      </c>
      <c r="X22" s="219">
        <v>0</v>
      </c>
      <c r="Y22" s="219">
        <v>107.14400000000001</v>
      </c>
      <c r="Z22" s="218">
        <v>0</v>
      </c>
      <c r="AA22" s="217">
        <v>0</v>
      </c>
      <c r="AB22" s="219">
        <v>111.501</v>
      </c>
      <c r="AC22" s="218">
        <v>107.14400000000001</v>
      </c>
      <c r="AD22" s="219">
        <v>3207.9290000000001</v>
      </c>
      <c r="AE22" s="212">
        <v>14</v>
      </c>
    </row>
    <row r="23" spans="1:31" ht="12" customHeight="1">
      <c r="A23" s="536"/>
      <c r="B23" s="538" t="s">
        <v>26</v>
      </c>
      <c r="C23" s="528" t="s">
        <v>360</v>
      </c>
      <c r="D23" s="529"/>
      <c r="E23" s="167">
        <v>15</v>
      </c>
      <c r="F23" s="143">
        <v>0</v>
      </c>
      <c r="G23" s="142">
        <v>0</v>
      </c>
      <c r="H23" s="143">
        <v>0</v>
      </c>
      <c r="I23" s="143">
        <v>0</v>
      </c>
      <c r="J23" s="143">
        <v>0</v>
      </c>
      <c r="K23" s="286">
        <v>0</v>
      </c>
      <c r="L23" s="143">
        <v>0</v>
      </c>
      <c r="M23" s="143">
        <v>0</v>
      </c>
      <c r="N23" s="143">
        <v>0</v>
      </c>
      <c r="O23" s="143">
        <v>0</v>
      </c>
      <c r="P23" s="145">
        <v>0</v>
      </c>
      <c r="Q23" s="145">
        <v>0</v>
      </c>
      <c r="R23" s="285">
        <v>0</v>
      </c>
      <c r="S23" s="145">
        <v>0</v>
      </c>
      <c r="T23" s="144">
        <v>0</v>
      </c>
      <c r="U23" s="145">
        <v>0</v>
      </c>
      <c r="V23" s="145">
        <v>0</v>
      </c>
      <c r="W23" s="145">
        <v>0</v>
      </c>
      <c r="X23" s="145">
        <v>0</v>
      </c>
      <c r="Y23" s="145">
        <v>0</v>
      </c>
      <c r="Z23" s="285">
        <v>0</v>
      </c>
      <c r="AA23" s="144">
        <v>213.31700000000001</v>
      </c>
      <c r="AB23" s="143">
        <v>0</v>
      </c>
      <c r="AC23" s="142">
        <v>0</v>
      </c>
      <c r="AD23" s="143">
        <v>213.31700000000001</v>
      </c>
      <c r="AE23" s="141">
        <v>15</v>
      </c>
    </row>
    <row r="24" spans="1:31" ht="12" customHeight="1">
      <c r="A24" s="536"/>
      <c r="B24" s="539"/>
      <c r="C24" s="530" t="s">
        <v>301</v>
      </c>
      <c r="D24" s="531"/>
      <c r="E24" s="168">
        <v>16</v>
      </c>
      <c r="F24" s="150">
        <v>0</v>
      </c>
      <c r="G24" s="150">
        <v>0</v>
      </c>
      <c r="H24" s="148">
        <v>0</v>
      </c>
      <c r="I24" s="150">
        <v>0</v>
      </c>
      <c r="J24" s="150">
        <v>0</v>
      </c>
      <c r="K24" s="148">
        <v>0</v>
      </c>
      <c r="L24" s="150">
        <v>0</v>
      </c>
      <c r="M24" s="150">
        <v>0</v>
      </c>
      <c r="N24" s="150">
        <v>0</v>
      </c>
      <c r="O24" s="150">
        <v>0</v>
      </c>
      <c r="P24" s="150">
        <v>0</v>
      </c>
      <c r="Q24" s="150">
        <v>0</v>
      </c>
      <c r="R24" s="149">
        <v>0</v>
      </c>
      <c r="S24" s="150">
        <v>0</v>
      </c>
      <c r="T24" s="148">
        <v>0</v>
      </c>
      <c r="U24" s="150">
        <v>0</v>
      </c>
      <c r="V24" s="150">
        <v>0</v>
      </c>
      <c r="W24" s="150">
        <v>0</v>
      </c>
      <c r="X24" s="150">
        <v>0</v>
      </c>
      <c r="Y24" s="150">
        <v>0</v>
      </c>
      <c r="Z24" s="149">
        <v>0</v>
      </c>
      <c r="AA24" s="148">
        <v>524.94399999999996</v>
      </c>
      <c r="AB24" s="150">
        <v>948.899</v>
      </c>
      <c r="AC24" s="149">
        <v>0</v>
      </c>
      <c r="AD24" s="148">
        <v>1473.8440000000001</v>
      </c>
      <c r="AE24" s="147">
        <v>16</v>
      </c>
    </row>
    <row r="25" spans="1:31" ht="12" customHeight="1">
      <c r="A25" s="536"/>
      <c r="B25" s="539"/>
      <c r="C25" s="541" t="s">
        <v>244</v>
      </c>
      <c r="D25" s="542"/>
      <c r="E25" s="168">
        <v>17</v>
      </c>
      <c r="F25" s="150">
        <v>0</v>
      </c>
      <c r="G25" s="150">
        <v>0</v>
      </c>
      <c r="H25" s="148">
        <v>0</v>
      </c>
      <c r="I25" s="150">
        <v>0</v>
      </c>
      <c r="J25" s="150">
        <v>0</v>
      </c>
      <c r="K25" s="148">
        <v>0</v>
      </c>
      <c r="L25" s="150">
        <v>0</v>
      </c>
      <c r="M25" s="150">
        <v>0</v>
      </c>
      <c r="N25" s="150">
        <v>0</v>
      </c>
      <c r="O25" s="150">
        <v>0</v>
      </c>
      <c r="P25" s="150">
        <v>0</v>
      </c>
      <c r="Q25" s="150">
        <v>0</v>
      </c>
      <c r="R25" s="149">
        <v>0</v>
      </c>
      <c r="S25" s="150">
        <v>0</v>
      </c>
      <c r="T25" s="148">
        <v>0</v>
      </c>
      <c r="U25" s="150">
        <v>0</v>
      </c>
      <c r="V25" s="150">
        <v>0</v>
      </c>
      <c r="W25" s="150">
        <v>0</v>
      </c>
      <c r="X25" s="150">
        <v>0</v>
      </c>
      <c r="Y25" s="150">
        <v>0</v>
      </c>
      <c r="Z25" s="149">
        <v>0</v>
      </c>
      <c r="AA25" s="148">
        <v>11.467000000000001</v>
      </c>
      <c r="AB25" s="150">
        <v>0</v>
      </c>
      <c r="AC25" s="149">
        <v>0</v>
      </c>
      <c r="AD25" s="150">
        <v>11.467000000000001</v>
      </c>
      <c r="AE25" s="147">
        <v>17</v>
      </c>
    </row>
    <row r="26" spans="1:31" ht="12" customHeight="1">
      <c r="A26" s="536"/>
      <c r="B26" s="539"/>
      <c r="C26" s="530" t="s">
        <v>23</v>
      </c>
      <c r="D26" s="531"/>
      <c r="E26" s="168">
        <v>18</v>
      </c>
      <c r="F26" s="150">
        <v>0</v>
      </c>
      <c r="G26" s="149">
        <v>0</v>
      </c>
      <c r="H26" s="150">
        <v>0</v>
      </c>
      <c r="I26" s="150">
        <v>0</v>
      </c>
      <c r="J26" s="150">
        <v>0</v>
      </c>
      <c r="K26" s="148">
        <v>0</v>
      </c>
      <c r="L26" s="150">
        <v>0</v>
      </c>
      <c r="M26" s="150">
        <v>0</v>
      </c>
      <c r="N26" s="150">
        <v>0</v>
      </c>
      <c r="O26" s="150">
        <v>0</v>
      </c>
      <c r="P26" s="152">
        <v>0</v>
      </c>
      <c r="Q26" s="152">
        <v>0</v>
      </c>
      <c r="R26" s="153">
        <v>0</v>
      </c>
      <c r="S26" s="152">
        <v>0</v>
      </c>
      <c r="T26" s="151">
        <v>0</v>
      </c>
      <c r="U26" s="152">
        <v>0</v>
      </c>
      <c r="V26" s="152">
        <v>0</v>
      </c>
      <c r="W26" s="152">
        <v>0</v>
      </c>
      <c r="X26" s="152">
        <v>0</v>
      </c>
      <c r="Y26" s="152">
        <v>0</v>
      </c>
      <c r="Z26" s="153">
        <v>0</v>
      </c>
      <c r="AA26" s="151">
        <v>20.163</v>
      </c>
      <c r="AB26" s="150">
        <v>2.2879999999999998</v>
      </c>
      <c r="AC26" s="149">
        <v>0</v>
      </c>
      <c r="AD26" s="150">
        <v>22.45</v>
      </c>
      <c r="AE26" s="147">
        <v>18</v>
      </c>
    </row>
    <row r="27" spans="1:31" ht="12" customHeight="1">
      <c r="A27" s="536"/>
      <c r="B27" s="539"/>
      <c r="C27" s="530" t="s">
        <v>139</v>
      </c>
      <c r="D27" s="531"/>
      <c r="E27" s="168">
        <v>19</v>
      </c>
      <c r="F27" s="150">
        <v>0</v>
      </c>
      <c r="G27" s="149">
        <v>0</v>
      </c>
      <c r="H27" s="150">
        <v>0</v>
      </c>
      <c r="I27" s="150">
        <v>0</v>
      </c>
      <c r="J27" s="150">
        <v>0</v>
      </c>
      <c r="K27" s="148">
        <v>0</v>
      </c>
      <c r="L27" s="150">
        <v>0</v>
      </c>
      <c r="M27" s="150">
        <v>0</v>
      </c>
      <c r="N27" s="150">
        <v>0</v>
      </c>
      <c r="O27" s="150">
        <v>0</v>
      </c>
      <c r="P27" s="152">
        <v>0</v>
      </c>
      <c r="Q27" s="152">
        <v>0</v>
      </c>
      <c r="R27" s="153">
        <v>0</v>
      </c>
      <c r="S27" s="152">
        <v>0</v>
      </c>
      <c r="T27" s="151">
        <v>0</v>
      </c>
      <c r="U27" s="152">
        <v>0</v>
      </c>
      <c r="V27" s="152">
        <v>0</v>
      </c>
      <c r="W27" s="152">
        <v>0</v>
      </c>
      <c r="X27" s="152">
        <v>0</v>
      </c>
      <c r="Y27" s="152">
        <v>0</v>
      </c>
      <c r="Z27" s="153">
        <v>0</v>
      </c>
      <c r="AA27" s="151">
        <v>0</v>
      </c>
      <c r="AB27" s="150">
        <v>666.32799999999997</v>
      </c>
      <c r="AC27" s="149">
        <v>0</v>
      </c>
      <c r="AD27" s="150">
        <v>666.32799999999997</v>
      </c>
      <c r="AE27" s="147">
        <v>19</v>
      </c>
    </row>
    <row r="28" spans="1:31" ht="12" customHeight="1">
      <c r="A28" s="536"/>
      <c r="B28" s="539"/>
      <c r="C28" s="532" t="s">
        <v>24</v>
      </c>
      <c r="D28" s="533"/>
      <c r="E28" s="171">
        <v>20</v>
      </c>
      <c r="F28" s="150">
        <v>0</v>
      </c>
      <c r="G28" s="149">
        <v>0</v>
      </c>
      <c r="H28" s="150">
        <v>0</v>
      </c>
      <c r="I28" s="150">
        <v>0</v>
      </c>
      <c r="J28" s="150">
        <v>0</v>
      </c>
      <c r="K28" s="148">
        <v>0</v>
      </c>
      <c r="L28" s="150">
        <v>0</v>
      </c>
      <c r="M28" s="150">
        <v>0</v>
      </c>
      <c r="N28" s="163">
        <v>0</v>
      </c>
      <c r="O28" s="150">
        <v>0</v>
      </c>
      <c r="P28" s="152">
        <v>0</v>
      </c>
      <c r="Q28" s="152">
        <v>0</v>
      </c>
      <c r="R28" s="153">
        <v>0</v>
      </c>
      <c r="S28" s="152">
        <v>0</v>
      </c>
      <c r="T28" s="151">
        <v>0</v>
      </c>
      <c r="U28" s="152">
        <v>0</v>
      </c>
      <c r="V28" s="152">
        <v>0</v>
      </c>
      <c r="W28" s="152">
        <v>0</v>
      </c>
      <c r="X28" s="152">
        <v>0</v>
      </c>
      <c r="Y28" s="152">
        <v>0</v>
      </c>
      <c r="Z28" s="153">
        <v>0</v>
      </c>
      <c r="AA28" s="151">
        <v>13.179</v>
      </c>
      <c r="AB28" s="150">
        <v>0</v>
      </c>
      <c r="AC28" s="149">
        <v>0</v>
      </c>
      <c r="AD28" s="150">
        <v>13.179</v>
      </c>
      <c r="AE28" s="165">
        <v>20</v>
      </c>
    </row>
    <row r="29" spans="1:31" ht="12" customHeight="1">
      <c r="A29" s="536"/>
      <c r="B29" s="540"/>
      <c r="C29" s="543" t="s">
        <v>27</v>
      </c>
      <c r="D29" s="544"/>
      <c r="E29" s="212">
        <v>21</v>
      </c>
      <c r="F29" s="215">
        <v>0</v>
      </c>
      <c r="G29" s="214">
        <v>0</v>
      </c>
      <c r="H29" s="215">
        <v>0</v>
      </c>
      <c r="I29" s="215">
        <v>0</v>
      </c>
      <c r="J29" s="215">
        <v>0</v>
      </c>
      <c r="K29" s="213">
        <v>0</v>
      </c>
      <c r="L29" s="215">
        <v>0</v>
      </c>
      <c r="M29" s="215">
        <v>0</v>
      </c>
      <c r="N29" s="215">
        <v>0</v>
      </c>
      <c r="O29" s="215">
        <v>0</v>
      </c>
      <c r="P29" s="215">
        <v>0</v>
      </c>
      <c r="Q29" s="215">
        <v>0</v>
      </c>
      <c r="R29" s="214">
        <v>0</v>
      </c>
      <c r="S29" s="215">
        <v>0</v>
      </c>
      <c r="T29" s="213">
        <v>0</v>
      </c>
      <c r="U29" s="215">
        <v>0</v>
      </c>
      <c r="V29" s="215">
        <v>0</v>
      </c>
      <c r="W29" s="215">
        <v>0</v>
      </c>
      <c r="X29" s="215">
        <v>0</v>
      </c>
      <c r="Y29" s="215">
        <v>0</v>
      </c>
      <c r="Z29" s="214">
        <v>0</v>
      </c>
      <c r="AA29" s="213">
        <v>783.07100000000003</v>
      </c>
      <c r="AB29" s="215">
        <v>1617.5150000000001</v>
      </c>
      <c r="AC29" s="214">
        <v>0</v>
      </c>
      <c r="AD29" s="215">
        <v>2400.585</v>
      </c>
      <c r="AE29" s="212">
        <v>21</v>
      </c>
    </row>
    <row r="30" spans="1:31" ht="18" customHeight="1">
      <c r="A30" s="536"/>
      <c r="B30" s="552" t="s">
        <v>28</v>
      </c>
      <c r="C30" s="528" t="s">
        <v>29</v>
      </c>
      <c r="D30" s="529"/>
      <c r="E30" s="167">
        <v>22</v>
      </c>
      <c r="F30" s="143">
        <v>0</v>
      </c>
      <c r="G30" s="142">
        <v>0</v>
      </c>
      <c r="H30" s="143">
        <v>0</v>
      </c>
      <c r="I30" s="143">
        <v>0</v>
      </c>
      <c r="J30" s="143">
        <v>0</v>
      </c>
      <c r="K30" s="286">
        <v>0</v>
      </c>
      <c r="L30" s="143">
        <v>0</v>
      </c>
      <c r="M30" s="143">
        <v>0</v>
      </c>
      <c r="N30" s="143">
        <v>0</v>
      </c>
      <c r="O30" s="143">
        <v>0</v>
      </c>
      <c r="P30" s="145">
        <v>0</v>
      </c>
      <c r="Q30" s="145">
        <v>0</v>
      </c>
      <c r="R30" s="285">
        <v>0</v>
      </c>
      <c r="S30" s="145">
        <v>0</v>
      </c>
      <c r="T30" s="144">
        <v>0</v>
      </c>
      <c r="U30" s="145">
        <v>0</v>
      </c>
      <c r="V30" s="145">
        <v>0</v>
      </c>
      <c r="W30" s="145">
        <v>0</v>
      </c>
      <c r="X30" s="145">
        <v>0</v>
      </c>
      <c r="Y30" s="145">
        <v>0</v>
      </c>
      <c r="Z30" s="285">
        <v>0</v>
      </c>
      <c r="AA30" s="144">
        <v>45.887</v>
      </c>
      <c r="AB30" s="143">
        <v>0</v>
      </c>
      <c r="AC30" s="142">
        <v>0</v>
      </c>
      <c r="AD30" s="143">
        <v>45.887</v>
      </c>
      <c r="AE30" s="141">
        <v>22</v>
      </c>
    </row>
    <row r="31" spans="1:31" ht="18" customHeight="1">
      <c r="A31" s="536"/>
      <c r="B31" s="553"/>
      <c r="C31" s="532" t="s">
        <v>24</v>
      </c>
      <c r="D31" s="533"/>
      <c r="E31" s="169">
        <v>23</v>
      </c>
      <c r="F31" s="150">
        <v>0</v>
      </c>
      <c r="G31" s="149">
        <v>0</v>
      </c>
      <c r="H31" s="150">
        <v>0</v>
      </c>
      <c r="I31" s="150">
        <v>0</v>
      </c>
      <c r="J31" s="150">
        <v>0</v>
      </c>
      <c r="K31" s="148">
        <v>0</v>
      </c>
      <c r="L31" s="150">
        <v>0</v>
      </c>
      <c r="M31" s="150">
        <v>0</v>
      </c>
      <c r="N31" s="163">
        <v>0</v>
      </c>
      <c r="O31" s="150">
        <v>0</v>
      </c>
      <c r="P31" s="152">
        <v>0</v>
      </c>
      <c r="Q31" s="152">
        <v>0</v>
      </c>
      <c r="R31" s="153">
        <v>0</v>
      </c>
      <c r="S31" s="152">
        <v>5.5979999999999999</v>
      </c>
      <c r="T31" s="151">
        <v>0</v>
      </c>
      <c r="U31" s="152">
        <v>0</v>
      </c>
      <c r="V31" s="152">
        <v>0</v>
      </c>
      <c r="W31" s="152">
        <v>0</v>
      </c>
      <c r="X31" s="152">
        <v>0</v>
      </c>
      <c r="Y31" s="152">
        <v>0</v>
      </c>
      <c r="Z31" s="153">
        <v>0</v>
      </c>
      <c r="AA31" s="151">
        <v>3.218</v>
      </c>
      <c r="AB31" s="150">
        <v>2.2879999999999998</v>
      </c>
      <c r="AC31" s="149">
        <v>0</v>
      </c>
      <c r="AD31" s="150">
        <v>11.103</v>
      </c>
      <c r="AE31" s="154">
        <v>23</v>
      </c>
    </row>
    <row r="32" spans="1:31" ht="18" customHeight="1">
      <c r="A32" s="536"/>
      <c r="B32" s="554"/>
      <c r="C32" s="534" t="s">
        <v>183</v>
      </c>
      <c r="D32" s="550"/>
      <c r="E32" s="170">
        <v>24</v>
      </c>
      <c r="F32" s="143">
        <v>0</v>
      </c>
      <c r="G32" s="142">
        <v>0</v>
      </c>
      <c r="H32" s="143">
        <v>0</v>
      </c>
      <c r="I32" s="143">
        <v>0</v>
      </c>
      <c r="J32" s="143">
        <v>0</v>
      </c>
      <c r="K32" s="286">
        <v>0</v>
      </c>
      <c r="L32" s="143">
        <v>0</v>
      </c>
      <c r="M32" s="143">
        <v>0</v>
      </c>
      <c r="N32" s="164">
        <v>0</v>
      </c>
      <c r="O32" s="143">
        <v>0</v>
      </c>
      <c r="P32" s="145">
        <v>0</v>
      </c>
      <c r="Q32" s="145">
        <v>0</v>
      </c>
      <c r="R32" s="285">
        <v>0</v>
      </c>
      <c r="S32" s="145">
        <v>5.5979999999999999</v>
      </c>
      <c r="T32" s="144">
        <v>0</v>
      </c>
      <c r="U32" s="145">
        <v>0</v>
      </c>
      <c r="V32" s="145">
        <v>0</v>
      </c>
      <c r="W32" s="145">
        <v>0</v>
      </c>
      <c r="X32" s="145">
        <v>0</v>
      </c>
      <c r="Y32" s="145">
        <v>0</v>
      </c>
      <c r="Z32" s="285">
        <v>0</v>
      </c>
      <c r="AA32" s="144">
        <v>49.104999999999997</v>
      </c>
      <c r="AB32" s="143">
        <v>2.2879999999999998</v>
      </c>
      <c r="AC32" s="142">
        <v>0</v>
      </c>
      <c r="AD32" s="143">
        <v>56.99</v>
      </c>
      <c r="AE32" s="155">
        <v>24</v>
      </c>
    </row>
    <row r="33" spans="1:31" ht="12" customHeight="1">
      <c r="A33" s="537"/>
      <c r="B33" s="156"/>
      <c r="C33" s="534" t="s">
        <v>30</v>
      </c>
      <c r="D33" s="535"/>
      <c r="E33" s="169">
        <v>25</v>
      </c>
      <c r="F33" s="143">
        <v>0</v>
      </c>
      <c r="G33" s="142">
        <v>0</v>
      </c>
      <c r="H33" s="143">
        <v>0</v>
      </c>
      <c r="I33" s="143">
        <v>0</v>
      </c>
      <c r="J33" s="143">
        <v>0</v>
      </c>
      <c r="K33" s="286">
        <v>0</v>
      </c>
      <c r="L33" s="143">
        <v>0</v>
      </c>
      <c r="M33" s="143">
        <v>0</v>
      </c>
      <c r="N33" s="164">
        <v>0</v>
      </c>
      <c r="O33" s="143">
        <v>0</v>
      </c>
      <c r="P33" s="145">
        <v>0</v>
      </c>
      <c r="Q33" s="145">
        <v>0</v>
      </c>
      <c r="R33" s="285">
        <v>0</v>
      </c>
      <c r="S33" s="145">
        <v>14.882999999999999</v>
      </c>
      <c r="T33" s="144">
        <v>0</v>
      </c>
      <c r="U33" s="145">
        <v>0</v>
      </c>
      <c r="V33" s="145">
        <v>0</v>
      </c>
      <c r="W33" s="145">
        <v>0</v>
      </c>
      <c r="X33" s="145">
        <v>0</v>
      </c>
      <c r="Y33" s="145">
        <v>0</v>
      </c>
      <c r="Z33" s="285">
        <v>0</v>
      </c>
      <c r="AA33" s="144">
        <v>33.755000000000003</v>
      </c>
      <c r="AB33" s="143">
        <v>124.369</v>
      </c>
      <c r="AC33" s="142">
        <v>0</v>
      </c>
      <c r="AD33" s="143">
        <v>173.006</v>
      </c>
      <c r="AE33" s="154">
        <v>25</v>
      </c>
    </row>
    <row r="34" spans="1:31" ht="12" customHeight="1">
      <c r="A34" s="545"/>
      <c r="B34" s="547"/>
      <c r="C34" s="543" t="s">
        <v>31</v>
      </c>
      <c r="D34" s="544"/>
      <c r="E34" s="212">
        <v>26</v>
      </c>
      <c r="F34" s="219">
        <v>0</v>
      </c>
      <c r="G34" s="218">
        <v>0</v>
      </c>
      <c r="H34" s="219">
        <v>0</v>
      </c>
      <c r="I34" s="219">
        <v>8.8260000000000005</v>
      </c>
      <c r="J34" s="219">
        <v>6.4130000000000003</v>
      </c>
      <c r="K34" s="217">
        <v>9.0079999999999991</v>
      </c>
      <c r="L34" s="219">
        <v>702.13699999999994</v>
      </c>
      <c r="M34" s="219">
        <v>1153.9749999999999</v>
      </c>
      <c r="N34" s="215">
        <v>621.67999999999995</v>
      </c>
      <c r="O34" s="219">
        <v>589.59199999999998</v>
      </c>
      <c r="P34" s="219">
        <v>5.5E-2</v>
      </c>
      <c r="Q34" s="219">
        <v>0.876</v>
      </c>
      <c r="R34" s="218">
        <v>45.222999999999999</v>
      </c>
      <c r="S34" s="219">
        <v>1647</v>
      </c>
      <c r="T34" s="217">
        <v>0</v>
      </c>
      <c r="U34" s="219">
        <v>0</v>
      </c>
      <c r="V34" s="219">
        <v>3.6850000000000001</v>
      </c>
      <c r="W34" s="219">
        <v>29.475999999999999</v>
      </c>
      <c r="X34" s="219">
        <v>94.347999999999999</v>
      </c>
      <c r="Y34" s="219">
        <v>0</v>
      </c>
      <c r="Z34" s="218">
        <v>23.629000000000001</v>
      </c>
      <c r="AA34" s="217">
        <v>1579.242</v>
      </c>
      <c r="AB34" s="219">
        <v>1379.3579999999999</v>
      </c>
      <c r="AC34" s="218">
        <v>0</v>
      </c>
      <c r="AD34" s="219">
        <v>7894.5249999999996</v>
      </c>
      <c r="AE34" s="212">
        <v>26</v>
      </c>
    </row>
    <row r="35" spans="1:31" ht="12" customHeight="1">
      <c r="A35" s="546"/>
      <c r="B35" s="546"/>
      <c r="C35" s="534" t="s">
        <v>32</v>
      </c>
      <c r="D35" s="535"/>
      <c r="E35" s="169">
        <v>27</v>
      </c>
      <c r="F35" s="143">
        <v>0</v>
      </c>
      <c r="G35" s="142">
        <v>0</v>
      </c>
      <c r="H35" s="143">
        <v>0</v>
      </c>
      <c r="I35" s="143">
        <v>0</v>
      </c>
      <c r="J35" s="143">
        <v>3.7280000000000002</v>
      </c>
      <c r="K35" s="286">
        <v>9.0079999999999991</v>
      </c>
      <c r="L35" s="143">
        <v>0</v>
      </c>
      <c r="M35" s="143">
        <v>0</v>
      </c>
      <c r="N35" s="164">
        <v>0</v>
      </c>
      <c r="O35" s="143">
        <v>0</v>
      </c>
      <c r="P35" s="145">
        <v>0</v>
      </c>
      <c r="Q35" s="145">
        <v>0</v>
      </c>
      <c r="R35" s="285">
        <v>0</v>
      </c>
      <c r="S35" s="145">
        <v>0.108</v>
      </c>
      <c r="T35" s="144">
        <v>0</v>
      </c>
      <c r="U35" s="145">
        <v>0</v>
      </c>
      <c r="V35" s="145">
        <v>0</v>
      </c>
      <c r="W35" s="145">
        <v>0</v>
      </c>
      <c r="X35" s="145">
        <v>0</v>
      </c>
      <c r="Y35" s="145">
        <v>0</v>
      </c>
      <c r="Z35" s="285">
        <v>0</v>
      </c>
      <c r="AA35" s="144">
        <v>0</v>
      </c>
      <c r="AB35" s="143">
        <v>0</v>
      </c>
      <c r="AC35" s="142">
        <v>0</v>
      </c>
      <c r="AD35" s="143">
        <v>12.843999999999999</v>
      </c>
      <c r="AE35" s="154">
        <v>27</v>
      </c>
    </row>
    <row r="36" spans="1:31" ht="12" customHeight="1">
      <c r="A36" s="537"/>
      <c r="B36" s="537"/>
      <c r="C36" s="534" t="s">
        <v>33</v>
      </c>
      <c r="D36" s="535"/>
      <c r="E36" s="167">
        <v>28</v>
      </c>
      <c r="F36" s="143">
        <v>0</v>
      </c>
      <c r="G36" s="142">
        <v>0</v>
      </c>
      <c r="H36" s="143">
        <v>0</v>
      </c>
      <c r="I36" s="143">
        <v>0</v>
      </c>
      <c r="J36" s="143">
        <v>0</v>
      </c>
      <c r="K36" s="286">
        <v>0</v>
      </c>
      <c r="L36" s="143">
        <v>0</v>
      </c>
      <c r="M36" s="143">
        <v>0</v>
      </c>
      <c r="N36" s="164">
        <v>0</v>
      </c>
      <c r="O36" s="143">
        <v>0</v>
      </c>
      <c r="P36" s="145">
        <v>0</v>
      </c>
      <c r="Q36" s="145">
        <v>0</v>
      </c>
      <c r="R36" s="285">
        <v>0</v>
      </c>
      <c r="S36" s="145">
        <v>0</v>
      </c>
      <c r="T36" s="144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285">
        <v>0</v>
      </c>
      <c r="AA36" s="144">
        <v>0</v>
      </c>
      <c r="AB36" s="143">
        <v>0</v>
      </c>
      <c r="AC36" s="142">
        <v>0</v>
      </c>
      <c r="AD36" s="143">
        <v>0</v>
      </c>
      <c r="AE36" s="141">
        <v>28</v>
      </c>
    </row>
    <row r="37" spans="1:31" ht="12" customHeight="1">
      <c r="A37" s="503" t="s">
        <v>34</v>
      </c>
      <c r="B37" s="156"/>
      <c r="C37" s="543" t="s">
        <v>34</v>
      </c>
      <c r="D37" s="544"/>
      <c r="E37" s="216">
        <v>29</v>
      </c>
      <c r="F37" s="219">
        <v>0</v>
      </c>
      <c r="G37" s="218">
        <v>0</v>
      </c>
      <c r="H37" s="219">
        <v>0</v>
      </c>
      <c r="I37" s="219">
        <v>8.8260000000000005</v>
      </c>
      <c r="J37" s="219">
        <v>2.6850000000000001</v>
      </c>
      <c r="K37" s="217">
        <v>0</v>
      </c>
      <c r="L37" s="219">
        <v>702.13699999999994</v>
      </c>
      <c r="M37" s="219">
        <v>1153.9749999999999</v>
      </c>
      <c r="N37" s="215">
        <v>621.67999999999995</v>
      </c>
      <c r="O37" s="219">
        <v>589.59199999999998</v>
      </c>
      <c r="P37" s="219">
        <v>5.5E-2</v>
      </c>
      <c r="Q37" s="219">
        <v>0.876</v>
      </c>
      <c r="R37" s="218">
        <v>45.222999999999999</v>
      </c>
      <c r="S37" s="219">
        <v>1646.8920000000001</v>
      </c>
      <c r="T37" s="217">
        <v>0</v>
      </c>
      <c r="U37" s="219">
        <v>0</v>
      </c>
      <c r="V37" s="219">
        <v>3.6850000000000001</v>
      </c>
      <c r="W37" s="219">
        <v>29.475999999999999</v>
      </c>
      <c r="X37" s="219">
        <v>94.347999999999999</v>
      </c>
      <c r="Y37" s="219">
        <v>0</v>
      </c>
      <c r="Z37" s="218">
        <v>23.629000000000001</v>
      </c>
      <c r="AA37" s="217">
        <v>1579.242</v>
      </c>
      <c r="AB37" s="219">
        <v>1379.3620000000001</v>
      </c>
      <c r="AC37" s="218">
        <v>0</v>
      </c>
      <c r="AD37" s="219">
        <v>7881.6840000000002</v>
      </c>
      <c r="AE37" s="216">
        <v>29</v>
      </c>
    </row>
    <row r="38" spans="1:31" ht="24" customHeight="1">
      <c r="A38" s="536"/>
      <c r="B38" s="503" t="s">
        <v>35</v>
      </c>
      <c r="C38" s="549" t="s">
        <v>178</v>
      </c>
      <c r="D38" s="550"/>
      <c r="E38" s="167">
        <v>30</v>
      </c>
      <c r="F38" s="143">
        <v>0</v>
      </c>
      <c r="G38" s="142">
        <v>0</v>
      </c>
      <c r="H38" s="143">
        <v>0</v>
      </c>
      <c r="I38" s="143">
        <v>0</v>
      </c>
      <c r="J38" s="143">
        <v>2.6850000000000001</v>
      </c>
      <c r="K38" s="286">
        <v>0</v>
      </c>
      <c r="L38" s="143">
        <v>0</v>
      </c>
      <c r="M38" s="143">
        <v>1.2999999999999999E-2</v>
      </c>
      <c r="N38" s="164">
        <v>0</v>
      </c>
      <c r="O38" s="143">
        <v>9.93</v>
      </c>
      <c r="P38" s="145">
        <v>5.5E-2</v>
      </c>
      <c r="Q38" s="145">
        <v>0</v>
      </c>
      <c r="R38" s="285">
        <v>0.54400000000000004</v>
      </c>
      <c r="S38" s="145">
        <v>130.88999999999999</v>
      </c>
      <c r="T38" s="144">
        <v>0</v>
      </c>
      <c r="U38" s="145">
        <v>0</v>
      </c>
      <c r="V38" s="145">
        <v>6.0000000000000001E-3</v>
      </c>
      <c r="W38" s="145">
        <v>8.9930000000000003</v>
      </c>
      <c r="X38" s="145">
        <v>1E-3</v>
      </c>
      <c r="Y38" s="145">
        <v>0</v>
      </c>
      <c r="Z38" s="285">
        <v>1.4E-2</v>
      </c>
      <c r="AA38" s="144">
        <v>193.994</v>
      </c>
      <c r="AB38" s="143">
        <v>33.82</v>
      </c>
      <c r="AC38" s="142">
        <v>0</v>
      </c>
      <c r="AD38" s="143">
        <v>380.94600000000003</v>
      </c>
      <c r="AE38" s="141">
        <v>30</v>
      </c>
    </row>
    <row r="39" spans="1:31" ht="12" customHeight="1">
      <c r="A39" s="536"/>
      <c r="B39" s="536"/>
      <c r="C39" s="528" t="s">
        <v>36</v>
      </c>
      <c r="D39" s="529"/>
      <c r="E39" s="167">
        <v>31</v>
      </c>
      <c r="F39" s="143">
        <v>0</v>
      </c>
      <c r="G39" s="142">
        <v>0</v>
      </c>
      <c r="H39" s="143">
        <v>0</v>
      </c>
      <c r="I39" s="143">
        <v>0</v>
      </c>
      <c r="J39" s="143">
        <v>0</v>
      </c>
      <c r="K39" s="286">
        <v>0</v>
      </c>
      <c r="L39" s="143">
        <v>0</v>
      </c>
      <c r="M39" s="143">
        <v>12.369</v>
      </c>
      <c r="N39" s="143">
        <v>0</v>
      </c>
      <c r="O39" s="143">
        <v>0</v>
      </c>
      <c r="P39" s="145">
        <v>0</v>
      </c>
      <c r="Q39" s="145">
        <v>0</v>
      </c>
      <c r="R39" s="285">
        <v>0</v>
      </c>
      <c r="S39" s="145">
        <v>0</v>
      </c>
      <c r="T39" s="144">
        <v>0</v>
      </c>
      <c r="U39" s="145">
        <v>0</v>
      </c>
      <c r="V39" s="145">
        <v>0</v>
      </c>
      <c r="W39" s="145">
        <v>0</v>
      </c>
      <c r="X39" s="145">
        <v>0.69899999999999995</v>
      </c>
      <c r="Y39" s="145">
        <v>0</v>
      </c>
      <c r="Z39" s="285">
        <v>0</v>
      </c>
      <c r="AA39" s="144">
        <v>110.09</v>
      </c>
      <c r="AB39" s="143">
        <v>0</v>
      </c>
      <c r="AC39" s="142">
        <v>0</v>
      </c>
      <c r="AD39" s="143">
        <v>123.158</v>
      </c>
      <c r="AE39" s="141">
        <v>31</v>
      </c>
    </row>
    <row r="40" spans="1:31" ht="12" customHeight="1">
      <c r="A40" s="536"/>
      <c r="B40" s="536"/>
      <c r="C40" s="530" t="s">
        <v>37</v>
      </c>
      <c r="D40" s="531"/>
      <c r="E40" s="168">
        <v>32</v>
      </c>
      <c r="F40" s="150">
        <v>0</v>
      </c>
      <c r="G40" s="149">
        <v>0</v>
      </c>
      <c r="H40" s="150">
        <v>0</v>
      </c>
      <c r="I40" s="150">
        <v>0</v>
      </c>
      <c r="J40" s="150">
        <v>0</v>
      </c>
      <c r="K40" s="148">
        <v>0</v>
      </c>
      <c r="L40" s="150">
        <v>698.12599999999998</v>
      </c>
      <c r="M40" s="150">
        <v>1071.162</v>
      </c>
      <c r="N40" s="150">
        <v>0</v>
      </c>
      <c r="O40" s="150">
        <v>0</v>
      </c>
      <c r="P40" s="152">
        <v>0</v>
      </c>
      <c r="Q40" s="152">
        <v>0</v>
      </c>
      <c r="R40" s="153">
        <v>22.928000000000001</v>
      </c>
      <c r="S40" s="152">
        <v>4.3380000000000001</v>
      </c>
      <c r="T40" s="151">
        <v>0</v>
      </c>
      <c r="U40" s="152">
        <v>0</v>
      </c>
      <c r="V40" s="152">
        <v>0</v>
      </c>
      <c r="W40" s="152">
        <v>0</v>
      </c>
      <c r="X40" s="152">
        <v>89.686999999999998</v>
      </c>
      <c r="Y40" s="152">
        <v>0</v>
      </c>
      <c r="Z40" s="153">
        <v>0</v>
      </c>
      <c r="AA40" s="151">
        <v>1.5009999999999999</v>
      </c>
      <c r="AB40" s="150">
        <v>0</v>
      </c>
      <c r="AC40" s="149">
        <v>0</v>
      </c>
      <c r="AD40" s="150">
        <v>1887.741</v>
      </c>
      <c r="AE40" s="147">
        <v>32</v>
      </c>
    </row>
    <row r="41" spans="1:31" ht="12" customHeight="1">
      <c r="A41" s="536"/>
      <c r="B41" s="536"/>
      <c r="C41" s="530" t="s">
        <v>38</v>
      </c>
      <c r="D41" s="531"/>
      <c r="E41" s="168">
        <v>33</v>
      </c>
      <c r="F41" s="150">
        <v>0</v>
      </c>
      <c r="G41" s="149">
        <v>0</v>
      </c>
      <c r="H41" s="150">
        <v>0</v>
      </c>
      <c r="I41" s="150">
        <v>0</v>
      </c>
      <c r="J41" s="150">
        <v>0</v>
      </c>
      <c r="K41" s="148">
        <v>0</v>
      </c>
      <c r="L41" s="150">
        <v>0</v>
      </c>
      <c r="M41" s="150">
        <v>0</v>
      </c>
      <c r="N41" s="150">
        <v>621.67999999999995</v>
      </c>
      <c r="O41" s="150">
        <v>0</v>
      </c>
      <c r="P41" s="152">
        <v>0</v>
      </c>
      <c r="Q41" s="152">
        <v>0</v>
      </c>
      <c r="R41" s="153">
        <v>0</v>
      </c>
      <c r="S41" s="152">
        <v>0</v>
      </c>
      <c r="T41" s="151">
        <v>0</v>
      </c>
      <c r="U41" s="152">
        <v>0</v>
      </c>
      <c r="V41" s="152">
        <v>0</v>
      </c>
      <c r="W41" s="152">
        <v>0</v>
      </c>
      <c r="X41" s="152">
        <v>0</v>
      </c>
      <c r="Y41" s="152">
        <v>0</v>
      </c>
      <c r="Z41" s="153">
        <v>0</v>
      </c>
      <c r="AA41" s="151">
        <v>0</v>
      </c>
      <c r="AB41" s="150">
        <v>0</v>
      </c>
      <c r="AC41" s="149">
        <v>0</v>
      </c>
      <c r="AD41" s="150">
        <v>621.67999999999995</v>
      </c>
      <c r="AE41" s="147">
        <v>33</v>
      </c>
    </row>
    <row r="42" spans="1:31" ht="12" customHeight="1">
      <c r="A42" s="536"/>
      <c r="B42" s="536"/>
      <c r="C42" s="532" t="s">
        <v>216</v>
      </c>
      <c r="D42" s="533"/>
      <c r="E42" s="169">
        <v>34</v>
      </c>
      <c r="F42" s="150">
        <v>0</v>
      </c>
      <c r="G42" s="149">
        <v>0</v>
      </c>
      <c r="H42" s="150">
        <v>0</v>
      </c>
      <c r="I42" s="150">
        <v>0</v>
      </c>
      <c r="J42" s="150">
        <v>0</v>
      </c>
      <c r="K42" s="148">
        <v>0</v>
      </c>
      <c r="L42" s="150">
        <v>0</v>
      </c>
      <c r="M42" s="150">
        <v>22.119</v>
      </c>
      <c r="N42" s="163">
        <v>0</v>
      </c>
      <c r="O42" s="150">
        <v>0</v>
      </c>
      <c r="P42" s="152">
        <v>0</v>
      </c>
      <c r="Q42" s="152">
        <v>0</v>
      </c>
      <c r="R42" s="153">
        <v>0</v>
      </c>
      <c r="S42" s="152">
        <v>0</v>
      </c>
      <c r="T42" s="151">
        <v>0</v>
      </c>
      <c r="U42" s="152">
        <v>0</v>
      </c>
      <c r="V42" s="152">
        <v>0</v>
      </c>
      <c r="W42" s="152">
        <v>0</v>
      </c>
      <c r="X42" s="152">
        <v>1.242</v>
      </c>
      <c r="Y42" s="152">
        <v>0</v>
      </c>
      <c r="Z42" s="153">
        <v>0</v>
      </c>
      <c r="AA42" s="151">
        <v>0</v>
      </c>
      <c r="AB42" s="150">
        <v>0</v>
      </c>
      <c r="AC42" s="149">
        <v>0</v>
      </c>
      <c r="AD42" s="150">
        <v>23.361000000000001</v>
      </c>
      <c r="AE42" s="154">
        <v>34</v>
      </c>
    </row>
    <row r="43" spans="1:31" ht="12" customHeight="1">
      <c r="A43" s="536"/>
      <c r="B43" s="536"/>
      <c r="C43" s="534" t="s">
        <v>39</v>
      </c>
      <c r="D43" s="535"/>
      <c r="E43" s="169">
        <v>35</v>
      </c>
      <c r="F43" s="143">
        <v>0</v>
      </c>
      <c r="G43" s="142">
        <v>0</v>
      </c>
      <c r="H43" s="143">
        <v>0</v>
      </c>
      <c r="I43" s="143">
        <v>0</v>
      </c>
      <c r="J43" s="143">
        <v>0</v>
      </c>
      <c r="K43" s="286">
        <v>0</v>
      </c>
      <c r="L43" s="143">
        <v>698.12599999999998</v>
      </c>
      <c r="M43" s="143">
        <v>1105.6500000000001</v>
      </c>
      <c r="N43" s="164">
        <v>621.67999999999995</v>
      </c>
      <c r="O43" s="143">
        <v>0</v>
      </c>
      <c r="P43" s="145">
        <v>0</v>
      </c>
      <c r="Q43" s="145">
        <v>0</v>
      </c>
      <c r="R43" s="285">
        <v>22.928000000000001</v>
      </c>
      <c r="S43" s="145">
        <v>4.3380000000000001</v>
      </c>
      <c r="T43" s="144">
        <v>0</v>
      </c>
      <c r="U43" s="145">
        <v>0</v>
      </c>
      <c r="V43" s="145">
        <v>0</v>
      </c>
      <c r="W43" s="145">
        <v>0</v>
      </c>
      <c r="X43" s="145">
        <v>91.628</v>
      </c>
      <c r="Y43" s="145">
        <v>0</v>
      </c>
      <c r="Z43" s="285">
        <v>0</v>
      </c>
      <c r="AA43" s="144">
        <v>111.59099999999999</v>
      </c>
      <c r="AB43" s="143">
        <v>0</v>
      </c>
      <c r="AC43" s="142">
        <v>0</v>
      </c>
      <c r="AD43" s="143">
        <v>2655.94</v>
      </c>
      <c r="AE43" s="154">
        <v>35</v>
      </c>
    </row>
    <row r="44" spans="1:31" ht="12" customHeight="1">
      <c r="A44" s="536"/>
      <c r="B44" s="536"/>
      <c r="C44" s="528" t="s">
        <v>40</v>
      </c>
      <c r="D44" s="551"/>
      <c r="E44" s="167">
        <v>36</v>
      </c>
      <c r="F44" s="143">
        <v>0</v>
      </c>
      <c r="G44" s="142">
        <v>0</v>
      </c>
      <c r="H44" s="143">
        <v>0</v>
      </c>
      <c r="I44" s="143">
        <v>8.8260000000000005</v>
      </c>
      <c r="J44" s="143">
        <v>0</v>
      </c>
      <c r="K44" s="286">
        <v>0</v>
      </c>
      <c r="L44" s="143">
        <v>1.444</v>
      </c>
      <c r="M44" s="143">
        <v>0</v>
      </c>
      <c r="N44" s="143">
        <v>0</v>
      </c>
      <c r="O44" s="143">
        <v>487.50200000000001</v>
      </c>
      <c r="P44" s="145">
        <v>0</v>
      </c>
      <c r="Q44" s="145">
        <v>0.876</v>
      </c>
      <c r="R44" s="285">
        <v>14.138999999999999</v>
      </c>
      <c r="S44" s="145">
        <v>567.32799999999997</v>
      </c>
      <c r="T44" s="144">
        <v>0</v>
      </c>
      <c r="U44" s="145">
        <v>0</v>
      </c>
      <c r="V44" s="145">
        <v>3.5379999999999998</v>
      </c>
      <c r="W44" s="145">
        <v>11.557</v>
      </c>
      <c r="X44" s="145">
        <v>0</v>
      </c>
      <c r="Y44" s="145">
        <v>0</v>
      </c>
      <c r="Z44" s="285">
        <v>21.725999999999999</v>
      </c>
      <c r="AA44" s="144">
        <v>501.78399999999999</v>
      </c>
      <c r="AB44" s="143">
        <v>726.59199999999998</v>
      </c>
      <c r="AC44" s="142">
        <v>0</v>
      </c>
      <c r="AD44" s="143">
        <v>2345.3119999999999</v>
      </c>
      <c r="AE44" s="141">
        <v>36</v>
      </c>
    </row>
    <row r="45" spans="1:31" ht="12" customHeight="1">
      <c r="A45" s="536"/>
      <c r="B45" s="536"/>
      <c r="C45" s="532" t="s">
        <v>302</v>
      </c>
      <c r="D45" s="555"/>
      <c r="E45" s="169">
        <v>37</v>
      </c>
      <c r="F45" s="150">
        <v>0</v>
      </c>
      <c r="G45" s="149">
        <v>0</v>
      </c>
      <c r="H45" s="150">
        <v>0</v>
      </c>
      <c r="I45" s="150">
        <v>0</v>
      </c>
      <c r="J45" s="150">
        <v>0</v>
      </c>
      <c r="K45" s="148">
        <v>0</v>
      </c>
      <c r="L45" s="150">
        <v>2.5670000000000002</v>
      </c>
      <c r="M45" s="150">
        <v>48.311999999999998</v>
      </c>
      <c r="N45" s="163">
        <v>0</v>
      </c>
      <c r="O45" s="150">
        <v>92.159000000000006</v>
      </c>
      <c r="P45" s="152">
        <v>0</v>
      </c>
      <c r="Q45" s="152">
        <v>0</v>
      </c>
      <c r="R45" s="153">
        <v>7.6130000000000004</v>
      </c>
      <c r="S45" s="152">
        <v>944.33600000000001</v>
      </c>
      <c r="T45" s="151">
        <v>0</v>
      </c>
      <c r="U45" s="152">
        <v>0</v>
      </c>
      <c r="V45" s="152">
        <v>0.14699999999999999</v>
      </c>
      <c r="W45" s="152">
        <v>8.9269999999999996</v>
      </c>
      <c r="X45" s="152">
        <v>2.7189999999999999</v>
      </c>
      <c r="Y45" s="152">
        <v>0</v>
      </c>
      <c r="Z45" s="153">
        <v>1.889</v>
      </c>
      <c r="AA45" s="151">
        <v>771.87199999999996</v>
      </c>
      <c r="AB45" s="150">
        <v>618.94899999999996</v>
      </c>
      <c r="AC45" s="149">
        <v>0</v>
      </c>
      <c r="AD45" s="150">
        <v>2499.4920000000002</v>
      </c>
      <c r="AE45" s="154">
        <v>37</v>
      </c>
    </row>
    <row r="46" spans="1:31" ht="24" customHeight="1">
      <c r="A46" s="548"/>
      <c r="B46" s="548"/>
      <c r="C46" s="556" t="s">
        <v>179</v>
      </c>
      <c r="D46" s="557"/>
      <c r="E46" s="216">
        <v>38</v>
      </c>
      <c r="F46" s="219">
        <v>0</v>
      </c>
      <c r="G46" s="218">
        <v>0</v>
      </c>
      <c r="H46" s="219">
        <v>0</v>
      </c>
      <c r="I46" s="215">
        <v>8.8260000000000005</v>
      </c>
      <c r="J46" s="219">
        <v>0</v>
      </c>
      <c r="K46" s="213">
        <v>0</v>
      </c>
      <c r="L46" s="215">
        <v>4.0110000000000001</v>
      </c>
      <c r="M46" s="215">
        <v>48.311999999999998</v>
      </c>
      <c r="N46" s="215">
        <v>0</v>
      </c>
      <c r="O46" s="215">
        <v>579.66200000000003</v>
      </c>
      <c r="P46" s="215">
        <v>0</v>
      </c>
      <c r="Q46" s="215">
        <v>0.876</v>
      </c>
      <c r="R46" s="214">
        <v>21.751999999999999</v>
      </c>
      <c r="S46" s="215">
        <v>1511.664</v>
      </c>
      <c r="T46" s="213">
        <v>0</v>
      </c>
      <c r="U46" s="215">
        <v>0</v>
      </c>
      <c r="V46" s="215">
        <v>3.6850000000000001</v>
      </c>
      <c r="W46" s="215">
        <v>20.484000000000002</v>
      </c>
      <c r="X46" s="215">
        <v>2.7189999999999999</v>
      </c>
      <c r="Y46" s="215">
        <v>0</v>
      </c>
      <c r="Z46" s="214">
        <v>23.614999999999998</v>
      </c>
      <c r="AA46" s="213">
        <v>1273.6569999999999</v>
      </c>
      <c r="AB46" s="215">
        <v>1345.5409999999999</v>
      </c>
      <c r="AC46" s="214">
        <v>0</v>
      </c>
      <c r="AD46" s="219">
        <v>4844.8040000000001</v>
      </c>
      <c r="AE46" s="216">
        <v>38</v>
      </c>
    </row>
    <row r="47" spans="1:31" ht="12" customHeight="1">
      <c r="A47" s="420" t="s">
        <v>152</v>
      </c>
      <c r="B47" s="157"/>
      <c r="C47" s="158"/>
      <c r="D47" s="159"/>
      <c r="E47" s="172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3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</row>
    <row r="48" spans="1:31" ht="12" customHeight="1">
      <c r="A48" s="160" t="s">
        <v>361</v>
      </c>
      <c r="B48" s="161"/>
    </row>
    <row r="49" spans="1:30" ht="12.75" customHeight="1">
      <c r="A49" s="160" t="s">
        <v>363</v>
      </c>
    </row>
    <row r="50" spans="1:30" ht="12.75" customHeight="1">
      <c r="A50" s="160" t="s">
        <v>359</v>
      </c>
    </row>
    <row r="52" spans="1:30" ht="12.75" customHeight="1">
      <c r="X52" s="130"/>
      <c r="Y52" s="130"/>
    </row>
    <row r="53" spans="1:30" ht="12.75" customHeight="1">
      <c r="X53" s="130"/>
      <c r="Y53" s="130"/>
    </row>
    <row r="54" spans="1:30" ht="12.75" customHeight="1"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</row>
    <row r="55" spans="1:30" ht="12.75" customHeight="1">
      <c r="X55" s="130"/>
      <c r="Y55" s="130"/>
    </row>
  </sheetData>
  <mergeCells count="84"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A34:A36"/>
    <mergeCell ref="B34:B36"/>
    <mergeCell ref="C34:D34"/>
    <mergeCell ref="C35:D35"/>
    <mergeCell ref="C36:D36"/>
    <mergeCell ref="C22:D22"/>
    <mergeCell ref="B23:B29"/>
    <mergeCell ref="C23:D23"/>
    <mergeCell ref="C24:D24"/>
    <mergeCell ref="C25:D25"/>
    <mergeCell ref="C26:D26"/>
    <mergeCell ref="C27:D27"/>
    <mergeCell ref="C28:D28"/>
    <mergeCell ref="C29:D29"/>
    <mergeCell ref="C13:D13"/>
    <mergeCell ref="C14:D14"/>
    <mergeCell ref="C15:D15"/>
    <mergeCell ref="A16:A33"/>
    <mergeCell ref="B16:B22"/>
    <mergeCell ref="C16:D16"/>
    <mergeCell ref="C17:D17"/>
    <mergeCell ref="C18:D18"/>
    <mergeCell ref="C19:D19"/>
    <mergeCell ref="C20:D20"/>
    <mergeCell ref="A9:B15"/>
    <mergeCell ref="C9:D9"/>
    <mergeCell ref="C10:D10"/>
    <mergeCell ref="C11:D11"/>
    <mergeCell ref="C12:D12"/>
    <mergeCell ref="C21:D21"/>
    <mergeCell ref="V6:V7"/>
    <mergeCell ref="W6:W7"/>
    <mergeCell ref="X6:X7"/>
    <mergeCell ref="Y6:Y7"/>
    <mergeCell ref="Z6:Z7"/>
    <mergeCell ref="AD4:AD7"/>
    <mergeCell ref="AE4:AE8"/>
    <mergeCell ref="Q6:Q7"/>
    <mergeCell ref="R6:R7"/>
    <mergeCell ref="S6:S7"/>
    <mergeCell ref="T6:T7"/>
    <mergeCell ref="O8:AD8"/>
    <mergeCell ref="O6:P6"/>
    <mergeCell ref="O4:R5"/>
    <mergeCell ref="S4:S5"/>
    <mergeCell ref="T4:Z5"/>
    <mergeCell ref="AA4:AC5"/>
    <mergeCell ref="AA6:AA7"/>
    <mergeCell ref="AB6:AB7"/>
    <mergeCell ref="AC6:AC7"/>
    <mergeCell ref="U6:U7"/>
    <mergeCell ref="A1:F1"/>
    <mergeCell ref="A4:D7"/>
    <mergeCell ref="E4:E8"/>
    <mergeCell ref="F4:G5"/>
    <mergeCell ref="H4:J5"/>
    <mergeCell ref="F8:N8"/>
    <mergeCell ref="J6:J7"/>
    <mergeCell ref="K6:K7"/>
    <mergeCell ref="L6:L7"/>
    <mergeCell ref="M6:M7"/>
    <mergeCell ref="N6:N7"/>
    <mergeCell ref="K4:N5"/>
    <mergeCell ref="F6:F7"/>
    <mergeCell ref="G6:G7"/>
    <mergeCell ref="H6:H7"/>
    <mergeCell ref="I6:I7"/>
  </mergeCells>
  <hyperlinks>
    <hyperlink ref="A1" location="Inhaltsverzeichnis!B9" display="3.2 Energiebilanz Berlin xxxx in Terajoule"/>
    <hyperlink ref="A1:F1" location="Inhaltsverzeichnis!C9" display="1.3 Energiebilanz Berlin 2019 in Steinkohleneinheiten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colBreaks count="1" manualBreakCount="1">
    <brk id="14" max="48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E61"/>
  <sheetViews>
    <sheetView zoomScaleNormal="100" workbookViewId="0">
      <selection sqref="A1:E1"/>
    </sheetView>
  </sheetViews>
  <sheetFormatPr baseColWidth="10" defaultColWidth="11.44140625" defaultRowHeight="11.4"/>
  <cols>
    <col min="1" max="1" width="36.5546875" style="17" customWidth="1"/>
    <col min="2" max="2" width="10.33203125" style="26" bestFit="1" customWidth="1"/>
    <col min="3" max="3" width="8.33203125" style="27" bestFit="1" customWidth="1"/>
    <col min="4" max="4" width="9.5546875" style="27" bestFit="1" customWidth="1"/>
    <col min="5" max="5" width="9.88671875" style="27" bestFit="1" customWidth="1"/>
    <col min="6" max="16384" width="11.44140625" style="1"/>
  </cols>
  <sheetData>
    <row r="1" spans="1:5" ht="12">
      <c r="A1" s="568" t="s">
        <v>395</v>
      </c>
      <c r="B1" s="568"/>
      <c r="C1" s="568"/>
      <c r="D1" s="568"/>
      <c r="E1" s="568"/>
    </row>
    <row r="2" spans="1:5" ht="11.25" customHeight="1">
      <c r="A2" s="33"/>
      <c r="B2" s="37"/>
      <c r="C2" s="36"/>
      <c r="D2" s="36"/>
      <c r="E2" s="36"/>
    </row>
    <row r="3" spans="1:5" ht="34.200000000000003">
      <c r="A3" s="30" t="s">
        <v>101</v>
      </c>
      <c r="B3" s="99" t="s">
        <v>102</v>
      </c>
      <c r="C3" s="99" t="s">
        <v>103</v>
      </c>
      <c r="D3" s="99" t="s">
        <v>104</v>
      </c>
      <c r="E3" s="100" t="s">
        <v>166</v>
      </c>
    </row>
    <row r="4" spans="1:5" s="50" customFormat="1" ht="9.6" customHeight="1">
      <c r="A4" s="90"/>
      <c r="B4" s="238"/>
      <c r="C4" s="238"/>
      <c r="D4" s="238"/>
      <c r="E4" s="238"/>
    </row>
    <row r="5" spans="1:5" ht="12" customHeight="1">
      <c r="A5" s="239" t="s">
        <v>167</v>
      </c>
      <c r="B5" s="123" t="s">
        <v>105</v>
      </c>
      <c r="C5" s="185">
        <v>27310</v>
      </c>
      <c r="D5" s="184">
        <v>0.93182748737546062</v>
      </c>
      <c r="E5" s="185">
        <v>93369.087521216774</v>
      </c>
    </row>
    <row r="6" spans="1:5" ht="12" customHeight="1">
      <c r="A6" s="239" t="s">
        <v>106</v>
      </c>
      <c r="B6" s="123" t="s">
        <v>105</v>
      </c>
      <c r="C6" s="185">
        <v>28739</v>
      </c>
      <c r="D6" s="184">
        <v>0.98099999999999998</v>
      </c>
      <c r="E6" s="185">
        <v>108264.08363737755</v>
      </c>
    </row>
    <row r="7" spans="1:5" ht="12" customHeight="1">
      <c r="A7" s="239" t="s">
        <v>199</v>
      </c>
      <c r="B7" s="123" t="s">
        <v>105</v>
      </c>
      <c r="C7" s="185">
        <v>31404</v>
      </c>
      <c r="D7" s="184">
        <v>1.071</v>
      </c>
      <c r="E7" s="185">
        <v>95913.062163191222</v>
      </c>
    </row>
    <row r="8" spans="1:5" ht="12" customHeight="1">
      <c r="A8" s="239" t="s">
        <v>107</v>
      </c>
      <c r="B8" s="123" t="s">
        <v>105</v>
      </c>
      <c r="C8" s="185">
        <v>38520</v>
      </c>
      <c r="D8" s="184">
        <v>1.3140000000000001</v>
      </c>
      <c r="E8" s="185" t="s">
        <v>61</v>
      </c>
    </row>
    <row r="9" spans="1:5" ht="12" customHeight="1">
      <c r="A9" s="446" t="s">
        <v>168</v>
      </c>
      <c r="B9" s="123" t="s">
        <v>105</v>
      </c>
      <c r="C9" s="185">
        <v>8989</v>
      </c>
      <c r="D9" s="184">
        <v>0.30670806605704926</v>
      </c>
      <c r="E9" s="185">
        <v>111394.77181310175</v>
      </c>
    </row>
    <row r="10" spans="1:5" ht="12" customHeight="1">
      <c r="A10" s="239" t="s">
        <v>213</v>
      </c>
      <c r="B10" s="123" t="s">
        <v>105</v>
      </c>
      <c r="C10" s="185">
        <v>19695</v>
      </c>
      <c r="D10" s="184">
        <v>0.67200081888904051</v>
      </c>
      <c r="E10" s="185">
        <v>99308.172191715101</v>
      </c>
    </row>
    <row r="11" spans="1:5" ht="12" customHeight="1">
      <c r="A11" s="239" t="s">
        <v>169</v>
      </c>
      <c r="B11" s="123" t="s">
        <v>105</v>
      </c>
      <c r="C11" s="185">
        <v>21786</v>
      </c>
      <c r="D11" s="184">
        <v>0.74334652654565303</v>
      </c>
      <c r="E11" s="185" t="s">
        <v>61</v>
      </c>
    </row>
    <row r="12" spans="1:5" ht="12" customHeight="1">
      <c r="A12" s="239" t="s">
        <v>108</v>
      </c>
      <c r="B12" s="123" t="s">
        <v>105</v>
      </c>
      <c r="C12" s="185">
        <v>30101</v>
      </c>
      <c r="D12" s="184">
        <v>1.0270574587143442</v>
      </c>
      <c r="E12" s="185">
        <v>109577.57475129393</v>
      </c>
    </row>
    <row r="13" spans="1:5" ht="12" customHeight="1">
      <c r="A13" s="239" t="s">
        <v>200</v>
      </c>
      <c r="B13" s="123" t="s">
        <v>105</v>
      </c>
      <c r="C13" s="185">
        <v>22052</v>
      </c>
      <c r="D13" s="184">
        <v>0.75242254674491604</v>
      </c>
      <c r="E13" s="185">
        <v>98085.533006856058</v>
      </c>
    </row>
    <row r="14" spans="1:5" ht="12" customHeight="1">
      <c r="A14" s="239" t="s">
        <v>209</v>
      </c>
      <c r="B14" s="123" t="s">
        <v>105</v>
      </c>
      <c r="C14" s="185" t="s">
        <v>61</v>
      </c>
      <c r="D14" s="185" t="s">
        <v>61</v>
      </c>
      <c r="E14" s="185">
        <v>94640</v>
      </c>
    </row>
    <row r="15" spans="1:5" ht="12" customHeight="1">
      <c r="A15" s="239" t="s">
        <v>206</v>
      </c>
      <c r="B15" s="123" t="s">
        <v>105</v>
      </c>
      <c r="C15" s="185">
        <v>42505</v>
      </c>
      <c r="D15" s="184">
        <v>1.4502866111641872</v>
      </c>
      <c r="E15" s="185">
        <v>73300</v>
      </c>
    </row>
    <row r="16" spans="1:5" ht="12" customHeight="1">
      <c r="A16" s="239" t="s">
        <v>110</v>
      </c>
      <c r="B16" s="123" t="s">
        <v>105</v>
      </c>
      <c r="C16" s="185">
        <v>42281</v>
      </c>
      <c r="D16" s="184">
        <v>1.4426436467858605</v>
      </c>
      <c r="E16" s="185">
        <v>73300</v>
      </c>
    </row>
    <row r="17" spans="1:5" ht="12" customHeight="1">
      <c r="A17" s="239" t="s">
        <v>109</v>
      </c>
      <c r="B17" s="123" t="s">
        <v>105</v>
      </c>
      <c r="C17" s="185">
        <v>44000</v>
      </c>
      <c r="D17" s="184">
        <v>1.5012965743141804</v>
      </c>
      <c r="E17" s="185">
        <v>73300</v>
      </c>
    </row>
    <row r="18" spans="1:5" ht="12" customHeight="1">
      <c r="A18" s="239" t="s">
        <v>207</v>
      </c>
      <c r="B18" s="123" t="s">
        <v>105</v>
      </c>
      <c r="C18" s="185">
        <v>42800</v>
      </c>
      <c r="D18" s="184">
        <v>1.4603521222874301</v>
      </c>
      <c r="E18" s="185">
        <v>73256</v>
      </c>
    </row>
    <row r="19" spans="1:5" ht="12" customHeight="1">
      <c r="A19" s="239" t="s">
        <v>111</v>
      </c>
      <c r="B19" s="123" t="s">
        <v>105</v>
      </c>
      <c r="C19" s="185">
        <v>42648</v>
      </c>
      <c r="D19" s="184">
        <v>1.4551658250307082</v>
      </c>
      <c r="E19" s="185">
        <v>74026.530486580537</v>
      </c>
    </row>
    <row r="20" spans="1:5" ht="12" customHeight="1">
      <c r="A20" s="239" t="s">
        <v>201</v>
      </c>
      <c r="B20" s="123" t="s">
        <v>105</v>
      </c>
      <c r="C20" s="185">
        <v>42816</v>
      </c>
      <c r="D20" s="184">
        <v>1.4608980483144534</v>
      </c>
      <c r="E20" s="185">
        <v>74020</v>
      </c>
    </row>
    <row r="21" spans="1:5" ht="12" customHeight="1">
      <c r="A21" s="239" t="s">
        <v>202</v>
      </c>
      <c r="B21" s="123" t="s">
        <v>105</v>
      </c>
      <c r="C21" s="185">
        <v>40343</v>
      </c>
      <c r="D21" s="184">
        <v>1.3765183567626587</v>
      </c>
      <c r="E21" s="185">
        <v>80833.68549186828</v>
      </c>
    </row>
    <row r="22" spans="1:5" ht="12" customHeight="1">
      <c r="A22" s="239" t="s">
        <v>112</v>
      </c>
      <c r="B22" s="123" t="s">
        <v>105</v>
      </c>
      <c r="C22" s="185">
        <v>32000</v>
      </c>
      <c r="D22" s="184">
        <v>1.0918520540466767</v>
      </c>
      <c r="E22" s="185">
        <v>104279.44531405754</v>
      </c>
    </row>
    <row r="23" spans="1:5" ht="12" customHeight="1">
      <c r="A23" s="239" t="s">
        <v>114</v>
      </c>
      <c r="B23" s="123" t="s">
        <v>105</v>
      </c>
      <c r="C23" s="185">
        <v>43074</v>
      </c>
      <c r="D23" s="184">
        <v>1.4697011055002047</v>
      </c>
      <c r="E23" s="185">
        <v>66333.497567904196</v>
      </c>
    </row>
    <row r="24" spans="1:5" ht="12" customHeight="1">
      <c r="A24" s="239" t="s">
        <v>115</v>
      </c>
      <c r="B24" s="123" t="s">
        <v>105</v>
      </c>
      <c r="C24" s="185">
        <v>37500</v>
      </c>
      <c r="D24" s="184">
        <v>1.2795141258359493</v>
      </c>
      <c r="E24" s="185">
        <v>53333.333333333336</v>
      </c>
    </row>
    <row r="25" spans="1:5" ht="12" customHeight="1">
      <c r="A25" s="239" t="s">
        <v>113</v>
      </c>
      <c r="B25" s="123" t="s">
        <v>105</v>
      </c>
      <c r="C25" s="185">
        <v>39501</v>
      </c>
      <c r="D25" s="184">
        <v>1.3477889995905554</v>
      </c>
      <c r="E25" s="185">
        <v>82998.218348385504</v>
      </c>
    </row>
    <row r="26" spans="1:5" ht="12" customHeight="1">
      <c r="A26" s="239" t="s">
        <v>116</v>
      </c>
      <c r="B26" s="123" t="s">
        <v>203</v>
      </c>
      <c r="C26" s="185">
        <v>15995</v>
      </c>
      <c r="D26" s="184">
        <v>0.5457554251398935</v>
      </c>
      <c r="E26" s="185">
        <v>40706.477652107671</v>
      </c>
    </row>
    <row r="27" spans="1:5" ht="12" customHeight="1">
      <c r="A27" s="239" t="s">
        <v>208</v>
      </c>
      <c r="B27" s="123" t="s">
        <v>203</v>
      </c>
      <c r="C27" s="185">
        <v>4187</v>
      </c>
      <c r="D27" s="184">
        <v>0.14286201719666985</v>
      </c>
      <c r="E27" s="185">
        <v>139310</v>
      </c>
    </row>
    <row r="28" spans="1:5" ht="12" customHeight="1">
      <c r="A28" s="239" t="s">
        <v>49</v>
      </c>
      <c r="B28" s="123" t="s">
        <v>203</v>
      </c>
      <c r="C28" s="185">
        <v>35182</v>
      </c>
      <c r="D28" s="184">
        <v>1.2004230926709432</v>
      </c>
      <c r="E28" s="185">
        <v>55826.745820951241</v>
      </c>
    </row>
    <row r="29" spans="1:5" ht="12" customHeight="1">
      <c r="A29" s="239" t="s">
        <v>117</v>
      </c>
      <c r="B29" s="123" t="s">
        <v>203</v>
      </c>
      <c r="C29" s="185">
        <v>17741</v>
      </c>
      <c r="D29" s="184">
        <v>0.60532960283881532</v>
      </c>
      <c r="E29" s="185">
        <v>68117.758635751583</v>
      </c>
    </row>
    <row r="30" spans="1:5" ht="12" customHeight="1">
      <c r="A30" s="239" t="s">
        <v>118</v>
      </c>
      <c r="B30" s="123" t="s">
        <v>119</v>
      </c>
      <c r="C30" s="185">
        <v>3600</v>
      </c>
      <c r="D30" s="184">
        <v>0.123</v>
      </c>
      <c r="E30" s="269" t="s">
        <v>170</v>
      </c>
    </row>
    <row r="31" spans="1:5" ht="12" customHeight="1">
      <c r="A31" s="239" t="s">
        <v>120</v>
      </c>
      <c r="B31" s="123" t="s">
        <v>119</v>
      </c>
      <c r="C31" s="185">
        <v>3600</v>
      </c>
      <c r="D31" s="184">
        <v>0.123</v>
      </c>
      <c r="E31" s="269" t="s">
        <v>170</v>
      </c>
    </row>
    <row r="32" spans="1:5" s="28" customFormat="1" ht="12" customHeight="1">
      <c r="A32" s="239" t="s">
        <v>121</v>
      </c>
      <c r="B32" s="123" t="s">
        <v>105</v>
      </c>
      <c r="C32" s="185">
        <v>14315</v>
      </c>
      <c r="D32" s="184">
        <v>0.48843319230244303</v>
      </c>
      <c r="E32" s="269" t="s">
        <v>170</v>
      </c>
    </row>
    <row r="33" spans="1:5" s="28" customFormat="1" ht="12" customHeight="1">
      <c r="A33" s="239" t="s">
        <v>204</v>
      </c>
      <c r="B33" s="123" t="s">
        <v>203</v>
      </c>
      <c r="C33" s="185">
        <v>35888</v>
      </c>
      <c r="D33" s="184">
        <v>1.2245120786133479</v>
      </c>
      <c r="E33" s="269" t="s">
        <v>170</v>
      </c>
    </row>
    <row r="34" spans="1:5" s="28" customFormat="1" ht="12" customHeight="1">
      <c r="A34" s="239" t="s">
        <v>205</v>
      </c>
      <c r="B34" s="123" t="s">
        <v>105</v>
      </c>
      <c r="C34" s="185">
        <v>37100</v>
      </c>
      <c r="D34" s="184">
        <v>1.2658659751603658</v>
      </c>
      <c r="E34" s="269" t="s">
        <v>170</v>
      </c>
    </row>
    <row r="35" spans="1:5" s="28" customFormat="1" ht="12" customHeight="1">
      <c r="A35" s="239" t="s">
        <v>211</v>
      </c>
      <c r="B35" s="123" t="s">
        <v>105</v>
      </c>
      <c r="C35" s="185">
        <v>8524</v>
      </c>
      <c r="D35" s="184">
        <v>0.29099999999999998</v>
      </c>
      <c r="E35" s="269" t="s">
        <v>170</v>
      </c>
    </row>
    <row r="36" spans="1:5" ht="12" customHeight="1">
      <c r="A36" s="239" t="s">
        <v>210</v>
      </c>
      <c r="B36" s="123" t="s">
        <v>119</v>
      </c>
      <c r="C36" s="185">
        <v>3600</v>
      </c>
      <c r="D36" s="184">
        <v>0.123</v>
      </c>
      <c r="E36" s="445">
        <v>110445</v>
      </c>
    </row>
    <row r="37" spans="1:5" ht="12" customHeight="1">
      <c r="A37" s="239" t="s">
        <v>122</v>
      </c>
      <c r="B37" s="123" t="s">
        <v>119</v>
      </c>
      <c r="C37" s="185">
        <v>3600</v>
      </c>
      <c r="D37" s="184">
        <v>0.123</v>
      </c>
      <c r="E37" s="185">
        <v>65479</v>
      </c>
    </row>
    <row r="38" spans="1:5">
      <c r="A38" s="38" t="s">
        <v>152</v>
      </c>
      <c r="B38" s="37"/>
      <c r="C38" s="37"/>
      <c r="D38" s="37"/>
      <c r="E38" s="121"/>
    </row>
    <row r="39" spans="1:5">
      <c r="A39" s="264" t="s">
        <v>212</v>
      </c>
      <c r="B39" s="121"/>
      <c r="C39" s="122"/>
      <c r="D39" s="122"/>
      <c r="E39" s="122"/>
    </row>
    <row r="40" spans="1:5">
      <c r="A40" s="264" t="s">
        <v>242</v>
      </c>
      <c r="B40" s="121"/>
      <c r="C40" s="122"/>
      <c r="D40" s="122"/>
      <c r="E40" s="122"/>
    </row>
    <row r="41" spans="1:5">
      <c r="A41" s="265" t="s">
        <v>377</v>
      </c>
      <c r="B41" s="121"/>
      <c r="C41" s="122"/>
      <c r="D41" s="122"/>
      <c r="E41" s="122"/>
    </row>
    <row r="42" spans="1:5">
      <c r="A42" s="264" t="s">
        <v>159</v>
      </c>
      <c r="B42" s="121"/>
      <c r="C42" s="122"/>
      <c r="D42" s="122"/>
      <c r="E42" s="122"/>
    </row>
    <row r="43" spans="1:5">
      <c r="A43" s="264"/>
      <c r="B43" s="121"/>
      <c r="C43" s="122"/>
      <c r="D43" s="122"/>
      <c r="E43" s="122"/>
    </row>
    <row r="44" spans="1:5">
      <c r="A44" s="35"/>
      <c r="B44" s="123"/>
      <c r="C44" s="91"/>
      <c r="D44" s="91"/>
      <c r="E44" s="91"/>
    </row>
    <row r="45" spans="1:5" ht="11.25" customHeight="1">
      <c r="A45" s="124" t="s">
        <v>123</v>
      </c>
      <c r="B45" s="123"/>
      <c r="C45" s="91"/>
      <c r="D45" s="91"/>
      <c r="E45" s="91"/>
    </row>
    <row r="46" spans="1:5" ht="6" customHeight="1">
      <c r="A46" s="14"/>
      <c r="B46" s="125"/>
      <c r="C46" s="126"/>
      <c r="D46" s="126"/>
      <c r="E46" s="126"/>
    </row>
    <row r="47" spans="1:5">
      <c r="A47" s="92" t="s">
        <v>124</v>
      </c>
      <c r="B47" s="93" t="s">
        <v>125</v>
      </c>
      <c r="C47" s="93" t="s">
        <v>119</v>
      </c>
      <c r="D47" s="93" t="s">
        <v>126</v>
      </c>
      <c r="E47" s="94" t="s">
        <v>127</v>
      </c>
    </row>
    <row r="48" spans="1:5">
      <c r="A48" s="95" t="s">
        <v>128</v>
      </c>
      <c r="B48" s="198" t="s">
        <v>0</v>
      </c>
      <c r="C48" s="188">
        <v>2.7799999999999998E-4</v>
      </c>
      <c r="D48" s="192">
        <v>0.23880000000000001</v>
      </c>
      <c r="E48" s="186">
        <v>3.4100000000000002E-5</v>
      </c>
    </row>
    <row r="49" spans="1:5" ht="11.4" customHeight="1">
      <c r="A49" s="96" t="s">
        <v>129</v>
      </c>
      <c r="B49" s="193">
        <v>3600</v>
      </c>
      <c r="C49" s="195" t="s">
        <v>0</v>
      </c>
      <c r="D49" s="194">
        <v>860</v>
      </c>
      <c r="E49" s="187">
        <v>0.123</v>
      </c>
    </row>
    <row r="50" spans="1:5" ht="11.4" customHeight="1">
      <c r="A50" s="96" t="s">
        <v>130</v>
      </c>
      <c r="B50" s="190">
        <v>4.1867999999999999</v>
      </c>
      <c r="C50" s="189">
        <v>1.163E-3</v>
      </c>
      <c r="D50" s="196" t="s">
        <v>0</v>
      </c>
      <c r="E50" s="187">
        <v>1.4300000000000001E-4</v>
      </c>
    </row>
    <row r="51" spans="1:5" ht="11.4" customHeight="1">
      <c r="A51" s="96" t="s">
        <v>131</v>
      </c>
      <c r="B51" s="191">
        <v>29307.599999999999</v>
      </c>
      <c r="C51" s="189">
        <v>8.14</v>
      </c>
      <c r="D51" s="193">
        <v>7000</v>
      </c>
      <c r="E51" s="197" t="s">
        <v>0</v>
      </c>
    </row>
    <row r="52" spans="1:5" ht="11.4" customHeight="1">
      <c r="A52" s="96" t="s">
        <v>132</v>
      </c>
      <c r="B52" s="191">
        <v>41868</v>
      </c>
      <c r="C52" s="189">
        <v>11.63</v>
      </c>
      <c r="D52" s="193">
        <v>10000</v>
      </c>
      <c r="E52" s="187">
        <v>1.429</v>
      </c>
    </row>
    <row r="53" spans="1:5" ht="11.4" customHeight="1">
      <c r="A53" s="96"/>
      <c r="B53" s="191"/>
      <c r="C53" s="189"/>
      <c r="D53" s="193"/>
      <c r="E53" s="187"/>
    </row>
    <row r="54" spans="1:5" ht="13.5" customHeight="1">
      <c r="A54" s="96"/>
      <c r="B54" s="97"/>
      <c r="C54" s="98"/>
      <c r="D54" s="97"/>
      <c r="E54" s="98"/>
    </row>
    <row r="55" spans="1:5" ht="11.4" customHeight="1">
      <c r="A55" s="127" t="s">
        <v>133</v>
      </c>
      <c r="B55" s="97"/>
      <c r="C55" s="98"/>
      <c r="D55" s="97"/>
      <c r="E55" s="98"/>
    </row>
    <row r="56" spans="1:5" ht="6" customHeight="1">
      <c r="A56" s="14"/>
      <c r="B56" s="128"/>
      <c r="C56" s="128"/>
      <c r="D56" s="91"/>
      <c r="E56" s="91"/>
    </row>
    <row r="57" spans="1:5" ht="26.4" customHeight="1">
      <c r="A57" s="30" t="s">
        <v>101</v>
      </c>
      <c r="B57" s="566" t="s">
        <v>177</v>
      </c>
      <c r="C57" s="567"/>
      <c r="D57" s="567"/>
      <c r="E57" s="91"/>
    </row>
    <row r="58" spans="1:5" ht="13.5" customHeight="1">
      <c r="A58" s="35" t="s">
        <v>49</v>
      </c>
      <c r="B58" s="199">
        <v>1000</v>
      </c>
      <c r="C58" s="129"/>
      <c r="D58" s="202">
        <v>0.73599999999999999</v>
      </c>
      <c r="E58" s="91"/>
    </row>
    <row r="59" spans="1:5">
      <c r="A59" s="35" t="s">
        <v>176</v>
      </c>
      <c r="B59" s="201">
        <v>1000</v>
      </c>
      <c r="C59" s="14"/>
      <c r="D59" s="202">
        <v>0.84</v>
      </c>
      <c r="E59" s="91"/>
    </row>
    <row r="60" spans="1:5">
      <c r="A60" s="35" t="s">
        <v>110</v>
      </c>
      <c r="B60" s="201">
        <v>1000</v>
      </c>
      <c r="C60" s="14"/>
      <c r="D60" s="202">
        <v>0.75</v>
      </c>
      <c r="E60" s="91"/>
    </row>
    <row r="61" spans="1:5">
      <c r="A61" s="35" t="s">
        <v>121</v>
      </c>
      <c r="B61" s="200">
        <v>1</v>
      </c>
      <c r="C61" s="122"/>
      <c r="D61" s="203">
        <v>0.7</v>
      </c>
      <c r="E61" s="122"/>
    </row>
  </sheetData>
  <mergeCells count="2">
    <mergeCell ref="B57:D57"/>
    <mergeCell ref="A1:E1"/>
  </mergeCells>
  <phoneticPr fontId="6" type="noConversion"/>
  <hyperlinks>
    <hyperlink ref="A1:E1" location="Inhaltsverzeichnis!C10" display="1.4 Heizwerte und CO2-Emissionsfaktoren nach Energieträgern zur Energiebilanz 2018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2" topLeftCell="A3" activePane="bottomLeft" state="frozen"/>
      <selection pane="bottomLeft" activeCell="A2" sqref="A2"/>
    </sheetView>
  </sheetViews>
  <sheetFormatPr baseColWidth="10" defaultColWidth="11.44140625" defaultRowHeight="11.4"/>
  <cols>
    <col min="1" max="1" width="47.33203125" style="15" customWidth="1"/>
    <col min="2" max="2" width="7.6640625" style="15" customWidth="1"/>
    <col min="3" max="3" width="8.109375" style="15" customWidth="1"/>
    <col min="4" max="4" width="8.44140625" style="15" customWidth="1"/>
    <col min="5" max="5" width="8.6640625" style="15" customWidth="1"/>
    <col min="6" max="6" width="5.33203125" style="15" bestFit="1" customWidth="1"/>
    <col min="7" max="7" width="6.109375" style="15" customWidth="1"/>
    <col min="8" max="8" width="4.33203125" style="15" customWidth="1"/>
    <col min="9" max="10" width="7.6640625" style="15" customWidth="1"/>
    <col min="11" max="16384" width="11.44140625" style="15"/>
  </cols>
  <sheetData>
    <row r="1" spans="1:8" ht="13.2">
      <c r="A1" s="470" t="s">
        <v>349</v>
      </c>
      <c r="B1" s="470"/>
      <c r="C1" s="470"/>
      <c r="D1" s="470"/>
      <c r="E1" s="470"/>
      <c r="F1" s="470"/>
      <c r="G1" s="470"/>
      <c r="H1" s="470"/>
    </row>
    <row r="2" spans="1:8" ht="12" customHeight="1">
      <c r="A2" s="462" t="s">
        <v>406</v>
      </c>
      <c r="B2" s="259"/>
      <c r="C2" s="259"/>
      <c r="D2" s="259"/>
      <c r="E2" s="259"/>
      <c r="F2" s="259"/>
      <c r="G2" s="259"/>
      <c r="H2" s="236"/>
    </row>
    <row r="3" spans="1:8" ht="13.2" customHeight="1">
      <c r="A3" s="461"/>
      <c r="B3" s="461"/>
      <c r="C3" s="461"/>
      <c r="D3" s="461"/>
      <c r="E3" s="461"/>
      <c r="F3" s="461"/>
      <c r="G3" s="461"/>
      <c r="H3" s="461"/>
    </row>
    <row r="4" spans="1:8" ht="13.2" customHeight="1">
      <c r="A4" s="569" t="s">
        <v>408</v>
      </c>
      <c r="B4" s="575" t="s">
        <v>101</v>
      </c>
      <c r="C4" s="575"/>
      <c r="D4" s="575"/>
      <c r="E4" s="575"/>
      <c r="F4" s="575"/>
      <c r="G4" s="575"/>
      <c r="H4" s="575"/>
    </row>
    <row r="5" spans="1:8" ht="13.2" customHeight="1">
      <c r="A5" s="570"/>
      <c r="B5" s="575" t="s">
        <v>184</v>
      </c>
      <c r="C5" s="575" t="s">
        <v>62</v>
      </c>
      <c r="D5" s="575"/>
      <c r="E5" s="575"/>
      <c r="F5" s="575"/>
      <c r="G5" s="575"/>
      <c r="H5" s="575"/>
    </row>
    <row r="6" spans="1:8" ht="40.799999999999997">
      <c r="A6" s="570"/>
      <c r="B6" s="576"/>
      <c r="C6" s="381" t="s">
        <v>246</v>
      </c>
      <c r="D6" s="381" t="s">
        <v>247</v>
      </c>
      <c r="E6" s="381" t="s">
        <v>308</v>
      </c>
      <c r="F6" s="381" t="s">
        <v>42</v>
      </c>
      <c r="G6" s="335" t="s">
        <v>228</v>
      </c>
      <c r="H6" s="335" t="s">
        <v>309</v>
      </c>
    </row>
    <row r="7" spans="1:8" ht="13.2" customHeight="1">
      <c r="A7" s="571"/>
      <c r="B7" s="572" t="s">
        <v>376</v>
      </c>
      <c r="C7" s="573"/>
      <c r="D7" s="573"/>
      <c r="E7" s="573"/>
      <c r="F7" s="573"/>
      <c r="G7" s="573"/>
      <c r="H7" s="574"/>
    </row>
    <row r="8" spans="1:8">
      <c r="A8" s="386" t="s">
        <v>248</v>
      </c>
      <c r="B8" s="340">
        <v>1071.1356982408258</v>
      </c>
      <c r="C8" s="341">
        <v>759.94838223931254</v>
      </c>
      <c r="D8" s="143">
        <v>0</v>
      </c>
      <c r="E8" s="150">
        <v>10.256033837464624</v>
      </c>
      <c r="F8" s="150">
        <v>300.93128216404864</v>
      </c>
      <c r="G8" s="150">
        <v>0</v>
      </c>
      <c r="H8" s="149">
        <v>0</v>
      </c>
    </row>
    <row r="9" spans="1:8">
      <c r="A9" s="386" t="s">
        <v>249</v>
      </c>
      <c r="B9" s="342">
        <v>3080.4699045554871</v>
      </c>
      <c r="C9" s="341">
        <v>1138.8771577016648</v>
      </c>
      <c r="D9" s="150">
        <v>0</v>
      </c>
      <c r="E9" s="150">
        <v>8.8197106783756816</v>
      </c>
      <c r="F9" s="150">
        <v>1932.7730361754466</v>
      </c>
      <c r="G9" s="150">
        <v>0</v>
      </c>
      <c r="H9" s="149">
        <v>0</v>
      </c>
    </row>
    <row r="10" spans="1:8">
      <c r="A10" s="386" t="s">
        <v>250</v>
      </c>
      <c r="B10" s="342">
        <v>30.862398179475903</v>
      </c>
      <c r="C10" s="150">
        <v>0</v>
      </c>
      <c r="D10" s="150">
        <v>0</v>
      </c>
      <c r="E10" s="150">
        <v>0</v>
      </c>
      <c r="F10" s="150">
        <v>30.862398179475903</v>
      </c>
      <c r="G10" s="150">
        <v>0</v>
      </c>
      <c r="H10" s="149">
        <v>0</v>
      </c>
    </row>
    <row r="11" spans="1:8">
      <c r="A11" s="386" t="s">
        <v>251</v>
      </c>
      <c r="B11" s="342">
        <v>1161.3816085344131</v>
      </c>
      <c r="C11" s="150">
        <v>32.44177363889613</v>
      </c>
      <c r="D11" s="150">
        <v>0</v>
      </c>
      <c r="E11" s="150">
        <v>11.712924800000001</v>
      </c>
      <c r="F11" s="150">
        <v>829.90364259551689</v>
      </c>
      <c r="G11" s="150">
        <v>287.32326750000004</v>
      </c>
      <c r="H11" s="149">
        <v>0</v>
      </c>
    </row>
    <row r="12" spans="1:8">
      <c r="A12" s="387" t="s">
        <v>24</v>
      </c>
      <c r="B12" s="342">
        <v>75.189110120921086</v>
      </c>
      <c r="C12" s="150">
        <v>0</v>
      </c>
      <c r="D12" s="150">
        <v>0</v>
      </c>
      <c r="E12" s="150">
        <v>0</v>
      </c>
      <c r="F12" s="150">
        <v>75.189110120921086</v>
      </c>
      <c r="G12" s="150">
        <v>0</v>
      </c>
      <c r="H12" s="149">
        <v>0</v>
      </c>
    </row>
    <row r="13" spans="1:8">
      <c r="A13" s="387" t="s">
        <v>252</v>
      </c>
      <c r="B13" s="342">
        <v>9.1407972921810998</v>
      </c>
      <c r="C13" s="150">
        <v>0</v>
      </c>
      <c r="D13" s="150">
        <v>0</v>
      </c>
      <c r="E13" s="150">
        <v>0</v>
      </c>
      <c r="F13" s="150">
        <v>9.1407972921810998</v>
      </c>
      <c r="G13" s="150">
        <v>0</v>
      </c>
      <c r="H13" s="149">
        <v>0</v>
      </c>
    </row>
    <row r="14" spans="1:8">
      <c r="A14" s="388" t="s">
        <v>253</v>
      </c>
      <c r="B14" s="339">
        <v>0</v>
      </c>
      <c r="C14" s="163">
        <v>0</v>
      </c>
      <c r="D14" s="163">
        <v>0</v>
      </c>
      <c r="E14" s="163">
        <v>0</v>
      </c>
      <c r="F14" s="163">
        <v>0</v>
      </c>
      <c r="G14" s="163">
        <v>0</v>
      </c>
      <c r="H14" s="389">
        <v>0</v>
      </c>
    </row>
    <row r="15" spans="1:8">
      <c r="A15" s="390" t="s">
        <v>254</v>
      </c>
      <c r="B15" s="212">
        <v>5428.1795169233037</v>
      </c>
      <c r="C15" s="336">
        <v>1931.2673135798734</v>
      </c>
      <c r="D15" s="337">
        <v>0</v>
      </c>
      <c r="E15" s="336">
        <v>30.788669315840309</v>
      </c>
      <c r="F15" s="336">
        <v>3178.8002665275903</v>
      </c>
      <c r="G15" s="336">
        <v>287.32326750000004</v>
      </c>
      <c r="H15" s="391">
        <v>0</v>
      </c>
    </row>
    <row r="16" spans="1:8" ht="20.399999999999999">
      <c r="A16" s="392" t="s">
        <v>255</v>
      </c>
      <c r="B16" s="343">
        <v>244.16741783430166</v>
      </c>
      <c r="C16" s="164">
        <v>0</v>
      </c>
      <c r="D16" s="344">
        <v>7.6748134920694211</v>
      </c>
      <c r="E16" s="344">
        <v>22.755325059762161</v>
      </c>
      <c r="F16" s="344">
        <v>213.73727928247007</v>
      </c>
      <c r="G16" s="164">
        <v>0</v>
      </c>
      <c r="H16" s="393">
        <v>0</v>
      </c>
    </row>
    <row r="17" spans="1:8">
      <c r="A17" s="385" t="s">
        <v>86</v>
      </c>
      <c r="B17" s="343">
        <v>5280.8817144667601</v>
      </c>
      <c r="C17" s="164">
        <v>0</v>
      </c>
      <c r="D17" s="164">
        <v>0</v>
      </c>
      <c r="E17" s="344">
        <v>5273.7983798360547</v>
      </c>
      <c r="F17" s="344">
        <v>7.0833346307053686</v>
      </c>
      <c r="G17" s="164">
        <v>0</v>
      </c>
      <c r="H17" s="393">
        <v>0</v>
      </c>
    </row>
    <row r="18" spans="1:8">
      <c r="A18" s="394" t="s">
        <v>40</v>
      </c>
      <c r="B18" s="340">
        <v>2042.0737419521843</v>
      </c>
      <c r="C18" s="143">
        <v>0</v>
      </c>
      <c r="D18" s="345">
        <v>25.613363272128115</v>
      </c>
      <c r="E18" s="345">
        <v>1090.0438744056098</v>
      </c>
      <c r="F18" s="345">
        <v>926.41650427444642</v>
      </c>
      <c r="G18" s="143">
        <v>0</v>
      </c>
      <c r="H18" s="142">
        <v>0</v>
      </c>
    </row>
    <row r="19" spans="1:8">
      <c r="A19" s="395" t="s">
        <v>256</v>
      </c>
      <c r="B19" s="346">
        <v>1867.0927913534538</v>
      </c>
      <c r="C19" s="163">
        <v>0</v>
      </c>
      <c r="D19" s="163">
        <v>0</v>
      </c>
      <c r="E19" s="347">
        <v>325.0413539011343</v>
      </c>
      <c r="F19" s="347">
        <v>1542.0514374523195</v>
      </c>
      <c r="G19" s="163">
        <v>0</v>
      </c>
      <c r="H19" s="389">
        <v>0</v>
      </c>
    </row>
    <row r="20" spans="1:8">
      <c r="A20" s="392" t="s">
        <v>257</v>
      </c>
      <c r="B20" s="343">
        <v>3909.1665333056385</v>
      </c>
      <c r="C20" s="164">
        <v>0</v>
      </c>
      <c r="D20" s="344">
        <v>25.613363272128115</v>
      </c>
      <c r="E20" s="344">
        <v>1415.0852283067443</v>
      </c>
      <c r="F20" s="344">
        <v>2468.4679417267662</v>
      </c>
      <c r="G20" s="164">
        <v>0</v>
      </c>
      <c r="H20" s="393">
        <v>0</v>
      </c>
    </row>
    <row r="21" spans="1:8">
      <c r="A21" s="396" t="s">
        <v>258</v>
      </c>
      <c r="B21" s="350">
        <v>9434.2156656067</v>
      </c>
      <c r="C21" s="338">
        <v>0</v>
      </c>
      <c r="D21" s="351">
        <v>33.288176764197537</v>
      </c>
      <c r="E21" s="351">
        <v>6711.638933202561</v>
      </c>
      <c r="F21" s="351">
        <v>2689.2885556399415</v>
      </c>
      <c r="G21" s="338">
        <v>0</v>
      </c>
      <c r="H21" s="357">
        <v>0</v>
      </c>
    </row>
    <row r="22" spans="1:8">
      <c r="A22" s="397" t="s">
        <v>184</v>
      </c>
      <c r="B22" s="398">
        <v>14862.395182530003</v>
      </c>
      <c r="C22" s="399">
        <v>1931.2673135798734</v>
      </c>
      <c r="D22" s="399">
        <v>33.288176764197537</v>
      </c>
      <c r="E22" s="399">
        <v>6742.4276025184017</v>
      </c>
      <c r="F22" s="399">
        <v>5868.0888221675323</v>
      </c>
      <c r="G22" s="399">
        <v>287.32326750000004</v>
      </c>
      <c r="H22" s="357">
        <v>0</v>
      </c>
    </row>
    <row r="23" spans="1:8" ht="15.6">
      <c r="A23" s="413" t="s">
        <v>381</v>
      </c>
      <c r="B23" s="327"/>
      <c r="C23" s="327"/>
      <c r="D23" s="298"/>
      <c r="E23" s="298"/>
      <c r="F23" s="298"/>
      <c r="G23" s="298"/>
      <c r="H23" s="298"/>
    </row>
    <row r="26" spans="1:8" ht="13.2">
      <c r="A26" s="470" t="s">
        <v>350</v>
      </c>
      <c r="B26" s="470"/>
      <c r="C26" s="470"/>
      <c r="D26" s="470"/>
      <c r="E26" s="470"/>
      <c r="F26" s="470"/>
      <c r="G26" s="470"/>
      <c r="H26" s="470"/>
    </row>
    <row r="27" spans="1:8" ht="12">
      <c r="A27" s="462" t="s">
        <v>406</v>
      </c>
      <c r="B27" s="259"/>
      <c r="C27" s="259"/>
      <c r="D27" s="259"/>
      <c r="E27" s="259"/>
      <c r="F27" s="259"/>
      <c r="G27" s="259"/>
      <c r="H27" s="236"/>
    </row>
    <row r="28" spans="1:8">
      <c r="A28" s="577"/>
      <c r="B28" s="577"/>
      <c r="C28" s="577"/>
      <c r="D28" s="577"/>
      <c r="E28" s="577"/>
      <c r="F28" s="577"/>
      <c r="G28" s="577"/>
      <c r="H28" s="577"/>
    </row>
    <row r="29" spans="1:8">
      <c r="A29" s="569" t="s">
        <v>409</v>
      </c>
      <c r="B29" s="575" t="s">
        <v>101</v>
      </c>
      <c r="C29" s="575"/>
      <c r="D29" s="575"/>
      <c r="E29" s="575"/>
      <c r="F29" s="575"/>
      <c r="G29" s="575"/>
      <c r="H29" s="575"/>
    </row>
    <row r="30" spans="1:8">
      <c r="A30" s="570"/>
      <c r="B30" s="575" t="s">
        <v>184</v>
      </c>
      <c r="C30" s="575" t="s">
        <v>62</v>
      </c>
      <c r="D30" s="575"/>
      <c r="E30" s="575"/>
      <c r="F30" s="575"/>
      <c r="G30" s="575"/>
      <c r="H30" s="575"/>
    </row>
    <row r="31" spans="1:8" ht="40.799999999999997">
      <c r="A31" s="570"/>
      <c r="B31" s="576"/>
      <c r="C31" s="381" t="s">
        <v>246</v>
      </c>
      <c r="D31" s="381" t="s">
        <v>247</v>
      </c>
      <c r="E31" s="381" t="s">
        <v>308</v>
      </c>
      <c r="F31" s="381" t="s">
        <v>42</v>
      </c>
      <c r="G31" s="335" t="s">
        <v>228</v>
      </c>
      <c r="H31" s="335" t="s">
        <v>309</v>
      </c>
    </row>
    <row r="32" spans="1:8" ht="12.6">
      <c r="A32" s="571"/>
      <c r="B32" s="572" t="s">
        <v>376</v>
      </c>
      <c r="C32" s="573"/>
      <c r="D32" s="573"/>
      <c r="E32" s="573"/>
      <c r="F32" s="573"/>
      <c r="G32" s="573"/>
      <c r="H32" s="574"/>
    </row>
    <row r="33" spans="1:8">
      <c r="A33" s="386" t="s">
        <v>248</v>
      </c>
      <c r="B33" s="340">
        <v>1096.1820292264242</v>
      </c>
      <c r="C33" s="341">
        <v>777.71823039654987</v>
      </c>
      <c r="D33" s="143">
        <v>0</v>
      </c>
      <c r="E33" s="341">
        <v>10.495850341120061</v>
      </c>
      <c r="F33" s="341">
        <v>307.9679484887543</v>
      </c>
      <c r="G33" s="150">
        <v>0</v>
      </c>
      <c r="H33" s="149">
        <v>0</v>
      </c>
    </row>
    <row r="34" spans="1:8">
      <c r="A34" s="386" t="s">
        <v>249</v>
      </c>
      <c r="B34" s="342">
        <v>3080.4699045554871</v>
      </c>
      <c r="C34" s="341">
        <v>1138.8771577016648</v>
      </c>
      <c r="D34" s="150">
        <v>0</v>
      </c>
      <c r="E34" s="341">
        <v>8.8197106783756816</v>
      </c>
      <c r="F34" s="341">
        <v>1932.7730361754466</v>
      </c>
      <c r="G34" s="150">
        <v>0</v>
      </c>
      <c r="H34" s="149">
        <v>0</v>
      </c>
    </row>
    <row r="35" spans="1:8">
      <c r="A35" s="386" t="s">
        <v>250</v>
      </c>
      <c r="B35" s="342">
        <v>30.862398179475903</v>
      </c>
      <c r="C35" s="150">
        <v>0</v>
      </c>
      <c r="D35" s="150">
        <v>0</v>
      </c>
      <c r="E35" s="341">
        <v>0</v>
      </c>
      <c r="F35" s="341">
        <v>30.862398179475903</v>
      </c>
      <c r="G35" s="150">
        <v>0</v>
      </c>
      <c r="H35" s="149">
        <v>0</v>
      </c>
    </row>
    <row r="36" spans="1:8">
      <c r="A36" s="386" t="s">
        <v>251</v>
      </c>
      <c r="B36" s="342">
        <v>1503.7855285486935</v>
      </c>
      <c r="C36" s="150">
        <v>42.006408023103219</v>
      </c>
      <c r="D36" s="150">
        <v>0</v>
      </c>
      <c r="E36" s="341">
        <v>15.166183691720811</v>
      </c>
      <c r="F36" s="341">
        <v>1074.579689099671</v>
      </c>
      <c r="G36" s="341">
        <v>372.03324773419843</v>
      </c>
      <c r="H36" s="149">
        <v>0</v>
      </c>
    </row>
    <row r="37" spans="1:8">
      <c r="A37" s="387" t="s">
        <v>24</v>
      </c>
      <c r="B37" s="342">
        <v>75.189110120921086</v>
      </c>
      <c r="C37" s="150">
        <v>0</v>
      </c>
      <c r="D37" s="150">
        <v>0</v>
      </c>
      <c r="E37" s="150">
        <v>0</v>
      </c>
      <c r="F37" s="341">
        <v>75.189110120921086</v>
      </c>
      <c r="G37" s="150">
        <v>0</v>
      </c>
      <c r="H37" s="149">
        <v>0</v>
      </c>
    </row>
    <row r="38" spans="1:8">
      <c r="A38" s="387" t="s">
        <v>252</v>
      </c>
      <c r="B38" s="342">
        <v>9.1407972921810998</v>
      </c>
      <c r="C38" s="150">
        <v>0</v>
      </c>
      <c r="D38" s="150">
        <v>0</v>
      </c>
      <c r="E38" s="150">
        <v>0</v>
      </c>
      <c r="F38" s="341">
        <v>9.1407972921810998</v>
      </c>
      <c r="G38" s="150">
        <v>0</v>
      </c>
      <c r="H38" s="149">
        <v>0</v>
      </c>
    </row>
    <row r="39" spans="1:8">
      <c r="A39" s="388" t="s">
        <v>253</v>
      </c>
      <c r="B39" s="339">
        <v>0</v>
      </c>
      <c r="C39" s="163">
        <v>0</v>
      </c>
      <c r="D39" s="163">
        <v>0</v>
      </c>
      <c r="E39" s="163">
        <v>0</v>
      </c>
      <c r="F39" s="163">
        <v>0</v>
      </c>
      <c r="G39" s="163">
        <v>0</v>
      </c>
      <c r="H39" s="389">
        <v>0</v>
      </c>
    </row>
    <row r="40" spans="1:8">
      <c r="A40" s="390" t="s">
        <v>254</v>
      </c>
      <c r="B40" s="348">
        <v>6280.4464860329854</v>
      </c>
      <c r="C40" s="349">
        <v>2881.2136930128754</v>
      </c>
      <c r="D40" s="337">
        <v>0</v>
      </c>
      <c r="E40" s="336">
        <v>63.793672672854683</v>
      </c>
      <c r="F40" s="336">
        <v>3022.1352005040012</v>
      </c>
      <c r="G40" s="336">
        <v>313.30391984325354</v>
      </c>
      <c r="H40" s="391">
        <v>0</v>
      </c>
    </row>
    <row r="41" spans="1:8" ht="20.399999999999999">
      <c r="A41" s="392" t="s">
        <v>255</v>
      </c>
      <c r="B41" s="343">
        <v>249.05405914334037</v>
      </c>
      <c r="C41" s="164">
        <v>0</v>
      </c>
      <c r="D41" s="344">
        <v>7.7019320795060304</v>
      </c>
      <c r="E41" s="344">
        <v>23.640446622424381</v>
      </c>
      <c r="F41" s="344">
        <v>217.71168044140995</v>
      </c>
      <c r="G41" s="164">
        <v>0</v>
      </c>
      <c r="H41" s="393">
        <v>0</v>
      </c>
    </row>
    <row r="42" spans="1:8">
      <c r="A42" s="385" t="s">
        <v>86</v>
      </c>
      <c r="B42" s="343">
        <v>5283.5514432023965</v>
      </c>
      <c r="C42" s="164">
        <v>0</v>
      </c>
      <c r="D42" s="164">
        <v>0</v>
      </c>
      <c r="E42" s="344">
        <v>5276.4633164242741</v>
      </c>
      <c r="F42" s="344">
        <v>7.0881267781225237</v>
      </c>
      <c r="G42" s="164">
        <v>0</v>
      </c>
      <c r="H42" s="393">
        <v>0</v>
      </c>
    </row>
    <row r="43" spans="1:8">
      <c r="A43" s="394" t="s">
        <v>40</v>
      </c>
      <c r="B43" s="340">
        <v>2325.7414311088669</v>
      </c>
      <c r="C43" s="143">
        <v>0</v>
      </c>
      <c r="D43" s="345">
        <v>29.945468807460077</v>
      </c>
      <c r="E43" s="345">
        <v>1245.7517819353236</v>
      </c>
      <c r="F43" s="345">
        <v>1050.0441803660833</v>
      </c>
      <c r="G43" s="143">
        <v>0</v>
      </c>
      <c r="H43" s="142">
        <v>0</v>
      </c>
    </row>
    <row r="44" spans="1:8">
      <c r="A44" s="395" t="s">
        <v>256</v>
      </c>
      <c r="B44" s="346">
        <v>2117.971252021181</v>
      </c>
      <c r="C44" s="163">
        <v>0</v>
      </c>
      <c r="D44" s="163">
        <v>0</v>
      </c>
      <c r="E44" s="347">
        <v>356.27467547983491</v>
      </c>
      <c r="F44" s="347">
        <v>1761.6965765413461</v>
      </c>
      <c r="G44" s="163">
        <v>0</v>
      </c>
      <c r="H44" s="389">
        <v>0</v>
      </c>
    </row>
    <row r="45" spans="1:8">
      <c r="A45" s="392" t="s">
        <v>257</v>
      </c>
      <c r="B45" s="343">
        <v>4443.7126831300484</v>
      </c>
      <c r="C45" s="164">
        <v>0</v>
      </c>
      <c r="D45" s="344">
        <v>29.945468807460077</v>
      </c>
      <c r="E45" s="344">
        <v>1602.0264574151586</v>
      </c>
      <c r="F45" s="344">
        <v>2811.7407569074294</v>
      </c>
      <c r="G45" s="164">
        <v>0</v>
      </c>
      <c r="H45" s="393">
        <v>0</v>
      </c>
    </row>
    <row r="46" spans="1:8">
      <c r="A46" s="396" t="s">
        <v>258</v>
      </c>
      <c r="B46" s="350">
        <v>9976.318185475784</v>
      </c>
      <c r="C46" s="338">
        <v>0</v>
      </c>
      <c r="D46" s="351">
        <v>37.647400886966111</v>
      </c>
      <c r="E46" s="351">
        <v>6902.130220461856</v>
      </c>
      <c r="F46" s="351">
        <v>3036.5405641269617</v>
      </c>
      <c r="G46" s="338">
        <v>0</v>
      </c>
      <c r="H46" s="357">
        <v>0</v>
      </c>
    </row>
    <row r="47" spans="1:8">
      <c r="A47" s="397" t="s">
        <v>184</v>
      </c>
      <c r="B47" s="398">
        <v>16256.764671508769</v>
      </c>
      <c r="C47" s="399">
        <v>2881.2136930128754</v>
      </c>
      <c r="D47" s="399">
        <v>37.647400886966111</v>
      </c>
      <c r="E47" s="399">
        <v>6965.9238931347109</v>
      </c>
      <c r="F47" s="399">
        <v>6058.6757646309634</v>
      </c>
      <c r="G47" s="399">
        <v>313.30391984325354</v>
      </c>
      <c r="H47" s="357">
        <v>0</v>
      </c>
    </row>
    <row r="48" spans="1:8" ht="15.6">
      <c r="A48" s="413" t="s">
        <v>381</v>
      </c>
      <c r="B48" s="327"/>
      <c r="C48" s="327"/>
      <c r="D48" s="298"/>
      <c r="E48" s="298"/>
      <c r="F48" s="298"/>
      <c r="G48" s="298"/>
      <c r="H48" s="298"/>
    </row>
  </sheetData>
  <mergeCells count="13">
    <mergeCell ref="A26:H26"/>
    <mergeCell ref="B32:H32"/>
    <mergeCell ref="A29:A32"/>
    <mergeCell ref="A28:H28"/>
    <mergeCell ref="B29:H29"/>
    <mergeCell ref="B30:B31"/>
    <mergeCell ref="C30:H30"/>
    <mergeCell ref="A1:H1"/>
    <mergeCell ref="A4:A7"/>
    <mergeCell ref="B7:H7"/>
    <mergeCell ref="B4:H4"/>
    <mergeCell ref="B5:B6"/>
    <mergeCell ref="C5:H5"/>
  </mergeCells>
  <hyperlinks>
    <hyperlink ref="A1:H1" location="Inhaltsverzeichnis!C11" display="1.5 CO2-Emissionen aus dem Primärenergieverbrauch (Quellenbilanz) in Berlin 2018"/>
    <hyperlink ref="A26:H26" location="Inhaltsverzeichnis!C12" display="1.6 CO2-Emissionen aus dem Primärenergieverbrauch (Quellenbilanz) in Berlin 2018 temperaturbereinigt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–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24</vt:i4>
      </vt:variant>
    </vt:vector>
  </HeadingPairs>
  <TitlesOfParts>
    <vt:vector size="46" baseType="lpstr">
      <vt:lpstr>Titel</vt:lpstr>
      <vt:lpstr>Impressum</vt:lpstr>
      <vt:lpstr>Inhaltsverzeichnis</vt:lpstr>
      <vt:lpstr>Vorbemerkungen</vt:lpstr>
      <vt:lpstr>S.6_EB_ME</vt:lpstr>
      <vt:lpstr>S.8_EB_TJ</vt:lpstr>
      <vt:lpstr>S.10_EB_SKE</vt:lpstr>
      <vt:lpstr>S.12_Heizw.</vt:lpstr>
      <vt:lpstr>S.13_CO2_QB</vt:lpstr>
      <vt:lpstr>S.14_CO2_VB</vt:lpstr>
      <vt:lpstr>S.16_PEV_ET</vt:lpstr>
      <vt:lpstr>S.17_PEV_EE</vt:lpstr>
      <vt:lpstr>S.18_EEV_ET</vt:lpstr>
      <vt:lpstr>S.19_EEV_Sek</vt:lpstr>
      <vt:lpstr>S.20_Strombilanz</vt:lpstr>
      <vt:lpstr>S.21_Strom_Sek</vt:lpstr>
      <vt:lpstr>S.22_Wärmebilanz</vt:lpstr>
      <vt:lpstr>S.23_CO2_QB_ET</vt:lpstr>
      <vt:lpstr>S.24_CO2_QB_Sek</vt:lpstr>
      <vt:lpstr>S.25_CO2_VB_ET</vt:lpstr>
      <vt:lpstr>S.26_CO2_VB_Sek</vt:lpstr>
      <vt:lpstr>U4</vt:lpstr>
      <vt:lpstr>S.14_CO2_VB!Druckbereich</vt:lpstr>
      <vt:lpstr>S.17_PEV_EE!Druckbereich</vt:lpstr>
      <vt:lpstr>Titel!Druckbereich</vt:lpstr>
      <vt:lpstr>Vorbemerkungen!Druckbereich</vt:lpstr>
      <vt:lpstr>S.10_EB_SKE!Print_Area</vt:lpstr>
      <vt:lpstr>S.12_Heizw.!Print_Area</vt:lpstr>
      <vt:lpstr>S.13_CO2_QB!Print_Area</vt:lpstr>
      <vt:lpstr>S.14_CO2_VB!Print_Area</vt:lpstr>
      <vt:lpstr>S.16_PEV_ET!Print_Area</vt:lpstr>
      <vt:lpstr>S.17_PEV_EE!Print_Area</vt:lpstr>
      <vt:lpstr>S.18_EEV_ET!Print_Area</vt:lpstr>
      <vt:lpstr>S.19_EEV_Sek!Print_Area</vt:lpstr>
      <vt:lpstr>S.20_Strombilanz!Print_Area</vt:lpstr>
      <vt:lpstr>S.21_Strom_Sek!Print_Area</vt:lpstr>
      <vt:lpstr>S.22_Wärmebilanz!Print_Area</vt:lpstr>
      <vt:lpstr>S.23_CO2_QB_ET!Print_Area</vt:lpstr>
      <vt:lpstr>S.24_CO2_QB_Sek!Print_Area</vt:lpstr>
      <vt:lpstr>S.25_CO2_VB_ET!Print_Area</vt:lpstr>
      <vt:lpstr>S.26_CO2_VB_Sek!Print_Area</vt:lpstr>
      <vt:lpstr>S.6_EB_ME!Print_Area</vt:lpstr>
      <vt:lpstr>S.8_EB_TJ!Print_Area</vt:lpstr>
      <vt:lpstr>Titel!Print_Area</vt:lpstr>
      <vt:lpstr>'U4'!Print_Area</vt:lpstr>
      <vt:lpstr>Vorbemerkungen!Print_Area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2019, vorläufig</dc:title>
  <dc:subject>Energie</dc:subject>
  <dc:creator>Amt für Statistik Berlin-Brandenburg</dc:creator>
  <cp:keywords>Energieverbrauch, Brennstoffeinsatz, Fernwärme, Heizwerte</cp:keywords>
  <cp:lastModifiedBy>Amt für Statistik Berlin-Brandenburg</cp:lastModifiedBy>
  <cp:lastPrinted>2020-12-08T13:51:19Z</cp:lastPrinted>
  <dcterms:created xsi:type="dcterms:W3CDTF">2007-11-13T11:43:43Z</dcterms:created>
  <dcterms:modified xsi:type="dcterms:W3CDTF">2020-12-09T05:11:49Z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