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-12" windowWidth="11520" windowHeight="10812"/>
  </bookViews>
  <sheets>
    <sheet name="Titel" sheetId="8" r:id="rId1"/>
    <sheet name="Impressum" sheetId="9" r:id="rId2"/>
    <sheet name="Inhaltsverzeichnis" sheetId="10" r:id="rId3"/>
    <sheet name="Grafiken1-2" sheetId="11" r:id="rId4"/>
    <sheet name="1" sheetId="1" r:id="rId5"/>
    <sheet name="2" sheetId="2" r:id="rId6"/>
    <sheet name="3" sheetId="4" r:id="rId7"/>
    <sheet name="4  5" sheetId="5" r:id="rId8"/>
    <sheet name="6" sheetId="7" r:id="rId9"/>
    <sheet name="U4" sheetId="12" r:id="rId10"/>
  </sheets>
  <definedNames>
    <definedName name="_FilterDatabase" localSheetId="7" hidden="1">'4  5'!#REF!</definedName>
    <definedName name="Database" localSheetId="4">#REF!</definedName>
    <definedName name="Database" localSheetId="8">#REF!</definedName>
    <definedName name="Database" localSheetId="1">#REF!</definedName>
    <definedName name="Database" localSheetId="0">#REF!</definedName>
    <definedName name="Database" localSheetId="9">#REF!</definedName>
    <definedName name="Database">#REF!</definedName>
    <definedName name="_xlnm.Print_Area" localSheetId="3">'Grafiken1-2'!$A$1:$H$62</definedName>
    <definedName name="Druckbereich1" localSheetId="8">#REF!</definedName>
    <definedName name="Druckbereich1" localSheetId="0">#REF!</definedName>
    <definedName name="Druckbereich1" localSheetId="9">#REF!</definedName>
    <definedName name="Druckbereich1">#REF!</definedName>
    <definedName name="Druckbereich1.1" localSheetId="8">#REF!</definedName>
    <definedName name="Druckbereich1.1">#REF!</definedName>
    <definedName name="Druckbereich11" localSheetId="8">#REF!</definedName>
    <definedName name="Druckbereich11">#REF!</definedName>
    <definedName name="Druckbereich4" localSheetId="8">#REF!</definedName>
    <definedName name="Druckbereich4">#REF!</definedName>
    <definedName name="_xlnm.Print_Titles" localSheetId="3">'Grafiken1-2'!$A$1:$H$63</definedName>
    <definedName name="_xlnm.Print_Titles" localSheetId="9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I12" i="11" l="1"/>
  <c r="AI8" i="11"/>
  <c r="AF12" i="11"/>
  <c r="AF8" i="11"/>
  <c r="AC12" i="11"/>
  <c r="AC8" i="11"/>
  <c r="Z12" i="11"/>
  <c r="Z8" i="11"/>
  <c r="AA4" i="11" l="1"/>
  <c r="AA8" i="11"/>
  <c r="AA11" i="11"/>
  <c r="AA12" i="11" s="1"/>
  <c r="Y5" i="11"/>
  <c r="Y8" i="11" s="1"/>
  <c r="Y11" i="11"/>
  <c r="Y12" i="11" s="1"/>
  <c r="AD8" i="11"/>
  <c r="AD12" i="11"/>
  <c r="X11" i="11" l="1"/>
  <c r="X5" i="11"/>
  <c r="AB4" i="11" l="1"/>
  <c r="AB8" i="11" s="1"/>
  <c r="AH12" i="11"/>
  <c r="AG12" i="11"/>
  <c r="AE12" i="11"/>
  <c r="AB12" i="11"/>
  <c r="X12" i="11"/>
  <c r="AH8" i="11"/>
  <c r="AG8" i="11"/>
  <c r="AE8" i="11"/>
  <c r="X8" i="11"/>
</calcChain>
</file>

<file path=xl/sharedStrings.xml><?xml version="1.0" encoding="utf-8"?>
<sst xmlns="http://schemas.openxmlformats.org/spreadsheetml/2006/main" count="448" uniqueCount="156">
  <si>
    <t>1 000 EUR</t>
  </si>
  <si>
    <t>Finanzvermögen beim nicht-öffentlichen Bereich ²</t>
  </si>
  <si>
    <t>Land zusammen</t>
  </si>
  <si>
    <t>Kernhaushalt des Landes</t>
  </si>
  <si>
    <t>Sozialversicherungen unter Landesaufsicht</t>
  </si>
  <si>
    <t>Kernhaushalte der Sozialversicherungen</t>
  </si>
  <si>
    <t>Insgesamt</t>
  </si>
  <si>
    <t>Kernhaushalte</t>
  </si>
  <si>
    <t>Finanzvermögen beim öffentlichen Bereich</t>
  </si>
  <si>
    <t>–</t>
  </si>
  <si>
    <t>_____</t>
  </si>
  <si>
    <t>1 ohne Anteilsrechte und Finanzderivate</t>
  </si>
  <si>
    <t>2 einschließlich Barvermögen und Sonstige Forderungen beim öffentlichen Bereich</t>
  </si>
  <si>
    <t>lfd.
Nr.</t>
  </si>
  <si>
    <t>Art des Vermögens</t>
  </si>
  <si>
    <t>Land</t>
  </si>
  <si>
    <t>Davon</t>
  </si>
  <si>
    <t>Sozialversiche-
ungen unter
Landesaufsicht</t>
  </si>
  <si>
    <t>Kern-
haushalt</t>
  </si>
  <si>
    <t>Extra-
haushalte ¹</t>
  </si>
  <si>
    <t>Bargeld und Einlagen</t>
  </si>
  <si>
    <t>Bargeld</t>
  </si>
  <si>
    <t>Sichteinlagen</t>
  </si>
  <si>
    <t>Sonstige Einlagen</t>
  </si>
  <si>
    <t>Wertpapiere vom nicht-öffentlichen Bereich</t>
  </si>
  <si>
    <t>Geldmarktpapiere</t>
  </si>
  <si>
    <t>von Kreditinstituten</t>
  </si>
  <si>
    <t>vom sonstigen inländischen Bereich</t>
  </si>
  <si>
    <t>vom sonstigen ausländischen Bereich</t>
  </si>
  <si>
    <t>Kapitalmarktpapiere mit einer Ursprungslaufzeit von mehr als 1 Jahr</t>
  </si>
  <si>
    <t>Ausleihungen an nicht-öffentlichen Bereich</t>
  </si>
  <si>
    <t>Ausleihungen mit einer Laufzeit bis einschl. 1 Jahr</t>
  </si>
  <si>
    <t>an Kreditinstitute</t>
  </si>
  <si>
    <t>an sonstigen inländischen Bereich</t>
  </si>
  <si>
    <t>an sonstigen ausländischen Bereich</t>
  </si>
  <si>
    <t>Ausleihungen mit einer Ursprungslaufzeit von mehr als 1 Jahr</t>
  </si>
  <si>
    <t>Sonstige Forderungen</t>
  </si>
  <si>
    <t>Öffentlich-rechtliche Forderungen aus Dienstleistungen</t>
  </si>
  <si>
    <t>Übrige öffentlich-rechliche Forderungen</t>
  </si>
  <si>
    <t>Privatrechtliche Forderungen aus Dienstleistungen</t>
  </si>
  <si>
    <t>Übrige privatrechtliche Forderungen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</si>
  <si>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</si>
  <si>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</si>
  <si>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</si>
  <si>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</si>
  <si>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</si>
  <si>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</si>
  <si>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</si>
  <si>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Finanzderivate</t>
  </si>
  <si>
    <t>zusammen</t>
  </si>
  <si>
    <t>Finanzvermögen beim nicht-öffentlichen Bereich ¹</t>
  </si>
  <si>
    <t>1 einschließlich Barvermögen und Sonstige Forderungen beim öffentlichen Bereich</t>
  </si>
  <si>
    <t>lfd.Nr.</t>
  </si>
  <si>
    <t>Bargeld und
Einlagen</t>
  </si>
  <si>
    <t>Wertpapiere vom
nicht-öffentlichen
Bereich</t>
  </si>
  <si>
    <t>Sonstige
Forderungen</t>
  </si>
  <si>
    <t>Nachrichtlich: 
Anteilsrechte</t>
  </si>
  <si>
    <t>Ursprungslaufzeit</t>
  </si>
  <si>
    <t>bis einschl. 
1 Jahr</t>
  </si>
  <si>
    <t>mehr als 
1 Jahr</t>
  </si>
  <si>
    <t>Extrahaushalte des Landes</t>
  </si>
  <si>
    <t>Extrahaushalte der Sozialversicherungen</t>
  </si>
  <si>
    <t xml:space="preserve">Kernhaushalte </t>
  </si>
  <si>
    <t>Extrahaushalte</t>
  </si>
  <si>
    <t>Wertpapiere
vom
öffentlichen
Bereich</t>
  </si>
  <si>
    <t>Stand
31.12.
2015</t>
  </si>
  <si>
    <t>Veränderung
gegenüber Vorjahr</t>
  </si>
  <si>
    <t>%</t>
  </si>
  <si>
    <t>1 Öffentliche Fonds, Einrichtungen und Unternehmen des Staatssektors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</si>
  <si>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</si>
  <si>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</si>
  <si>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</si>
  <si>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</si>
  <si>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</si>
  <si>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</si>
  <si>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</si>
  <si>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</si>
  <si>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</si>
  <si>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</si>
  <si>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</si>
  <si>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</si>
  <si>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</si>
  <si>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</si>
  <si>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</si>
  <si>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</si>
  <si>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</si>
  <si>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</si>
  <si>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</si>
  <si>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</si>
  <si>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</si>
  <si>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</si>
  <si>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</si>
  <si>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</si>
  <si>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</si>
  <si>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</si>
  <si>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</si>
  <si>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</si>
  <si>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</si>
  <si>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</si>
  <si>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</si>
  <si>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</si>
  <si>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</si>
  <si>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</si>
  <si>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</si>
  <si>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</si>
  <si>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</si>
  <si>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</si>
  <si>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</si>
  <si>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</si>
  <si>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</si>
  <si>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</si>
  <si>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Metadaten zu dieser Statistik
(externer Link)</t>
  </si>
  <si>
    <t>Grafiken</t>
  </si>
  <si>
    <t>Tabellen</t>
  </si>
  <si>
    <t>Finanzvermögen nach Bereichen und Arten - Vorjahresvergleich</t>
  </si>
  <si>
    <t>in 1 000 Euro</t>
  </si>
  <si>
    <t>Kernhaushalt Land</t>
  </si>
  <si>
    <t>Extrahaushalt Land</t>
  </si>
  <si>
    <t>Kernhaushalt 
SV</t>
  </si>
  <si>
    <t>Extrahaushalt
SV</t>
  </si>
  <si>
    <t>Finanzvermögen im Land Berlin beim nicht-öffentlichen Bereich am 31.12.</t>
  </si>
  <si>
    <t>Finanzvermögen im Land Berlin beim öffentlichen Bereich sowie Anteilsrechte am 31.12.</t>
  </si>
  <si>
    <t>und Arten</t>
  </si>
  <si>
    <t>Arten und Körperschaftsgruppen</t>
  </si>
  <si>
    <t xml:space="preserve">Arten und Körperschaftsgruppen </t>
  </si>
  <si>
    <t>Finanzvermögen nach Körperschaftsgruppen - Vorjahresvergleich</t>
  </si>
  <si>
    <t>1  Finanzvermögen im Land Berlin beim nicht-öffentlichen Bereich am 31.12.</t>
  </si>
  <si>
    <t>2  Finanzvermögen im Land Berlin beim öffentlichen Bereich sowie Anteilsrechte am 31.12.</t>
  </si>
  <si>
    <t xml:space="preserve">  Finanzvermögen beim nicht-öffentlichen Bereich ²</t>
  </si>
  <si>
    <t>1 000 Euro</t>
  </si>
  <si>
    <t>Veränderung 
gegenüber Vorjahr</t>
  </si>
  <si>
    <t>6  Finanzvermögen nach Bereichen und Arten  - Vorjahresvergleich</t>
  </si>
  <si>
    <t>Körperschaftsgruppen</t>
  </si>
  <si>
    <t xml:space="preserve">Körperschaftsgruppen
</t>
  </si>
  <si>
    <t>5  Finanzvermögen nach Körperschaftsgruppen  - Vorjahresvergleich</t>
  </si>
  <si>
    <t>Anteile der Vermögensarten beim nicht öffentlichen Bereich am Finanzvermögen</t>
  </si>
  <si>
    <t>Anteile der Körperschaftsgruppen am Finanzvermögen beim nicht-öffentlichen Bereich</t>
  </si>
  <si>
    <t xml:space="preserve">   </t>
  </si>
  <si>
    <r>
      <t xml:space="preserve">Finanzvermögen der öffentlichen 
Haushalte und deren Extrahaushalte
im </t>
    </r>
    <r>
      <rPr>
        <b/>
        <sz val="16"/>
        <rFont val="Arial"/>
        <family val="2"/>
      </rPr>
      <t>Land Berlin
am 31.12.2016</t>
    </r>
  </si>
  <si>
    <t>LIII 6 – j / 16</t>
  </si>
  <si>
    <t>L III 6 - j / 16</t>
  </si>
  <si>
    <r>
      <t xml:space="preserve">Erschienen im </t>
    </r>
    <r>
      <rPr>
        <b/>
        <sz val="8"/>
        <rFont val="Arial"/>
        <family val="2"/>
      </rPr>
      <t>Oktober 2017</t>
    </r>
  </si>
  <si>
    <t>Potsdam, 2017</t>
  </si>
  <si>
    <t>im Land Berlin am 31.12.2016</t>
  </si>
  <si>
    <t>des Landes Berlin am 31.12.2016</t>
  </si>
  <si>
    <t>Finanzvermögen am jeweils 31.12. der Jahre 2012 bis 2016 nach Bereichen</t>
  </si>
  <si>
    <t>Finanzvermögen nach Bereichen, Arten und Körperschaftsgruppen am 31.12.2016</t>
  </si>
  <si>
    <t>Finanzvermögen gegenüber dem nicht-öffentlichen Bereich am 31.12.2016 nach</t>
  </si>
  <si>
    <t>Finanzvermögen gegenüber dem öffentlichen Bereich am 31.12.2016 nach</t>
  </si>
  <si>
    <t>2  Finanzvermögen nach Bereichen, Arten und Körperschaftsgruppen
    am 31.12.2016</t>
  </si>
  <si>
    <t xml:space="preserve">3  Finanzvermögen gegenüber dem nicht-öffentlichen Bereich ¹ am 31.12.2016
    nach Arten und Körperschaftsgruppen </t>
  </si>
  <si>
    <t>3 Anteile der Vermögensarten beim nicht öffentlichen Bereich am Finanzvermögen im Land Berlin am 31.12.2016</t>
  </si>
  <si>
    <t>4 Anteile der Körperschaftsgruppen am Finanzvermögen beim nicht-öffentlichen Bereich des Landes
   Berlin am 31.12.2016</t>
  </si>
  <si>
    <t>4  Finanzvermögen gegenüber dem öffentlichen Bereich am 31.12.2016 
    nach Arten und Körperschaftsgruppen</t>
  </si>
  <si>
    <t>Stand
31.12.
2016</t>
  </si>
  <si>
    <t>1  Finanzvermögen ¹ am jeweils 31.12. der Jahre 2012 bis 2016 nach Bereichen und 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</si>
</sst>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#,##0;\ \–\ #,##0"/>
    <numFmt numFmtId="166" formatCode="[=0]&quot;-&quot;;#,###,##0"/>
    <numFmt numFmtId="167" formatCode="0.0;\–\ 0.0;0\ \ "/>
    <numFmt numFmtId="168" formatCode="@\ *."/>
    <numFmt numFmtId="169" formatCode="[=0]&quot;.&quot;;#,###,##0"/>
  </numFmts>
  <fonts count="32" x14ac:knownFonts="1">
    <font>
      <sz val="10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.5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color rgb="FF0070C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6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11" fillId="0" borderId="0" applyFill="0" applyBorder="0"/>
    <xf numFmtId="0" fontId="12" fillId="0" borderId="0"/>
    <xf numFmtId="0" fontId="28" fillId="0" borderId="0" applyNumberFormat="0" applyFill="0" applyBorder="0" applyAlignment="0" applyProtection="0"/>
  </cellStyleXfs>
  <cellXfs count="19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left" indent="1"/>
    </xf>
    <xf numFmtId="3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6" fontId="4" fillId="0" borderId="0" xfId="0" applyNumberFormat="1" applyFont="1"/>
    <xf numFmtId="3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6" fontId="4" fillId="0" borderId="0" xfId="0" applyNumberFormat="1" applyFont="1" applyBorder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1"/>
    </xf>
    <xf numFmtId="165" fontId="4" fillId="0" borderId="0" xfId="0" applyNumberFormat="1" applyFont="1" applyAlignment="1">
      <alignment horizontal="right"/>
    </xf>
    <xf numFmtId="0" fontId="7" fillId="0" borderId="0" xfId="1" applyFont="1" applyAlignment="1"/>
    <xf numFmtId="0" fontId="8" fillId="0" borderId="0" xfId="0" applyFont="1"/>
    <xf numFmtId="0" fontId="9" fillId="0" borderId="0" xfId="0" applyFont="1" applyAlignment="1"/>
    <xf numFmtId="0" fontId="6" fillId="0" borderId="0" xfId="0" applyFont="1" applyAlignment="1"/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5" fontId="4" fillId="0" borderId="0" xfId="0" applyNumberFormat="1" applyFont="1"/>
    <xf numFmtId="0" fontId="1" fillId="0" borderId="0" xfId="1" applyAlignment="1">
      <alignment vertical="center" wrapText="1"/>
    </xf>
    <xf numFmtId="3" fontId="3" fillId="0" borderId="0" xfId="0" applyNumberFormat="1" applyFont="1" applyAlignment="1">
      <alignment horizontal="left" wrapText="1" indent="1"/>
    </xf>
    <xf numFmtId="0" fontId="12" fillId="0" borderId="0" xfId="4"/>
    <xf numFmtId="0" fontId="12" fillId="0" borderId="0" xfId="4" applyProtection="1"/>
    <xf numFmtId="0" fontId="16" fillId="0" borderId="0" xfId="4" applyFont="1" applyProtection="1"/>
    <xf numFmtId="0" fontId="18" fillId="0" borderId="0" xfId="4" applyFont="1" applyProtection="1">
      <protection locked="0"/>
    </xf>
    <xf numFmtId="0" fontId="3" fillId="0" borderId="0" xfId="4" applyFont="1" applyProtection="1"/>
    <xf numFmtId="0" fontId="8" fillId="0" borderId="0" xfId="4" applyFont="1" applyProtection="1"/>
    <xf numFmtId="0" fontId="19" fillId="0" borderId="0" xfId="4" applyFont="1" applyAlignment="1" applyProtection="1">
      <alignment vertical="top" wrapText="1"/>
      <protection locked="0"/>
    </xf>
    <xf numFmtId="0" fontId="20" fillId="0" borderId="0" xfId="4" applyFont="1" applyAlignment="1" applyProtection="1">
      <alignment wrapText="1"/>
      <protection locked="0"/>
    </xf>
    <xf numFmtId="0" fontId="9" fillId="0" borderId="0" xfId="4" applyFont="1" applyAlignment="1" applyProtection="1">
      <alignment wrapText="1"/>
      <protection locked="0"/>
    </xf>
    <xf numFmtId="0" fontId="2" fillId="0" borderId="0" xfId="2" applyAlignment="1" applyProtection="1">
      <alignment wrapText="1"/>
    </xf>
    <xf numFmtId="0" fontId="2" fillId="0" borderId="0" xfId="2" applyProtection="1"/>
    <xf numFmtId="0" fontId="6" fillId="0" borderId="0" xfId="2" applyFont="1" applyAlignment="1" applyProtection="1">
      <alignment wrapText="1"/>
    </xf>
    <xf numFmtId="0" fontId="21" fillId="0" borderId="0" xfId="2" applyFont="1" applyProtection="1"/>
    <xf numFmtId="0" fontId="3" fillId="0" borderId="0" xfId="4" applyFont="1" applyProtection="1">
      <protection locked="0"/>
    </xf>
    <xf numFmtId="0" fontId="3" fillId="0" borderId="0" xfId="2" applyFont="1" applyProtection="1"/>
    <xf numFmtId="0" fontId="3" fillId="0" borderId="0" xfId="2" applyFont="1" applyProtection="1">
      <protection locked="0"/>
    </xf>
    <xf numFmtId="0" fontId="21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1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horizontal="left" vertical="center"/>
    </xf>
    <xf numFmtId="0" fontId="4" fillId="0" borderId="0" xfId="2" applyFont="1" applyAlignment="1" applyProtection="1">
      <alignment vertical="center"/>
    </xf>
    <xf numFmtId="0" fontId="2" fillId="0" borderId="0" xfId="2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  <protection locked="0"/>
    </xf>
    <xf numFmtId="0" fontId="23" fillId="0" borderId="0" xfId="1" applyFont="1" applyProtection="1"/>
    <xf numFmtId="0" fontId="17" fillId="0" borderId="0" xfId="4" applyFont="1" applyAlignment="1"/>
    <xf numFmtId="0" fontId="6" fillId="0" borderId="0" xfId="4" applyFont="1"/>
    <xf numFmtId="0" fontId="6" fillId="0" borderId="0" xfId="4" applyFont="1" applyAlignment="1">
      <alignment horizontal="left"/>
    </xf>
    <xf numFmtId="0" fontId="3" fillId="0" borderId="0" xfId="4" applyFont="1" applyAlignment="1">
      <alignment horizontal="right"/>
    </xf>
    <xf numFmtId="0" fontId="27" fillId="0" borderId="0" xfId="1" applyFont="1"/>
    <xf numFmtId="0" fontId="28" fillId="0" borderId="0" xfId="5" applyFont="1" applyAlignment="1">
      <alignment horizontal="left"/>
    </xf>
    <xf numFmtId="49" fontId="28" fillId="0" borderId="0" xfId="1" applyNumberFormat="1" applyFont="1" applyAlignment="1" applyProtection="1">
      <alignment wrapText="1"/>
      <protection locked="0"/>
    </xf>
    <xf numFmtId="0" fontId="27" fillId="0" borderId="0" xfId="5" applyFont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0" fontId="9" fillId="0" borderId="0" xfId="4" applyFont="1" applyProtection="1">
      <protection locked="0"/>
    </xf>
    <xf numFmtId="0" fontId="28" fillId="0" borderId="0" xfId="1" applyFont="1" applyAlignment="1">
      <alignment horizontal="left"/>
    </xf>
    <xf numFmtId="168" fontId="28" fillId="0" borderId="0" xfId="5" applyNumberFormat="1" applyFont="1"/>
    <xf numFmtId="0" fontId="1" fillId="0" borderId="0" xfId="1" applyFont="1" applyFill="1"/>
    <xf numFmtId="0" fontId="29" fillId="0" borderId="0" xfId="4" applyFont="1" applyAlignment="1">
      <alignment horizontal="left"/>
    </xf>
    <xf numFmtId="0" fontId="28" fillId="0" borderId="0" xfId="4" applyFont="1"/>
    <xf numFmtId="0" fontId="1" fillId="0" borderId="0" xfId="1" applyFont="1" applyAlignment="1"/>
    <xf numFmtId="168" fontId="28" fillId="0" borderId="0" xfId="1" applyNumberFormat="1" applyFont="1"/>
    <xf numFmtId="168" fontId="28" fillId="0" borderId="0" xfId="1" applyNumberFormat="1" applyFont="1" applyFill="1" applyAlignment="1" applyProtection="1">
      <alignment horizontal="left"/>
      <protection locked="0"/>
    </xf>
    <xf numFmtId="0" fontId="28" fillId="0" borderId="0" xfId="4" applyFont="1" applyAlignment="1">
      <alignment horizontal="left"/>
    </xf>
    <xf numFmtId="0" fontId="28" fillId="0" borderId="0" xfId="1" applyNumberFormat="1" applyFont="1" applyFill="1" applyAlignment="1" applyProtection="1">
      <alignment horizontal="left"/>
      <protection locked="0"/>
    </xf>
    <xf numFmtId="0" fontId="6" fillId="0" borderId="0" xfId="4" applyFont="1" applyFill="1"/>
    <xf numFmtId="0" fontId="6" fillId="0" borderId="0" xfId="4" applyFont="1" applyFill="1" applyAlignment="1">
      <alignment horizontal="left"/>
    </xf>
    <xf numFmtId="0" fontId="27" fillId="0" borderId="0" xfId="1" applyFont="1" applyFill="1"/>
    <xf numFmtId="0" fontId="28" fillId="0" borderId="0" xfId="5"/>
    <xf numFmtId="0" fontId="6" fillId="0" borderId="0" xfId="4" applyFont="1" applyFill="1" applyAlignment="1" applyProtection="1">
      <alignment horizontal="left"/>
      <protection locked="0"/>
    </xf>
    <xf numFmtId="0" fontId="9" fillId="0" borderId="0" xfId="4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1" fillId="0" borderId="0" xfId="1" applyFont="1" applyFill="1" applyAlignment="1" applyProtection="1">
      <alignment horizontal="right"/>
      <protection locked="0"/>
    </xf>
    <xf numFmtId="0" fontId="28" fillId="0" borderId="0" xfId="4" applyFont="1" applyFill="1" applyAlignment="1" applyProtection="1">
      <alignment horizontal="left"/>
      <protection locked="0"/>
    </xf>
    <xf numFmtId="0" fontId="28" fillId="0" borderId="0" xfId="4" applyNumberFormat="1" applyFont="1" applyFill="1" applyAlignment="1" applyProtection="1">
      <alignment horizontal="left"/>
      <protection locked="0"/>
    </xf>
    <xf numFmtId="0" fontId="1" fillId="0" borderId="0" xfId="1"/>
    <xf numFmtId="0" fontId="28" fillId="0" borderId="0" xfId="1" applyFont="1"/>
    <xf numFmtId="0" fontId="28" fillId="0" borderId="0" xfId="1" applyFont="1" applyFill="1" applyAlignment="1" applyProtection="1">
      <alignment horizontal="left"/>
      <protection locked="0"/>
    </xf>
    <xf numFmtId="0" fontId="1" fillId="0" borderId="0" xfId="1" applyFill="1" applyAlignment="1" applyProtection="1">
      <alignment horizontal="right"/>
      <protection locked="0"/>
    </xf>
    <xf numFmtId="0" fontId="1" fillId="0" borderId="0" xfId="1" applyFont="1"/>
    <xf numFmtId="0" fontId="9" fillId="0" borderId="0" xfId="4" applyFont="1" applyFill="1" applyAlignment="1">
      <alignment wrapText="1"/>
    </xf>
    <xf numFmtId="0" fontId="9" fillId="0" borderId="0" xfId="4" applyFont="1" applyAlignment="1">
      <alignment wrapText="1"/>
    </xf>
    <xf numFmtId="0" fontId="29" fillId="0" borderId="0" xfId="4" applyFont="1"/>
    <xf numFmtId="0" fontId="1" fillId="0" borderId="0" xfId="4" applyFont="1"/>
    <xf numFmtId="0" fontId="9" fillId="0" borderId="0" xfId="4" applyFont="1"/>
    <xf numFmtId="0" fontId="9" fillId="0" borderId="0" xfId="2" applyFont="1" applyBorder="1"/>
    <xf numFmtId="0" fontId="30" fillId="0" borderId="0" xfId="2" applyFont="1"/>
    <xf numFmtId="0" fontId="9" fillId="0" borderId="0" xfId="2" applyFont="1"/>
    <xf numFmtId="0" fontId="2" fillId="0" borderId="0" xfId="2"/>
    <xf numFmtId="0" fontId="2" fillId="0" borderId="0" xfId="2" applyBorder="1" applyAlignment="1">
      <alignment horizontal="center" vertical="center" wrapText="1"/>
    </xf>
    <xf numFmtId="0" fontId="31" fillId="0" borderId="17" xfId="2" applyFont="1" applyBorder="1" applyAlignment="1">
      <alignment horizontal="center" vertical="center" wrapText="1"/>
    </xf>
    <xf numFmtId="0" fontId="31" fillId="0" borderId="18" xfId="2" applyFont="1" applyBorder="1" applyAlignment="1">
      <alignment horizontal="center" vertical="center" wrapText="1"/>
    </xf>
    <xf numFmtId="0" fontId="2" fillId="0" borderId="0" xfId="2" applyBorder="1" applyAlignment="1">
      <alignment horizontal="right" indent="1"/>
    </xf>
    <xf numFmtId="0" fontId="31" fillId="0" borderId="19" xfId="2" applyFont="1" applyBorder="1"/>
    <xf numFmtId="3" fontId="31" fillId="0" borderId="0" xfId="2" applyNumberFormat="1" applyFont="1"/>
    <xf numFmtId="0" fontId="31" fillId="0" borderId="0" xfId="2" applyFont="1"/>
    <xf numFmtId="0" fontId="31" fillId="0" borderId="19" xfId="2" applyFont="1" applyBorder="1" applyAlignment="1">
      <alignment wrapText="1"/>
    </xf>
    <xf numFmtId="3" fontId="30" fillId="0" borderId="0" xfId="2" applyNumberFormat="1" applyFont="1"/>
    <xf numFmtId="3" fontId="31" fillId="0" borderId="0" xfId="2" applyNumberFormat="1" applyFont="1" applyAlignment="1"/>
    <xf numFmtId="3" fontId="30" fillId="0" borderId="0" xfId="2" applyNumberFormat="1" applyFont="1" applyBorder="1"/>
    <xf numFmtId="3" fontId="31" fillId="0" borderId="0" xfId="2" applyNumberFormat="1" applyFont="1" applyAlignment="1">
      <alignment horizontal="center"/>
    </xf>
    <xf numFmtId="0" fontId="30" fillId="0" borderId="0" xfId="2" applyFont="1" applyBorder="1"/>
    <xf numFmtId="169" fontId="30" fillId="0" borderId="0" xfId="2" applyNumberFormat="1" applyFont="1"/>
    <xf numFmtId="0" fontId="31" fillId="0" borderId="0" xfId="2" applyFont="1" applyBorder="1" applyAlignment="1">
      <alignment horizontal="center" vertical="center" wrapText="1"/>
    </xf>
    <xf numFmtId="0" fontId="31" fillId="0" borderId="0" xfId="2" applyFont="1" applyBorder="1"/>
    <xf numFmtId="0" fontId="31" fillId="0" borderId="0" xfId="2" applyFont="1" applyBorder="1" applyAlignment="1">
      <alignment wrapText="1"/>
    </xf>
    <xf numFmtId="0" fontId="2" fillId="0" borderId="0" xfId="2" applyBorder="1"/>
    <xf numFmtId="0" fontId="31" fillId="0" borderId="0" xfId="2" applyFont="1" applyBorder="1" applyAlignment="1">
      <alignment horizontal="left" indent="1"/>
    </xf>
    <xf numFmtId="0" fontId="1" fillId="0" borderId="0" xfId="1" applyAlignment="1"/>
    <xf numFmtId="0" fontId="6" fillId="0" borderId="0" xfId="0" applyFont="1" applyAlignment="1">
      <alignment horizontal="left"/>
    </xf>
    <xf numFmtId="0" fontId="1" fillId="0" borderId="0" xfId="1" applyAlignment="1">
      <alignment horizontal="center"/>
    </xf>
    <xf numFmtId="0" fontId="1" fillId="0" borderId="0" xfId="1" applyAlignment="1">
      <alignment vertical="top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0" fillId="0" borderId="16" xfId="2" applyFont="1" applyBorder="1" applyAlignment="1"/>
    <xf numFmtId="0" fontId="30" fillId="0" borderId="16" xfId="2" applyFont="1" applyBorder="1" applyAlignment="1">
      <alignment wrapText="1"/>
    </xf>
    <xf numFmtId="0" fontId="30" fillId="0" borderId="0" xfId="2" applyFont="1" applyBorder="1" applyAlignment="1"/>
    <xf numFmtId="0" fontId="3" fillId="0" borderId="5" xfId="0" applyFont="1" applyBorder="1" applyAlignment="1">
      <alignment horizontal="center"/>
    </xf>
    <xf numFmtId="0" fontId="13" fillId="0" borderId="0" xfId="4" applyFont="1" applyAlignment="1" applyProtection="1">
      <alignment horizontal="center" vertical="top" textRotation="180"/>
    </xf>
    <xf numFmtId="0" fontId="17" fillId="0" borderId="0" xfId="4" applyFont="1" applyAlignment="1" applyProtection="1">
      <alignment horizontal="center" vertical="top" textRotation="180"/>
    </xf>
    <xf numFmtId="0" fontId="22" fillId="0" borderId="0" xfId="2" applyFont="1" applyAlignment="1" applyProtection="1">
      <alignment horizontal="left" wrapText="1"/>
    </xf>
    <xf numFmtId="0" fontId="9" fillId="0" borderId="0" xfId="4" applyFont="1" applyAlignment="1">
      <alignment horizontal="left"/>
    </xf>
    <xf numFmtId="0" fontId="24" fillId="0" borderId="0" xfId="4" applyFont="1" applyAlignment="1">
      <alignment horizontal="right" vertical="top" textRotation="180"/>
    </xf>
    <xf numFmtId="0" fontId="26" fillId="0" borderId="0" xfId="4" applyFont="1" applyAlignment="1">
      <alignment horizontal="right" vertical="top" textRotation="180"/>
    </xf>
    <xf numFmtId="0" fontId="1" fillId="0" borderId="0" xfId="1" applyAlignment="1"/>
    <xf numFmtId="0" fontId="1" fillId="0" borderId="0" xfId="1" applyBorder="1" applyAlignment="1">
      <alignment horizontal="left" wrapText="1"/>
    </xf>
    <xf numFmtId="164" fontId="3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0" xfId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1" applyAlignment="1">
      <alignment horizontal="left" wrapText="1"/>
    </xf>
    <xf numFmtId="0" fontId="3" fillId="0" borderId="9" xfId="0" applyFont="1" applyBorder="1" applyAlignment="1">
      <alignment horizontal="center" vertical="center"/>
    </xf>
    <xf numFmtId="0" fontId="10" fillId="0" borderId="7" xfId="0" applyFont="1" applyBorder="1" applyAlignment="1"/>
    <xf numFmtId="0" fontId="1" fillId="0" borderId="0" xfId="1" applyAlignment="1">
      <alignment wrapText="1"/>
    </xf>
    <xf numFmtId="0" fontId="3" fillId="0" borderId="8" xfId="0" applyFont="1" applyBorder="1" applyAlignment="1">
      <alignment horizontal="center"/>
    </xf>
    <xf numFmtId="0" fontId="0" fillId="0" borderId="0" xfId="0" applyBorder="1"/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Besuchter Hyperlink" xfId="5" builtinId="9"/>
    <cellStyle name="Hyperlink" xfId="1" builtinId="8"/>
    <cellStyle name="Standard" xfId="0" builtinId="0"/>
    <cellStyle name="Standard 2" xfId="2"/>
    <cellStyle name="Standard 3" xfId="4"/>
    <cellStyle name="Tab_Datenkörper_ab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'Grafiken1-2'!$X$3:$AI$3</c:f>
              <c:numCache>
                <c:formatCode>#,##0</c:formatCode>
                <c:ptCount val="12"/>
                <c:pt idx="0">
                  <c:v>196571.48699999999</c:v>
                </c:pt>
                <c:pt idx="1">
                  <c:v>314286.20699999999</c:v>
                </c:pt>
                <c:pt idx="2">
                  <c:v>1085676.486</c:v>
                </c:pt>
                <c:pt idx="3">
                  <c:v>751397.41500000004</c:v>
                </c:pt>
                <c:pt idx="4">
                  <c:v>576633.09</c:v>
                </c:pt>
                <c:pt idx="5">
                  <c:v>578079.17000000004</c:v>
                </c:pt>
                <c:pt idx="6">
                  <c:v>14231.234</c:v>
                </c:pt>
                <c:pt idx="7">
                  <c:v>16136.755999999999</c:v>
                </c:pt>
                <c:pt idx="8">
                  <c:v>18033.499</c:v>
                </c:pt>
                <c:pt idx="9">
                  <c:v>6152564.0089999996</c:v>
                </c:pt>
                <c:pt idx="10">
                  <c:v>5063682.7439999999</c:v>
                </c:pt>
                <c:pt idx="11">
                  <c:v>4548310.8720000004</c:v>
                </c:pt>
              </c:numCache>
            </c:numRef>
          </c:val>
        </c:ser>
        <c:ser>
          <c:idx val="5"/>
          <c:order val="1"/>
          <c:tx>
            <c:strRef>
              <c:f>'Grafiken1-2'!$W$4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'Grafiken1-2'!$X$4:$AI$4</c:f>
              <c:numCache>
                <c:formatCode>#,##0</c:formatCode>
                <c:ptCount val="12"/>
                <c:pt idx="0">
                  <c:v>328.85</c:v>
                </c:pt>
                <c:pt idx="1">
                  <c:v>138.20400000000001</c:v>
                </c:pt>
                <c:pt idx="2">
                  <c:v>149.85900000000001</c:v>
                </c:pt>
                <c:pt idx="3">
                  <c:v>362236.13399999996</c:v>
                </c:pt>
                <c:pt idx="4">
                  <c:v>400189.93599999999</c:v>
                </c:pt>
                <c:pt idx="5">
                  <c:v>403006.38799999998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2141907.1770000001</c:v>
                </c:pt>
                <c:pt idx="10">
                  <c:v>2371654.284</c:v>
                </c:pt>
                <c:pt idx="11">
                  <c:v>4630613.3899999997</c:v>
                </c:pt>
              </c:numCache>
            </c:numRef>
          </c:val>
        </c:ser>
        <c:ser>
          <c:idx val="6"/>
          <c:order val="2"/>
          <c:tx>
            <c:strRef>
              <c:f>'Grafiken1-2'!$W$5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'Grafiken1-2'!$X$5:$AI$5</c:f>
              <c:numCache>
                <c:formatCode>#,##0</c:formatCode>
                <c:ptCount val="12"/>
                <c:pt idx="0">
                  <c:v>4926888.307</c:v>
                </c:pt>
                <c:pt idx="1">
                  <c:v>4353586.5290000001</c:v>
                </c:pt>
                <c:pt idx="2">
                  <c:v>3830372.1630000002</c:v>
                </c:pt>
                <c:pt idx="3">
                  <c:v>5637.6040000000003</c:v>
                </c:pt>
                <c:pt idx="4">
                  <c:v>6210.8990000000003</c:v>
                </c:pt>
                <c:pt idx="5">
                  <c:v>5861.5249999999996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0"/>
          <c:order val="3"/>
          <c:tx>
            <c:strRef>
              <c:f>'Grafiken1-2'!$W$6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'Grafiken1-2'!$X$6:$AI$6</c:f>
              <c:numCache>
                <c:formatCode>#,##0</c:formatCode>
                <c:ptCount val="12"/>
                <c:pt idx="0">
                  <c:v>3557146.9160000002</c:v>
                </c:pt>
                <c:pt idx="1">
                  <c:v>3702469.2859999998</c:v>
                </c:pt>
                <c:pt idx="2">
                  <c:v>3519260.534</c:v>
                </c:pt>
                <c:pt idx="3">
                  <c:v>63588.877999999997</c:v>
                </c:pt>
                <c:pt idx="4">
                  <c:v>72359.093999999997</c:v>
                </c:pt>
                <c:pt idx="5">
                  <c:v>72259.562999999995</c:v>
                </c:pt>
                <c:pt idx="6">
                  <c:v>3615.1990000000001</c:v>
                </c:pt>
                <c:pt idx="7">
                  <c:v>3759.0509999999999</c:v>
                </c:pt>
                <c:pt idx="8">
                  <c:v>4236.18</c:v>
                </c:pt>
                <c:pt idx="9">
                  <c:v>28288.932000000001</c:v>
                </c:pt>
                <c:pt idx="10">
                  <c:v>26655.347000000002</c:v>
                </c:pt>
                <c:pt idx="11">
                  <c:v>30049.741000000002</c:v>
                </c:pt>
              </c:numCache>
            </c:numRef>
          </c:val>
        </c:ser>
        <c:ser>
          <c:idx val="1"/>
          <c:order val="4"/>
          <c:tx>
            <c:strRef>
              <c:f>'Grafiken1-2'!$W$7</c:f>
              <c:strCache>
                <c:ptCount val="1"/>
                <c:pt idx="0">
                  <c:v>Finanzderivate</c:v>
                </c:pt>
              </c:strCache>
            </c:strRef>
          </c:tx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'Grafiken1-2'!$X$7:$AI$7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8007168"/>
        <c:axId val="38009856"/>
      </c:barChart>
      <c:catAx>
        <c:axId val="3800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0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09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de-DE" sz="800"/>
                  <a:t>Millionen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007168"/>
        <c:crosses val="autoZero"/>
        <c:crossBetween val="between"/>
        <c:majorUnit val="100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9817739975698661E-2"/>
          <c:y val="0.89333377077865261"/>
          <c:w val="0.87698357267917448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'Grafiken1-2'!$W$10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'Grafiken1-2'!$X$10:$AI$10</c:f>
              <c:numCache>
                <c:formatCode>#,##0</c:formatCode>
                <c:ptCount val="12"/>
                <c:pt idx="0">
                  <c:v>6738.3010000000004</c:v>
                </c:pt>
                <c:pt idx="1">
                  <c:v>6738.3019999999997</c:v>
                </c:pt>
                <c:pt idx="2">
                  <c:v>203.86</c:v>
                </c:pt>
                <c:pt idx="3">
                  <c:v>310683.96000000002</c:v>
                </c:pt>
                <c:pt idx="4">
                  <c:v>332702.11099999998</c:v>
                </c:pt>
                <c:pt idx="5">
                  <c:v>376520.11800000002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0"/>
          <c:order val="1"/>
          <c:tx>
            <c:strRef>
              <c:f>'Grafiken1-2'!$W$11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'Grafiken1-2'!$X$11:$AI$11</c:f>
              <c:numCache>
                <c:formatCode>#,##0</c:formatCode>
                <c:ptCount val="12"/>
                <c:pt idx="0">
                  <c:v>181549.98499999999</c:v>
                </c:pt>
                <c:pt idx="1">
                  <c:v>415931.67200000002</c:v>
                </c:pt>
                <c:pt idx="2">
                  <c:v>509655.50599999999</c:v>
                </c:pt>
                <c:pt idx="3">
                  <c:v>1230</c:v>
                </c:pt>
                <c:pt idx="4">
                  <c:v>857100.12899999996</c:v>
                </c:pt>
                <c:pt idx="5">
                  <c:v>2199971.6460000002</c:v>
                </c:pt>
                <c:pt idx="6">
                  <c:v>177.19800000000001</c:v>
                </c:pt>
                <c:pt idx="7">
                  <c:v>220.98099999999999</c:v>
                </c:pt>
                <c:pt idx="8">
                  <c:v>262.72699999999998</c:v>
                </c:pt>
                <c:pt idx="9">
                  <c:v>56106.406999999999</c:v>
                </c:pt>
                <c:pt idx="10">
                  <c:v>30511.478999999999</c:v>
                </c:pt>
                <c:pt idx="11">
                  <c:v>15038.119000000001</c:v>
                </c:pt>
              </c:numCache>
            </c:numRef>
          </c:val>
        </c:ser>
        <c:ser>
          <c:idx val="3"/>
          <c:order val="2"/>
          <c:tx>
            <c:strRef>
              <c:f>'Grafiken1-2'!$W$14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'Grafiken1-2'!$X$14:$AI$14</c:f>
              <c:numCache>
                <c:formatCode>#,##0</c:formatCode>
                <c:ptCount val="12"/>
                <c:pt idx="0">
                  <c:v>4430583.2570000002</c:v>
                </c:pt>
                <c:pt idx="1">
                  <c:v>4456029.0209999997</c:v>
                </c:pt>
                <c:pt idx="2">
                  <c:v>4571784.0250000004</c:v>
                </c:pt>
                <c:pt idx="3">
                  <c:v>66959.298999999999</c:v>
                </c:pt>
                <c:pt idx="4">
                  <c:v>90071.471000000005</c:v>
                </c:pt>
                <c:pt idx="5">
                  <c:v>138513.443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209796.01699999999</c:v>
                </c:pt>
                <c:pt idx="10">
                  <c:v>236693.88399999999</c:v>
                </c:pt>
                <c:pt idx="11">
                  <c:v>199065.394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8464128"/>
        <c:axId val="38772736"/>
      </c:barChart>
      <c:catAx>
        <c:axId val="3846412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8772736"/>
        <c:crosses val="autoZero"/>
        <c:auto val="1"/>
        <c:lblAlgn val="ctr"/>
        <c:lblOffset val="100"/>
        <c:noMultiLvlLbl val="0"/>
      </c:catAx>
      <c:valAx>
        <c:axId val="38772736"/>
        <c:scaling>
          <c:orientation val="minMax"/>
          <c:max val="10000000"/>
        </c:scaling>
        <c:delete val="0"/>
        <c:axPos val="l"/>
        <c:majorGridlines>
          <c:spPr>
            <a:ln w="3175"/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Millionen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8464128"/>
        <c:crosses val="autoZero"/>
        <c:crossBetween val="between"/>
        <c:majorUnit val="1000000"/>
        <c:dispUnits>
          <c:builtInUnit val="thousand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5.1894127615116074E-2"/>
          <c:y val="0.92710847330269908"/>
          <c:w val="0.87800786127462227"/>
          <c:h val="4.95348366739442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4.866195663898177E-2"/>
                  <c:y val="-0.1065857785740854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138028979254314"/>
                  <c:y val="-5.771789753825681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449681803473191E-2"/>
                  <c:y val="6.572917157810363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544745263006507E-3"/>
                  <c:y val="-3.6672062698749483E-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multiLvlStrRef>
              <c:f>('3'!$E$3:$G$5,'3'!$J$3:$J$5)</c:f>
              <c:multiLvlStrCache>
                <c:ptCount val="4"/>
                <c:lvl>
                  <c:pt idx="2">
                    <c:v>zusammen</c:v>
                  </c:pt>
                </c:lvl>
                <c:lvl>
                  <c:pt idx="0">
                    <c:v>Bargeld und
Einlagen</c:v>
                  </c:pt>
                  <c:pt idx="1">
                    <c:v>Wertpapiere vom
nicht-öffentlichen
Bereich</c:v>
                  </c:pt>
                  <c:pt idx="2">
                    <c:v>Ausleihungen an nicht-öffentlichen Bereich</c:v>
                  </c:pt>
                  <c:pt idx="3">
                    <c:v>Sonstige
Forderungen</c:v>
                  </c:pt>
                </c:lvl>
              </c:multiLvlStrCache>
            </c:multiLvlStrRef>
          </c:cat>
          <c:val>
            <c:numRef>
              <c:f>('3'!$E$14:$G$14,'3'!$J$14)</c:f>
              <c:numCache>
                <c:formatCode>#,##0;\ \–\ #,##0</c:formatCode>
                <c:ptCount val="4"/>
                <c:pt idx="0">
                  <c:v>6230100.0269999998</c:v>
                </c:pt>
                <c:pt idx="1">
                  <c:v>5033769.6370000001</c:v>
                </c:pt>
                <c:pt idx="2">
                  <c:v>3836233.6880000001</c:v>
                </c:pt>
                <c:pt idx="3">
                  <c:v>3625806.0180000002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1"/>
              <c:layout>
                <c:manualLayout>
                  <c:x val="1.252191334835963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2271475081392437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Kernhaushalte der Sozial-versicherungen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52191334835963E-2"/>
                  <c:y val="-6.49772579597140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Extrahaushalte der Sozial-versicherungen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('3'!$C$9:$C$10,'3'!$C$12:$C$13)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('3'!$D$9:$D$10,'3'!$D$12:$D$13)</c:f>
              <c:numCache>
                <c:formatCode>#,##0;\ \–\ #,##0</c:formatCode>
                <c:ptCount val="4"/>
                <c:pt idx="0">
                  <c:v>8435459.0419999994</c:v>
                </c:pt>
                <c:pt idx="1">
                  <c:v>1059206.6459999999</c:v>
                </c:pt>
                <c:pt idx="2">
                  <c:v>22269.679</c:v>
                </c:pt>
                <c:pt idx="3">
                  <c:v>9208974.0030000005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18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1188720" y="3048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6" name="Text 8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701040" y="3048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403860</xdr:colOff>
      <xdr:row>30</xdr:row>
      <xdr:rowOff>0</xdr:rowOff>
    </xdr:from>
    <xdr:to>
      <xdr:col>4</xdr:col>
      <xdr:colOff>579120</xdr:colOff>
      <xdr:row>56</xdr:row>
      <xdr:rowOff>53340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339090</xdr:colOff>
      <xdr:row>29</xdr:row>
      <xdr:rowOff>45720</xdr:rowOff>
    </xdr:from>
    <xdr:to>
      <xdr:col>11</xdr:col>
      <xdr:colOff>419100</xdr:colOff>
      <xdr:row>56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60960</xdr:colOff>
      <xdr:row>53</xdr:row>
      <xdr:rowOff>91440</xdr:rowOff>
    </xdr:from>
    <xdr:to>
      <xdr:col>8</xdr:col>
      <xdr:colOff>304800</xdr:colOff>
      <xdr:row>54</xdr:row>
      <xdr:rowOff>99060</xdr:rowOff>
    </xdr:to>
    <xdr:cxnSp macro="">
      <xdr:nvCxnSpPr>
        <xdr:cNvPr id="13" name="Gerade Verbindung 12"/>
        <xdr:cNvCxnSpPr/>
      </xdr:nvCxnSpPr>
      <xdr:spPr>
        <a:xfrm flipH="1">
          <a:off x="8801100" y="8313420"/>
          <a:ext cx="24384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2049780</xdr:colOff>
          <xdr:row>45</xdr:row>
          <xdr:rowOff>137160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57" customWidth="1"/>
    <col min="2" max="2" width="0.6640625" style="57" customWidth="1"/>
    <col min="3" max="3" width="52" style="57" customWidth="1"/>
    <col min="4" max="4" width="5.5546875" style="57" bestFit="1" customWidth="1"/>
    <col min="5" max="16384" width="11.5546875" style="57"/>
  </cols>
  <sheetData>
    <row r="1" spans="1:4" ht="60" customHeight="1" x14ac:dyDescent="0.25">
      <c r="A1" s="56"/>
      <c r="D1" s="157" t="s">
        <v>69</v>
      </c>
    </row>
    <row r="2" spans="1:4" ht="40.200000000000003" customHeight="1" x14ac:dyDescent="0.55000000000000004">
      <c r="B2" s="58" t="s">
        <v>70</v>
      </c>
      <c r="D2" s="158"/>
    </row>
    <row r="3" spans="1:4" ht="34.799999999999997" x14ac:dyDescent="0.55000000000000004">
      <c r="B3" s="58" t="s">
        <v>71</v>
      </c>
      <c r="D3" s="158"/>
    </row>
    <row r="4" spans="1:4" ht="6.6" customHeight="1" x14ac:dyDescent="0.25">
      <c r="D4" s="158"/>
    </row>
    <row r="5" spans="1:4" ht="20.399999999999999" x14ac:dyDescent="0.35">
      <c r="C5" s="59" t="s">
        <v>139</v>
      </c>
      <c r="D5" s="158"/>
    </row>
    <row r="6" spans="1:4" s="60" customFormat="1" ht="34.950000000000003" customHeight="1" x14ac:dyDescent="0.2">
      <c r="D6" s="158"/>
    </row>
    <row r="7" spans="1:4" ht="84" customHeight="1" x14ac:dyDescent="0.25">
      <c r="A7" s="61"/>
      <c r="C7" s="62" t="s">
        <v>138</v>
      </c>
      <c r="D7" s="158"/>
    </row>
    <row r="8" spans="1:4" x14ac:dyDescent="0.25">
      <c r="D8" s="158"/>
    </row>
    <row r="9" spans="1:4" ht="15" x14ac:dyDescent="0.25">
      <c r="C9" s="63"/>
      <c r="D9" s="158"/>
    </row>
    <row r="10" spans="1:4" ht="7.2" customHeight="1" x14ac:dyDescent="0.25">
      <c r="D10" s="158"/>
    </row>
    <row r="11" spans="1:4" ht="15" x14ac:dyDescent="0.25">
      <c r="C11" s="63"/>
      <c r="D11" s="158"/>
    </row>
    <row r="12" spans="1:4" ht="66" customHeight="1" x14ac:dyDescent="0.25"/>
    <row r="13" spans="1:4" ht="36" customHeight="1" x14ac:dyDescent="0.25">
      <c r="C13" s="6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56" customWidth="1"/>
    <col min="2" max="2" width="2" style="56" customWidth="1"/>
    <col min="3" max="3" width="29.5546875" style="56" customWidth="1"/>
    <col min="4" max="4" width="2.109375" style="56" customWidth="1"/>
    <col min="5" max="5" width="29.33203125" style="56" customWidth="1"/>
    <col min="6" max="6" width="2" style="56" customWidth="1"/>
    <col min="7" max="7" width="30" style="56" customWidth="1"/>
    <col min="8" max="8" width="5.33203125" style="56" customWidth="1"/>
    <col min="9" max="9" width="16.109375" style="56" customWidth="1"/>
    <col min="10" max="16384" width="11.5546875" style="5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2049780</xdr:colOff>
                <xdr:row>45</xdr:row>
                <xdr:rowOff>137160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65" customWidth="1"/>
    <col min="2" max="2" width="25.6640625" style="66" customWidth="1"/>
    <col min="3" max="3" width="15.6640625" style="66" customWidth="1"/>
    <col min="4" max="4" width="1.6640625" style="66" customWidth="1"/>
    <col min="5" max="5" width="25.6640625" style="66" customWidth="1"/>
    <col min="6" max="16384" width="11.44140625" style="66"/>
  </cols>
  <sheetData>
    <row r="3" spans="1:2" x14ac:dyDescent="0.25">
      <c r="B3" s="65"/>
    </row>
    <row r="4" spans="1:2" x14ac:dyDescent="0.25">
      <c r="B4" s="65"/>
    </row>
    <row r="5" spans="1:2" x14ac:dyDescent="0.25">
      <c r="B5" s="65"/>
    </row>
    <row r="6" spans="1:2" x14ac:dyDescent="0.25">
      <c r="B6" s="65"/>
    </row>
    <row r="7" spans="1:2" x14ac:dyDescent="0.25">
      <c r="B7" s="65"/>
    </row>
    <row r="8" spans="1:2" x14ac:dyDescent="0.25">
      <c r="B8" s="65"/>
    </row>
    <row r="9" spans="1:2" x14ac:dyDescent="0.25">
      <c r="B9" s="65"/>
    </row>
    <row r="10" spans="1:2" x14ac:dyDescent="0.25">
      <c r="B10" s="65"/>
    </row>
    <row r="11" spans="1:2" x14ac:dyDescent="0.25">
      <c r="B11" s="65"/>
    </row>
    <row r="12" spans="1:2" x14ac:dyDescent="0.25">
      <c r="B12" s="65"/>
    </row>
    <row r="13" spans="1:2" x14ac:dyDescent="0.25">
      <c r="B13" s="65"/>
    </row>
    <row r="14" spans="1:2" x14ac:dyDescent="0.25">
      <c r="B14" s="65"/>
    </row>
    <row r="15" spans="1:2" x14ac:dyDescent="0.25">
      <c r="B15" s="65"/>
    </row>
    <row r="16" spans="1:2" x14ac:dyDescent="0.25">
      <c r="A16" s="66"/>
      <c r="B16" s="65"/>
    </row>
    <row r="17" spans="1:2" x14ac:dyDescent="0.25">
      <c r="A17" s="66"/>
      <c r="B17" s="65"/>
    </row>
    <row r="18" spans="1:2" x14ac:dyDescent="0.25">
      <c r="A18" s="66"/>
      <c r="B18" s="65"/>
    </row>
    <row r="19" spans="1:2" x14ac:dyDescent="0.25">
      <c r="B19" s="67"/>
    </row>
    <row r="20" spans="1:2" x14ac:dyDescent="0.25">
      <c r="B20" s="65"/>
    </row>
    <row r="21" spans="1:2" x14ac:dyDescent="0.25">
      <c r="A21" s="68" t="s">
        <v>72</v>
      </c>
      <c r="B21" s="65"/>
    </row>
    <row r="23" spans="1:2" ht="11.1" customHeight="1" x14ac:dyDescent="0.25">
      <c r="A23" s="66"/>
      <c r="B23" s="68" t="s">
        <v>73</v>
      </c>
    </row>
    <row r="24" spans="1:2" ht="11.1" customHeight="1" x14ac:dyDescent="0.25">
      <c r="A24" s="66"/>
      <c r="B24" s="69" t="s">
        <v>140</v>
      </c>
    </row>
    <row r="25" spans="1:2" ht="11.1" customHeight="1" x14ac:dyDescent="0.25">
      <c r="A25" s="66"/>
      <c r="B25" s="57"/>
    </row>
    <row r="26" spans="1:2" ht="11.1" customHeight="1" x14ac:dyDescent="0.25">
      <c r="A26" s="66"/>
      <c r="B26" s="69" t="s">
        <v>74</v>
      </c>
    </row>
    <row r="27" spans="1:2" ht="11.1" customHeight="1" x14ac:dyDescent="0.25">
      <c r="A27" s="66"/>
      <c r="B27" s="69" t="s">
        <v>141</v>
      </c>
    </row>
    <row r="28" spans="1:2" ht="11.1" customHeight="1" x14ac:dyDescent="0.25">
      <c r="A28" s="66"/>
      <c r="B28" s="70"/>
    </row>
    <row r="29" spans="1:2" ht="11.1" customHeight="1" x14ac:dyDescent="0.25">
      <c r="A29" s="66"/>
      <c r="B29" s="68"/>
    </row>
    <row r="30" spans="1:2" ht="11.1" customHeight="1" x14ac:dyDescent="0.25">
      <c r="A30" s="66"/>
      <c r="B30" s="70"/>
    </row>
    <row r="31" spans="1:2" ht="11.1" customHeight="1" x14ac:dyDescent="0.25">
      <c r="A31" s="66"/>
      <c r="B31" s="70"/>
    </row>
    <row r="32" spans="1:2" ht="11.1" customHeight="1" x14ac:dyDescent="0.25">
      <c r="A32" s="66"/>
      <c r="B32" s="71"/>
    </row>
    <row r="33" spans="1:5" ht="80.400000000000006" customHeight="1" x14ac:dyDescent="0.25">
      <c r="A33" s="66"/>
    </row>
    <row r="34" spans="1:5" ht="10.95" customHeight="1" x14ac:dyDescent="0.25">
      <c r="A34" s="72" t="s">
        <v>75</v>
      </c>
      <c r="B34" s="73"/>
      <c r="C34" s="73"/>
      <c r="D34" s="74" t="s">
        <v>76</v>
      </c>
      <c r="E34" s="75"/>
    </row>
    <row r="35" spans="1:5" ht="10.95" customHeight="1" x14ac:dyDescent="0.25">
      <c r="A35" s="73"/>
      <c r="B35" s="73"/>
      <c r="C35" s="73"/>
      <c r="D35" s="75"/>
      <c r="E35" s="75"/>
    </row>
    <row r="36" spans="1:5" ht="10.95" customHeight="1" x14ac:dyDescent="0.25">
      <c r="A36" s="73"/>
      <c r="B36" s="76" t="s">
        <v>77</v>
      </c>
      <c r="C36" s="73"/>
      <c r="D36" s="75">
        <v>0</v>
      </c>
      <c r="E36" s="75" t="s">
        <v>78</v>
      </c>
    </row>
    <row r="37" spans="1:5" ht="10.95" customHeight="1" x14ac:dyDescent="0.25">
      <c r="A37" s="73"/>
      <c r="B37" s="73" t="s">
        <v>79</v>
      </c>
      <c r="C37" s="73"/>
      <c r="D37" s="73"/>
      <c r="E37" s="75" t="s">
        <v>80</v>
      </c>
    </row>
    <row r="38" spans="1:5" ht="10.95" customHeight="1" x14ac:dyDescent="0.25">
      <c r="A38" s="73"/>
      <c r="B38" s="73" t="s">
        <v>81</v>
      </c>
      <c r="C38" s="73"/>
      <c r="D38" s="73"/>
      <c r="E38" s="75" t="s">
        <v>82</v>
      </c>
    </row>
    <row r="39" spans="1:5" ht="10.95" customHeight="1" x14ac:dyDescent="0.25">
      <c r="A39" s="73"/>
      <c r="B39" s="73" t="s">
        <v>83</v>
      </c>
      <c r="C39" s="73"/>
      <c r="D39" s="75" t="s">
        <v>9</v>
      </c>
      <c r="E39" s="75" t="s">
        <v>84</v>
      </c>
    </row>
    <row r="40" spans="1:5" ht="10.95" customHeight="1" x14ac:dyDescent="0.25">
      <c r="A40" s="73"/>
      <c r="B40" s="73" t="s">
        <v>85</v>
      </c>
      <c r="C40" s="73"/>
      <c r="D40" s="75" t="s">
        <v>86</v>
      </c>
      <c r="E40" s="75" t="s">
        <v>87</v>
      </c>
    </row>
    <row r="41" spans="1:5" ht="10.95" customHeight="1" x14ac:dyDescent="0.25">
      <c r="A41" s="73"/>
      <c r="B41" s="76"/>
      <c r="C41" s="77"/>
      <c r="D41" s="75" t="s">
        <v>88</v>
      </c>
      <c r="E41" s="75" t="s">
        <v>89</v>
      </c>
    </row>
    <row r="42" spans="1:5" ht="10.95" customHeight="1" x14ac:dyDescent="0.25">
      <c r="A42" s="73"/>
      <c r="B42" s="73" t="s">
        <v>90</v>
      </c>
      <c r="C42" s="77"/>
      <c r="D42" s="75" t="s">
        <v>91</v>
      </c>
      <c r="E42" s="75" t="s">
        <v>92</v>
      </c>
    </row>
    <row r="43" spans="1:5" ht="10.95" customHeight="1" x14ac:dyDescent="0.25">
      <c r="A43" s="73"/>
      <c r="B43" s="73" t="s">
        <v>93</v>
      </c>
      <c r="C43" s="77"/>
      <c r="D43" s="75" t="s">
        <v>94</v>
      </c>
      <c r="E43" s="75" t="s">
        <v>95</v>
      </c>
    </row>
    <row r="44" spans="1:5" ht="10.95" customHeight="1" x14ac:dyDescent="0.25">
      <c r="A44" s="77"/>
      <c r="B44" s="78"/>
      <c r="C44" s="77"/>
      <c r="D44" s="73"/>
      <c r="E44" s="75" t="s">
        <v>96</v>
      </c>
    </row>
    <row r="45" spans="1:5" ht="10.95" customHeight="1" x14ac:dyDescent="0.25">
      <c r="A45" s="77"/>
      <c r="B45" s="78"/>
      <c r="C45" s="77"/>
      <c r="D45" s="75" t="s">
        <v>97</v>
      </c>
      <c r="E45" s="75" t="s">
        <v>98</v>
      </c>
    </row>
    <row r="46" spans="1:5" ht="10.95" customHeight="1" x14ac:dyDescent="0.25">
      <c r="A46" s="77"/>
      <c r="B46" s="78"/>
      <c r="C46" s="77"/>
      <c r="D46" s="75" t="s">
        <v>99</v>
      </c>
      <c r="E46" s="75" t="s">
        <v>100</v>
      </c>
    </row>
    <row r="47" spans="1:5" ht="10.95" customHeight="1" x14ac:dyDescent="0.25">
      <c r="A47" s="77"/>
      <c r="B47" s="78"/>
      <c r="C47" s="77"/>
      <c r="D47" s="75" t="s">
        <v>101</v>
      </c>
      <c r="E47" s="75" t="s">
        <v>102</v>
      </c>
    </row>
    <row r="48" spans="1:5" ht="10.95" customHeight="1" x14ac:dyDescent="0.25">
      <c r="A48" s="77"/>
      <c r="B48" s="78"/>
      <c r="C48" s="77"/>
      <c r="D48" s="75" t="s">
        <v>103</v>
      </c>
      <c r="E48" s="75" t="s">
        <v>104</v>
      </c>
    </row>
    <row r="49" spans="1:5" ht="10.95" customHeight="1" x14ac:dyDescent="0.25">
      <c r="A49" s="77"/>
      <c r="B49" s="78"/>
      <c r="C49" s="77"/>
      <c r="D49" s="73"/>
      <c r="E49" s="75"/>
    </row>
    <row r="50" spans="1:5" ht="10.95" customHeight="1" x14ac:dyDescent="0.25">
      <c r="A50" s="77"/>
      <c r="B50" s="78"/>
      <c r="C50" s="77"/>
      <c r="D50" s="73"/>
      <c r="E50" s="75"/>
    </row>
    <row r="51" spans="1:5" ht="10.95" customHeight="1" x14ac:dyDescent="0.25">
      <c r="A51" s="73"/>
      <c r="B51" s="76" t="s">
        <v>105</v>
      </c>
      <c r="C51" s="77"/>
    </row>
    <row r="52" spans="1:5" ht="10.95" customHeight="1" x14ac:dyDescent="0.25">
      <c r="A52" s="73"/>
      <c r="B52" s="79" t="s">
        <v>142</v>
      </c>
      <c r="C52" s="77"/>
    </row>
    <row r="53" spans="1:5" ht="10.95" customHeight="1" x14ac:dyDescent="0.25">
      <c r="A53" s="73"/>
      <c r="B53" s="79"/>
      <c r="C53" s="77"/>
    </row>
    <row r="54" spans="1:5" ht="30" customHeight="1" x14ac:dyDescent="0.25">
      <c r="A54" s="73"/>
      <c r="B54" s="79"/>
      <c r="C54" s="77"/>
    </row>
    <row r="55" spans="1:5" ht="18" customHeight="1" x14ac:dyDescent="0.25">
      <c r="A55" s="66"/>
      <c r="B55" s="159" t="s">
        <v>106</v>
      </c>
      <c r="C55" s="159"/>
      <c r="D55" s="159"/>
    </row>
    <row r="56" spans="1:5" ht="18" customHeight="1" x14ac:dyDescent="0.25">
      <c r="A56" s="77"/>
      <c r="B56" s="159"/>
      <c r="C56" s="159"/>
      <c r="D56" s="159"/>
    </row>
    <row r="57" spans="1:5" ht="10.95" customHeight="1" x14ac:dyDescent="0.25">
      <c r="A57" s="77"/>
      <c r="B57" s="80" t="s">
        <v>107</v>
      </c>
      <c r="C57" s="77"/>
    </row>
    <row r="58" spans="1:5" ht="10.95" customHeight="1" x14ac:dyDescent="0.25">
      <c r="A58" s="77"/>
      <c r="C58" s="7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B18" sqref="B18"/>
    </sheetView>
  </sheetViews>
  <sheetFormatPr baseColWidth="10" defaultRowHeight="12" x14ac:dyDescent="0.25"/>
  <cols>
    <col min="1" max="1" width="2.6640625" style="83" customWidth="1"/>
    <col min="2" max="2" width="79.109375" style="82" customWidth="1"/>
    <col min="3" max="3" width="2.6640625" style="120" customWidth="1"/>
    <col min="4" max="4" width="2.44140625" style="82" customWidth="1"/>
    <col min="5" max="5" width="9.5546875" style="82" customWidth="1"/>
    <col min="6" max="16384" width="11.5546875" style="82"/>
  </cols>
  <sheetData>
    <row r="1" spans="1:7" ht="100.2" customHeight="1" x14ac:dyDescent="0.4">
      <c r="A1" s="160" t="s">
        <v>108</v>
      </c>
      <c r="B1" s="160"/>
      <c r="C1" s="81"/>
      <c r="E1" s="161" t="s">
        <v>109</v>
      </c>
    </row>
    <row r="2" spans="1:7" ht="20.399999999999999" customHeight="1" x14ac:dyDescent="0.2">
      <c r="C2" s="84" t="s">
        <v>110</v>
      </c>
      <c r="E2" s="162"/>
    </row>
    <row r="3" spans="1:7" x14ac:dyDescent="0.25">
      <c r="C3" s="85"/>
      <c r="E3" s="162"/>
    </row>
    <row r="4" spans="1:7" ht="23.4" x14ac:dyDescent="0.25">
      <c r="A4" s="86"/>
      <c r="B4" s="87" t="s">
        <v>111</v>
      </c>
      <c r="C4" s="88"/>
      <c r="E4" s="162"/>
    </row>
    <row r="5" spans="1:7" x14ac:dyDescent="0.25">
      <c r="C5" s="89"/>
      <c r="E5" s="162"/>
    </row>
    <row r="6" spans="1:7" x14ac:dyDescent="0.25">
      <c r="B6" s="90" t="s">
        <v>112</v>
      </c>
      <c r="C6" s="89"/>
      <c r="E6" s="162"/>
    </row>
    <row r="7" spans="1:7" ht="12.75" customHeight="1" x14ac:dyDescent="0.25">
      <c r="A7" s="91">
        <v>1</v>
      </c>
      <c r="B7" s="92" t="s">
        <v>120</v>
      </c>
      <c r="C7" s="93">
        <v>4</v>
      </c>
      <c r="E7" s="162"/>
    </row>
    <row r="8" spans="1:7" ht="13.2" x14ac:dyDescent="0.25">
      <c r="A8" s="94"/>
      <c r="B8" s="95"/>
      <c r="C8" s="96"/>
    </row>
    <row r="9" spans="1:7" x14ac:dyDescent="0.25">
      <c r="A9" s="91">
        <v>2</v>
      </c>
      <c r="B9" s="97" t="s">
        <v>121</v>
      </c>
      <c r="C9" s="93">
        <v>4</v>
      </c>
    </row>
    <row r="10" spans="1:7" x14ac:dyDescent="0.25">
      <c r="A10" s="91"/>
      <c r="B10" s="98"/>
      <c r="C10" s="96"/>
    </row>
    <row r="11" spans="1:7" x14ac:dyDescent="0.25">
      <c r="A11" s="91">
        <v>3</v>
      </c>
      <c r="B11" s="100" t="s">
        <v>135</v>
      </c>
      <c r="C11" s="96"/>
    </row>
    <row r="12" spans="1:7" x14ac:dyDescent="0.25">
      <c r="A12" s="91"/>
      <c r="B12" s="97" t="s">
        <v>143</v>
      </c>
      <c r="C12" s="144">
        <v>8</v>
      </c>
    </row>
    <row r="13" spans="1:7" x14ac:dyDescent="0.25">
      <c r="A13" s="91"/>
      <c r="B13" s="98"/>
      <c r="C13" s="96"/>
    </row>
    <row r="14" spans="1:7" x14ac:dyDescent="0.25">
      <c r="A14" s="91">
        <v>4</v>
      </c>
      <c r="B14" s="100" t="s">
        <v>136</v>
      </c>
      <c r="C14" s="96"/>
    </row>
    <row r="15" spans="1:7" x14ac:dyDescent="0.25">
      <c r="A15" s="91"/>
      <c r="B15" s="97" t="s">
        <v>144</v>
      </c>
      <c r="C15" s="144">
        <v>9</v>
      </c>
    </row>
    <row r="16" spans="1:7" x14ac:dyDescent="0.25">
      <c r="A16" s="102"/>
      <c r="B16" s="101" t="s">
        <v>137</v>
      </c>
      <c r="C16" s="103"/>
      <c r="D16" s="101"/>
      <c r="G16" s="104"/>
    </row>
    <row r="17" spans="1:5" x14ac:dyDescent="0.25">
      <c r="A17" s="105"/>
      <c r="B17" s="106" t="s">
        <v>113</v>
      </c>
      <c r="C17" s="107"/>
      <c r="D17" s="101"/>
    </row>
    <row r="18" spans="1:5" ht="13.2" x14ac:dyDescent="0.25">
      <c r="A18" s="91">
        <v>1</v>
      </c>
      <c r="B18" s="100" t="s">
        <v>145</v>
      </c>
      <c r="C18" s="56"/>
      <c r="D18" s="101"/>
    </row>
    <row r="19" spans="1:5" x14ac:dyDescent="0.25">
      <c r="A19" s="91"/>
      <c r="B19" s="97" t="s">
        <v>122</v>
      </c>
      <c r="C19" s="108">
        <v>5</v>
      </c>
      <c r="D19" s="101"/>
    </row>
    <row r="20" spans="1:5" x14ac:dyDescent="0.25">
      <c r="A20" s="109"/>
      <c r="B20" s="110"/>
      <c r="C20" s="108"/>
      <c r="D20" s="101"/>
    </row>
    <row r="21" spans="1:5" x14ac:dyDescent="0.25">
      <c r="A21" s="91">
        <v>2</v>
      </c>
      <c r="B21" s="97" t="s">
        <v>146</v>
      </c>
      <c r="C21" s="111">
        <v>6</v>
      </c>
      <c r="D21" s="101"/>
    </row>
    <row r="22" spans="1:5" x14ac:dyDescent="0.25">
      <c r="A22" s="112"/>
      <c r="B22" s="97"/>
      <c r="C22" s="96"/>
      <c r="D22" s="101"/>
    </row>
    <row r="23" spans="1:5" x14ac:dyDescent="0.25">
      <c r="A23" s="113">
        <v>3</v>
      </c>
      <c r="B23" s="100" t="s">
        <v>147</v>
      </c>
      <c r="C23" s="108"/>
      <c r="D23" s="101"/>
    </row>
    <row r="24" spans="1:5" x14ac:dyDescent="0.25">
      <c r="A24" s="113"/>
      <c r="B24" s="97" t="s">
        <v>123</v>
      </c>
      <c r="C24" s="114">
        <v>8</v>
      </c>
      <c r="D24" s="101"/>
    </row>
    <row r="25" spans="1:5" x14ac:dyDescent="0.25">
      <c r="A25" s="109"/>
      <c r="B25" s="110"/>
      <c r="C25" s="108"/>
      <c r="D25" s="101"/>
    </row>
    <row r="26" spans="1:5" x14ac:dyDescent="0.25">
      <c r="A26" s="113">
        <v>4</v>
      </c>
      <c r="B26" s="100" t="s">
        <v>148</v>
      </c>
      <c r="C26" s="115"/>
      <c r="D26" s="116"/>
      <c r="E26" s="117"/>
    </row>
    <row r="27" spans="1:5" ht="13.2" x14ac:dyDescent="0.25">
      <c r="A27" s="118"/>
      <c r="B27" s="97" t="s">
        <v>124</v>
      </c>
      <c r="C27" s="111">
        <v>10</v>
      </c>
      <c r="D27" s="101"/>
    </row>
    <row r="28" spans="1:5" x14ac:dyDescent="0.25">
      <c r="A28" s="109"/>
      <c r="B28" s="110"/>
      <c r="C28" s="108"/>
      <c r="D28" s="101"/>
    </row>
    <row r="29" spans="1:5" x14ac:dyDescent="0.25">
      <c r="A29" s="113">
        <v>5</v>
      </c>
      <c r="B29" s="97" t="s">
        <v>125</v>
      </c>
      <c r="C29" s="111">
        <v>10</v>
      </c>
      <c r="D29" s="116"/>
    </row>
    <row r="30" spans="1:5" x14ac:dyDescent="0.25">
      <c r="A30" s="112"/>
      <c r="B30" s="112"/>
      <c r="C30" s="115"/>
      <c r="D30" s="101"/>
    </row>
    <row r="31" spans="1:5" x14ac:dyDescent="0.25">
      <c r="A31" s="113">
        <v>6</v>
      </c>
      <c r="B31" s="97" t="s">
        <v>114</v>
      </c>
      <c r="C31" s="114">
        <v>11</v>
      </c>
      <c r="D31" s="101"/>
    </row>
    <row r="32" spans="1:5" x14ac:dyDescent="0.25">
      <c r="A32" s="109"/>
      <c r="B32" s="110"/>
      <c r="C32" s="108"/>
      <c r="D32" s="101"/>
    </row>
    <row r="33" spans="1:4" x14ac:dyDescent="0.25">
      <c r="A33" s="99"/>
      <c r="B33" s="95"/>
      <c r="C33" s="119"/>
      <c r="D33" s="101"/>
    </row>
  </sheetData>
  <mergeCells count="2">
    <mergeCell ref="A1:B1"/>
    <mergeCell ref="E1:E7"/>
  </mergeCells>
  <hyperlinks>
    <hyperlink ref="A7" location="'Grafiken1-2'!A1" display="'Grafiken1-2'!A1"/>
    <hyperlink ref="C7" location="'Grafiken1-2'!A1" display="'Grafiken1-2'!A1"/>
    <hyperlink ref="A9" location="'Grafiken1-2'!A35" display="'Grafiken1-2'!A35"/>
    <hyperlink ref="B9" location="'Grafiken1-2'!A35" display="Finanzvermögen im Land Brandenburg beim öffentlichen Bereich sowie Anteilsrechte am 31.12."/>
    <hyperlink ref="A23" location="'3'!A1" display="'3'!A1"/>
    <hyperlink ref="B23" location="'3'!A1" display="Finanzvermögen gegenüber dem nicht-öffentlichen Bereich am 31.12.2015 nach"/>
    <hyperlink ref="B24" location="'3'!A1" display="Arten und Körperschaftsgruppen"/>
    <hyperlink ref="A26" location="'4  5'!A1" display="'4  5'!A1"/>
    <hyperlink ref="B26" location="'4  5'!A1" display="Finanzvermögen gegenüber dem öffentlichen Bereich am 31.12.2015 nach"/>
    <hyperlink ref="B7" location="'Grafiken1-2'!A1" display="Finanzvermögen im Land Brandenburg beim nicht-öffentlichen Bereich am 31.12."/>
    <hyperlink ref="C9" location="'Grafiken1-2'!A35" display="'Grafiken1-2'!A35"/>
    <hyperlink ref="B18" location="'1'!A1" display="Finanzvermögen am jeweils 31.12. der Jahre 2011 bis 2015 nach Körperschaftsgruppen"/>
    <hyperlink ref="A18" location="'1'!A1" display="'1'!A1"/>
    <hyperlink ref="A21" location="'2'!A1" display="'2'!A1"/>
    <hyperlink ref="B21" location="'2'!A1" display="Finanzvermögen nach Arten und Körperschaftsgruppen am 31. Dezember 2015"/>
    <hyperlink ref="C21" location="'2'!A1" display="'2'!A1"/>
    <hyperlink ref="C24" location="'3'!A1" display="'3'!A1"/>
    <hyperlink ref="C27" location="'4  5'!A1" display="'4  5'!A1"/>
    <hyperlink ref="A29" location="'4  5'!A24" display="'4  5'!A24"/>
    <hyperlink ref="B29" location="'4  5'!A24" display="Finanzvermögen nach Körperschaftsgruppen - Vorjahresvergleich"/>
    <hyperlink ref="C29" location="'4  5'!A24" display="'4  5'!A24"/>
    <hyperlink ref="A31" location="'6'!A1" display="'6'!A1"/>
    <hyperlink ref="B31" location="'6'!A1" display="Finanzvermögen nach Bereichen und Arten - Vorjahresvergleich"/>
    <hyperlink ref="C31" location="'6'!A1" display="'6'!A1"/>
    <hyperlink ref="B4" r:id="rId1" display="https://www.statistik-berlin-brandenburg.de/publikationen/Metadaten/MD_71411_2015.pdf"/>
    <hyperlink ref="C19" location="'1'!A1" display="'1'!A1"/>
    <hyperlink ref="B19" location="'1'!A1" display="und Körperschaftsgruppen"/>
    <hyperlink ref="B27" location="'4  5'!A1" display="Arten und Körperschaftsgruppen "/>
    <hyperlink ref="A11" location="'3'!A29" display="'3'!A29"/>
    <hyperlink ref="B11" location="'3'!A29" display="Anteile der Vermögensarten beim nicht öffentlichen Bereich am Finanzvermögen"/>
    <hyperlink ref="C12" location="'3'!A29" display="'3'!A29"/>
    <hyperlink ref="B12" location="'3'!A29" display="im Land Berlin am 31.12.2015"/>
    <hyperlink ref="A14" location="'3'!F29" display="'3'!F29"/>
    <hyperlink ref="B14" location="'3'!F29" display="Anteile der Körperschaftsgruppen am Finanzvermögen beim nicht-öffentlichen Bereich"/>
    <hyperlink ref="C15" location="'3'!F29" display="'3'!F29"/>
    <hyperlink ref="B15" location="'3'!F29" display="des Landes Berlin am 31.12.2015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zoomScaleNormal="100" workbookViewId="0">
      <selection sqref="A1:H1"/>
    </sheetView>
  </sheetViews>
  <sheetFormatPr baseColWidth="10" defaultRowHeight="13.2" x14ac:dyDescent="0.25"/>
  <cols>
    <col min="1" max="21" width="11.5546875" style="124"/>
    <col min="22" max="22" width="11.44140625" style="142" customWidth="1"/>
    <col min="23" max="23" width="36.6640625" style="131" bestFit="1" customWidth="1"/>
    <col min="24" max="26" width="9.6640625" style="131" customWidth="1"/>
    <col min="27" max="32" width="9.109375" style="131" customWidth="1"/>
    <col min="33" max="33" width="8.44140625" style="131" customWidth="1"/>
    <col min="34" max="35" width="9" style="124" customWidth="1"/>
    <col min="36" max="16384" width="11.5546875" style="124"/>
  </cols>
  <sheetData>
    <row r="1" spans="1:35" s="123" customFormat="1" ht="12" customHeight="1" x14ac:dyDescent="0.25">
      <c r="A1" s="163" t="s">
        <v>126</v>
      </c>
      <c r="B1" s="163"/>
      <c r="C1" s="163"/>
      <c r="D1" s="163"/>
      <c r="E1" s="163"/>
      <c r="F1" s="163"/>
      <c r="G1" s="163"/>
      <c r="H1" s="163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121"/>
      <c r="W1" s="122" t="s">
        <v>115</v>
      </c>
      <c r="X1" s="153" t="s">
        <v>116</v>
      </c>
      <c r="Y1" s="153"/>
      <c r="Z1" s="153"/>
      <c r="AA1" s="153" t="s">
        <v>117</v>
      </c>
      <c r="AB1" s="153"/>
      <c r="AC1" s="153"/>
      <c r="AD1" s="154" t="s">
        <v>118</v>
      </c>
      <c r="AE1" s="153"/>
      <c r="AF1" s="153"/>
      <c r="AG1" s="154" t="s">
        <v>119</v>
      </c>
      <c r="AH1" s="153"/>
      <c r="AI1" s="155"/>
    </row>
    <row r="2" spans="1:35" ht="12" customHeight="1" x14ac:dyDescent="0.25">
      <c r="V2" s="125"/>
      <c r="W2" s="126"/>
      <c r="X2" s="127">
        <v>2014</v>
      </c>
      <c r="Y2" s="127">
        <v>2015</v>
      </c>
      <c r="Z2" s="127">
        <v>2016</v>
      </c>
      <c r="AA2" s="127">
        <v>2014</v>
      </c>
      <c r="AB2" s="127">
        <v>2015</v>
      </c>
      <c r="AC2" s="127">
        <v>2016</v>
      </c>
      <c r="AD2" s="127">
        <v>2014</v>
      </c>
      <c r="AE2" s="127">
        <v>2015</v>
      </c>
      <c r="AF2" s="127">
        <v>2016</v>
      </c>
      <c r="AG2" s="127">
        <v>2014</v>
      </c>
      <c r="AH2" s="127">
        <v>2015</v>
      </c>
      <c r="AI2" s="127">
        <v>2016</v>
      </c>
    </row>
    <row r="3" spans="1:35" ht="12" customHeight="1" x14ac:dyDescent="0.25">
      <c r="V3" s="128"/>
      <c r="W3" s="129" t="s">
        <v>20</v>
      </c>
      <c r="X3" s="130">
        <v>196571.48699999999</v>
      </c>
      <c r="Y3" s="130">
        <v>314286.20699999999</v>
      </c>
      <c r="Z3" s="130">
        <v>1085676.486</v>
      </c>
      <c r="AA3" s="130">
        <v>751397.41500000004</v>
      </c>
      <c r="AB3" s="130">
        <v>576633.09</v>
      </c>
      <c r="AC3" s="130">
        <v>578079.17000000004</v>
      </c>
      <c r="AD3" s="130">
        <v>14231.234</v>
      </c>
      <c r="AE3" s="130">
        <v>16136.755999999999</v>
      </c>
      <c r="AF3" s="130">
        <v>18033.499</v>
      </c>
      <c r="AG3" s="130">
        <v>6152564.0089999996</v>
      </c>
      <c r="AH3" s="130">
        <v>5063682.7439999999</v>
      </c>
      <c r="AI3" s="130">
        <v>4548310.8720000004</v>
      </c>
    </row>
    <row r="4" spans="1:35" ht="12" customHeight="1" x14ac:dyDescent="0.25">
      <c r="V4" s="128"/>
      <c r="W4" s="132" t="s">
        <v>24</v>
      </c>
      <c r="X4" s="130">
        <v>328.85</v>
      </c>
      <c r="Y4" s="130">
        <v>138.20400000000001</v>
      </c>
      <c r="Z4" s="130">
        <v>149.85900000000001</v>
      </c>
      <c r="AA4" s="130">
        <f>4365.562+357870.572</f>
        <v>362236.13399999996</v>
      </c>
      <c r="AB4" s="130">
        <f>43240.999+356948.937</f>
        <v>400189.93599999999</v>
      </c>
      <c r="AC4" s="130">
        <v>403006.38799999998</v>
      </c>
      <c r="AD4" s="130">
        <v>0</v>
      </c>
      <c r="AE4" s="130">
        <v>0</v>
      </c>
      <c r="AF4" s="130">
        <v>0</v>
      </c>
      <c r="AG4" s="130">
        <v>2141907.1770000001</v>
      </c>
      <c r="AH4" s="130">
        <v>2371654.284</v>
      </c>
      <c r="AI4" s="130">
        <v>4630613.3899999997</v>
      </c>
    </row>
    <row r="5" spans="1:35" ht="12" customHeight="1" x14ac:dyDescent="0.25">
      <c r="V5" s="128"/>
      <c r="W5" s="129" t="s">
        <v>30</v>
      </c>
      <c r="X5" s="130">
        <f>350103.93+4576784.377</f>
        <v>4926888.307</v>
      </c>
      <c r="Y5" s="130">
        <f>346344.911+4007241.618</f>
        <v>4353586.5290000001</v>
      </c>
      <c r="Z5" s="130">
        <v>3830372.1630000002</v>
      </c>
      <c r="AA5" s="130">
        <v>5637.6040000000003</v>
      </c>
      <c r="AB5" s="130">
        <v>6210.8990000000003</v>
      </c>
      <c r="AC5" s="130">
        <v>5861.5249999999996</v>
      </c>
      <c r="AD5" s="130">
        <v>0</v>
      </c>
      <c r="AE5" s="130">
        <v>0</v>
      </c>
      <c r="AF5" s="130">
        <v>0</v>
      </c>
      <c r="AG5" s="130">
        <v>0</v>
      </c>
      <c r="AH5" s="130">
        <v>0</v>
      </c>
      <c r="AI5" s="130">
        <v>0</v>
      </c>
    </row>
    <row r="6" spans="1:35" ht="12" customHeight="1" x14ac:dyDescent="0.25">
      <c r="V6" s="128"/>
      <c r="W6" s="129" t="s">
        <v>36</v>
      </c>
      <c r="X6" s="130">
        <v>3557146.9160000002</v>
      </c>
      <c r="Y6" s="130">
        <v>3702469.2859999998</v>
      </c>
      <c r="Z6" s="130">
        <v>3519260.534</v>
      </c>
      <c r="AA6" s="130">
        <v>63588.877999999997</v>
      </c>
      <c r="AB6" s="130">
        <v>72359.093999999997</v>
      </c>
      <c r="AC6" s="130">
        <v>72259.562999999995</v>
      </c>
      <c r="AD6" s="130">
        <v>3615.1990000000001</v>
      </c>
      <c r="AE6" s="130">
        <v>3759.0509999999999</v>
      </c>
      <c r="AF6" s="130">
        <v>4236.18</v>
      </c>
      <c r="AG6" s="130">
        <v>28288.932000000001</v>
      </c>
      <c r="AH6" s="130">
        <v>26655.347000000002</v>
      </c>
      <c r="AI6" s="130">
        <v>30049.741000000002</v>
      </c>
    </row>
    <row r="7" spans="1:35" ht="12" customHeight="1" x14ac:dyDescent="0.25">
      <c r="V7" s="128"/>
      <c r="W7" s="129" t="s">
        <v>48</v>
      </c>
      <c r="X7" s="130">
        <v>0</v>
      </c>
      <c r="Y7" s="130">
        <v>0</v>
      </c>
      <c r="Z7" s="130">
        <v>0</v>
      </c>
      <c r="AA7" s="130">
        <v>-14</v>
      </c>
      <c r="AB7" s="130">
        <v>0</v>
      </c>
      <c r="AC7" s="130">
        <v>0</v>
      </c>
      <c r="AD7" s="130">
        <v>0</v>
      </c>
      <c r="AE7" s="130">
        <v>0</v>
      </c>
      <c r="AF7" s="130">
        <v>0</v>
      </c>
      <c r="AG7" s="130">
        <v>0</v>
      </c>
      <c r="AH7" s="130">
        <v>0</v>
      </c>
      <c r="AI7" s="130">
        <v>0</v>
      </c>
    </row>
    <row r="8" spans="1:35" ht="12" customHeight="1" x14ac:dyDescent="0.25">
      <c r="V8" s="128"/>
      <c r="W8" s="129" t="s">
        <v>6</v>
      </c>
      <c r="X8" s="133">
        <f t="shared" ref="X8:Z8" si="0">SUM(X3:X7)</f>
        <v>8680935.5600000005</v>
      </c>
      <c r="Y8" s="133">
        <f t="shared" si="0"/>
        <v>8370480.2259999998</v>
      </c>
      <c r="Z8" s="133">
        <f t="shared" si="0"/>
        <v>8435459.0419999994</v>
      </c>
      <c r="AA8" s="133">
        <f t="shared" ref="AA8:AI8" si="1">SUM(AA3:AA7)</f>
        <v>1182846.0310000002</v>
      </c>
      <c r="AB8" s="133">
        <f t="shared" si="1"/>
        <v>1055393.0189999999</v>
      </c>
      <c r="AC8" s="133">
        <f t="shared" si="1"/>
        <v>1059206.6459999999</v>
      </c>
      <c r="AD8" s="133">
        <f t="shared" si="1"/>
        <v>17846.433000000001</v>
      </c>
      <c r="AE8" s="133">
        <f t="shared" si="1"/>
        <v>19895.807000000001</v>
      </c>
      <c r="AF8" s="133">
        <f t="shared" si="1"/>
        <v>22269.679</v>
      </c>
      <c r="AG8" s="133">
        <f t="shared" si="1"/>
        <v>8322760.1179999998</v>
      </c>
      <c r="AH8" s="133">
        <f t="shared" si="1"/>
        <v>7461992.375</v>
      </c>
      <c r="AI8" s="133">
        <f t="shared" si="1"/>
        <v>9208974.0030000005</v>
      </c>
    </row>
    <row r="9" spans="1:35" ht="12" customHeight="1" x14ac:dyDescent="0.25">
      <c r="V9" s="128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</row>
    <row r="10" spans="1:35" ht="12" customHeight="1" x14ac:dyDescent="0.25">
      <c r="V10" s="128"/>
      <c r="W10" s="129" t="s">
        <v>41</v>
      </c>
      <c r="X10" s="130">
        <v>6738.3010000000004</v>
      </c>
      <c r="Y10" s="130">
        <v>6738.3019999999997</v>
      </c>
      <c r="Z10" s="130">
        <v>203.86</v>
      </c>
      <c r="AA10" s="130">
        <v>310683.96000000002</v>
      </c>
      <c r="AB10" s="130">
        <v>332702.11099999998</v>
      </c>
      <c r="AC10" s="130">
        <v>376520.11800000002</v>
      </c>
      <c r="AD10" s="130">
        <v>0</v>
      </c>
      <c r="AE10" s="130">
        <v>0</v>
      </c>
      <c r="AF10" s="130">
        <v>0</v>
      </c>
      <c r="AG10" s="130">
        <v>0</v>
      </c>
      <c r="AH10" s="130">
        <v>0</v>
      </c>
      <c r="AI10" s="130">
        <v>0</v>
      </c>
    </row>
    <row r="11" spans="1:35" ht="12" customHeight="1" x14ac:dyDescent="0.25">
      <c r="V11" s="128"/>
      <c r="W11" s="129" t="s">
        <v>42</v>
      </c>
      <c r="X11" s="130">
        <f>88701.285+92848.7</f>
        <v>181549.98499999999</v>
      </c>
      <c r="Y11" s="130">
        <f>212272.091+203659.581</f>
        <v>415931.67200000002</v>
      </c>
      <c r="Z11" s="130">
        <v>509655.50599999999</v>
      </c>
      <c r="AA11" s="130">
        <f>800+430</f>
        <v>1230</v>
      </c>
      <c r="AB11" s="130">
        <v>857100.12899999996</v>
      </c>
      <c r="AC11" s="130">
        <v>2199971.6460000002</v>
      </c>
      <c r="AD11" s="130">
        <v>177.19800000000001</v>
      </c>
      <c r="AE11" s="130">
        <v>220.98099999999999</v>
      </c>
      <c r="AF11" s="130">
        <v>262.72699999999998</v>
      </c>
      <c r="AG11" s="130">
        <v>56106.406999999999</v>
      </c>
      <c r="AH11" s="130">
        <v>30511.478999999999</v>
      </c>
      <c r="AI11" s="130">
        <v>15038.119000000001</v>
      </c>
    </row>
    <row r="12" spans="1:35" ht="12" customHeight="1" x14ac:dyDescent="0.25">
      <c r="V12" s="128"/>
      <c r="W12" s="129" t="s">
        <v>6</v>
      </c>
      <c r="X12" s="135">
        <f t="shared" ref="X12:AI12" si="2">SUM(X10:X11)</f>
        <v>188288.28599999999</v>
      </c>
      <c r="Y12" s="135">
        <f t="shared" si="2"/>
        <v>422669.97400000005</v>
      </c>
      <c r="Z12" s="135">
        <f t="shared" si="2"/>
        <v>509859.36599999998</v>
      </c>
      <c r="AA12" s="135">
        <f t="shared" si="2"/>
        <v>311913.96000000002</v>
      </c>
      <c r="AB12" s="135">
        <f t="shared" si="2"/>
        <v>1189802.24</v>
      </c>
      <c r="AC12" s="135">
        <f t="shared" si="2"/>
        <v>2576491.7640000004</v>
      </c>
      <c r="AD12" s="135">
        <f t="shared" si="2"/>
        <v>177.19800000000001</v>
      </c>
      <c r="AE12" s="135">
        <f t="shared" si="2"/>
        <v>220.98099999999999</v>
      </c>
      <c r="AF12" s="135">
        <f t="shared" si="2"/>
        <v>262.72699999999998</v>
      </c>
      <c r="AG12" s="135">
        <f t="shared" si="2"/>
        <v>56106.406999999999</v>
      </c>
      <c r="AH12" s="135">
        <f t="shared" si="2"/>
        <v>30511.478999999999</v>
      </c>
      <c r="AI12" s="135">
        <f t="shared" si="2"/>
        <v>15038.119000000001</v>
      </c>
    </row>
    <row r="13" spans="1:35" ht="12" customHeight="1" x14ac:dyDescent="0.25">
      <c r="V13" s="128"/>
      <c r="X13" s="136"/>
      <c r="Y13" s="136"/>
      <c r="Z13" s="136"/>
      <c r="AA13" s="136"/>
      <c r="AB13" s="136"/>
      <c r="AC13" s="136"/>
      <c r="AD13" s="136"/>
      <c r="AE13" s="136"/>
      <c r="AF13" s="136"/>
    </row>
    <row r="14" spans="1:35" ht="12" customHeight="1" x14ac:dyDescent="0.25">
      <c r="V14" s="128"/>
      <c r="W14" s="129" t="s">
        <v>43</v>
      </c>
      <c r="X14" s="133">
        <v>4430583.2570000002</v>
      </c>
      <c r="Y14" s="133">
        <v>4456029.0209999997</v>
      </c>
      <c r="Z14" s="133">
        <v>4571784.0250000004</v>
      </c>
      <c r="AA14" s="133">
        <v>66959.298999999999</v>
      </c>
      <c r="AB14" s="133">
        <v>90071.471000000005</v>
      </c>
      <c r="AC14" s="133">
        <v>138513.443</v>
      </c>
      <c r="AD14" s="133">
        <v>0</v>
      </c>
      <c r="AE14" s="133">
        <v>0</v>
      </c>
      <c r="AF14" s="133">
        <v>0</v>
      </c>
      <c r="AG14" s="133">
        <v>209796.01699999999</v>
      </c>
      <c r="AH14" s="133">
        <v>236693.88399999999</v>
      </c>
      <c r="AI14" s="133">
        <v>199065.394</v>
      </c>
    </row>
    <row r="15" spans="1:35" ht="12" customHeight="1" x14ac:dyDescent="0.25">
      <c r="V15" s="128"/>
      <c r="W15" s="137"/>
      <c r="X15" s="138"/>
      <c r="Y15" s="138"/>
      <c r="Z15" s="138"/>
      <c r="AA15" s="138"/>
      <c r="AB15" s="138"/>
      <c r="AC15" s="138"/>
      <c r="AD15" s="138"/>
      <c r="AE15" s="138"/>
      <c r="AF15" s="138"/>
    </row>
    <row r="16" spans="1:35" ht="12" customHeight="1" x14ac:dyDescent="0.25">
      <c r="V16" s="128"/>
      <c r="W16" s="137"/>
      <c r="X16" s="138"/>
      <c r="Y16" s="138"/>
      <c r="Z16" s="138"/>
      <c r="AA16" s="138"/>
      <c r="AB16" s="138"/>
      <c r="AC16" s="138"/>
      <c r="AD16" s="138"/>
      <c r="AE16" s="138"/>
      <c r="AF16" s="138"/>
    </row>
    <row r="17" spans="22:32" ht="12" customHeight="1" x14ac:dyDescent="0.25">
      <c r="V17" s="128"/>
      <c r="W17" s="137"/>
      <c r="X17" s="138"/>
      <c r="Y17" s="138"/>
      <c r="Z17" s="138"/>
      <c r="AA17" s="138"/>
      <c r="AB17" s="138"/>
      <c r="AC17" s="138"/>
      <c r="AD17" s="138"/>
      <c r="AE17" s="138"/>
      <c r="AF17" s="138"/>
    </row>
    <row r="18" spans="22:32" ht="12" customHeight="1" x14ac:dyDescent="0.25">
      <c r="V18" s="128"/>
      <c r="W18" s="137"/>
      <c r="X18" s="138"/>
      <c r="Y18" s="138"/>
      <c r="Z18" s="138"/>
      <c r="AA18" s="138"/>
      <c r="AB18" s="138"/>
      <c r="AC18" s="138"/>
      <c r="AD18" s="138"/>
      <c r="AE18" s="138"/>
      <c r="AF18" s="138"/>
    </row>
    <row r="19" spans="22:32" ht="12" customHeight="1" x14ac:dyDescent="0.25">
      <c r="V19" s="128"/>
      <c r="W19" s="139"/>
      <c r="X19" s="139"/>
      <c r="Y19" s="139"/>
      <c r="Z19" s="139"/>
      <c r="AA19" s="139"/>
      <c r="AB19" s="139"/>
      <c r="AC19" s="139"/>
      <c r="AD19" s="138"/>
      <c r="AE19" s="138"/>
      <c r="AF19" s="138"/>
    </row>
    <row r="20" spans="22:32" ht="12" customHeight="1" x14ac:dyDescent="0.25">
      <c r="V20" s="128"/>
      <c r="W20" s="140"/>
      <c r="X20" s="140"/>
      <c r="Y20" s="140"/>
      <c r="Z20" s="140"/>
      <c r="AA20" s="140"/>
      <c r="AB20" s="140"/>
      <c r="AC20" s="140"/>
      <c r="AD20" s="138"/>
      <c r="AE20" s="138"/>
      <c r="AF20" s="138"/>
    </row>
    <row r="21" spans="22:32" ht="12" customHeight="1" x14ac:dyDescent="0.25">
      <c r="V21" s="128"/>
      <c r="W21" s="141"/>
      <c r="X21" s="140"/>
      <c r="Y21" s="140"/>
      <c r="Z21" s="140"/>
      <c r="AA21" s="140"/>
      <c r="AB21" s="140"/>
      <c r="AC21" s="140"/>
      <c r="AD21" s="138"/>
      <c r="AE21" s="138"/>
      <c r="AF21" s="138"/>
    </row>
    <row r="22" spans="22:32" ht="12" customHeight="1" x14ac:dyDescent="0.25">
      <c r="V22" s="128"/>
      <c r="W22" s="140"/>
      <c r="X22" s="140"/>
      <c r="Y22" s="140"/>
      <c r="Z22" s="140"/>
      <c r="AA22" s="140"/>
      <c r="AB22" s="140"/>
      <c r="AC22" s="140"/>
      <c r="AD22" s="138"/>
      <c r="AE22" s="138"/>
      <c r="AF22" s="138"/>
    </row>
    <row r="23" spans="22:32" ht="12" customHeight="1" x14ac:dyDescent="0.25">
      <c r="V23" s="128"/>
      <c r="W23" s="140"/>
      <c r="X23" s="140"/>
      <c r="Y23" s="140"/>
      <c r="Z23" s="140"/>
      <c r="AA23" s="140"/>
      <c r="AB23" s="140"/>
      <c r="AC23" s="140"/>
      <c r="AD23" s="138"/>
      <c r="AE23" s="138"/>
      <c r="AF23" s="138"/>
    </row>
    <row r="24" spans="22:32" ht="12" customHeight="1" x14ac:dyDescent="0.25">
      <c r="V24" s="128"/>
      <c r="W24" s="140"/>
      <c r="X24" s="140"/>
      <c r="Y24" s="140"/>
      <c r="Z24" s="140"/>
      <c r="AA24" s="140"/>
      <c r="AB24" s="140"/>
      <c r="AC24" s="140"/>
      <c r="AD24" s="138"/>
      <c r="AE24" s="138"/>
      <c r="AF24" s="138"/>
    </row>
    <row r="25" spans="22:32" ht="12" customHeight="1" x14ac:dyDescent="0.25">
      <c r="V25" s="128"/>
      <c r="W25" s="140"/>
      <c r="X25" s="140"/>
      <c r="Y25" s="140"/>
      <c r="Z25" s="140"/>
      <c r="AA25" s="140"/>
      <c r="AB25" s="140"/>
      <c r="AC25" s="140"/>
      <c r="AD25" s="138"/>
      <c r="AE25" s="138"/>
      <c r="AF25" s="138"/>
    </row>
    <row r="26" spans="22:32" ht="12" customHeight="1" x14ac:dyDescent="0.25">
      <c r="V26" s="128"/>
      <c r="W26" s="140"/>
      <c r="X26" s="140"/>
      <c r="Y26" s="140"/>
      <c r="Z26" s="140"/>
      <c r="AA26" s="140"/>
      <c r="AB26" s="140"/>
      <c r="AC26" s="140"/>
      <c r="AD26" s="138"/>
      <c r="AE26" s="138"/>
      <c r="AF26" s="138"/>
    </row>
    <row r="27" spans="22:32" ht="12" customHeight="1" x14ac:dyDescent="0.25">
      <c r="V27" s="128"/>
      <c r="W27" s="140"/>
      <c r="X27" s="140"/>
      <c r="Y27" s="140"/>
      <c r="Z27" s="140"/>
      <c r="AA27" s="140"/>
      <c r="AB27" s="140"/>
      <c r="AC27" s="140"/>
      <c r="AD27" s="138"/>
      <c r="AE27" s="138"/>
      <c r="AF27" s="138"/>
    </row>
    <row r="28" spans="22:32" ht="12" customHeight="1" x14ac:dyDescent="0.25">
      <c r="V28" s="128"/>
      <c r="W28" s="140"/>
      <c r="X28" s="140"/>
      <c r="Y28" s="140"/>
      <c r="Z28" s="140"/>
      <c r="AA28" s="140"/>
      <c r="AB28" s="140"/>
      <c r="AC28" s="140"/>
    </row>
    <row r="29" spans="22:32" ht="12" customHeight="1" x14ac:dyDescent="0.25">
      <c r="V29" s="128"/>
      <c r="W29" s="140"/>
      <c r="X29" s="140"/>
      <c r="Y29" s="140"/>
      <c r="Z29" s="140"/>
      <c r="AA29" s="140"/>
      <c r="AB29" s="140"/>
      <c r="AC29" s="140"/>
    </row>
    <row r="30" spans="22:32" ht="12" customHeight="1" x14ac:dyDescent="0.25">
      <c r="V30" s="128"/>
      <c r="W30" s="143"/>
      <c r="X30" s="140"/>
      <c r="Y30" s="140"/>
      <c r="Z30" s="140"/>
      <c r="AA30" s="140"/>
      <c r="AB30" s="140"/>
      <c r="AC30" s="140"/>
    </row>
    <row r="31" spans="22:32" ht="12" customHeight="1" x14ac:dyDescent="0.25">
      <c r="W31" s="143"/>
      <c r="X31" s="140"/>
      <c r="Y31" s="140"/>
      <c r="Z31" s="140"/>
      <c r="AA31" s="140"/>
      <c r="AB31" s="140"/>
      <c r="AC31" s="140"/>
    </row>
    <row r="32" spans="22:32" ht="12" customHeight="1" x14ac:dyDescent="0.25">
      <c r="W32" s="143"/>
      <c r="X32" s="140"/>
      <c r="Y32" s="140"/>
      <c r="Z32" s="140"/>
      <c r="AA32" s="140"/>
      <c r="AB32" s="140"/>
      <c r="AC32" s="140"/>
    </row>
    <row r="33" spans="1:29" ht="12" customHeight="1" x14ac:dyDescent="0.25">
      <c r="W33" s="143"/>
      <c r="X33" s="140"/>
      <c r="Y33" s="140"/>
      <c r="Z33" s="140"/>
      <c r="AA33" s="140"/>
      <c r="AB33" s="140"/>
      <c r="AC33" s="140"/>
    </row>
    <row r="34" spans="1:29" ht="12" customHeight="1" x14ac:dyDescent="0.25">
      <c r="W34" s="140"/>
      <c r="X34" s="140"/>
      <c r="Y34" s="140"/>
      <c r="Z34" s="140"/>
      <c r="AA34" s="140"/>
      <c r="AB34" s="140"/>
      <c r="AC34" s="140"/>
    </row>
    <row r="35" spans="1:29" ht="12" customHeight="1" x14ac:dyDescent="0.25">
      <c r="A35" s="163" t="s">
        <v>127</v>
      </c>
      <c r="B35" s="163"/>
      <c r="C35" s="163"/>
      <c r="D35" s="163"/>
      <c r="E35" s="163"/>
      <c r="F35" s="163"/>
      <c r="G35" s="163"/>
      <c r="H35" s="163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W35" s="140"/>
      <c r="X35" s="140"/>
      <c r="Y35" s="140"/>
      <c r="Z35" s="140"/>
      <c r="AA35" s="140"/>
      <c r="AB35" s="140"/>
      <c r="AC35" s="140"/>
    </row>
    <row r="36" spans="1:29" ht="12" customHeight="1" x14ac:dyDescent="0.25">
      <c r="W36" s="140"/>
      <c r="X36" s="140"/>
      <c r="Y36" s="140"/>
      <c r="Z36" s="140"/>
      <c r="AA36" s="140"/>
      <c r="AB36" s="140"/>
      <c r="AC36" s="140"/>
    </row>
    <row r="37" spans="1:29" ht="12" customHeight="1" x14ac:dyDescent="0.25">
      <c r="W37" s="140"/>
      <c r="X37" s="140"/>
      <c r="Y37" s="140"/>
      <c r="Z37" s="140"/>
      <c r="AA37" s="140"/>
      <c r="AB37" s="140"/>
      <c r="AC37" s="140"/>
    </row>
    <row r="38" spans="1:29" ht="12" customHeight="1" x14ac:dyDescent="0.25"/>
    <row r="39" spans="1:29" ht="12" customHeight="1" x14ac:dyDescent="0.25"/>
    <row r="40" spans="1:29" ht="12" customHeight="1" x14ac:dyDescent="0.25"/>
    <row r="41" spans="1:29" ht="12" customHeight="1" x14ac:dyDescent="0.25"/>
    <row r="42" spans="1:29" ht="12" customHeight="1" x14ac:dyDescent="0.25"/>
    <row r="43" spans="1:29" ht="12" customHeight="1" x14ac:dyDescent="0.25"/>
    <row r="44" spans="1:29" ht="12" customHeight="1" x14ac:dyDescent="0.25"/>
    <row r="45" spans="1:29" ht="12" customHeight="1" x14ac:dyDescent="0.25"/>
    <row r="46" spans="1:29" ht="12" customHeight="1" x14ac:dyDescent="0.25"/>
    <row r="47" spans="1:29" ht="12" customHeight="1" x14ac:dyDescent="0.25"/>
    <row r="48" spans="1:2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</sheetData>
  <mergeCells count="2">
    <mergeCell ref="A35:H35"/>
    <mergeCell ref="A1:H1"/>
  </mergeCells>
  <hyperlinks>
    <hyperlink ref="A1:H1" location="Inhaltsverzeichnis!A7" display="1  Finanzvermögen im Land Berlin beim nicht-öffentlichen Bereich am 31.12."/>
    <hyperlink ref="A35:H35" location="Inhaltsverzeichnis!A9" display="2  Finanzvermögen im Land Berlin beim öffentlichen Bereich sowie Anteilsrechte am 31.12.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 x14ac:dyDescent="0.2"/>
  <cols>
    <col min="1" max="1" width="35.77734375" style="1" customWidth="1"/>
    <col min="2" max="2" width="11.33203125" style="1" customWidth="1"/>
    <col min="3" max="4" width="11" style="1" customWidth="1"/>
    <col min="5" max="6" width="10.6640625" style="1" customWidth="1"/>
    <col min="7" max="16384" width="11.5546875" style="1"/>
  </cols>
  <sheetData>
    <row r="1" spans="1:6" ht="13.95" customHeight="1" x14ac:dyDescent="0.25">
      <c r="A1" s="164" t="s">
        <v>155</v>
      </c>
      <c r="B1" s="164"/>
      <c r="C1" s="164"/>
      <c r="D1" s="164"/>
      <c r="E1" s="164"/>
      <c r="F1" s="164"/>
    </row>
    <row r="2" spans="1:6" s="2" customFormat="1" ht="12" customHeight="1" x14ac:dyDescent="0.2">
      <c r="A2" s="168"/>
      <c r="B2" s="168"/>
      <c r="C2" s="168"/>
      <c r="D2" s="168"/>
      <c r="E2" s="168"/>
    </row>
    <row r="3" spans="1:6" ht="36" customHeight="1" x14ac:dyDescent="0.2">
      <c r="A3" s="169" t="s">
        <v>14</v>
      </c>
      <c r="B3" s="3">
        <v>2012</v>
      </c>
      <c r="C3" s="3">
        <v>2013</v>
      </c>
      <c r="D3" s="152">
        <v>2014</v>
      </c>
      <c r="E3" s="152">
        <v>2015</v>
      </c>
      <c r="F3" s="151">
        <v>2016</v>
      </c>
    </row>
    <row r="4" spans="1:6" ht="12" customHeight="1" x14ac:dyDescent="0.2">
      <c r="A4" s="170"/>
      <c r="B4" s="166" t="s">
        <v>0</v>
      </c>
      <c r="C4" s="167"/>
      <c r="D4" s="167"/>
      <c r="E4" s="167"/>
      <c r="F4" s="167"/>
    </row>
    <row r="5" spans="1:6" ht="12" customHeight="1" x14ac:dyDescent="0.2">
      <c r="A5" s="5"/>
      <c r="B5" s="7"/>
      <c r="C5" s="7"/>
      <c r="D5" s="7"/>
      <c r="E5" s="7"/>
    </row>
    <row r="6" spans="1:6" ht="12" customHeight="1" x14ac:dyDescent="0.2">
      <c r="A6" s="6"/>
      <c r="B6" s="165" t="s">
        <v>1</v>
      </c>
      <c r="C6" s="165"/>
      <c r="D6" s="165"/>
      <c r="E6" s="165"/>
      <c r="F6" s="165"/>
    </row>
    <row r="7" spans="1:6" ht="12" customHeight="1" x14ac:dyDescent="0.2">
      <c r="A7" s="23" t="s">
        <v>20</v>
      </c>
      <c r="B7" s="8">
        <v>6488668.6129999999</v>
      </c>
      <c r="C7" s="8">
        <v>7135274.841</v>
      </c>
      <c r="D7" s="8">
        <v>7114764.1449999996</v>
      </c>
      <c r="E7" s="8">
        <v>5970738.7970000003</v>
      </c>
      <c r="F7" s="8">
        <v>6230100.0269999998</v>
      </c>
    </row>
    <row r="8" spans="1:6" ht="12" customHeight="1" x14ac:dyDescent="0.2">
      <c r="A8" s="24" t="s">
        <v>21</v>
      </c>
      <c r="B8" s="8">
        <v>8094.9539999999997</v>
      </c>
      <c r="C8" s="8">
        <v>8570.8169999999991</v>
      </c>
      <c r="D8" s="8">
        <v>8038.0020000000004</v>
      </c>
      <c r="E8" s="8">
        <v>9421.0020000000004</v>
      </c>
      <c r="F8" s="8">
        <v>10140.231</v>
      </c>
    </row>
    <row r="9" spans="1:6" ht="12" customHeight="1" x14ac:dyDescent="0.2">
      <c r="A9" s="24" t="s">
        <v>22</v>
      </c>
      <c r="B9" s="8">
        <v>2958660.6310000001</v>
      </c>
      <c r="C9" s="8">
        <v>3232616.986</v>
      </c>
      <c r="D9" s="8">
        <v>3813042.4819999998</v>
      </c>
      <c r="E9" s="8">
        <v>2810584.8319999999</v>
      </c>
      <c r="F9" s="8">
        <v>1244939.264</v>
      </c>
    </row>
    <row r="10" spans="1:6" ht="12" customHeight="1" x14ac:dyDescent="0.2">
      <c r="A10" s="24" t="s">
        <v>23</v>
      </c>
      <c r="B10" s="8">
        <v>3521913.0279999999</v>
      </c>
      <c r="C10" s="8">
        <v>3894087.0380000002</v>
      </c>
      <c r="D10" s="8">
        <v>3293683.6609999998</v>
      </c>
      <c r="E10" s="8">
        <v>3150732.963</v>
      </c>
      <c r="F10" s="8">
        <v>4975020.5319999997</v>
      </c>
    </row>
    <row r="11" spans="1:6" ht="12" customHeight="1" x14ac:dyDescent="0.2">
      <c r="A11" s="25" t="s">
        <v>24</v>
      </c>
      <c r="B11" s="8">
        <v>1824103.399</v>
      </c>
      <c r="C11" s="8">
        <v>2130166.2179999999</v>
      </c>
      <c r="D11" s="8">
        <v>2504472.1609999998</v>
      </c>
      <c r="E11" s="8">
        <v>2771982.4240000001</v>
      </c>
      <c r="F11" s="8">
        <v>5033769.6370000001</v>
      </c>
    </row>
    <row r="12" spans="1:6" ht="12" customHeight="1" x14ac:dyDescent="0.2">
      <c r="A12" s="24" t="s">
        <v>25</v>
      </c>
      <c r="B12" s="8">
        <v>27211.525000000001</v>
      </c>
      <c r="C12" s="8">
        <v>6059.5619999999999</v>
      </c>
      <c r="D12" s="8">
        <v>4365.5619999999999</v>
      </c>
      <c r="E12" s="8">
        <v>43240.999000000003</v>
      </c>
      <c r="F12" s="8">
        <v>338368.47700000001</v>
      </c>
    </row>
    <row r="13" spans="1:6" ht="12" customHeight="1" x14ac:dyDescent="0.2">
      <c r="A13" s="26" t="s">
        <v>26</v>
      </c>
      <c r="B13" s="8">
        <v>21353.040000000001</v>
      </c>
      <c r="C13" s="8">
        <v>6059.5619999999999</v>
      </c>
      <c r="D13" s="8">
        <v>4365.5619999999999</v>
      </c>
      <c r="E13" s="8">
        <v>43240.999000000003</v>
      </c>
      <c r="F13" s="8">
        <v>9841.5630000000001</v>
      </c>
    </row>
    <row r="14" spans="1:6" ht="12" customHeight="1" x14ac:dyDescent="0.2">
      <c r="A14" s="26" t="s">
        <v>27</v>
      </c>
      <c r="B14" s="8" t="s">
        <v>9</v>
      </c>
      <c r="C14" s="8" t="s">
        <v>9</v>
      </c>
      <c r="D14" s="8" t="s">
        <v>9</v>
      </c>
      <c r="E14" s="8" t="s">
        <v>9</v>
      </c>
      <c r="F14" s="8">
        <v>3179.5749999999998</v>
      </c>
    </row>
    <row r="15" spans="1:6" x14ac:dyDescent="0.2">
      <c r="A15" s="26" t="s">
        <v>28</v>
      </c>
      <c r="B15" s="8">
        <v>5858.4849999999997</v>
      </c>
      <c r="C15" s="8" t="s">
        <v>9</v>
      </c>
      <c r="D15" s="8" t="s">
        <v>9</v>
      </c>
      <c r="E15" s="8" t="s">
        <v>9</v>
      </c>
      <c r="F15" s="8">
        <v>325347.33899999998</v>
      </c>
    </row>
    <row r="16" spans="1:6" ht="20.399999999999999" customHeight="1" x14ac:dyDescent="0.2">
      <c r="A16" s="55" t="s">
        <v>29</v>
      </c>
      <c r="B16" s="8">
        <v>1796891.8740000001</v>
      </c>
      <c r="C16" s="8">
        <v>2124106.656</v>
      </c>
      <c r="D16" s="8">
        <v>2500106.5989999999</v>
      </c>
      <c r="E16" s="8">
        <v>2728741.4249999998</v>
      </c>
      <c r="F16" s="8">
        <v>4695401.16</v>
      </c>
    </row>
    <row r="17" spans="1:6" ht="12" customHeight="1" x14ac:dyDescent="0.2">
      <c r="A17" s="26" t="s">
        <v>26</v>
      </c>
      <c r="B17" s="8">
        <v>75507.172999999995</v>
      </c>
      <c r="C17" s="8">
        <v>134603.70499999999</v>
      </c>
      <c r="D17" s="8">
        <v>168064.73300000001</v>
      </c>
      <c r="E17" s="8">
        <v>36892.413</v>
      </c>
      <c r="F17" s="8">
        <v>73674.763999999996</v>
      </c>
    </row>
    <row r="18" spans="1:6" ht="12" customHeight="1" x14ac:dyDescent="0.2">
      <c r="A18" s="26" t="s">
        <v>27</v>
      </c>
      <c r="B18" s="8">
        <v>1532049.3370000001</v>
      </c>
      <c r="C18" s="8">
        <v>1805297.19</v>
      </c>
      <c r="D18" s="8">
        <v>2081869.798</v>
      </c>
      <c r="E18" s="8">
        <v>2360568.9939999999</v>
      </c>
      <c r="F18" s="8">
        <v>4614471.5860000001</v>
      </c>
    </row>
    <row r="19" spans="1:6" ht="12" customHeight="1" x14ac:dyDescent="0.2">
      <c r="A19" s="26" t="s">
        <v>28</v>
      </c>
      <c r="B19" s="8">
        <v>189335.364</v>
      </c>
      <c r="C19" s="8">
        <v>184205.761</v>
      </c>
      <c r="D19" s="8">
        <v>250172.068</v>
      </c>
      <c r="E19" s="8">
        <v>331280.01799999998</v>
      </c>
      <c r="F19" s="8">
        <v>7254.81</v>
      </c>
    </row>
    <row r="20" spans="1:6" s="2" customFormat="1" ht="12" customHeight="1" x14ac:dyDescent="0.2">
      <c r="A20" s="10" t="s">
        <v>30</v>
      </c>
      <c r="B20" s="8">
        <v>5680601.1310000001</v>
      </c>
      <c r="C20" s="8">
        <v>5128554.7970000003</v>
      </c>
      <c r="D20" s="8">
        <v>4932525.9110000003</v>
      </c>
      <c r="E20" s="8">
        <v>4359797.4280000003</v>
      </c>
      <c r="F20" s="8">
        <v>3836233.6880000001</v>
      </c>
    </row>
    <row r="21" spans="1:6" x14ac:dyDescent="0.2">
      <c r="A21" s="24" t="s">
        <v>31</v>
      </c>
      <c r="B21" s="8">
        <v>405320.99900000001</v>
      </c>
      <c r="C21" s="8">
        <v>174825.32500000001</v>
      </c>
      <c r="D21" s="8">
        <v>350103.93</v>
      </c>
      <c r="E21" s="8">
        <v>346344.91100000002</v>
      </c>
      <c r="F21" s="8">
        <v>214606.11499999999</v>
      </c>
    </row>
    <row r="22" spans="1:6" x14ac:dyDescent="0.2">
      <c r="A22" s="26" t="s">
        <v>32</v>
      </c>
      <c r="B22" s="8">
        <v>222000</v>
      </c>
      <c r="C22" s="8" t="s">
        <v>9</v>
      </c>
      <c r="D22" s="8">
        <v>142000</v>
      </c>
      <c r="E22" s="8">
        <v>142000</v>
      </c>
      <c r="F22" s="8" t="s">
        <v>9</v>
      </c>
    </row>
    <row r="23" spans="1:6" x14ac:dyDescent="0.2">
      <c r="A23" s="27" t="s">
        <v>33</v>
      </c>
      <c r="B23" s="8">
        <v>183320.99900000001</v>
      </c>
      <c r="C23" s="8">
        <v>174825.32500000001</v>
      </c>
      <c r="D23" s="8">
        <v>208103.93</v>
      </c>
      <c r="E23" s="8">
        <v>204344.91099999999</v>
      </c>
      <c r="F23" s="8">
        <v>214606.11499999999</v>
      </c>
    </row>
    <row r="24" spans="1:6" x14ac:dyDescent="0.2">
      <c r="A24" s="27" t="s">
        <v>34</v>
      </c>
      <c r="B24" s="8" t="s">
        <v>9</v>
      </c>
      <c r="C24" s="8" t="s">
        <v>9</v>
      </c>
      <c r="D24" s="8" t="s">
        <v>9</v>
      </c>
      <c r="E24" s="8" t="s">
        <v>9</v>
      </c>
      <c r="F24" s="8" t="s">
        <v>9</v>
      </c>
    </row>
    <row r="25" spans="1:6" ht="20.399999999999999" x14ac:dyDescent="0.2">
      <c r="A25" s="36" t="s">
        <v>35</v>
      </c>
      <c r="B25" s="8">
        <v>5275280.1320000002</v>
      </c>
      <c r="C25" s="8">
        <v>4953729.4720000001</v>
      </c>
      <c r="D25" s="8">
        <v>4582421.9809999997</v>
      </c>
      <c r="E25" s="8">
        <v>4013452.517</v>
      </c>
      <c r="F25" s="8">
        <v>3621627.5729999999</v>
      </c>
    </row>
    <row r="26" spans="1:6" x14ac:dyDescent="0.2">
      <c r="A26" s="27" t="s">
        <v>32</v>
      </c>
      <c r="B26" s="8">
        <v>5061391.4079999998</v>
      </c>
      <c r="C26" s="8">
        <v>4741853.9129999997</v>
      </c>
      <c r="D26" s="8">
        <v>4292141.8269999996</v>
      </c>
      <c r="E26" s="8">
        <v>3932498.7740000002</v>
      </c>
      <c r="F26" s="8">
        <v>3535119.2409999999</v>
      </c>
    </row>
    <row r="27" spans="1:6" x14ac:dyDescent="0.2">
      <c r="A27" s="27" t="s">
        <v>33</v>
      </c>
      <c r="B27" s="8">
        <v>213888.72399999999</v>
      </c>
      <c r="C27" s="8">
        <v>211875.55900000001</v>
      </c>
      <c r="D27" s="8">
        <v>290280.15399999998</v>
      </c>
      <c r="E27" s="8">
        <v>80953.743000000002</v>
      </c>
      <c r="F27" s="8">
        <v>86508.331999999995</v>
      </c>
    </row>
    <row r="28" spans="1:6" x14ac:dyDescent="0.2">
      <c r="A28" s="27" t="s">
        <v>34</v>
      </c>
      <c r="B28" s="8" t="s">
        <v>9</v>
      </c>
      <c r="C28" s="8" t="s">
        <v>9</v>
      </c>
      <c r="D28" s="8" t="s">
        <v>9</v>
      </c>
      <c r="E28" s="8" t="s">
        <v>9</v>
      </c>
      <c r="F28" s="8" t="s">
        <v>9</v>
      </c>
    </row>
    <row r="29" spans="1:6" x14ac:dyDescent="0.2">
      <c r="A29" s="10" t="s">
        <v>36</v>
      </c>
      <c r="B29" s="8">
        <v>1025502.53</v>
      </c>
      <c r="C29" s="8">
        <v>4149798.9</v>
      </c>
      <c r="D29" s="8">
        <v>3652639.9249999998</v>
      </c>
      <c r="E29" s="8">
        <v>3805242.7779999999</v>
      </c>
      <c r="F29" s="8">
        <v>3625806.0180000002</v>
      </c>
    </row>
    <row r="30" spans="1:6" ht="20.399999999999999" x14ac:dyDescent="0.2">
      <c r="A30" s="55" t="s">
        <v>37</v>
      </c>
      <c r="B30" s="8">
        <v>130523.673</v>
      </c>
      <c r="C30" s="8">
        <v>132211.07999999999</v>
      </c>
      <c r="D30" s="8">
        <v>135112.92199999999</v>
      </c>
      <c r="E30" s="8">
        <v>127833.25</v>
      </c>
      <c r="F30" s="8">
        <v>133763.647</v>
      </c>
    </row>
    <row r="31" spans="1:6" x14ac:dyDescent="0.2">
      <c r="A31" s="28" t="s">
        <v>38</v>
      </c>
      <c r="B31" s="8">
        <v>574846.97100000002</v>
      </c>
      <c r="C31" s="8">
        <v>3683688.9169999999</v>
      </c>
      <c r="D31" s="8">
        <v>3186286.0249999999</v>
      </c>
      <c r="E31" s="8">
        <v>3132488.1949999998</v>
      </c>
      <c r="F31" s="8">
        <v>3072270.0529999998</v>
      </c>
    </row>
    <row r="32" spans="1:6" x14ac:dyDescent="0.2">
      <c r="A32" s="28" t="s">
        <v>39</v>
      </c>
      <c r="B32" s="8">
        <v>144219.12100000001</v>
      </c>
      <c r="C32" s="8">
        <v>157426.03700000001</v>
      </c>
      <c r="D32" s="8">
        <v>161912.66399999999</v>
      </c>
      <c r="E32" s="8">
        <v>368722.89399999997</v>
      </c>
      <c r="F32" s="8">
        <v>311639.63799999998</v>
      </c>
    </row>
    <row r="33" spans="1:6" x14ac:dyDescent="0.2">
      <c r="A33" s="28" t="s">
        <v>40</v>
      </c>
      <c r="B33" s="8">
        <v>175912.76500000001</v>
      </c>
      <c r="C33" s="8">
        <v>176472.86600000001</v>
      </c>
      <c r="D33" s="8">
        <v>169328.31400000001</v>
      </c>
      <c r="E33" s="8">
        <v>176198.43900000001</v>
      </c>
      <c r="F33" s="8">
        <v>108132.68</v>
      </c>
    </row>
    <row r="34" spans="1:6" x14ac:dyDescent="0.2">
      <c r="A34" s="30" t="s">
        <v>6</v>
      </c>
      <c r="B34" s="9">
        <v>15018875.673</v>
      </c>
      <c r="C34" s="9">
        <v>18543794.756000001</v>
      </c>
      <c r="D34" s="9">
        <v>18204402.142000001</v>
      </c>
      <c r="E34" s="9">
        <v>16907761.427000001</v>
      </c>
      <c r="F34" s="9">
        <v>18725909.370000001</v>
      </c>
    </row>
    <row r="35" spans="1:6" x14ac:dyDescent="0.2">
      <c r="A35" s="30"/>
      <c r="B35" s="8"/>
      <c r="C35" s="8"/>
      <c r="D35" s="8"/>
      <c r="E35" s="8"/>
    </row>
    <row r="36" spans="1:6" x14ac:dyDescent="0.2">
      <c r="A36" s="32"/>
      <c r="B36" s="165" t="s">
        <v>8</v>
      </c>
      <c r="C36" s="165"/>
      <c r="D36" s="165"/>
      <c r="E36" s="165"/>
      <c r="F36" s="165"/>
    </row>
    <row r="37" spans="1:6" x14ac:dyDescent="0.2">
      <c r="A37" s="10" t="s">
        <v>41</v>
      </c>
      <c r="B37" s="8">
        <v>291587.53899999999</v>
      </c>
      <c r="C37" s="8">
        <v>280132.24300000002</v>
      </c>
      <c r="D37" s="8">
        <v>317422.261</v>
      </c>
      <c r="E37" s="8">
        <v>339440.413</v>
      </c>
      <c r="F37" s="8">
        <v>376723.978</v>
      </c>
    </row>
    <row r="38" spans="1:6" s="2" customFormat="1" x14ac:dyDescent="0.2">
      <c r="A38" s="28" t="s">
        <v>25</v>
      </c>
      <c r="B38" s="8">
        <v>3345.5610000000001</v>
      </c>
      <c r="C38" s="8">
        <v>2444.3809999999999</v>
      </c>
      <c r="D38" s="8">
        <v>2444.3809999999999</v>
      </c>
      <c r="E38" s="8">
        <v>2293.1869999999999</v>
      </c>
      <c r="F38" s="8">
        <v>371713.37900000002</v>
      </c>
    </row>
    <row r="39" spans="1:6" ht="20.399999999999999" x14ac:dyDescent="0.2">
      <c r="A39" s="36" t="s">
        <v>29</v>
      </c>
      <c r="B39" s="8">
        <v>288241.978</v>
      </c>
      <c r="C39" s="8">
        <v>277687.86200000002</v>
      </c>
      <c r="D39" s="8">
        <v>314977.88</v>
      </c>
      <c r="E39" s="8">
        <v>337147.22600000002</v>
      </c>
      <c r="F39" s="8">
        <v>5010.5990000000002</v>
      </c>
    </row>
    <row r="40" spans="1:6" x14ac:dyDescent="0.2">
      <c r="A40" s="10" t="s">
        <v>42</v>
      </c>
      <c r="B40" s="8">
        <v>1600538.223</v>
      </c>
      <c r="C40" s="8">
        <v>229578.94099999999</v>
      </c>
      <c r="D40" s="8">
        <v>239063.59</v>
      </c>
      <c r="E40" s="8">
        <v>1303764.2609999999</v>
      </c>
      <c r="F40" s="8">
        <v>2724927.9980000001</v>
      </c>
    </row>
    <row r="41" spans="1:6" x14ac:dyDescent="0.2">
      <c r="A41" s="28" t="s">
        <v>31</v>
      </c>
      <c r="B41" s="8">
        <v>31164.546999999999</v>
      </c>
      <c r="C41" s="8">
        <v>15764.321</v>
      </c>
      <c r="D41" s="8">
        <v>89501.285000000003</v>
      </c>
      <c r="E41" s="8">
        <v>1069372.22</v>
      </c>
      <c r="F41" s="8">
        <v>2528860.0809999998</v>
      </c>
    </row>
    <row r="42" spans="1:6" ht="20.399999999999999" x14ac:dyDescent="0.2">
      <c r="A42" s="36" t="s">
        <v>35</v>
      </c>
      <c r="B42" s="8">
        <v>1569373.676</v>
      </c>
      <c r="C42" s="8">
        <v>213814.62</v>
      </c>
      <c r="D42" s="8">
        <v>149562.30499999999</v>
      </c>
      <c r="E42" s="8">
        <v>234392.041</v>
      </c>
      <c r="F42" s="8">
        <v>196067.91699999999</v>
      </c>
    </row>
    <row r="43" spans="1:6" x14ac:dyDescent="0.2">
      <c r="A43" s="30" t="s">
        <v>6</v>
      </c>
      <c r="B43" s="9">
        <v>1892125.7620000001</v>
      </c>
      <c r="C43" s="9">
        <v>509711.18400000001</v>
      </c>
      <c r="D43" s="9">
        <v>556485.85100000002</v>
      </c>
      <c r="E43" s="9">
        <v>1643204.6740000001</v>
      </c>
      <c r="F43" s="9">
        <v>3101651.9759999998</v>
      </c>
    </row>
    <row r="44" spans="1:6" x14ac:dyDescent="0.2">
      <c r="A44" s="10" t="s">
        <v>10</v>
      </c>
    </row>
    <row r="45" spans="1:6" x14ac:dyDescent="0.2">
      <c r="A45" s="11" t="s">
        <v>11</v>
      </c>
    </row>
    <row r="46" spans="1:6" x14ac:dyDescent="0.2">
      <c r="A46" s="11" t="s">
        <v>12</v>
      </c>
    </row>
  </sheetData>
  <mergeCells count="6">
    <mergeCell ref="A1:F1"/>
    <mergeCell ref="B36:F36"/>
    <mergeCell ref="B4:F4"/>
    <mergeCell ref="A2:E2"/>
    <mergeCell ref="A3:A4"/>
    <mergeCell ref="B6:F6"/>
  </mergeCells>
  <hyperlinks>
    <hyperlink ref="A1:E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Berlin  &amp;G</oddFooter>
  </headerFooter>
  <colBreaks count="1" manualBreakCount="1">
    <brk id="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6"/>
  <sheetViews>
    <sheetView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baseColWidth="10" defaultRowHeight="10.199999999999999" x14ac:dyDescent="0.2"/>
  <cols>
    <col min="1" max="1" width="19.77734375" style="1" customWidth="1"/>
    <col min="2" max="2" width="3.6640625" style="1" customWidth="1"/>
    <col min="3" max="3" width="46.77734375" style="10" customWidth="1"/>
    <col min="4" max="10" width="10.44140625" style="1" customWidth="1"/>
    <col min="11" max="11" width="6.109375" style="1" customWidth="1"/>
    <col min="12" max="16384" width="11.5546875" style="1"/>
  </cols>
  <sheetData>
    <row r="1" spans="2:11" s="12" customFormat="1" ht="24" customHeight="1" x14ac:dyDescent="0.2">
      <c r="B1" s="174" t="s">
        <v>149</v>
      </c>
      <c r="C1" s="174"/>
      <c r="D1" s="174"/>
      <c r="E1" s="174"/>
      <c r="F1" s="54"/>
    </row>
    <row r="2" spans="2:11" ht="12" customHeight="1" x14ac:dyDescent="0.2">
      <c r="B2" s="181"/>
      <c r="C2" s="181"/>
      <c r="D2" s="181"/>
      <c r="E2" s="181"/>
    </row>
    <row r="3" spans="2:11" s="13" customFormat="1" ht="12" customHeight="1" x14ac:dyDescent="0.25">
      <c r="B3" s="169" t="s">
        <v>13</v>
      </c>
      <c r="C3" s="184" t="s">
        <v>14</v>
      </c>
      <c r="D3" s="173" t="s">
        <v>6</v>
      </c>
      <c r="E3" s="175" t="s">
        <v>15</v>
      </c>
      <c r="F3" s="177" t="s">
        <v>16</v>
      </c>
      <c r="G3" s="175"/>
      <c r="H3" s="172" t="s">
        <v>17</v>
      </c>
      <c r="I3" s="173" t="s">
        <v>16</v>
      </c>
      <c r="J3" s="173"/>
      <c r="K3" s="178" t="s">
        <v>13</v>
      </c>
    </row>
    <row r="4" spans="2:11" ht="36" customHeight="1" x14ac:dyDescent="0.2">
      <c r="B4" s="182"/>
      <c r="C4" s="185"/>
      <c r="D4" s="173"/>
      <c r="E4" s="175"/>
      <c r="F4" s="149" t="s">
        <v>18</v>
      </c>
      <c r="G4" s="15" t="s">
        <v>19</v>
      </c>
      <c r="H4" s="172"/>
      <c r="I4" s="14" t="s">
        <v>18</v>
      </c>
      <c r="J4" s="14" t="s">
        <v>19</v>
      </c>
      <c r="K4" s="179"/>
    </row>
    <row r="5" spans="2:11" ht="12" customHeight="1" x14ac:dyDescent="0.2">
      <c r="B5" s="183"/>
      <c r="C5" s="186"/>
      <c r="D5" s="175" t="s">
        <v>0</v>
      </c>
      <c r="E5" s="176"/>
      <c r="F5" s="176" t="s">
        <v>129</v>
      </c>
      <c r="G5" s="176"/>
      <c r="H5" s="176"/>
      <c r="I5" s="176"/>
      <c r="J5" s="177"/>
      <c r="K5" s="180"/>
    </row>
    <row r="6" spans="2:11" s="18" customFormat="1" ht="12" customHeight="1" x14ac:dyDescent="0.2">
      <c r="B6" s="7"/>
      <c r="C6" s="16"/>
      <c r="D6" s="4"/>
      <c r="E6" s="4"/>
      <c r="F6" s="4"/>
      <c r="G6" s="17"/>
      <c r="H6" s="17"/>
      <c r="I6" s="17"/>
      <c r="J6" s="17"/>
      <c r="K6" s="7"/>
    </row>
    <row r="7" spans="2:11" s="21" customFormat="1" ht="12" customHeight="1" x14ac:dyDescent="0.25">
      <c r="B7" s="19"/>
      <c r="C7" s="20"/>
      <c r="D7" s="165" t="s">
        <v>128</v>
      </c>
      <c r="E7" s="165"/>
      <c r="F7" s="165"/>
      <c r="G7" s="165"/>
      <c r="H7" s="165"/>
      <c r="I7" s="165"/>
      <c r="J7" s="165"/>
    </row>
    <row r="8" spans="2:11" s="18" customFormat="1" ht="12" customHeight="1" x14ac:dyDescent="0.2">
      <c r="B8" s="22">
        <v>1</v>
      </c>
      <c r="C8" s="23" t="s">
        <v>20</v>
      </c>
      <c r="D8" s="8">
        <v>6230100.0269999998</v>
      </c>
      <c r="E8" s="8">
        <v>1663755.656</v>
      </c>
      <c r="F8" s="8">
        <v>1085676.486</v>
      </c>
      <c r="G8" s="8">
        <v>578079.17000000004</v>
      </c>
      <c r="H8" s="8">
        <v>4566344.3710000003</v>
      </c>
      <c r="I8" s="8">
        <v>18033.499</v>
      </c>
      <c r="J8" s="8">
        <v>4548310.8720000004</v>
      </c>
      <c r="K8" s="22">
        <v>1</v>
      </c>
    </row>
    <row r="9" spans="2:11" ht="12" customHeight="1" x14ac:dyDescent="0.2">
      <c r="B9" s="22">
        <v>2</v>
      </c>
      <c r="C9" s="24" t="s">
        <v>21</v>
      </c>
      <c r="D9" s="8">
        <v>10140.231</v>
      </c>
      <c r="E9" s="8">
        <v>10139.361999999999</v>
      </c>
      <c r="F9" s="8">
        <v>8658.7739999999994</v>
      </c>
      <c r="G9" s="8">
        <v>1480.588</v>
      </c>
      <c r="H9" s="8">
        <v>0.86899999999999999</v>
      </c>
      <c r="I9" s="8">
        <v>0.14899999999999999</v>
      </c>
      <c r="J9" s="8">
        <v>0.72</v>
      </c>
      <c r="K9" s="22">
        <v>2</v>
      </c>
    </row>
    <row r="10" spans="2:11" ht="12" customHeight="1" x14ac:dyDescent="0.2">
      <c r="B10" s="22">
        <v>3</v>
      </c>
      <c r="C10" s="24" t="s">
        <v>22</v>
      </c>
      <c r="D10" s="8">
        <v>1244939.264</v>
      </c>
      <c r="E10" s="8">
        <v>586731.05000000005</v>
      </c>
      <c r="F10" s="8">
        <v>53517.286999999997</v>
      </c>
      <c r="G10" s="8">
        <v>533213.76300000004</v>
      </c>
      <c r="H10" s="8">
        <v>658208.21400000004</v>
      </c>
      <c r="I10" s="8">
        <v>12008.154</v>
      </c>
      <c r="J10" s="8">
        <v>646200.06000000006</v>
      </c>
      <c r="K10" s="22">
        <v>3</v>
      </c>
    </row>
    <row r="11" spans="2:11" ht="12" customHeight="1" x14ac:dyDescent="0.2">
      <c r="B11" s="22">
        <v>4</v>
      </c>
      <c r="C11" s="24" t="s">
        <v>23</v>
      </c>
      <c r="D11" s="8">
        <v>4975020.5319999997</v>
      </c>
      <c r="E11" s="8">
        <v>1066885.2439999999</v>
      </c>
      <c r="F11" s="8">
        <v>1023500.425</v>
      </c>
      <c r="G11" s="8">
        <v>43384.819000000003</v>
      </c>
      <c r="H11" s="8">
        <v>3908135.2880000002</v>
      </c>
      <c r="I11" s="8">
        <v>6025.1959999999999</v>
      </c>
      <c r="J11" s="8">
        <v>3902110.0920000002</v>
      </c>
      <c r="K11" s="22">
        <v>4</v>
      </c>
    </row>
    <row r="12" spans="2:11" ht="12" customHeight="1" x14ac:dyDescent="0.2">
      <c r="B12" s="22">
        <v>5</v>
      </c>
      <c r="C12" s="25" t="s">
        <v>24</v>
      </c>
      <c r="D12" s="8">
        <v>5033769.6370000001</v>
      </c>
      <c r="E12" s="8">
        <v>403156.24699999997</v>
      </c>
      <c r="F12" s="8">
        <v>149.85900000000001</v>
      </c>
      <c r="G12" s="8">
        <v>403006.38799999998</v>
      </c>
      <c r="H12" s="8">
        <v>4630613.3899999997</v>
      </c>
      <c r="I12" s="8" t="s">
        <v>9</v>
      </c>
      <c r="J12" s="8">
        <v>4630613.3899999997</v>
      </c>
      <c r="K12" s="22">
        <v>5</v>
      </c>
    </row>
    <row r="13" spans="2:11" ht="12" customHeight="1" x14ac:dyDescent="0.2">
      <c r="B13" s="22">
        <v>6</v>
      </c>
      <c r="C13" s="24" t="s">
        <v>25</v>
      </c>
      <c r="D13" s="8">
        <v>338368.47700000001</v>
      </c>
      <c r="E13" s="8">
        <v>338368.47700000001</v>
      </c>
      <c r="F13" s="8" t="s">
        <v>9</v>
      </c>
      <c r="G13" s="8">
        <v>338368.47700000001</v>
      </c>
      <c r="H13" s="8" t="s">
        <v>9</v>
      </c>
      <c r="I13" s="8" t="s">
        <v>9</v>
      </c>
      <c r="J13" s="8" t="s">
        <v>9</v>
      </c>
      <c r="K13" s="22">
        <v>6</v>
      </c>
    </row>
    <row r="14" spans="2:11" ht="12" customHeight="1" x14ac:dyDescent="0.2">
      <c r="B14" s="22">
        <v>7</v>
      </c>
      <c r="C14" s="26" t="s">
        <v>26</v>
      </c>
      <c r="D14" s="8">
        <v>9841.5630000000001</v>
      </c>
      <c r="E14" s="8">
        <v>9841.5630000000001</v>
      </c>
      <c r="F14" s="8" t="s">
        <v>9</v>
      </c>
      <c r="G14" s="8">
        <v>9841.5630000000001</v>
      </c>
      <c r="H14" s="8" t="s">
        <v>9</v>
      </c>
      <c r="I14" s="8" t="s">
        <v>9</v>
      </c>
      <c r="J14" s="8" t="s">
        <v>9</v>
      </c>
      <c r="K14" s="22">
        <v>7</v>
      </c>
    </row>
    <row r="15" spans="2:11" ht="12" customHeight="1" x14ac:dyDescent="0.2">
      <c r="B15" s="22">
        <v>8</v>
      </c>
      <c r="C15" s="26" t="s">
        <v>27</v>
      </c>
      <c r="D15" s="8">
        <v>3179.5749999999998</v>
      </c>
      <c r="E15" s="8">
        <v>3179.5749999999998</v>
      </c>
      <c r="F15" s="8" t="s">
        <v>9</v>
      </c>
      <c r="G15" s="8">
        <v>3179.5749999999998</v>
      </c>
      <c r="H15" s="8" t="s">
        <v>9</v>
      </c>
      <c r="I15" s="8" t="s">
        <v>9</v>
      </c>
      <c r="J15" s="8" t="s">
        <v>9</v>
      </c>
      <c r="K15" s="22">
        <v>8</v>
      </c>
    </row>
    <row r="16" spans="2:11" ht="12" customHeight="1" x14ac:dyDescent="0.2">
      <c r="B16" s="22">
        <v>9</v>
      </c>
      <c r="C16" s="26" t="s">
        <v>28</v>
      </c>
      <c r="D16" s="8">
        <v>325347.33899999998</v>
      </c>
      <c r="E16" s="8">
        <v>325347.33899999998</v>
      </c>
      <c r="F16" s="8" t="s">
        <v>9</v>
      </c>
      <c r="G16" s="8">
        <v>325347.33899999998</v>
      </c>
      <c r="H16" s="8" t="s">
        <v>9</v>
      </c>
      <c r="I16" s="8" t="s">
        <v>9</v>
      </c>
      <c r="J16" s="8" t="s">
        <v>9</v>
      </c>
      <c r="K16" s="22">
        <v>9</v>
      </c>
    </row>
    <row r="17" spans="2:11" ht="12" customHeight="1" x14ac:dyDescent="0.2">
      <c r="B17" s="22">
        <v>10</v>
      </c>
      <c r="C17" s="24" t="s">
        <v>29</v>
      </c>
      <c r="D17" s="8">
        <v>4695401.16</v>
      </c>
      <c r="E17" s="8">
        <v>64787.77</v>
      </c>
      <c r="F17" s="8">
        <v>149.85900000000001</v>
      </c>
      <c r="G17" s="8">
        <v>64637.911</v>
      </c>
      <c r="H17" s="8">
        <v>4630613.3899999997</v>
      </c>
      <c r="I17" s="8" t="s">
        <v>9</v>
      </c>
      <c r="J17" s="8">
        <v>4630613.3899999997</v>
      </c>
      <c r="K17" s="22">
        <v>10</v>
      </c>
    </row>
    <row r="18" spans="2:11" ht="12" customHeight="1" x14ac:dyDescent="0.2">
      <c r="B18" s="22">
        <v>11</v>
      </c>
      <c r="C18" s="26" t="s">
        <v>26</v>
      </c>
      <c r="D18" s="8">
        <v>73674.763999999996</v>
      </c>
      <c r="E18" s="8">
        <v>52674.764000000003</v>
      </c>
      <c r="F18" s="8" t="s">
        <v>9</v>
      </c>
      <c r="G18" s="8">
        <v>52674.764000000003</v>
      </c>
      <c r="H18" s="8">
        <v>21000</v>
      </c>
      <c r="I18" s="8" t="s">
        <v>9</v>
      </c>
      <c r="J18" s="8">
        <v>21000</v>
      </c>
      <c r="K18" s="22">
        <v>11</v>
      </c>
    </row>
    <row r="19" spans="2:11" ht="12" customHeight="1" x14ac:dyDescent="0.2">
      <c r="B19" s="22">
        <v>12</v>
      </c>
      <c r="C19" s="26" t="s">
        <v>27</v>
      </c>
      <c r="D19" s="8">
        <v>4614471.5860000001</v>
      </c>
      <c r="E19" s="8">
        <v>4858.1959999999999</v>
      </c>
      <c r="F19" s="8">
        <v>149.85900000000001</v>
      </c>
      <c r="G19" s="8">
        <v>4708.3370000000004</v>
      </c>
      <c r="H19" s="8">
        <v>4609613.3899999997</v>
      </c>
      <c r="I19" s="8" t="s">
        <v>9</v>
      </c>
      <c r="J19" s="8">
        <v>4609613.3899999997</v>
      </c>
      <c r="K19" s="22">
        <v>12</v>
      </c>
    </row>
    <row r="20" spans="2:11" ht="12" customHeight="1" x14ac:dyDescent="0.2">
      <c r="B20" s="22">
        <v>13</v>
      </c>
      <c r="C20" s="26" t="s">
        <v>28</v>
      </c>
      <c r="D20" s="8">
        <v>7254.81</v>
      </c>
      <c r="E20" s="8">
        <v>7254.81</v>
      </c>
      <c r="F20" s="8" t="s">
        <v>9</v>
      </c>
      <c r="G20" s="8">
        <v>7254.81</v>
      </c>
      <c r="H20" s="8" t="s">
        <v>9</v>
      </c>
      <c r="I20" s="8" t="s">
        <v>9</v>
      </c>
      <c r="J20" s="8" t="s">
        <v>9</v>
      </c>
      <c r="K20" s="22">
        <v>13</v>
      </c>
    </row>
    <row r="21" spans="2:11" x14ac:dyDescent="0.2">
      <c r="B21" s="22">
        <v>14</v>
      </c>
      <c r="C21" s="10" t="s">
        <v>30</v>
      </c>
      <c r="D21" s="8">
        <v>3836233.6880000001</v>
      </c>
      <c r="E21" s="8">
        <v>3836233.6880000001</v>
      </c>
      <c r="F21" s="8">
        <v>3830372.1630000002</v>
      </c>
      <c r="G21" s="8">
        <v>5861.5249999999996</v>
      </c>
      <c r="H21" s="8" t="s">
        <v>9</v>
      </c>
      <c r="I21" s="8" t="s">
        <v>9</v>
      </c>
      <c r="J21" s="8" t="s">
        <v>9</v>
      </c>
      <c r="K21" s="22">
        <v>14</v>
      </c>
    </row>
    <row r="22" spans="2:11" x14ac:dyDescent="0.2">
      <c r="B22" s="22">
        <v>15</v>
      </c>
      <c r="C22" s="24" t="s">
        <v>31</v>
      </c>
      <c r="D22" s="8">
        <v>214606.11499999999</v>
      </c>
      <c r="E22" s="8">
        <v>214606.11499999999</v>
      </c>
      <c r="F22" s="8">
        <v>214606.11499999999</v>
      </c>
      <c r="G22" s="8" t="s">
        <v>9</v>
      </c>
      <c r="H22" s="8" t="s">
        <v>9</v>
      </c>
      <c r="I22" s="8" t="s">
        <v>9</v>
      </c>
      <c r="J22" s="8" t="s">
        <v>9</v>
      </c>
      <c r="K22" s="22">
        <v>15</v>
      </c>
    </row>
    <row r="23" spans="2:11" x14ac:dyDescent="0.2">
      <c r="B23" s="22">
        <v>16</v>
      </c>
      <c r="C23" s="26" t="s">
        <v>32</v>
      </c>
      <c r="D23" s="8" t="s">
        <v>9</v>
      </c>
      <c r="E23" s="8" t="s">
        <v>9</v>
      </c>
      <c r="F23" s="8" t="s">
        <v>9</v>
      </c>
      <c r="G23" s="8" t="s">
        <v>9</v>
      </c>
      <c r="H23" s="8" t="s">
        <v>9</v>
      </c>
      <c r="I23" s="8" t="s">
        <v>9</v>
      </c>
      <c r="J23" s="8" t="s">
        <v>9</v>
      </c>
      <c r="K23" s="22">
        <v>16</v>
      </c>
    </row>
    <row r="24" spans="2:11" x14ac:dyDescent="0.2">
      <c r="B24" s="22">
        <v>17</v>
      </c>
      <c r="C24" s="27" t="s">
        <v>33</v>
      </c>
      <c r="D24" s="8">
        <v>214606.11499999999</v>
      </c>
      <c r="E24" s="8">
        <v>214606.11499999999</v>
      </c>
      <c r="F24" s="8">
        <v>214606.11499999999</v>
      </c>
      <c r="G24" s="8" t="s">
        <v>9</v>
      </c>
      <c r="H24" s="8" t="s">
        <v>9</v>
      </c>
      <c r="I24" s="8" t="s">
        <v>9</v>
      </c>
      <c r="J24" s="8" t="s">
        <v>9</v>
      </c>
      <c r="K24" s="22">
        <v>17</v>
      </c>
    </row>
    <row r="25" spans="2:11" x14ac:dyDescent="0.2">
      <c r="B25" s="22">
        <v>18</v>
      </c>
      <c r="C25" s="27" t="s">
        <v>34</v>
      </c>
      <c r="D25" s="8" t="s">
        <v>9</v>
      </c>
      <c r="E25" s="8" t="s">
        <v>9</v>
      </c>
      <c r="F25" s="8" t="s">
        <v>9</v>
      </c>
      <c r="G25" s="8" t="s">
        <v>9</v>
      </c>
      <c r="H25" s="8" t="s">
        <v>9</v>
      </c>
      <c r="I25" s="8" t="s">
        <v>9</v>
      </c>
      <c r="J25" s="8" t="s">
        <v>9</v>
      </c>
      <c r="K25" s="22">
        <v>18</v>
      </c>
    </row>
    <row r="26" spans="2:11" x14ac:dyDescent="0.2">
      <c r="B26" s="22">
        <v>19</v>
      </c>
      <c r="C26" s="28" t="s">
        <v>35</v>
      </c>
      <c r="D26" s="8">
        <v>3621627.5729999999</v>
      </c>
      <c r="E26" s="8">
        <v>3621627.5729999999</v>
      </c>
      <c r="F26" s="8">
        <v>3615766.048</v>
      </c>
      <c r="G26" s="8">
        <v>5861.5249999999996</v>
      </c>
      <c r="H26" s="8" t="s">
        <v>9</v>
      </c>
      <c r="I26" s="8" t="s">
        <v>9</v>
      </c>
      <c r="J26" s="8" t="s">
        <v>9</v>
      </c>
      <c r="K26" s="22">
        <v>19</v>
      </c>
    </row>
    <row r="27" spans="2:11" x14ac:dyDescent="0.2">
      <c r="B27" s="22">
        <v>20</v>
      </c>
      <c r="C27" s="27" t="s">
        <v>32</v>
      </c>
      <c r="D27" s="8">
        <v>3535119.2409999999</v>
      </c>
      <c r="E27" s="8">
        <v>3535119.2409999999</v>
      </c>
      <c r="F27" s="8">
        <v>3534983.4879999999</v>
      </c>
      <c r="G27" s="8">
        <v>135.75299999999999</v>
      </c>
      <c r="H27" s="8" t="s">
        <v>9</v>
      </c>
      <c r="I27" s="8" t="s">
        <v>9</v>
      </c>
      <c r="J27" s="8" t="s">
        <v>9</v>
      </c>
      <c r="K27" s="22">
        <v>20</v>
      </c>
    </row>
    <row r="28" spans="2:11" x14ac:dyDescent="0.2">
      <c r="B28" s="22">
        <v>21</v>
      </c>
      <c r="C28" s="27" t="s">
        <v>33</v>
      </c>
      <c r="D28" s="8">
        <v>86508.331999999995</v>
      </c>
      <c r="E28" s="8">
        <v>86508.331999999995</v>
      </c>
      <c r="F28" s="8">
        <v>80782.559999999998</v>
      </c>
      <c r="G28" s="8">
        <v>5725.7719999999999</v>
      </c>
      <c r="H28" s="8" t="s">
        <v>9</v>
      </c>
      <c r="I28" s="8" t="s">
        <v>9</v>
      </c>
      <c r="J28" s="8" t="s">
        <v>9</v>
      </c>
      <c r="K28" s="22">
        <v>21</v>
      </c>
    </row>
    <row r="29" spans="2:11" x14ac:dyDescent="0.2">
      <c r="B29" s="22">
        <v>22</v>
      </c>
      <c r="C29" s="27" t="s">
        <v>34</v>
      </c>
      <c r="D29" s="8" t="s">
        <v>9</v>
      </c>
      <c r="E29" s="8" t="s">
        <v>9</v>
      </c>
      <c r="F29" s="8" t="s">
        <v>9</v>
      </c>
      <c r="G29" s="8" t="s">
        <v>9</v>
      </c>
      <c r="H29" s="8" t="s">
        <v>9</v>
      </c>
      <c r="I29" s="8" t="s">
        <v>9</v>
      </c>
      <c r="J29" s="8" t="s">
        <v>9</v>
      </c>
      <c r="K29" s="22">
        <v>22</v>
      </c>
    </row>
    <row r="30" spans="2:11" x14ac:dyDescent="0.2">
      <c r="B30" s="22">
        <v>23</v>
      </c>
      <c r="C30" s="10" t="s">
        <v>36</v>
      </c>
      <c r="D30" s="8">
        <v>3625806.0180000002</v>
      </c>
      <c r="E30" s="8">
        <v>3591520.0970000001</v>
      </c>
      <c r="F30" s="8">
        <v>3519260.534</v>
      </c>
      <c r="G30" s="8">
        <v>72259.562999999995</v>
      </c>
      <c r="H30" s="8">
        <v>34285.921000000002</v>
      </c>
      <c r="I30" s="8">
        <v>4236.18</v>
      </c>
      <c r="J30" s="8">
        <v>30049.741000000002</v>
      </c>
      <c r="K30" s="22">
        <v>23</v>
      </c>
    </row>
    <row r="31" spans="2:11" x14ac:dyDescent="0.2">
      <c r="B31" s="22">
        <v>24</v>
      </c>
      <c r="C31" s="28" t="s">
        <v>37</v>
      </c>
      <c r="D31" s="8">
        <v>133763.647</v>
      </c>
      <c r="E31" s="8">
        <v>133763.647</v>
      </c>
      <c r="F31" s="8">
        <v>125602.935</v>
      </c>
      <c r="G31" s="8">
        <v>8160.7120000000004</v>
      </c>
      <c r="H31" s="8" t="s">
        <v>9</v>
      </c>
      <c r="I31" s="8" t="s">
        <v>9</v>
      </c>
      <c r="J31" s="8" t="s">
        <v>9</v>
      </c>
      <c r="K31" s="22">
        <v>24</v>
      </c>
    </row>
    <row r="32" spans="2:11" x14ac:dyDescent="0.2">
      <c r="B32" s="22">
        <v>25</v>
      </c>
      <c r="C32" s="28" t="s">
        <v>38</v>
      </c>
      <c r="D32" s="8">
        <v>3072270.0529999998</v>
      </c>
      <c r="E32" s="8">
        <v>3072214.9049999998</v>
      </c>
      <c r="F32" s="8">
        <v>3040931.298</v>
      </c>
      <c r="G32" s="8">
        <v>31283.607</v>
      </c>
      <c r="H32" s="8">
        <v>55.148000000000003</v>
      </c>
      <c r="I32" s="8">
        <v>55.148000000000003</v>
      </c>
      <c r="J32" s="8" t="s">
        <v>9</v>
      </c>
      <c r="K32" s="22">
        <v>25</v>
      </c>
    </row>
    <row r="33" spans="2:11" x14ac:dyDescent="0.2">
      <c r="B33" s="22">
        <v>26</v>
      </c>
      <c r="C33" s="28" t="s">
        <v>39</v>
      </c>
      <c r="D33" s="8">
        <v>311639.63799999998</v>
      </c>
      <c r="E33" s="8">
        <v>311467.22399999999</v>
      </c>
      <c r="F33" s="8">
        <v>289496.81199999998</v>
      </c>
      <c r="G33" s="8">
        <v>21970.412</v>
      </c>
      <c r="H33" s="8">
        <v>172.41399999999999</v>
      </c>
      <c r="I33" s="8">
        <v>172.41399999999999</v>
      </c>
      <c r="J33" s="8" t="s">
        <v>9</v>
      </c>
      <c r="K33" s="22">
        <v>26</v>
      </c>
    </row>
    <row r="34" spans="2:11" x14ac:dyDescent="0.2">
      <c r="B34" s="22">
        <v>27</v>
      </c>
      <c r="C34" s="28" t="s">
        <v>40</v>
      </c>
      <c r="D34" s="8">
        <v>108132.68</v>
      </c>
      <c r="E34" s="8">
        <v>74074.320999999996</v>
      </c>
      <c r="F34" s="8">
        <v>63229.489000000001</v>
      </c>
      <c r="G34" s="8">
        <v>10844.832</v>
      </c>
      <c r="H34" s="8">
        <v>34058.358999999997</v>
      </c>
      <c r="I34" s="8">
        <v>4008.6179999999999</v>
      </c>
      <c r="J34" s="8">
        <v>30049.741000000002</v>
      </c>
      <c r="K34" s="22">
        <v>27</v>
      </c>
    </row>
    <row r="35" spans="2:11" x14ac:dyDescent="0.2">
      <c r="B35" s="29">
        <v>28</v>
      </c>
      <c r="C35" s="30" t="s">
        <v>6</v>
      </c>
      <c r="D35" s="9">
        <v>18725909.370000001</v>
      </c>
      <c r="E35" s="9">
        <v>9494665.6879999992</v>
      </c>
      <c r="F35" s="9">
        <v>8435459.0419999994</v>
      </c>
      <c r="G35" s="9">
        <v>1059206.6459999999</v>
      </c>
      <c r="H35" s="9">
        <v>9231243.682</v>
      </c>
      <c r="I35" s="9">
        <v>22269.679</v>
      </c>
      <c r="J35" s="9">
        <v>9208974.0030000005</v>
      </c>
      <c r="K35" s="29">
        <v>28</v>
      </c>
    </row>
    <row r="36" spans="2:11" x14ac:dyDescent="0.2">
      <c r="B36" s="29"/>
      <c r="C36" s="30"/>
      <c r="D36" s="31"/>
      <c r="E36" s="31"/>
      <c r="F36" s="31"/>
      <c r="G36" s="31"/>
      <c r="H36" s="31"/>
      <c r="I36" s="31"/>
      <c r="J36" s="31"/>
      <c r="K36" s="29"/>
    </row>
    <row r="37" spans="2:11" s="33" customFormat="1" ht="12" customHeight="1" x14ac:dyDescent="0.25">
      <c r="B37" s="19"/>
      <c r="C37" s="32"/>
      <c r="D37" s="171" t="s">
        <v>8</v>
      </c>
      <c r="E37" s="171"/>
      <c r="F37" s="171"/>
      <c r="G37" s="171"/>
      <c r="H37" s="171"/>
      <c r="I37" s="171"/>
      <c r="J37" s="171"/>
    </row>
    <row r="38" spans="2:11" x14ac:dyDescent="0.2">
      <c r="B38" s="22">
        <v>29</v>
      </c>
      <c r="C38" s="10" t="s">
        <v>41</v>
      </c>
      <c r="D38" s="8">
        <v>376723.978</v>
      </c>
      <c r="E38" s="8">
        <v>376723.978</v>
      </c>
      <c r="F38" s="8">
        <v>203.86</v>
      </c>
      <c r="G38" s="8">
        <v>376520.11800000002</v>
      </c>
      <c r="H38" s="8" t="s">
        <v>9</v>
      </c>
      <c r="I38" s="8" t="s">
        <v>9</v>
      </c>
      <c r="J38" s="8" t="s">
        <v>9</v>
      </c>
      <c r="K38" s="22">
        <v>29</v>
      </c>
    </row>
    <row r="39" spans="2:11" x14ac:dyDescent="0.2">
      <c r="B39" s="22">
        <v>30</v>
      </c>
      <c r="C39" s="28" t="s">
        <v>25</v>
      </c>
      <c r="D39" s="8">
        <v>371713.37900000002</v>
      </c>
      <c r="E39" s="8">
        <v>371713.37900000002</v>
      </c>
      <c r="F39" s="8" t="s">
        <v>9</v>
      </c>
      <c r="G39" s="8">
        <v>371713.37900000002</v>
      </c>
      <c r="H39" s="8" t="s">
        <v>9</v>
      </c>
      <c r="I39" s="8" t="s">
        <v>9</v>
      </c>
      <c r="J39" s="8" t="s">
        <v>9</v>
      </c>
      <c r="K39" s="22">
        <v>30</v>
      </c>
    </row>
    <row r="40" spans="2:11" x14ac:dyDescent="0.2">
      <c r="B40" s="22">
        <v>31</v>
      </c>
      <c r="C40" s="28" t="s">
        <v>29</v>
      </c>
      <c r="D40" s="8">
        <v>5010.5990000000002</v>
      </c>
      <c r="E40" s="8">
        <v>5010.5990000000002</v>
      </c>
      <c r="F40" s="8">
        <v>203.86</v>
      </c>
      <c r="G40" s="8">
        <v>4806.7389999999996</v>
      </c>
      <c r="H40" s="8" t="s">
        <v>9</v>
      </c>
      <c r="I40" s="8" t="s">
        <v>9</v>
      </c>
      <c r="J40" s="8" t="s">
        <v>9</v>
      </c>
      <c r="K40" s="22">
        <v>31</v>
      </c>
    </row>
    <row r="41" spans="2:11" x14ac:dyDescent="0.2">
      <c r="B41" s="22">
        <v>32</v>
      </c>
      <c r="C41" s="10" t="s">
        <v>42</v>
      </c>
      <c r="D41" s="8">
        <v>2724927.9980000001</v>
      </c>
      <c r="E41" s="8">
        <v>2709627.1519999998</v>
      </c>
      <c r="F41" s="8">
        <v>509655.50599999999</v>
      </c>
      <c r="G41" s="8">
        <v>2199971.6460000002</v>
      </c>
      <c r="H41" s="8">
        <v>15300.846</v>
      </c>
      <c r="I41" s="8">
        <v>262.72699999999998</v>
      </c>
      <c r="J41" s="8">
        <v>15038.119000000001</v>
      </c>
      <c r="K41" s="22">
        <v>32</v>
      </c>
    </row>
    <row r="42" spans="2:11" x14ac:dyDescent="0.2">
      <c r="B42" s="22">
        <v>33</v>
      </c>
      <c r="C42" s="28" t="s">
        <v>31</v>
      </c>
      <c r="D42" s="8">
        <v>2528860.0809999998</v>
      </c>
      <c r="E42" s="8">
        <v>2528860.0809999998</v>
      </c>
      <c r="F42" s="8">
        <v>328888.435</v>
      </c>
      <c r="G42" s="8">
        <v>2199971.6460000002</v>
      </c>
      <c r="H42" s="8" t="s">
        <v>9</v>
      </c>
      <c r="I42" s="8" t="s">
        <v>9</v>
      </c>
      <c r="J42" s="8" t="s">
        <v>9</v>
      </c>
      <c r="K42" s="22">
        <v>33</v>
      </c>
    </row>
    <row r="43" spans="2:11" x14ac:dyDescent="0.2">
      <c r="B43" s="22">
        <v>34</v>
      </c>
      <c r="C43" s="28" t="s">
        <v>35</v>
      </c>
      <c r="D43" s="8">
        <v>196067.91699999999</v>
      </c>
      <c r="E43" s="8">
        <v>180767.071</v>
      </c>
      <c r="F43" s="8">
        <v>180767.071</v>
      </c>
      <c r="G43" s="8" t="s">
        <v>9</v>
      </c>
      <c r="H43" s="8">
        <v>15300.846</v>
      </c>
      <c r="I43" s="8">
        <v>262.72699999999998</v>
      </c>
      <c r="J43" s="8">
        <v>15038.119000000001</v>
      </c>
      <c r="K43" s="22">
        <v>34</v>
      </c>
    </row>
    <row r="44" spans="2:11" s="2" customFormat="1" x14ac:dyDescent="0.2">
      <c r="B44" s="29">
        <v>35</v>
      </c>
      <c r="C44" s="30" t="s">
        <v>6</v>
      </c>
      <c r="D44" s="9">
        <v>3101651.9759999998</v>
      </c>
      <c r="E44" s="9">
        <v>3086351.13</v>
      </c>
      <c r="F44" s="9">
        <v>509859.36599999998</v>
      </c>
      <c r="G44" s="9">
        <v>2576491.764</v>
      </c>
      <c r="H44" s="9">
        <v>15300.846</v>
      </c>
      <c r="I44" s="9">
        <v>262.72699999999998</v>
      </c>
      <c r="J44" s="9">
        <v>15038.119000000001</v>
      </c>
      <c r="K44" s="29">
        <v>35</v>
      </c>
    </row>
    <row r="45" spans="2:11" x14ac:dyDescent="0.2">
      <c r="B45" s="29"/>
      <c r="C45" s="30"/>
      <c r="D45" s="34"/>
      <c r="E45" s="34"/>
      <c r="F45" s="34"/>
      <c r="G45" s="34"/>
      <c r="H45" s="34"/>
      <c r="I45" s="34"/>
      <c r="J45" s="34"/>
      <c r="K45" s="29"/>
    </row>
    <row r="46" spans="2:11" s="33" customFormat="1" ht="12" customHeight="1" x14ac:dyDescent="0.2">
      <c r="B46" s="19"/>
      <c r="C46" s="32"/>
      <c r="D46" s="171" t="s">
        <v>43</v>
      </c>
      <c r="E46" s="171"/>
      <c r="F46" s="171"/>
      <c r="G46" s="171"/>
      <c r="H46" s="171"/>
      <c r="I46" s="171"/>
      <c r="J46" s="171"/>
      <c r="K46" s="22"/>
    </row>
    <row r="47" spans="2:11" x14ac:dyDescent="0.2">
      <c r="B47" s="22">
        <v>36</v>
      </c>
      <c r="C47" s="10" t="s">
        <v>44</v>
      </c>
      <c r="D47" s="8">
        <v>195156.891</v>
      </c>
      <c r="E47" s="8">
        <v>3.8109999999999999</v>
      </c>
      <c r="F47" s="8">
        <v>3.8109999999999999</v>
      </c>
      <c r="G47" s="8" t="s">
        <v>9</v>
      </c>
      <c r="H47" s="8">
        <v>195153.08</v>
      </c>
      <c r="I47" s="8" t="s">
        <v>9</v>
      </c>
      <c r="J47" s="8">
        <v>195153.08</v>
      </c>
      <c r="K47" s="22">
        <v>36</v>
      </c>
    </row>
    <row r="48" spans="2:11" x14ac:dyDescent="0.2">
      <c r="B48" s="22">
        <v>37</v>
      </c>
      <c r="C48" s="10" t="s">
        <v>45</v>
      </c>
      <c r="D48" s="8">
        <v>304927.69300000003</v>
      </c>
      <c r="E48" s="8">
        <v>304927.69300000003</v>
      </c>
      <c r="F48" s="8">
        <v>304927.69300000003</v>
      </c>
      <c r="G48" s="8" t="s">
        <v>9</v>
      </c>
      <c r="H48" s="8" t="s">
        <v>9</v>
      </c>
      <c r="I48" s="8" t="s">
        <v>9</v>
      </c>
      <c r="J48" s="8" t="s">
        <v>9</v>
      </c>
      <c r="K48" s="22">
        <v>37</v>
      </c>
    </row>
    <row r="49" spans="2:11" x14ac:dyDescent="0.2">
      <c r="B49" s="22">
        <v>38</v>
      </c>
      <c r="C49" s="10" t="s">
        <v>46</v>
      </c>
      <c r="D49" s="8">
        <v>4272715.01</v>
      </c>
      <c r="E49" s="8">
        <v>4268802.6960000005</v>
      </c>
      <c r="F49" s="8">
        <v>4266852.5209999997</v>
      </c>
      <c r="G49" s="8">
        <v>1950.175</v>
      </c>
      <c r="H49" s="8">
        <v>3912.3139999999999</v>
      </c>
      <c r="I49" s="8" t="s">
        <v>9</v>
      </c>
      <c r="J49" s="8">
        <v>3912.3139999999999</v>
      </c>
      <c r="K49" s="22">
        <v>38</v>
      </c>
    </row>
    <row r="50" spans="2:11" x14ac:dyDescent="0.2">
      <c r="B50" s="22">
        <v>39</v>
      </c>
      <c r="C50" s="10" t="s">
        <v>47</v>
      </c>
      <c r="D50" s="8">
        <v>136563.26800000001</v>
      </c>
      <c r="E50" s="8">
        <v>136563.26800000001</v>
      </c>
      <c r="F50" s="8" t="s">
        <v>9</v>
      </c>
      <c r="G50" s="8">
        <v>136563.26800000001</v>
      </c>
      <c r="H50" s="8" t="s">
        <v>9</v>
      </c>
      <c r="I50" s="8" t="s">
        <v>9</v>
      </c>
      <c r="J50" s="8" t="s">
        <v>9</v>
      </c>
      <c r="K50" s="22">
        <v>39</v>
      </c>
    </row>
    <row r="51" spans="2:11" x14ac:dyDescent="0.2">
      <c r="B51" s="22">
        <v>40</v>
      </c>
      <c r="C51" s="30" t="s">
        <v>6</v>
      </c>
      <c r="D51" s="9">
        <v>4909362.8619999997</v>
      </c>
      <c r="E51" s="9">
        <v>4710297.4680000003</v>
      </c>
      <c r="F51" s="9">
        <v>4571784.0250000004</v>
      </c>
      <c r="G51" s="9">
        <v>138513.443</v>
      </c>
      <c r="H51" s="9">
        <v>199065.394</v>
      </c>
      <c r="I51" s="9" t="s">
        <v>9</v>
      </c>
      <c r="J51" s="9">
        <v>199065.394</v>
      </c>
      <c r="K51" s="29">
        <v>40</v>
      </c>
    </row>
    <row r="52" spans="2:11" x14ac:dyDescent="0.2">
      <c r="B52" s="22"/>
      <c r="C52" s="30"/>
      <c r="D52" s="8"/>
      <c r="E52" s="8"/>
      <c r="F52" s="8"/>
      <c r="G52" s="8"/>
      <c r="H52" s="8"/>
      <c r="I52" s="8"/>
      <c r="J52" s="8"/>
      <c r="K52" s="29"/>
    </row>
    <row r="53" spans="2:11" x14ac:dyDescent="0.2">
      <c r="B53" s="22">
        <v>41</v>
      </c>
      <c r="C53" s="10" t="s">
        <v>48</v>
      </c>
      <c r="D53" s="8" t="s">
        <v>9</v>
      </c>
      <c r="E53" s="8" t="s">
        <v>9</v>
      </c>
      <c r="F53" s="8" t="s">
        <v>9</v>
      </c>
      <c r="G53" s="8" t="s">
        <v>9</v>
      </c>
      <c r="H53" s="8" t="s">
        <v>9</v>
      </c>
      <c r="I53" s="8" t="s">
        <v>9</v>
      </c>
      <c r="J53" s="8" t="s">
        <v>9</v>
      </c>
      <c r="K53" s="22">
        <v>41</v>
      </c>
    </row>
    <row r="54" spans="2:11" x14ac:dyDescent="0.2">
      <c r="C54" s="10" t="s">
        <v>10</v>
      </c>
    </row>
    <row r="55" spans="2:11" x14ac:dyDescent="0.2">
      <c r="C55" s="11" t="s">
        <v>68</v>
      </c>
    </row>
    <row r="56" spans="2:11" x14ac:dyDescent="0.2">
      <c r="C56" s="11" t="s">
        <v>12</v>
      </c>
    </row>
  </sheetData>
  <mergeCells count="15">
    <mergeCell ref="B1:E1"/>
    <mergeCell ref="D5:E5"/>
    <mergeCell ref="F5:J5"/>
    <mergeCell ref="K3:K5"/>
    <mergeCell ref="B2:E2"/>
    <mergeCell ref="B3:B5"/>
    <mergeCell ref="C3:C5"/>
    <mergeCell ref="D3:D4"/>
    <mergeCell ref="E3:E4"/>
    <mergeCell ref="F3:G3"/>
    <mergeCell ref="D46:J46"/>
    <mergeCell ref="D37:J37"/>
    <mergeCell ref="D7:J7"/>
    <mergeCell ref="H3:H4"/>
    <mergeCell ref="I3:J3"/>
  </mergeCells>
  <hyperlinks>
    <hyperlink ref="B1:E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/>
  </sheetViews>
  <sheetFormatPr baseColWidth="10" defaultColWidth="17.109375" defaultRowHeight="11.4" x14ac:dyDescent="0.2"/>
  <cols>
    <col min="1" max="1" width="8.6640625" style="41" customWidth="1"/>
    <col min="2" max="2" width="7.109375" style="41" customWidth="1"/>
    <col min="3" max="3" width="50.33203125" style="41" customWidth="1"/>
    <col min="4" max="4" width="12.44140625" style="41" customWidth="1"/>
    <col min="5" max="5" width="12.44140625" style="47" customWidth="1"/>
    <col min="6" max="6" width="13.5546875" style="47" customWidth="1"/>
    <col min="7" max="7" width="11.44140625" style="47" customWidth="1"/>
    <col min="8" max="9" width="11.44140625" style="41" customWidth="1"/>
    <col min="10" max="11" width="12.44140625" style="41" customWidth="1"/>
    <col min="12" max="12" width="7.109375" style="41" customWidth="1"/>
    <col min="13" max="16384" width="17.109375" style="41"/>
  </cols>
  <sheetData>
    <row r="1" spans="1:12" s="40" customFormat="1" ht="24" customHeight="1" x14ac:dyDescent="0.25">
      <c r="B1" s="174" t="s">
        <v>150</v>
      </c>
      <c r="C1" s="174"/>
      <c r="D1" s="174"/>
      <c r="E1" s="174"/>
      <c r="F1" s="38"/>
      <c r="G1" s="39"/>
      <c r="H1" s="39"/>
    </row>
    <row r="2" spans="1:12" ht="12" customHeight="1" x14ac:dyDescent="0.2">
      <c r="B2" s="189"/>
      <c r="C2" s="189"/>
      <c r="D2" s="189"/>
      <c r="E2" s="189"/>
      <c r="F2" s="189"/>
      <c r="G2" s="189"/>
    </row>
    <row r="3" spans="1:12" ht="12" customHeight="1" x14ac:dyDescent="0.2">
      <c r="B3" s="188" t="s">
        <v>52</v>
      </c>
      <c r="C3" s="184" t="s">
        <v>133</v>
      </c>
      <c r="D3" s="173" t="s">
        <v>6</v>
      </c>
      <c r="E3" s="175" t="s">
        <v>53</v>
      </c>
      <c r="F3" s="177" t="s">
        <v>54</v>
      </c>
      <c r="G3" s="173" t="s">
        <v>30</v>
      </c>
      <c r="H3" s="173"/>
      <c r="I3" s="173"/>
      <c r="J3" s="172" t="s">
        <v>55</v>
      </c>
      <c r="K3" s="172" t="s">
        <v>56</v>
      </c>
      <c r="L3" s="166" t="s">
        <v>52</v>
      </c>
    </row>
    <row r="4" spans="1:12" ht="12" customHeight="1" x14ac:dyDescent="0.2">
      <c r="B4" s="188"/>
      <c r="C4" s="185"/>
      <c r="D4" s="173"/>
      <c r="E4" s="175"/>
      <c r="F4" s="177"/>
      <c r="G4" s="172" t="s">
        <v>49</v>
      </c>
      <c r="H4" s="173" t="s">
        <v>57</v>
      </c>
      <c r="I4" s="173"/>
      <c r="J4" s="172"/>
      <c r="K4" s="172"/>
      <c r="L4" s="166"/>
    </row>
    <row r="5" spans="1:12" ht="24" customHeight="1" x14ac:dyDescent="0.2">
      <c r="B5" s="188"/>
      <c r="C5" s="185"/>
      <c r="D5" s="173"/>
      <c r="E5" s="175"/>
      <c r="F5" s="177"/>
      <c r="G5" s="172"/>
      <c r="H5" s="14" t="s">
        <v>58</v>
      </c>
      <c r="I5" s="14" t="s">
        <v>59</v>
      </c>
      <c r="J5" s="172"/>
      <c r="K5" s="172"/>
      <c r="L5" s="166"/>
    </row>
    <row r="6" spans="1:12" x14ac:dyDescent="0.2">
      <c r="B6" s="188"/>
      <c r="C6" s="186"/>
      <c r="D6" s="173" t="s">
        <v>0</v>
      </c>
      <c r="E6" s="166"/>
      <c r="F6" s="188" t="s">
        <v>0</v>
      </c>
      <c r="G6" s="173"/>
      <c r="H6" s="173"/>
      <c r="I6" s="173"/>
      <c r="J6" s="173"/>
      <c r="K6" s="173"/>
      <c r="L6" s="166"/>
    </row>
    <row r="7" spans="1:12" x14ac:dyDescent="0.2">
      <c r="B7" s="13"/>
      <c r="C7" s="42"/>
      <c r="D7" s="7"/>
      <c r="E7" s="7"/>
      <c r="F7" s="41"/>
      <c r="G7" s="41"/>
    </row>
    <row r="8" spans="1:12" ht="12" customHeight="1" x14ac:dyDescent="0.2">
      <c r="B8" s="43">
        <v>1</v>
      </c>
      <c r="C8" s="44" t="s">
        <v>15</v>
      </c>
      <c r="D8" s="35">
        <v>9494665.688000001</v>
      </c>
      <c r="E8" s="35">
        <v>1663755.656</v>
      </c>
      <c r="F8" s="35">
        <v>403156.24699999997</v>
      </c>
      <c r="G8" s="35">
        <v>3836233.6880000001</v>
      </c>
      <c r="H8" s="35">
        <v>214606.11499999999</v>
      </c>
      <c r="I8" s="35">
        <v>3621627.5729999999</v>
      </c>
      <c r="J8" s="35">
        <v>3591520.0970000001</v>
      </c>
      <c r="K8" s="35">
        <v>4710297.4680000003</v>
      </c>
      <c r="L8" s="150">
        <v>1</v>
      </c>
    </row>
    <row r="9" spans="1:12" ht="12" customHeight="1" x14ac:dyDescent="0.2">
      <c r="B9" s="43">
        <v>2</v>
      </c>
      <c r="C9" s="45" t="s">
        <v>3</v>
      </c>
      <c r="D9" s="35">
        <v>8435459.0419999994</v>
      </c>
      <c r="E9" s="35">
        <v>1085676.486</v>
      </c>
      <c r="F9" s="35">
        <v>149.85900000000001</v>
      </c>
      <c r="G9" s="35">
        <v>3830372.1630000002</v>
      </c>
      <c r="H9" s="35">
        <v>214606.11499999999</v>
      </c>
      <c r="I9" s="35">
        <v>3615766.048</v>
      </c>
      <c r="J9" s="35">
        <v>3519260.534</v>
      </c>
      <c r="K9" s="35">
        <v>4571784.0250000004</v>
      </c>
      <c r="L9" s="150">
        <v>2</v>
      </c>
    </row>
    <row r="10" spans="1:12" x14ac:dyDescent="0.2">
      <c r="B10" s="43">
        <v>3</v>
      </c>
      <c r="C10" s="45" t="s">
        <v>60</v>
      </c>
      <c r="D10" s="35">
        <v>1059206.6459999999</v>
      </c>
      <c r="E10" s="35">
        <v>578079.17000000004</v>
      </c>
      <c r="F10" s="35">
        <v>403006.38799999998</v>
      </c>
      <c r="G10" s="35">
        <v>5861.5249999999996</v>
      </c>
      <c r="H10" s="35">
        <v>0</v>
      </c>
      <c r="I10" s="35">
        <v>5861.5249999999996</v>
      </c>
      <c r="J10" s="35">
        <v>72259.562999999995</v>
      </c>
      <c r="K10" s="35">
        <v>138513.443</v>
      </c>
      <c r="L10" s="150">
        <v>3</v>
      </c>
    </row>
    <row r="11" spans="1:12" ht="12" customHeight="1" x14ac:dyDescent="0.2">
      <c r="B11" s="148">
        <v>4</v>
      </c>
      <c r="C11" s="44" t="s">
        <v>4</v>
      </c>
      <c r="D11" s="35">
        <v>9231243.682</v>
      </c>
      <c r="E11" s="35">
        <v>4566344.3710000003</v>
      </c>
      <c r="F11" s="35">
        <v>4630613.3899999997</v>
      </c>
      <c r="G11" s="35">
        <v>0</v>
      </c>
      <c r="H11" s="35">
        <v>0</v>
      </c>
      <c r="I11" s="35">
        <v>0</v>
      </c>
      <c r="J11" s="35">
        <v>34285.921000000002</v>
      </c>
      <c r="K11" s="35">
        <v>199065.394</v>
      </c>
      <c r="L11" s="150">
        <v>4</v>
      </c>
    </row>
    <row r="12" spans="1:12" ht="12" customHeight="1" x14ac:dyDescent="0.2">
      <c r="B12" s="148">
        <v>5</v>
      </c>
      <c r="C12" s="45" t="s">
        <v>5</v>
      </c>
      <c r="D12" s="35">
        <v>22269.679</v>
      </c>
      <c r="E12" s="35">
        <v>18033.499</v>
      </c>
      <c r="F12" s="35">
        <v>0</v>
      </c>
      <c r="G12" s="35">
        <v>0</v>
      </c>
      <c r="H12" s="35">
        <v>0</v>
      </c>
      <c r="I12" s="35">
        <v>0</v>
      </c>
      <c r="J12" s="35">
        <v>4236.18</v>
      </c>
      <c r="K12" s="35">
        <v>0</v>
      </c>
      <c r="L12" s="150">
        <v>5</v>
      </c>
    </row>
    <row r="13" spans="1:12" ht="12" customHeight="1" x14ac:dyDescent="0.2">
      <c r="B13" s="148">
        <v>6</v>
      </c>
      <c r="C13" s="45" t="s">
        <v>61</v>
      </c>
      <c r="D13" s="35">
        <v>9208974.0030000005</v>
      </c>
      <c r="E13" s="35">
        <v>4548310.8720000004</v>
      </c>
      <c r="F13" s="35">
        <v>4630613.3899999997</v>
      </c>
      <c r="G13" s="35">
        <v>0</v>
      </c>
      <c r="H13" s="35">
        <v>0</v>
      </c>
      <c r="I13" s="35">
        <v>0</v>
      </c>
      <c r="J13" s="35">
        <v>30049.741000000002</v>
      </c>
      <c r="K13" s="35">
        <v>199065.394</v>
      </c>
      <c r="L13" s="150">
        <v>6</v>
      </c>
    </row>
    <row r="14" spans="1:12" ht="12" customHeight="1" x14ac:dyDescent="0.25">
      <c r="A14" s="40"/>
      <c r="B14" s="148">
        <v>7</v>
      </c>
      <c r="C14" s="46" t="s">
        <v>6</v>
      </c>
      <c r="D14" s="37">
        <v>18725909.370000001</v>
      </c>
      <c r="E14" s="37">
        <v>6230100.0269999998</v>
      </c>
      <c r="F14" s="37">
        <v>5033769.6370000001</v>
      </c>
      <c r="G14" s="37">
        <v>3836233.6880000001</v>
      </c>
      <c r="H14" s="37">
        <v>214606.11499999999</v>
      </c>
      <c r="I14" s="37">
        <v>3621627.5729999999</v>
      </c>
      <c r="J14" s="37">
        <v>3625806.0180000002</v>
      </c>
      <c r="K14" s="37">
        <v>4909362.8620000007</v>
      </c>
      <c r="L14" s="150">
        <v>7</v>
      </c>
    </row>
    <row r="15" spans="1:12" s="40" customFormat="1" ht="12" customHeight="1" x14ac:dyDescent="0.25">
      <c r="A15" s="41"/>
      <c r="B15" s="148">
        <v>8</v>
      </c>
      <c r="C15" s="45" t="s">
        <v>62</v>
      </c>
      <c r="D15" s="35">
        <v>8457728.7210000008</v>
      </c>
      <c r="E15" s="35">
        <v>1103709.9850000001</v>
      </c>
      <c r="F15" s="35">
        <v>149.85900000000001</v>
      </c>
      <c r="G15" s="35">
        <v>3830372.1630000002</v>
      </c>
      <c r="H15" s="35">
        <v>214606.11499999999</v>
      </c>
      <c r="I15" s="35">
        <v>3615766.048</v>
      </c>
      <c r="J15" s="35">
        <v>3523496.7140000002</v>
      </c>
      <c r="K15" s="35">
        <v>4571784.0250000004</v>
      </c>
      <c r="L15" s="150">
        <v>8</v>
      </c>
    </row>
    <row r="16" spans="1:12" x14ac:dyDescent="0.2">
      <c r="B16" s="148">
        <v>9</v>
      </c>
      <c r="C16" s="45" t="s">
        <v>63</v>
      </c>
      <c r="D16" s="35">
        <v>10268180.649</v>
      </c>
      <c r="E16" s="35">
        <v>5126390.0420000004</v>
      </c>
      <c r="F16" s="35">
        <v>5033619.7779999999</v>
      </c>
      <c r="G16" s="35">
        <v>5861.5249999999996</v>
      </c>
      <c r="H16" s="35">
        <v>0</v>
      </c>
      <c r="I16" s="35">
        <v>5861.5249999999996</v>
      </c>
      <c r="J16" s="35">
        <v>102309.304</v>
      </c>
      <c r="K16" s="35">
        <v>337578.837</v>
      </c>
      <c r="L16" s="150">
        <v>9</v>
      </c>
    </row>
    <row r="17" spans="1:12" x14ac:dyDescent="0.2">
      <c r="C17" s="41" t="s">
        <v>10</v>
      </c>
      <c r="E17" s="41"/>
      <c r="F17" s="41"/>
      <c r="G17" s="41"/>
    </row>
    <row r="18" spans="1:12" x14ac:dyDescent="0.2">
      <c r="C18" s="11" t="s">
        <v>51</v>
      </c>
    </row>
    <row r="19" spans="1:12" x14ac:dyDescent="0.2">
      <c r="C19" s="11"/>
    </row>
    <row r="29" spans="1:12" ht="23.4" customHeight="1" x14ac:dyDescent="0.25">
      <c r="A29" s="147" t="s">
        <v>151</v>
      </c>
      <c r="B29" s="144"/>
      <c r="C29" s="144"/>
      <c r="D29" s="144"/>
      <c r="E29" s="146"/>
      <c r="F29" s="187" t="s">
        <v>152</v>
      </c>
      <c r="G29" s="187"/>
      <c r="H29" s="187"/>
      <c r="I29" s="187"/>
      <c r="J29" s="187"/>
      <c r="K29" s="187"/>
      <c r="L29" s="187"/>
    </row>
    <row r="37" spans="8:8" x14ac:dyDescent="0.2">
      <c r="H37" s="145"/>
    </row>
  </sheetData>
  <mergeCells count="16">
    <mergeCell ref="B1:E1"/>
    <mergeCell ref="B2:G2"/>
    <mergeCell ref="B3:B6"/>
    <mergeCell ref="C3:C6"/>
    <mergeCell ref="D3:D5"/>
    <mergeCell ref="E3:E5"/>
    <mergeCell ref="F3:F5"/>
    <mergeCell ref="G3:I3"/>
    <mergeCell ref="L3:L6"/>
    <mergeCell ref="G4:G5"/>
    <mergeCell ref="H4:I4"/>
    <mergeCell ref="F29:L29"/>
    <mergeCell ref="D6:E6"/>
    <mergeCell ref="F6:K6"/>
    <mergeCell ref="J3:J5"/>
    <mergeCell ref="K3:K5"/>
  </mergeCells>
  <hyperlinks>
    <hyperlink ref="B1:D1" location="Inhaltsverzeichnis!A26" display="Inhaltsverzeichnis!A26"/>
    <hyperlink ref="B1:E1" location="Inhaltsverzeichnis!A23" display="Inhaltsverzeichnis!A23"/>
    <hyperlink ref="A29" location="Inhaltsverzeichnis!A11" display="3 Anteile der Vermögensarten beim nicht öffentlichen Bereich am Finanzvermögen im Land Berlin am 31.12.2015"/>
    <hyperlink ref="A29:E29" location="Inhaltsverzeichnis!A11" display="3 Anteile der Vermögensarten beim nicht öffentlichen Bereich am Finanzvermögen im Land Berlin am 31.12.2015"/>
    <hyperlink ref="F29:L29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6.33203125" customWidth="1"/>
    <col min="2" max="2" width="10.109375" bestFit="1" customWidth="1"/>
    <col min="3" max="3" width="11.88671875" customWidth="1"/>
    <col min="4" max="6" width="10.6640625" style="49" customWidth="1"/>
  </cols>
  <sheetData>
    <row r="1" spans="1:6" s="12" customFormat="1" ht="24" customHeight="1" x14ac:dyDescent="0.25">
      <c r="A1" s="190" t="s">
        <v>153</v>
      </c>
      <c r="B1" s="190"/>
      <c r="C1" s="190"/>
      <c r="D1" s="190"/>
      <c r="E1" s="190"/>
      <c r="F1" s="190"/>
    </row>
    <row r="2" spans="1:6" ht="12" customHeight="1" x14ac:dyDescent="0.25">
      <c r="B2" s="192"/>
      <c r="C2" s="192"/>
      <c r="D2" s="192"/>
      <c r="E2" s="192"/>
      <c r="F2" s="192"/>
    </row>
    <row r="3" spans="1:6" s="12" customFormat="1" ht="12" customHeight="1" x14ac:dyDescent="0.2">
      <c r="A3" s="169" t="s">
        <v>132</v>
      </c>
      <c r="B3" s="173" t="s">
        <v>6</v>
      </c>
      <c r="C3" s="172" t="s">
        <v>64</v>
      </c>
      <c r="D3" s="173" t="s">
        <v>42</v>
      </c>
      <c r="E3" s="173"/>
      <c r="F3" s="166"/>
    </row>
    <row r="4" spans="1:6" s="12" customFormat="1" ht="12" customHeight="1" x14ac:dyDescent="0.2">
      <c r="A4" s="193"/>
      <c r="B4" s="173"/>
      <c r="C4" s="172"/>
      <c r="D4" s="173" t="s">
        <v>49</v>
      </c>
      <c r="E4" s="173" t="s">
        <v>57</v>
      </c>
      <c r="F4" s="166"/>
    </row>
    <row r="5" spans="1:6" s="41" customFormat="1" ht="24" customHeight="1" x14ac:dyDescent="0.2">
      <c r="A5" s="193"/>
      <c r="B5" s="173"/>
      <c r="C5" s="172"/>
      <c r="D5" s="173"/>
      <c r="E5" s="14" t="s">
        <v>58</v>
      </c>
      <c r="F5" s="15" t="s">
        <v>59</v>
      </c>
    </row>
    <row r="6" spans="1:6" s="12" customFormat="1" ht="12" customHeight="1" x14ac:dyDescent="0.2">
      <c r="A6" s="170"/>
      <c r="B6" s="191" t="s">
        <v>0</v>
      </c>
      <c r="C6" s="191"/>
      <c r="D6" s="191"/>
      <c r="E6" s="191"/>
      <c r="F6" s="194"/>
    </row>
    <row r="7" spans="1:6" s="12" customFormat="1" ht="12" customHeight="1" x14ac:dyDescent="0.2">
      <c r="A7" s="16"/>
      <c r="B7" s="48"/>
      <c r="C7" s="48"/>
      <c r="D7" s="48"/>
      <c r="E7" s="48"/>
      <c r="F7" s="48"/>
    </row>
    <row r="8" spans="1:6" s="12" customFormat="1" ht="12" customHeight="1" x14ac:dyDescent="0.2">
      <c r="A8" s="44" t="s">
        <v>2</v>
      </c>
      <c r="B8" s="35">
        <v>3086351.13</v>
      </c>
      <c r="C8" s="35">
        <v>376723.978</v>
      </c>
      <c r="D8" s="35">
        <v>2709627.1519999998</v>
      </c>
      <c r="E8" s="35">
        <v>2528860.0809999998</v>
      </c>
      <c r="F8" s="35">
        <v>180767.071</v>
      </c>
    </row>
    <row r="9" spans="1:6" s="12" customFormat="1" ht="12" customHeight="1" x14ac:dyDescent="0.2">
      <c r="A9" s="45" t="s">
        <v>3</v>
      </c>
      <c r="B9" s="35">
        <v>509859.36599999998</v>
      </c>
      <c r="C9" s="35">
        <v>203.86</v>
      </c>
      <c r="D9" s="35">
        <v>509655.50599999999</v>
      </c>
      <c r="E9" s="35">
        <v>328888.435</v>
      </c>
      <c r="F9" s="35">
        <v>180767.071</v>
      </c>
    </row>
    <row r="10" spans="1:6" s="12" customFormat="1" ht="12" customHeight="1" x14ac:dyDescent="0.2">
      <c r="A10" s="45" t="s">
        <v>60</v>
      </c>
      <c r="B10" s="35">
        <v>2576491.7640000004</v>
      </c>
      <c r="C10" s="35">
        <v>376520.11800000002</v>
      </c>
      <c r="D10" s="35">
        <v>2199971.6460000002</v>
      </c>
      <c r="E10" s="35">
        <v>2199971.6460000002</v>
      </c>
      <c r="F10" s="35">
        <v>0</v>
      </c>
    </row>
    <row r="11" spans="1:6" ht="12" customHeight="1" x14ac:dyDescent="0.25">
      <c r="A11" s="44" t="s">
        <v>4</v>
      </c>
      <c r="B11" s="35">
        <v>15300.846</v>
      </c>
      <c r="C11" s="35">
        <v>0</v>
      </c>
      <c r="D11" s="35">
        <v>15300.846</v>
      </c>
      <c r="E11" s="35">
        <v>0</v>
      </c>
      <c r="F11" s="35">
        <v>15300.846</v>
      </c>
    </row>
    <row r="12" spans="1:6" ht="12" customHeight="1" x14ac:dyDescent="0.25">
      <c r="A12" s="45" t="s">
        <v>5</v>
      </c>
      <c r="B12" s="35">
        <v>262.72699999999998</v>
      </c>
      <c r="C12" s="35">
        <v>0</v>
      </c>
      <c r="D12" s="35">
        <v>262.72699999999998</v>
      </c>
      <c r="E12" s="35">
        <v>0</v>
      </c>
      <c r="F12" s="35">
        <v>262.72699999999998</v>
      </c>
    </row>
    <row r="13" spans="1:6" ht="12" customHeight="1" x14ac:dyDescent="0.25">
      <c r="A13" s="45" t="s">
        <v>61</v>
      </c>
      <c r="B13" s="35">
        <v>15038.119000000001</v>
      </c>
      <c r="C13" s="35">
        <v>0</v>
      </c>
      <c r="D13" s="35">
        <v>15038.119000000001</v>
      </c>
      <c r="E13" s="35">
        <v>0</v>
      </c>
      <c r="F13" s="35">
        <v>15038.119000000001</v>
      </c>
    </row>
    <row r="14" spans="1:6" s="39" customFormat="1" ht="12" customHeight="1" x14ac:dyDescent="0.25">
      <c r="A14" s="46" t="s">
        <v>6</v>
      </c>
      <c r="B14" s="37">
        <v>3101651.9760000003</v>
      </c>
      <c r="C14" s="37">
        <v>376723.978</v>
      </c>
      <c r="D14" s="37">
        <v>2724927.9980000001</v>
      </c>
      <c r="E14" s="37">
        <v>2528860.0809999998</v>
      </c>
      <c r="F14" s="37">
        <v>196067.91699999999</v>
      </c>
    </row>
    <row r="15" spans="1:6" x14ac:dyDescent="0.25">
      <c r="A15" s="45" t="s">
        <v>7</v>
      </c>
      <c r="B15" s="35">
        <v>510122.09299999999</v>
      </c>
      <c r="C15" s="35">
        <v>203.86</v>
      </c>
      <c r="D15" s="35">
        <v>509918.23300000001</v>
      </c>
      <c r="E15" s="35">
        <v>328888.435</v>
      </c>
      <c r="F15" s="35">
        <v>181029.79800000001</v>
      </c>
    </row>
    <row r="16" spans="1:6" x14ac:dyDescent="0.25">
      <c r="A16" s="45" t="s">
        <v>63</v>
      </c>
      <c r="B16" s="35">
        <v>2591529.8830000004</v>
      </c>
      <c r="C16" s="35">
        <v>376520.11800000002</v>
      </c>
      <c r="D16" s="35">
        <v>2215009.7650000001</v>
      </c>
      <c r="E16" s="35">
        <v>2199971.6460000002</v>
      </c>
      <c r="F16" s="35">
        <v>15038.119000000001</v>
      </c>
    </row>
    <row r="24" spans="1:6" x14ac:dyDescent="0.25">
      <c r="A24" s="190" t="s">
        <v>134</v>
      </c>
      <c r="B24" s="190"/>
      <c r="C24" s="190"/>
      <c r="D24" s="190"/>
      <c r="E24" s="190"/>
      <c r="F24" s="190"/>
    </row>
    <row r="25" spans="1:6" x14ac:dyDescent="0.25">
      <c r="F25"/>
    </row>
    <row r="26" spans="1:6" ht="30.6" x14ac:dyDescent="0.25">
      <c r="A26" s="169" t="s">
        <v>133</v>
      </c>
      <c r="B26" s="14" t="s">
        <v>65</v>
      </c>
      <c r="C26" s="14" t="s">
        <v>154</v>
      </c>
      <c r="D26" s="175" t="s">
        <v>130</v>
      </c>
      <c r="E26" s="167"/>
      <c r="F26"/>
    </row>
    <row r="27" spans="1:6" x14ac:dyDescent="0.25">
      <c r="A27" s="170"/>
      <c r="B27" s="191" t="s">
        <v>0</v>
      </c>
      <c r="C27" s="191"/>
      <c r="D27" s="191"/>
      <c r="E27" s="156" t="s">
        <v>67</v>
      </c>
      <c r="F27"/>
    </row>
    <row r="28" spans="1:6" x14ac:dyDescent="0.25">
      <c r="A28" s="16"/>
      <c r="B28" s="48"/>
      <c r="C28" s="48"/>
      <c r="D28" s="48"/>
      <c r="E28" s="48"/>
      <c r="F28"/>
    </row>
    <row r="29" spans="1:6" x14ac:dyDescent="0.25">
      <c r="A29" s="44" t="s">
        <v>2</v>
      </c>
      <c r="B29" s="35">
        <v>15584445.950999999</v>
      </c>
      <c r="C29" s="35">
        <v>17291314.285999998</v>
      </c>
      <c r="D29" s="35">
        <v>1706868.334999999</v>
      </c>
      <c r="E29" s="51">
        <v>10.952383808617048</v>
      </c>
      <c r="F29"/>
    </row>
    <row r="30" spans="1:6" x14ac:dyDescent="0.25">
      <c r="A30" s="45" t="s">
        <v>3</v>
      </c>
      <c r="B30" s="35">
        <v>13249179.221000001</v>
      </c>
      <c r="C30" s="35">
        <v>13517102.433</v>
      </c>
      <c r="D30" s="35">
        <v>267923.21199999936</v>
      </c>
      <c r="E30" s="51">
        <v>2.0221872429300376</v>
      </c>
      <c r="F30"/>
    </row>
    <row r="31" spans="1:6" x14ac:dyDescent="0.25">
      <c r="A31" s="45" t="s">
        <v>60</v>
      </c>
      <c r="B31" s="35">
        <v>2335266.73</v>
      </c>
      <c r="C31" s="35">
        <v>3774211.8530000001</v>
      </c>
      <c r="D31" s="35">
        <v>1438945.1230000001</v>
      </c>
      <c r="E31" s="51">
        <v>61.61802009657373</v>
      </c>
      <c r="F31"/>
    </row>
    <row r="32" spans="1:6" x14ac:dyDescent="0.25">
      <c r="A32" s="44" t="s">
        <v>4</v>
      </c>
      <c r="B32" s="35">
        <v>7749314.5259999996</v>
      </c>
      <c r="C32" s="35">
        <v>9445609.9220000003</v>
      </c>
      <c r="D32" s="35">
        <v>1696295.3960000006</v>
      </c>
      <c r="E32" s="51">
        <v>21.889618627669581</v>
      </c>
      <c r="F32"/>
    </row>
    <row r="33" spans="1:6" x14ac:dyDescent="0.25">
      <c r="A33" s="45" t="s">
        <v>5</v>
      </c>
      <c r="B33" s="35">
        <v>20116.788</v>
      </c>
      <c r="C33" s="35">
        <v>22532.405999999999</v>
      </c>
      <c r="D33" s="35">
        <v>2415.6179999999986</v>
      </c>
      <c r="E33" s="51">
        <v>12.007970656150468</v>
      </c>
      <c r="F33"/>
    </row>
    <row r="34" spans="1:6" x14ac:dyDescent="0.25">
      <c r="A34" s="45" t="s">
        <v>61</v>
      </c>
      <c r="B34" s="35">
        <v>7729197.7379999999</v>
      </c>
      <c r="C34" s="35">
        <v>9423077.5160000008</v>
      </c>
      <c r="D34" s="35">
        <v>1693879.7780000009</v>
      </c>
      <c r="E34" s="51">
        <v>21.915337599297953</v>
      </c>
      <c r="F34"/>
    </row>
    <row r="35" spans="1:6" x14ac:dyDescent="0.25">
      <c r="A35" s="46" t="s">
        <v>6</v>
      </c>
      <c r="B35" s="37">
        <v>23333760.477000002</v>
      </c>
      <c r="C35" s="37">
        <v>26736924.208000001</v>
      </c>
      <c r="D35" s="37">
        <v>3403163.7309999987</v>
      </c>
      <c r="E35" s="52">
        <v>14.584720428387376</v>
      </c>
      <c r="F35"/>
    </row>
    <row r="36" spans="1:6" x14ac:dyDescent="0.25">
      <c r="A36" s="45" t="s">
        <v>7</v>
      </c>
      <c r="B36" s="35">
        <v>13269296.009</v>
      </c>
      <c r="C36" s="35">
        <v>13539634.839</v>
      </c>
      <c r="D36" s="35">
        <v>270338.83000000007</v>
      </c>
      <c r="E36" s="51">
        <v>2.0373260933861204</v>
      </c>
      <c r="F36"/>
    </row>
    <row r="37" spans="1:6" x14ac:dyDescent="0.25">
      <c r="A37" s="45" t="s">
        <v>63</v>
      </c>
      <c r="B37" s="35">
        <v>10064464.468</v>
      </c>
      <c r="C37" s="35">
        <v>13197289.369000001</v>
      </c>
      <c r="D37" s="35">
        <v>3132824.9010000005</v>
      </c>
      <c r="E37" s="51">
        <v>31.12758667846489</v>
      </c>
      <c r="F37"/>
    </row>
    <row r="38" spans="1:6" x14ac:dyDescent="0.25">
      <c r="F38"/>
    </row>
  </sheetData>
  <mergeCells count="13">
    <mergeCell ref="A24:F24"/>
    <mergeCell ref="A26:A27"/>
    <mergeCell ref="D26:E26"/>
    <mergeCell ref="B27:D27"/>
    <mergeCell ref="A1:F1"/>
    <mergeCell ref="B2:F2"/>
    <mergeCell ref="A3:A6"/>
    <mergeCell ref="B3:B5"/>
    <mergeCell ref="C3:C5"/>
    <mergeCell ref="D3:F3"/>
    <mergeCell ref="D4:D5"/>
    <mergeCell ref="E4:F4"/>
    <mergeCell ref="B6:F6"/>
  </mergeCells>
  <hyperlinks>
    <hyperlink ref="A1:F1" location="Inhaltsverzeichnis!A26" display="Inhaltsverzeichnis!A26"/>
    <hyperlink ref="A24:F24" location="Inhaltsverzeichnis!A29" display="5  Finanzvermögen nach Körperschaftsgruppen  - Vorjahresvergleich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 x14ac:dyDescent="0.2"/>
  <cols>
    <col min="1" max="1" width="36" style="1" customWidth="1"/>
    <col min="2" max="2" width="11.33203125" style="1" customWidth="1"/>
    <col min="3" max="4" width="11" style="1" customWidth="1"/>
    <col min="5" max="5" width="10.6640625" style="1" customWidth="1"/>
    <col min="6" max="16384" width="11.5546875" style="1"/>
  </cols>
  <sheetData>
    <row r="1" spans="1:5" ht="12" x14ac:dyDescent="0.25">
      <c r="A1" s="164" t="s">
        <v>131</v>
      </c>
      <c r="B1" s="164"/>
      <c r="C1" s="164"/>
      <c r="D1" s="164"/>
      <c r="E1" s="164"/>
    </row>
    <row r="2" spans="1:5" s="2" customFormat="1" ht="12" customHeight="1" x14ac:dyDescent="0.2">
      <c r="A2" s="168"/>
      <c r="B2" s="168"/>
      <c r="C2" s="168"/>
      <c r="D2" s="168"/>
      <c r="E2" s="168"/>
    </row>
    <row r="3" spans="1:5" ht="36" customHeight="1" x14ac:dyDescent="0.2">
      <c r="A3" s="169" t="s">
        <v>14</v>
      </c>
      <c r="B3" s="14" t="s">
        <v>65</v>
      </c>
      <c r="C3" s="14" t="s">
        <v>154</v>
      </c>
      <c r="D3" s="175" t="s">
        <v>66</v>
      </c>
      <c r="E3" s="176"/>
    </row>
    <row r="4" spans="1:5" ht="12" customHeight="1" x14ac:dyDescent="0.2">
      <c r="A4" s="170"/>
      <c r="B4" s="173" t="s">
        <v>0</v>
      </c>
      <c r="C4" s="173"/>
      <c r="D4" s="173"/>
      <c r="E4" s="50" t="s">
        <v>67</v>
      </c>
    </row>
    <row r="5" spans="1:5" ht="12" customHeight="1" x14ac:dyDescent="0.2">
      <c r="A5" s="5"/>
      <c r="B5" s="7"/>
      <c r="C5" s="7"/>
      <c r="D5" s="7"/>
      <c r="E5" s="7"/>
    </row>
    <row r="6" spans="1:5" ht="12" customHeight="1" x14ac:dyDescent="0.2">
      <c r="A6" s="33"/>
      <c r="B6" s="195" t="s">
        <v>50</v>
      </c>
      <c r="C6" s="195"/>
      <c r="D6" s="195"/>
      <c r="E6" s="195"/>
    </row>
    <row r="7" spans="1:5" ht="12" customHeight="1" x14ac:dyDescent="0.2">
      <c r="A7" s="1" t="s">
        <v>20</v>
      </c>
      <c r="B7" s="35">
        <v>5970738.7970000003</v>
      </c>
      <c r="C7" s="35">
        <v>6230100.0269999998</v>
      </c>
      <c r="D7" s="35">
        <v>259361.22999999952</v>
      </c>
      <c r="E7" s="51">
        <v>4.3440000000000003</v>
      </c>
    </row>
    <row r="8" spans="1:5" ht="12" customHeight="1" x14ac:dyDescent="0.2">
      <c r="A8" s="28" t="s">
        <v>21</v>
      </c>
      <c r="B8" s="35">
        <v>9421.0020000000004</v>
      </c>
      <c r="C8" s="35">
        <v>10140.231</v>
      </c>
      <c r="D8" s="35">
        <v>719.22900000000004</v>
      </c>
      <c r="E8" s="51">
        <v>7.6340000000000003</v>
      </c>
    </row>
    <row r="9" spans="1:5" ht="12" customHeight="1" x14ac:dyDescent="0.2">
      <c r="A9" s="28" t="s">
        <v>22</v>
      </c>
      <c r="B9" s="35">
        <v>2810584.8319999999</v>
      </c>
      <c r="C9" s="35">
        <v>1244939.264</v>
      </c>
      <c r="D9" s="35">
        <v>-1565645.568</v>
      </c>
      <c r="E9" s="51">
        <v>-55.704999999999998</v>
      </c>
    </row>
    <row r="10" spans="1:5" ht="12" customHeight="1" x14ac:dyDescent="0.2">
      <c r="A10" s="28" t="s">
        <v>23</v>
      </c>
      <c r="B10" s="35">
        <v>3150732.963</v>
      </c>
      <c r="C10" s="35">
        <v>4975020.5319999997</v>
      </c>
      <c r="D10" s="35">
        <v>1824287.5689999997</v>
      </c>
      <c r="E10" s="51">
        <v>57.9</v>
      </c>
    </row>
    <row r="11" spans="1:5" ht="12" customHeight="1" x14ac:dyDescent="0.2">
      <c r="A11" s="1" t="s">
        <v>24</v>
      </c>
      <c r="B11" s="35">
        <v>2771982.4240000001</v>
      </c>
      <c r="C11" s="35">
        <v>5033769.6370000001</v>
      </c>
      <c r="D11" s="35">
        <v>2261787.213</v>
      </c>
      <c r="E11" s="51">
        <v>81.594999999999999</v>
      </c>
    </row>
    <row r="12" spans="1:5" ht="12" customHeight="1" x14ac:dyDescent="0.2">
      <c r="A12" s="28" t="s">
        <v>25</v>
      </c>
      <c r="B12" s="35">
        <v>43240.999000000003</v>
      </c>
      <c r="C12" s="35">
        <v>338368.47700000001</v>
      </c>
      <c r="D12" s="35">
        <v>295127.478</v>
      </c>
      <c r="E12" s="51">
        <v>682.51800000000003</v>
      </c>
    </row>
    <row r="13" spans="1:5" ht="12" customHeight="1" x14ac:dyDescent="0.2">
      <c r="A13" s="27" t="s">
        <v>26</v>
      </c>
      <c r="B13" s="35">
        <v>43240.999000000003</v>
      </c>
      <c r="C13" s="35">
        <v>9841.5630000000001</v>
      </c>
      <c r="D13" s="35">
        <v>-33399.436000000002</v>
      </c>
      <c r="E13" s="51">
        <v>-77.239999999999995</v>
      </c>
    </row>
    <row r="14" spans="1:5" ht="12" customHeight="1" x14ac:dyDescent="0.2">
      <c r="A14" s="27" t="s">
        <v>27</v>
      </c>
      <c r="B14" s="35" t="s">
        <v>9</v>
      </c>
      <c r="C14" s="35">
        <v>3179.5749999999998</v>
      </c>
      <c r="D14" s="35">
        <v>3179.5749999999998</v>
      </c>
      <c r="E14" s="51" t="s">
        <v>9</v>
      </c>
    </row>
    <row r="15" spans="1:5" ht="12" customHeight="1" x14ac:dyDescent="0.2">
      <c r="A15" s="27" t="s">
        <v>28</v>
      </c>
      <c r="B15" s="35" t="s">
        <v>9</v>
      </c>
      <c r="C15" s="35">
        <v>325347.33899999998</v>
      </c>
      <c r="D15" s="35">
        <v>325347.33899999998</v>
      </c>
      <c r="E15" s="51" t="s">
        <v>9</v>
      </c>
    </row>
    <row r="16" spans="1:5" ht="20.399999999999999" x14ac:dyDescent="0.2">
      <c r="A16" s="36" t="s">
        <v>29</v>
      </c>
      <c r="B16" s="35">
        <v>2728741.4249999998</v>
      </c>
      <c r="C16" s="35">
        <v>4695401.16</v>
      </c>
      <c r="D16" s="35">
        <v>1966659.7350000003</v>
      </c>
      <c r="E16" s="51">
        <v>72.072000000000003</v>
      </c>
    </row>
    <row r="17" spans="1:5" ht="12" customHeight="1" x14ac:dyDescent="0.2">
      <c r="A17" s="27" t="s">
        <v>26</v>
      </c>
      <c r="B17" s="35">
        <v>36892.413</v>
      </c>
      <c r="C17" s="35">
        <v>73674.763999999996</v>
      </c>
      <c r="D17" s="35">
        <v>36782.350999999995</v>
      </c>
      <c r="E17" s="51">
        <v>99.701999999999998</v>
      </c>
    </row>
    <row r="18" spans="1:5" ht="12" customHeight="1" x14ac:dyDescent="0.2">
      <c r="A18" s="27" t="s">
        <v>27</v>
      </c>
      <c r="B18" s="35">
        <v>2360568.9939999999</v>
      </c>
      <c r="C18" s="35">
        <v>4614471.5860000001</v>
      </c>
      <c r="D18" s="35">
        <v>2253902.5920000002</v>
      </c>
      <c r="E18" s="51">
        <v>95.480999999999995</v>
      </c>
    </row>
    <row r="19" spans="1:5" ht="12" customHeight="1" x14ac:dyDescent="0.2">
      <c r="A19" s="27" t="s">
        <v>28</v>
      </c>
      <c r="B19" s="35">
        <v>331280.01799999998</v>
      </c>
      <c r="C19" s="35">
        <v>7254.81</v>
      </c>
      <c r="D19" s="35">
        <v>-324025.20799999998</v>
      </c>
      <c r="E19" s="51">
        <v>-97.81</v>
      </c>
    </row>
    <row r="20" spans="1:5" ht="12" customHeight="1" x14ac:dyDescent="0.2">
      <c r="A20" s="1" t="s">
        <v>30</v>
      </c>
      <c r="B20" s="35">
        <v>4359797.4280000003</v>
      </c>
      <c r="C20" s="35">
        <v>3836233.6880000001</v>
      </c>
      <c r="D20" s="35">
        <v>-523563.74000000022</v>
      </c>
      <c r="E20" s="51">
        <v>-12.009</v>
      </c>
    </row>
    <row r="21" spans="1:5" ht="12" customHeight="1" x14ac:dyDescent="0.2">
      <c r="A21" s="28" t="s">
        <v>31</v>
      </c>
      <c r="B21" s="35">
        <v>346344.91100000002</v>
      </c>
      <c r="C21" s="35">
        <v>214606.11499999999</v>
      </c>
      <c r="D21" s="35">
        <v>-131738.79600000003</v>
      </c>
      <c r="E21" s="51">
        <v>-38.036999999999999</v>
      </c>
    </row>
    <row r="22" spans="1:5" ht="12" customHeight="1" x14ac:dyDescent="0.2">
      <c r="A22" s="27" t="s">
        <v>32</v>
      </c>
      <c r="B22" s="35">
        <v>142000</v>
      </c>
      <c r="C22" s="35" t="s">
        <v>9</v>
      </c>
      <c r="D22" s="35">
        <v>-142000</v>
      </c>
      <c r="E22" s="51">
        <v>-100</v>
      </c>
    </row>
    <row r="23" spans="1:5" ht="12" customHeight="1" x14ac:dyDescent="0.2">
      <c r="A23" s="27" t="s">
        <v>33</v>
      </c>
      <c r="B23" s="35">
        <v>204344.91099999999</v>
      </c>
      <c r="C23" s="35">
        <v>214606.11499999999</v>
      </c>
      <c r="D23" s="35">
        <v>10261.203999999998</v>
      </c>
      <c r="E23" s="51">
        <v>5.0220000000000002</v>
      </c>
    </row>
    <row r="24" spans="1:5" ht="12" customHeight="1" x14ac:dyDescent="0.2">
      <c r="A24" s="27" t="s">
        <v>34</v>
      </c>
      <c r="B24" s="35" t="s">
        <v>9</v>
      </c>
      <c r="C24" s="35" t="s">
        <v>9</v>
      </c>
      <c r="D24" s="35" t="s">
        <v>9</v>
      </c>
      <c r="E24" s="51" t="s">
        <v>9</v>
      </c>
    </row>
    <row r="25" spans="1:5" ht="20.399999999999999" x14ac:dyDescent="0.2">
      <c r="A25" s="36" t="s">
        <v>35</v>
      </c>
      <c r="B25" s="35">
        <v>4013452.517</v>
      </c>
      <c r="C25" s="35">
        <v>3621627.5729999999</v>
      </c>
      <c r="D25" s="35">
        <v>-391824.94400000013</v>
      </c>
      <c r="E25" s="51">
        <v>-9.7629999999999999</v>
      </c>
    </row>
    <row r="26" spans="1:5" ht="12" customHeight="1" x14ac:dyDescent="0.2">
      <c r="A26" s="27" t="s">
        <v>32</v>
      </c>
      <c r="B26" s="35">
        <v>3932498.7740000002</v>
      </c>
      <c r="C26" s="35">
        <v>3535119.2409999999</v>
      </c>
      <c r="D26" s="35">
        <v>-397379.53300000029</v>
      </c>
      <c r="E26" s="51">
        <v>-10.105</v>
      </c>
    </row>
    <row r="27" spans="1:5" ht="12" customHeight="1" x14ac:dyDescent="0.2">
      <c r="A27" s="27" t="s">
        <v>33</v>
      </c>
      <c r="B27" s="35">
        <v>80953.743000000002</v>
      </c>
      <c r="C27" s="35">
        <v>86508.331999999995</v>
      </c>
      <c r="D27" s="35">
        <v>5554.5889999999999</v>
      </c>
      <c r="E27" s="51">
        <v>6.8609999999999998</v>
      </c>
    </row>
    <row r="28" spans="1:5" ht="12" customHeight="1" x14ac:dyDescent="0.2">
      <c r="A28" s="27" t="s">
        <v>34</v>
      </c>
      <c r="B28" s="35" t="s">
        <v>9</v>
      </c>
      <c r="C28" s="35" t="s">
        <v>9</v>
      </c>
      <c r="D28" s="35" t="s">
        <v>9</v>
      </c>
      <c r="E28" s="51" t="s">
        <v>9</v>
      </c>
    </row>
    <row r="29" spans="1:5" ht="12" customHeight="1" x14ac:dyDescent="0.2">
      <c r="A29" s="1" t="s">
        <v>36</v>
      </c>
      <c r="B29" s="35">
        <v>3805242.7779999999</v>
      </c>
      <c r="C29" s="35">
        <v>3625806.0180000002</v>
      </c>
      <c r="D29" s="35">
        <v>-179436.75999999978</v>
      </c>
      <c r="E29" s="51">
        <v>-4.7160000000000002</v>
      </c>
    </row>
    <row r="30" spans="1:5" ht="20.399999999999999" x14ac:dyDescent="0.2">
      <c r="A30" s="36" t="s">
        <v>37</v>
      </c>
      <c r="B30" s="35">
        <v>127833.25</v>
      </c>
      <c r="C30" s="35">
        <v>133763.647</v>
      </c>
      <c r="D30" s="35">
        <v>5930.3969999999972</v>
      </c>
      <c r="E30" s="51">
        <v>4.6390000000000002</v>
      </c>
    </row>
    <row r="31" spans="1:5" ht="12" customHeight="1" x14ac:dyDescent="0.2">
      <c r="A31" s="28" t="s">
        <v>38</v>
      </c>
      <c r="B31" s="35">
        <v>3132488.1949999998</v>
      </c>
      <c r="C31" s="35">
        <v>3072270.0529999998</v>
      </c>
      <c r="D31" s="35">
        <v>-60218.142</v>
      </c>
      <c r="E31" s="51">
        <v>-1.9219999999999999</v>
      </c>
    </row>
    <row r="32" spans="1:5" ht="12" customHeight="1" x14ac:dyDescent="0.2">
      <c r="A32" s="28" t="s">
        <v>39</v>
      </c>
      <c r="B32" s="35">
        <v>368722.89399999997</v>
      </c>
      <c r="C32" s="35">
        <v>311639.63799999998</v>
      </c>
      <c r="D32" s="35">
        <v>-57083.255999999994</v>
      </c>
      <c r="E32" s="51">
        <v>-15.481</v>
      </c>
    </row>
    <row r="33" spans="1:7" ht="12" customHeight="1" x14ac:dyDescent="0.2">
      <c r="A33" s="28" t="s">
        <v>40</v>
      </c>
      <c r="B33" s="35">
        <v>176198.43900000001</v>
      </c>
      <c r="C33" s="35">
        <v>108132.68</v>
      </c>
      <c r="D33" s="35">
        <v>-68065.75900000002</v>
      </c>
      <c r="E33" s="51">
        <v>-38.630000000000003</v>
      </c>
    </row>
    <row r="34" spans="1:7" s="2" customFormat="1" ht="12" customHeight="1" x14ac:dyDescent="0.2">
      <c r="A34" s="2" t="s">
        <v>6</v>
      </c>
      <c r="B34" s="37">
        <v>16907761.427000001</v>
      </c>
      <c r="C34" s="37">
        <v>18725909.370000001</v>
      </c>
      <c r="D34" s="37">
        <v>1818147.943</v>
      </c>
      <c r="E34" s="52">
        <v>10.753</v>
      </c>
      <c r="G34" s="53"/>
    </row>
    <row r="35" spans="1:7" ht="12" customHeight="1" x14ac:dyDescent="0.2">
      <c r="A35" s="2"/>
      <c r="B35" s="35"/>
      <c r="C35" s="35"/>
      <c r="D35" s="35"/>
      <c r="E35" s="51"/>
    </row>
    <row r="36" spans="1:7" ht="12" customHeight="1" x14ac:dyDescent="0.2">
      <c r="A36" s="32"/>
      <c r="B36" s="195" t="s">
        <v>8</v>
      </c>
      <c r="C36" s="195"/>
      <c r="D36" s="195"/>
      <c r="E36" s="195"/>
    </row>
    <row r="37" spans="1:7" ht="12" customHeight="1" x14ac:dyDescent="0.2">
      <c r="A37" s="1" t="s">
        <v>41</v>
      </c>
      <c r="B37" s="35">
        <v>339440.413</v>
      </c>
      <c r="C37" s="35">
        <v>376723.978</v>
      </c>
      <c r="D37" s="35">
        <v>37283.565000000002</v>
      </c>
      <c r="E37" s="51">
        <v>10.984</v>
      </c>
    </row>
    <row r="38" spans="1:7" s="2" customFormat="1" ht="12" customHeight="1" x14ac:dyDescent="0.2">
      <c r="A38" s="28" t="s">
        <v>25</v>
      </c>
      <c r="B38" s="35">
        <v>2293.1869999999999</v>
      </c>
      <c r="C38" s="35">
        <v>371713.37900000002</v>
      </c>
      <c r="D38" s="35">
        <v>369420.19200000004</v>
      </c>
      <c r="E38" s="51">
        <v>16109.467000000001</v>
      </c>
    </row>
    <row r="39" spans="1:7" ht="20.399999999999999" x14ac:dyDescent="0.2">
      <c r="A39" s="36" t="s">
        <v>29</v>
      </c>
      <c r="B39" s="35">
        <v>337147.22600000002</v>
      </c>
      <c r="C39" s="35">
        <v>5010.5990000000002</v>
      </c>
      <c r="D39" s="35">
        <v>-332136.62700000004</v>
      </c>
      <c r="E39" s="51">
        <v>-98.513999999999996</v>
      </c>
    </row>
    <row r="40" spans="1:7" x14ac:dyDescent="0.2">
      <c r="A40" s="1" t="s">
        <v>42</v>
      </c>
      <c r="B40" s="35">
        <v>1303764.2609999999</v>
      </c>
      <c r="C40" s="35">
        <v>2724927.9980000001</v>
      </c>
      <c r="D40" s="35">
        <v>1421163.7370000002</v>
      </c>
      <c r="E40" s="51">
        <v>109.005</v>
      </c>
    </row>
    <row r="41" spans="1:7" x14ac:dyDescent="0.2">
      <c r="A41" s="28" t="s">
        <v>31</v>
      </c>
      <c r="B41" s="35">
        <v>1069372.22</v>
      </c>
      <c r="C41" s="35">
        <v>2528860.0809999998</v>
      </c>
      <c r="D41" s="35">
        <v>1459487.8609999998</v>
      </c>
      <c r="E41" s="51">
        <v>136.48099999999999</v>
      </c>
    </row>
    <row r="42" spans="1:7" ht="20.399999999999999" x14ac:dyDescent="0.2">
      <c r="A42" s="36" t="s">
        <v>35</v>
      </c>
      <c r="B42" s="35">
        <v>234392.041</v>
      </c>
      <c r="C42" s="35">
        <v>196067.91699999999</v>
      </c>
      <c r="D42" s="35">
        <v>-38324.124000000011</v>
      </c>
      <c r="E42" s="51">
        <v>-16.350000000000001</v>
      </c>
    </row>
    <row r="43" spans="1:7" s="2" customFormat="1" x14ac:dyDescent="0.2">
      <c r="A43" s="2" t="s">
        <v>6</v>
      </c>
      <c r="B43" s="37">
        <v>1643204.6740000001</v>
      </c>
      <c r="C43" s="37">
        <v>3101651.9759999998</v>
      </c>
      <c r="D43" s="37">
        <v>1458447.3019999997</v>
      </c>
      <c r="E43" s="52">
        <v>88.756</v>
      </c>
    </row>
    <row r="44" spans="1:7" x14ac:dyDescent="0.2">
      <c r="A44" s="2"/>
    </row>
    <row r="45" spans="1:7" x14ac:dyDescent="0.2">
      <c r="B45" s="196" t="s">
        <v>43</v>
      </c>
      <c r="C45" s="196"/>
      <c r="D45" s="196"/>
      <c r="E45" s="196"/>
    </row>
    <row r="46" spans="1:7" x14ac:dyDescent="0.2">
      <c r="A46" s="1" t="s">
        <v>44</v>
      </c>
      <c r="B46" s="35">
        <v>186331.394</v>
      </c>
      <c r="C46" s="35">
        <v>195156.891</v>
      </c>
      <c r="D46" s="35">
        <v>8825.497000000003</v>
      </c>
      <c r="E46" s="51">
        <v>4.7359999999999998</v>
      </c>
    </row>
    <row r="47" spans="1:7" x14ac:dyDescent="0.2">
      <c r="A47" s="1" t="s">
        <v>45</v>
      </c>
      <c r="B47" s="35">
        <v>304927.69300000003</v>
      </c>
      <c r="C47" s="35">
        <v>304927.69300000003</v>
      </c>
      <c r="D47" s="35" t="s">
        <v>9</v>
      </c>
      <c r="E47" s="51" t="s">
        <v>9</v>
      </c>
    </row>
    <row r="48" spans="1:7" x14ac:dyDescent="0.2">
      <c r="A48" s="1" t="s">
        <v>46</v>
      </c>
      <c r="B48" s="35">
        <v>4203979.2240000004</v>
      </c>
      <c r="C48" s="35">
        <v>4272715.01</v>
      </c>
      <c r="D48" s="35">
        <v>68735.785999999993</v>
      </c>
      <c r="E48" s="51">
        <v>1.635</v>
      </c>
    </row>
    <row r="49" spans="1:5" x14ac:dyDescent="0.2">
      <c r="A49" s="1" t="s">
        <v>47</v>
      </c>
      <c r="B49" s="35">
        <v>87556.065000000002</v>
      </c>
      <c r="C49" s="35">
        <v>136563.26800000001</v>
      </c>
      <c r="D49" s="35">
        <v>49007.203000000009</v>
      </c>
      <c r="E49" s="51">
        <v>55.972000000000001</v>
      </c>
    </row>
    <row r="50" spans="1:5" s="2" customFormat="1" x14ac:dyDescent="0.2">
      <c r="A50" s="2" t="s">
        <v>6</v>
      </c>
      <c r="B50" s="37">
        <v>4782794.3760000002</v>
      </c>
      <c r="C50" s="37">
        <v>4909362.8619999997</v>
      </c>
      <c r="D50" s="37">
        <v>126568.48599999957</v>
      </c>
      <c r="E50" s="52">
        <v>2.6459999999999999</v>
      </c>
    </row>
    <row r="51" spans="1:5" x14ac:dyDescent="0.2">
      <c r="A51" s="2"/>
      <c r="B51" s="35"/>
      <c r="C51" s="35"/>
      <c r="D51" s="35"/>
      <c r="E51" s="51"/>
    </row>
    <row r="52" spans="1:5" x14ac:dyDescent="0.2">
      <c r="A52" s="1" t="s">
        <v>48</v>
      </c>
      <c r="B52" s="35" t="s">
        <v>9</v>
      </c>
      <c r="C52" s="35" t="s">
        <v>9</v>
      </c>
      <c r="D52" s="35" t="s">
        <v>9</v>
      </c>
      <c r="E52" s="51" t="s">
        <v>9</v>
      </c>
    </row>
    <row r="53" spans="1:5" x14ac:dyDescent="0.2">
      <c r="A53" s="10" t="s">
        <v>10</v>
      </c>
    </row>
    <row r="54" spans="1:5" x14ac:dyDescent="0.2">
      <c r="A54" s="11" t="s">
        <v>51</v>
      </c>
    </row>
  </sheetData>
  <mergeCells count="8">
    <mergeCell ref="B36:E36"/>
    <mergeCell ref="B45:E45"/>
    <mergeCell ref="A1:E1"/>
    <mergeCell ref="A2:E2"/>
    <mergeCell ref="A3:A4"/>
    <mergeCell ref="D3:E3"/>
    <mergeCell ref="B4:D4"/>
    <mergeCell ref="B6:E6"/>
  </mergeCells>
  <hyperlinks>
    <hyperlink ref="A1:E1" location="Inhaltsverzeichnis!A31" display="6  Finanzvermögen nach Bereichen und Arten  - Vorjahresvergleich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16 –  Berlin  &amp;G</oddFooter>
  </headerFooter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</vt:i4>
      </vt:variant>
    </vt:vector>
  </HeadingPairs>
  <TitlesOfParts>
    <vt:vector size="13" baseType="lpstr">
      <vt:lpstr>Titel</vt:lpstr>
      <vt:lpstr>Impressum</vt:lpstr>
      <vt:lpstr>Inhaltsverzeichnis</vt:lpstr>
      <vt:lpstr>Grafiken1-2</vt:lpstr>
      <vt:lpstr>1</vt:lpstr>
      <vt:lpstr>2</vt:lpstr>
      <vt:lpstr>3</vt:lpstr>
      <vt:lpstr>4  5</vt:lpstr>
      <vt:lpstr>6</vt:lpstr>
      <vt:lpstr>U4</vt:lpstr>
      <vt:lpstr>'Grafiken1-2'!Druckbereich</vt:lpstr>
      <vt:lpstr>'Grafiken1-2'!Drucktitel</vt:lpstr>
      <vt:lpstr>'U4'!Drucktitel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Berlin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2017-09-27T15:43:50Z</cp:lastPrinted>
  <dcterms:created xsi:type="dcterms:W3CDTF">2016-09-05T09:44:09Z</dcterms:created>
  <dcterms:modified xsi:type="dcterms:W3CDTF">2017-09-28T08:38:54Z</dcterms:modified>
  <cp:category>Statistischer Bericht L III 6-j/16</cp:category>
</cp:coreProperties>
</file>