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768" yWindow="408" windowWidth="21828" windowHeight="10320"/>
  </bookViews>
  <sheets>
    <sheet name="Titel" sheetId="8" r:id="rId1"/>
    <sheet name="Impressum" sheetId="9" r:id="rId2"/>
    <sheet name="Inhaltsverzeichnis" sheetId="10" r:id="rId3"/>
    <sheet name="Grafiken1-2" sheetId="11" r:id="rId4"/>
    <sheet name="1" sheetId="1" r:id="rId5"/>
    <sheet name="2" sheetId="2" r:id="rId6"/>
    <sheet name="3" sheetId="4" r:id="rId7"/>
    <sheet name="4  5" sheetId="5" r:id="rId8"/>
    <sheet name="6" sheetId="7" r:id="rId9"/>
    <sheet name="U4" sheetId="12" r:id="rId10"/>
  </sheets>
  <definedNames>
    <definedName name="_xlnm._FilterDatabase" localSheetId="7" hidden="1">'4  5'!#REF!</definedName>
    <definedName name="_xlnm.Database" localSheetId="4">#REF!</definedName>
    <definedName name="_xlnm.Database" localSheetId="8">#REF!</definedName>
    <definedName name="_xlnm.Database" localSheetId="1">#REF!</definedName>
    <definedName name="_xlnm.Database" localSheetId="0">#REF!</definedName>
    <definedName name="_xlnm.Database" localSheetId="9">#REF!</definedName>
    <definedName name="_xlnm.Database">#REF!</definedName>
    <definedName name="_xlnm.Print_Area" localSheetId="3">'Grafiken1-2'!$A$1:$H$63</definedName>
    <definedName name="_xlnm.Print_Area" localSheetId="9">'U4'!$A$1:$G$52</definedName>
    <definedName name="Druckbereich1" localSheetId="8">#REF!</definedName>
    <definedName name="Druckbereich1" localSheetId="0">#REF!</definedName>
    <definedName name="Druckbereich1" localSheetId="9">#REF!</definedName>
    <definedName name="Druckbereich1">#REF!</definedName>
    <definedName name="Druckbereich1.1" localSheetId="8">#REF!</definedName>
    <definedName name="Druckbereich1.1">#REF!</definedName>
    <definedName name="Druckbereich11" localSheetId="8">#REF!</definedName>
    <definedName name="Druckbereich11">#REF!</definedName>
    <definedName name="Druckbereich4" localSheetId="8">#REF!</definedName>
    <definedName name="Druckbereich4">#REF!</definedName>
    <definedName name="HTML_CodePage" hidden="1">1252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8" hidden="1">{"'Prod 00j at (2)'!$A$5:$N$1224"}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0" hidden="1">{"'Prod 00j at (2)'!$A$5:$N$1224"}</definedName>
    <definedName name="HTML_Control" localSheetId="9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calcChain.xml><?xml version="1.0" encoding="utf-8"?>
<calcChain xmlns="http://schemas.openxmlformats.org/spreadsheetml/2006/main">
  <c r="Z11" i="11" l="1"/>
  <c r="Y11" i="11"/>
  <c r="X11" i="11"/>
  <c r="Z5" i="11"/>
  <c r="Y5" i="11"/>
  <c r="X5" i="11"/>
  <c r="AA14" i="11" l="1"/>
  <c r="AB11" i="11"/>
  <c r="AA11" i="11"/>
  <c r="AA10" i="11"/>
  <c r="AA12" i="11" s="1"/>
  <c r="AC4" i="11"/>
  <c r="AB4" i="11"/>
  <c r="AA6" i="11"/>
  <c r="AA5" i="11"/>
  <c r="AA4" i="11"/>
  <c r="AA3" i="11"/>
  <c r="AI12" i="11"/>
  <c r="AH12" i="11"/>
  <c r="AG12" i="11"/>
  <c r="AF12" i="11"/>
  <c r="AE12" i="11"/>
  <c r="AD12" i="11"/>
  <c r="AC12" i="11"/>
  <c r="AB12" i="11"/>
  <c r="Z12" i="11"/>
  <c r="Y12" i="11"/>
  <c r="X12" i="11"/>
  <c r="AI8" i="11"/>
  <c r="AH8" i="11"/>
  <c r="AG8" i="11"/>
  <c r="AF8" i="11"/>
  <c r="AE8" i="11"/>
  <c r="AD8" i="11"/>
  <c r="AC8" i="11"/>
  <c r="AB8" i="11"/>
  <c r="Z8" i="11"/>
  <c r="Y8" i="11"/>
  <c r="X8" i="11"/>
  <c r="AA8" i="11" l="1"/>
</calcChain>
</file>

<file path=xl/sharedStrings.xml><?xml version="1.0" encoding="utf-8"?>
<sst xmlns="http://schemas.openxmlformats.org/spreadsheetml/2006/main" count="475" uniqueCount="156">
  <si>
    <t>1 000 EUR</t>
  </si>
  <si>
    <t>Finanzvermögen beim nicht-öffentlichen Bereich ²</t>
  </si>
  <si>
    <t>Land zusammen</t>
  </si>
  <si>
    <t>Kernhaushalt des Landes</t>
  </si>
  <si>
    <t>Sozialversicherungen unter Landesaufsicht</t>
  </si>
  <si>
    <t>Kernhaushalte der Sozialversicherungen</t>
  </si>
  <si>
    <t>Insgesamt</t>
  </si>
  <si>
    <t>Kernhaushalte</t>
  </si>
  <si>
    <t>Finanzvermögen beim öffentlichen Bereich</t>
  </si>
  <si>
    <t>–</t>
  </si>
  <si>
    <t>_____</t>
  </si>
  <si>
    <t>1 ohne Anteilsrechte und Finanzderivate</t>
  </si>
  <si>
    <t>2 einschließlich Barvermögen und Sonstige Forderungen beim öffentlichen Bereich</t>
  </si>
  <si>
    <t>lfd.
Nr.</t>
  </si>
  <si>
    <t>Art des Vermögens</t>
  </si>
  <si>
    <t>Land</t>
  </si>
  <si>
    <t>Davon</t>
  </si>
  <si>
    <t>Sozialversiche-
ungen unter
Landesaufsicht</t>
  </si>
  <si>
    <t>Kern-
haushalt</t>
  </si>
  <si>
    <t>Extra-
haushalte ¹</t>
  </si>
  <si>
    <t>Bargeld und Einlagen</t>
  </si>
  <si>
    <t>Bargeld</t>
  </si>
  <si>
    <t>Sichteinlagen</t>
  </si>
  <si>
    <t>Sonstige Einlagen</t>
  </si>
  <si>
    <t>Wertpapiere vom nicht-öffentlichen Bereich</t>
  </si>
  <si>
    <t>Geldmarktpapiere</t>
  </si>
  <si>
    <t>von Kreditinstituten</t>
  </si>
  <si>
    <t>vom sonstigen inländischen Bereich</t>
  </si>
  <si>
    <t>vom sonstigen ausländischen Bereich</t>
  </si>
  <si>
    <t>Kapitalmarktpapiere mit einer Ursprungslaufzeit von mehr als 1 Jahr</t>
  </si>
  <si>
    <t>Ausleihungen an nicht-öffentlichen Bereich</t>
  </si>
  <si>
    <t>Ausleihungen mit einer Laufzeit bis einschl. 1 Jahr</t>
  </si>
  <si>
    <t>an Kreditinstitute</t>
  </si>
  <si>
    <t>an sonstigen inländischen Bereich</t>
  </si>
  <si>
    <t>an sonstigen ausländischen Bereich</t>
  </si>
  <si>
    <t>Ausleihungen mit einer Ursprungslaufzeit von mehr als 1 Jahr</t>
  </si>
  <si>
    <t>Sonstige Forderungen</t>
  </si>
  <si>
    <t>Öffentlich-rechtliche Forderungen aus Dienstleistungen</t>
  </si>
  <si>
    <t>Übrige öffentlich-rechliche Forderungen</t>
  </si>
  <si>
    <t>Privatrechtliche Forderungen aus Dienstleistungen</t>
  </si>
  <si>
    <t>Übrige privatrechtliche Forderungen</t>
  </si>
  <si>
    <t>Wertpapiere vom öffentlichen Bereich</t>
  </si>
  <si>
    <t>Ausleihungen an öffentlichen Bereich</t>
  </si>
  <si>
    <t>Anteilsrechte</t>
  </si>
  <si>
    <t>Börsennotierte Aktien</t>
  </si>
  <si>
    <t>Nichtbörsennotierte Aktien</t>
  </si>
  <si>
    <t>Sonstige Anteilsrechte</t>
  </si>
  <si>
    <t>Investmentzertifikate</t>
  </si>
  <si>
    <t>Finanzderivate</t>
  </si>
  <si>
    <t>zusammen</t>
  </si>
  <si>
    <t>Finanzvermögen beim nicht-öffentlichen Bereich ¹</t>
  </si>
  <si>
    <t>1 einschließlich Barvermögen und Sonstige Forderungen beim öffentlichen Bereich</t>
  </si>
  <si>
    <t>lfd.Nr.</t>
  </si>
  <si>
    <t>Bargeld und
Einlagen</t>
  </si>
  <si>
    <t>Wertpapiere vom
nicht-öffentlichen
Bereich</t>
  </si>
  <si>
    <t>Sonstige
Forderungen</t>
  </si>
  <si>
    <t>Nachrichtlich: 
Anteilsrechte</t>
  </si>
  <si>
    <t>Ursprungslaufzeit</t>
  </si>
  <si>
    <t>bis einschl. 
1 Jahr</t>
  </si>
  <si>
    <t>mehr als 
1 Jahr</t>
  </si>
  <si>
    <t>Extrahaushalte des Landes</t>
  </si>
  <si>
    <t>Extrahaushalte der Sozialversicherungen</t>
  </si>
  <si>
    <t xml:space="preserve">Kernhaushalte </t>
  </si>
  <si>
    <t>Extrahaushalte</t>
  </si>
  <si>
    <t>Wertpapiere
vom
öffentlichen
Bereich</t>
  </si>
  <si>
    <t>Stand
31.12.
2014</t>
  </si>
  <si>
    <t>Stand
31.12.
2015</t>
  </si>
  <si>
    <t>Veränderung
gegenüber Vorjahr</t>
  </si>
  <si>
    <t>%</t>
  </si>
  <si>
    <t>1 Öffentliche Fonds, Einrichtungen und Unternehmen des Staatssektors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</si>
  <si>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</si>
  <si>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 xml:space="preserve">Statistischer </t>
  </si>
  <si>
    <t xml:space="preserve">Bericht </t>
  </si>
  <si>
    <t>LIII 6 – j / 15</t>
  </si>
  <si>
    <t>Impressum</t>
  </si>
  <si>
    <t>Statistischer Bericht</t>
  </si>
  <si>
    <t>L III 6 - j / 15</t>
  </si>
  <si>
    <t>Erscheinungsfolge: jährlich</t>
  </si>
  <si>
    <t>Herausgeber</t>
  </si>
  <si>
    <t>Zeichenerklärung</t>
  </si>
  <si>
    <r>
      <t>Amt für Statistik</t>
    </r>
    <r>
      <rPr>
        <sz val="8"/>
        <rFont val="Arial"/>
        <family val="2"/>
      </rPr>
      <t xml:space="preserve"> Berlin-Brandenburg</t>
    </r>
  </si>
  <si>
    <t xml:space="preserve">weniger als die Hälfte von 1 </t>
  </si>
  <si>
    <t>Behlertstraße 3a</t>
  </si>
  <si>
    <t>in der letzten besetzten Stelle,</t>
  </si>
  <si>
    <t>14467 Potsdam</t>
  </si>
  <si>
    <t>jedoch mehr als nichts</t>
  </si>
  <si>
    <t>info@statistik-bbb.de</t>
  </si>
  <si>
    <t>nichts vorhanden</t>
  </si>
  <si>
    <t>www.statistik-berlin-brandenburg.de</t>
  </si>
  <si>
    <t>…</t>
  </si>
  <si>
    <t>Angabe fällt später an</t>
  </si>
  <si>
    <t>( )</t>
  </si>
  <si>
    <t>Aussagewert ist eingeschränkt</t>
  </si>
  <si>
    <t>Tel. 0331 8173  - 1777</t>
  </si>
  <si>
    <t>/</t>
  </si>
  <si>
    <t>Zahlenwert nicht sicher genug</t>
  </si>
  <si>
    <t>Fax 030 9028  -  4091</t>
  </si>
  <si>
    <t>•</t>
  </si>
  <si>
    <t>Zahlenwert unbekannt oder</t>
  </si>
  <si>
    <t xml:space="preserve">geheim zu halten 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</si>
  <si>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</si>
  <si>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</si>
  <si>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</si>
  <si>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</si>
  <si>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</si>
  <si>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</si>
  <si>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</si>
  <si>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</si>
  <si>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Berlin-Brandenburg, </t>
    </r>
  </si>
  <si>
    <t>Potsdam, 2016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</si>
  <si>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</si>
  <si>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</si>
  <si>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Inhaltsverzeichnis</t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</si>
  <si>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</si>
  <si>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Seite</t>
  </si>
  <si>
    <t>Metadaten zu dieser Statistik
(externer Link)</t>
  </si>
  <si>
    <t>Grafiken</t>
  </si>
  <si>
    <t>Tabellen</t>
  </si>
  <si>
    <t>Finanzvermögen am jeweils 31.12. der Jahre 2011 bis 2015 nach Bereichen</t>
  </si>
  <si>
    <t>Finanzvermögen gegenüber dem nicht-öffentlichen Bereich am 31.12.2015 nach</t>
  </si>
  <si>
    <t>Finanzvermögen gegenüber dem öffentlichen Bereich am 31.12.2015 nach</t>
  </si>
  <si>
    <t>Finanzvermögen nach Bereichen und Arten - Vorjahresvergleich</t>
  </si>
  <si>
    <t>in 1 000 Euro</t>
  </si>
  <si>
    <t>Kernhaushalt Land</t>
  </si>
  <si>
    <t>Extrahaushalt Land</t>
  </si>
  <si>
    <t>Kernhaushalt 
SV</t>
  </si>
  <si>
    <t>Extrahaushalt
SV</t>
  </si>
  <si>
    <r>
      <t xml:space="preserve">Finanzvermögen der öffentlichen 
Haushalte und deren Extrahaushalte
im </t>
    </r>
    <r>
      <rPr>
        <b/>
        <sz val="16"/>
        <rFont val="Arial"/>
        <family val="2"/>
      </rPr>
      <t>Land Berlin
am 31.12.2015</t>
    </r>
  </si>
  <si>
    <r>
      <t xml:space="preserve">Erschienen im </t>
    </r>
    <r>
      <rPr>
        <b/>
        <sz val="8"/>
        <rFont val="Arial"/>
        <family val="2"/>
      </rPr>
      <t>Oktober 2016</t>
    </r>
  </si>
  <si>
    <t>Finanzvermögen im Land Berlin beim nicht-öffentlichen Bereich am 31.12.</t>
  </si>
  <si>
    <t>Finanzvermögen im Land Berlin beim öffentlichen Bereich sowie Anteilsrechte am 31.12.</t>
  </si>
  <si>
    <t>und Arten</t>
  </si>
  <si>
    <t>Arten und Körperschaftsgruppen</t>
  </si>
  <si>
    <t xml:space="preserve">Arten und Körperschaftsgruppen </t>
  </si>
  <si>
    <t>Finanzvermögen nach Körperschaftsgruppen - Vorjahresvergleich</t>
  </si>
  <si>
    <t>1  Finanzvermögen im Land Berlin beim nicht-öffentlichen Bereich am 31.12.</t>
  </si>
  <si>
    <t>2  Finanzvermögen im Land Berlin beim öffentlichen Bereich sowie Anteilsrechte am 31.12.</t>
  </si>
  <si>
    <t xml:space="preserve">  Finanzvermögen beim nicht-öffentlichen Bereich ²</t>
  </si>
  <si>
    <t>1 000 Euro</t>
  </si>
  <si>
    <t xml:space="preserve">3  Finanzvermögen gegenüber dem nicht-öffentlichen Bereich ¹ am 31.12.2015
    nach Arten und Körperschaftsgruppen </t>
  </si>
  <si>
    <t>4  Finanzvermögen gegenüber dem öffentlichen Bereich am 31.12.2015 
    nach Arten und Körperschaftsgruppen</t>
  </si>
  <si>
    <t>Veränderung 
gegenüber Vorjahr</t>
  </si>
  <si>
    <t>6  Finanzvermögen nach Bereichen und Arten  - Vorjahresvergleich</t>
  </si>
  <si>
    <t>1  Finanzvermögen ¹ am jeweils 31.12. der Jahre 2011 bis 2015 
    nach Bereichen und Arten</t>
  </si>
  <si>
    <t>Körperschaftsgruppen</t>
  </si>
  <si>
    <t xml:space="preserve">Körperschaftsgruppen
</t>
  </si>
  <si>
    <t>5  Finanzvermögen nach Körperschaftsgruppen  - Vorjahresvergleich</t>
  </si>
  <si>
    <t>3 Anteile der Vermögensarten beim nicht öffentlichen Bereich am Finanzvermögen im Land Berlin am 31.12.2015</t>
  </si>
  <si>
    <t>4 Anteile der Körperschaftsgruppen am Finanzvermögen beim nicht-öffentlichen Bereich des Landes
   Berlin am 31.12.2015</t>
  </si>
  <si>
    <t>Anteile der Vermögensarten beim nicht öffentlichen Bereich am Finanzvermögen</t>
  </si>
  <si>
    <t>im Land Berlin am 31.12.2015</t>
  </si>
  <si>
    <t>Anteile der Körperschaftsgruppen am Finanzvermögen beim nicht-öffentlichen Bereich</t>
  </si>
  <si>
    <t xml:space="preserve">   </t>
  </si>
  <si>
    <t>des Landes Berlin am 31.12.2015</t>
  </si>
  <si>
    <t>Finanzvermögen nach Bereichen, Arten und Körperschaftsgruppen am 31.12.2015</t>
  </si>
  <si>
    <t>2  Finanzvermögen nach Bereichen, Arten und Körperschaftsgruppen
    am 31.12.2015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</si>
</sst>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0.0;\–\ 0.0"/>
    <numFmt numFmtId="165" formatCode="#,##0;\ \–\ #,##0"/>
    <numFmt numFmtId="166" formatCode="[=0]&quot;-&quot;;#,###,##0"/>
    <numFmt numFmtId="167" formatCode="0.0;\–\ 0.0;0\ \ "/>
    <numFmt numFmtId="168" formatCode="@\ *."/>
    <numFmt numFmtId="169" formatCode="[=0]&quot;.&quot;;#,###,##0"/>
  </numFmts>
  <fonts count="32" x14ac:knownFonts="1">
    <font>
      <sz val="10"/>
      <name val="Arial"/>
      <family val="2"/>
    </font>
    <font>
      <b/>
      <sz val="9"/>
      <color rgb="FF0000FF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indexed="8"/>
      <name val="Arial"/>
      <family val="2"/>
    </font>
    <font>
      <sz val="8.5"/>
      <name val="Arial"/>
      <family val="2"/>
    </font>
    <font>
      <sz val="10"/>
      <name val="Arial"/>
      <family val="2"/>
    </font>
    <font>
      <b/>
      <sz val="18"/>
      <name val="Arial"/>
      <family val="2"/>
    </font>
    <font>
      <sz val="18"/>
      <name val="Arial"/>
      <family val="2"/>
    </font>
    <font>
      <sz val="13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color indexed="23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8"/>
      <color indexed="23"/>
      <name val="Arial"/>
      <family val="2"/>
    </font>
    <font>
      <i/>
      <sz val="8"/>
      <name val="Arial"/>
      <family val="2"/>
    </font>
    <font>
      <i/>
      <sz val="9"/>
      <color indexed="12"/>
      <name val="Arial"/>
      <family val="2"/>
    </font>
    <font>
      <b/>
      <sz val="14"/>
      <name val="Arial"/>
      <family val="2"/>
    </font>
    <font>
      <sz val="11"/>
      <name val="Arial"/>
      <family val="2"/>
    </font>
    <font>
      <b/>
      <sz val="12"/>
      <name val="Arial"/>
      <family val="2"/>
    </font>
    <font>
      <b/>
      <sz val="9"/>
      <color rgb="FF0070C0"/>
      <name val="Arial"/>
      <family val="2"/>
    </font>
    <font>
      <sz val="9"/>
      <color rgb="FF0000FF"/>
      <name val="Arial"/>
      <family val="2"/>
    </font>
    <font>
      <sz val="10"/>
      <color rgb="FF0000FF"/>
      <name val="Arial"/>
      <family val="2"/>
    </font>
    <font>
      <b/>
      <sz val="6"/>
      <name val="Arial"/>
      <family val="2"/>
    </font>
    <font>
      <sz val="6"/>
      <name val="Arial"/>
      <family val="2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6">
    <xf numFmtId="0" fontId="0" fillId="0" borderId="0"/>
    <xf numFmtId="0" fontId="1" fillId="0" borderId="0" applyNumberFormat="0" applyFill="0" applyBorder="0" applyAlignment="0" applyProtection="0"/>
    <xf numFmtId="0" fontId="2" fillId="0" borderId="0"/>
    <xf numFmtId="0" fontId="11" fillId="0" borderId="0" applyFill="0" applyBorder="0"/>
    <xf numFmtId="0" fontId="12" fillId="0" borderId="0"/>
    <xf numFmtId="0" fontId="28" fillId="0" borderId="0" applyNumberFormat="0" applyFill="0" applyBorder="0" applyAlignment="0" applyProtection="0"/>
  </cellStyleXfs>
  <cellXfs count="198">
    <xf numFmtId="0" fontId="0" fillId="0" borderId="0" xfId="0"/>
    <xf numFmtId="0" fontId="3" fillId="0" borderId="0" xfId="0" applyFont="1"/>
    <xf numFmtId="0" fontId="4" fillId="0" borderId="0" xfId="0" applyFont="1"/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center" vertical="center"/>
    </xf>
    <xf numFmtId="165" fontId="3" fillId="0" borderId="0" xfId="0" applyNumberFormat="1" applyFont="1" applyBorder="1" applyAlignment="1">
      <alignment horizontal="right"/>
    </xf>
    <xf numFmtId="165" fontId="4" fillId="0" borderId="0" xfId="0" applyNumberFormat="1" applyFont="1" applyBorder="1" applyAlignment="1">
      <alignment horizontal="right"/>
    </xf>
    <xf numFmtId="0" fontId="3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6" fillId="0" borderId="0" xfId="0" applyFont="1"/>
    <xf numFmtId="0" fontId="3" fillId="0" borderId="0" xfId="0" applyFont="1" applyAlignment="1">
      <alignment horizontal="center" vertical="center"/>
    </xf>
    <xf numFmtId="0" fontId="3" fillId="0" borderId="8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/>
    </xf>
    <xf numFmtId="0" fontId="3" fillId="0" borderId="0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center"/>
    </xf>
    <xf numFmtId="0" fontId="3" fillId="0" borderId="0" xfId="0" applyFont="1" applyBorder="1"/>
    <xf numFmtId="1" fontId="3" fillId="0" borderId="0" xfId="0" applyNumberFormat="1" applyFont="1" applyBorder="1" applyAlignment="1">
      <alignment horizontal="center" vertical="center"/>
    </xf>
    <xf numFmtId="3" fontId="3" fillId="0" borderId="0" xfId="0" applyNumberFormat="1" applyFont="1" applyBorder="1" applyAlignment="1">
      <alignment horizontal="left" vertical="center"/>
    </xf>
    <xf numFmtId="0" fontId="3" fillId="0" borderId="0" xfId="0" applyFont="1" applyBorder="1" applyAlignment="1">
      <alignment vertical="center"/>
    </xf>
    <xf numFmtId="1" fontId="3" fillId="0" borderId="0" xfId="0" applyNumberFormat="1" applyFont="1" applyBorder="1" applyAlignment="1">
      <alignment horizontal="center"/>
    </xf>
    <xf numFmtId="3" fontId="3" fillId="0" borderId="0" xfId="0" applyNumberFormat="1" applyFont="1" applyBorder="1" applyAlignment="1">
      <alignment horizontal="left"/>
    </xf>
    <xf numFmtId="3" fontId="3" fillId="0" borderId="0" xfId="0" applyNumberFormat="1" applyFont="1" applyAlignment="1">
      <alignment horizontal="left" indent="1"/>
    </xf>
    <xf numFmtId="3" fontId="3" fillId="0" borderId="0" xfId="0" applyNumberFormat="1" applyFont="1" applyAlignment="1">
      <alignment horizontal="left"/>
    </xf>
    <xf numFmtId="3" fontId="3" fillId="0" borderId="0" xfId="0" applyNumberFormat="1" applyFont="1" applyAlignment="1">
      <alignment horizontal="left" indent="2"/>
    </xf>
    <xf numFmtId="0" fontId="3" fillId="0" borderId="0" xfId="0" applyFont="1" applyAlignment="1">
      <alignment horizontal="left" indent="2"/>
    </xf>
    <xf numFmtId="0" fontId="3" fillId="0" borderId="0" xfId="0" applyFont="1" applyAlignment="1">
      <alignment horizontal="left" indent="1"/>
    </xf>
    <xf numFmtId="1" fontId="4" fillId="0" borderId="0" xfId="0" applyNumberFormat="1" applyFont="1" applyBorder="1" applyAlignment="1">
      <alignment horizontal="center"/>
    </xf>
    <xf numFmtId="0" fontId="4" fillId="0" borderId="0" xfId="0" applyFont="1" applyAlignment="1">
      <alignment horizontal="left"/>
    </xf>
    <xf numFmtId="166" fontId="4" fillId="0" borderId="0" xfId="0" applyNumberFormat="1" applyFont="1"/>
    <xf numFmtId="3" fontId="3" fillId="0" borderId="0" xfId="0" applyNumberFormat="1" applyFont="1" applyAlignment="1">
      <alignment horizontal="left" vertical="center"/>
    </xf>
    <xf numFmtId="0" fontId="3" fillId="0" borderId="0" xfId="0" applyFont="1" applyAlignment="1">
      <alignment vertical="center"/>
    </xf>
    <xf numFmtId="166" fontId="4" fillId="0" borderId="0" xfId="0" applyNumberFormat="1" applyFont="1" applyBorder="1"/>
    <xf numFmtId="165" fontId="3" fillId="0" borderId="0" xfId="0" applyNumberFormat="1" applyFont="1" applyAlignment="1">
      <alignment horizontal="right"/>
    </xf>
    <xf numFmtId="0" fontId="3" fillId="0" borderId="0" xfId="0" applyFont="1" applyAlignment="1">
      <alignment horizontal="left" wrapText="1" indent="1"/>
    </xf>
    <xf numFmtId="165" fontId="4" fillId="0" borderId="0" xfId="0" applyNumberFormat="1" applyFont="1" applyAlignment="1">
      <alignment horizontal="right"/>
    </xf>
    <xf numFmtId="0" fontId="7" fillId="0" borderId="0" xfId="1" applyFont="1" applyAlignment="1"/>
    <xf numFmtId="0" fontId="8" fillId="0" borderId="0" xfId="0" applyFont="1"/>
    <xf numFmtId="0" fontId="9" fillId="0" borderId="0" xfId="0" applyFont="1" applyAlignment="1"/>
    <xf numFmtId="0" fontId="6" fillId="0" borderId="0" xfId="0" applyFont="1" applyAlignment="1"/>
    <xf numFmtId="49" fontId="3" fillId="0" borderId="0" xfId="0" applyNumberFormat="1" applyFont="1" applyAlignment="1">
      <alignment vertical="center" wrapText="1"/>
    </xf>
    <xf numFmtId="0" fontId="3" fillId="0" borderId="0" xfId="0" applyFont="1" applyAlignment="1">
      <alignment horizontal="center"/>
    </xf>
    <xf numFmtId="49" fontId="3" fillId="0" borderId="0" xfId="0" applyNumberFormat="1" applyFont="1"/>
    <xf numFmtId="49" fontId="3" fillId="0" borderId="0" xfId="0" applyNumberFormat="1" applyFont="1" applyAlignment="1">
      <alignment horizontal="left" indent="1"/>
    </xf>
    <xf numFmtId="49" fontId="4" fillId="0" borderId="0" xfId="0" applyNumberFormat="1" applyFont="1"/>
    <xf numFmtId="0" fontId="6" fillId="0" borderId="0" xfId="0" applyFont="1" applyAlignment="1">
      <alignment horizontal="center"/>
    </xf>
    <xf numFmtId="0" fontId="3" fillId="0" borderId="0" xfId="0" applyFont="1" applyBorder="1" applyAlignment="1">
      <alignment horizontal="center"/>
    </xf>
    <xf numFmtId="0" fontId="0" fillId="0" borderId="0" xfId="0" applyAlignment="1">
      <alignment horizontal="right"/>
    </xf>
    <xf numFmtId="0" fontId="3" fillId="0" borderId="5" xfId="0" applyFont="1" applyBorder="1" applyAlignment="1">
      <alignment horizontal="center" vertical="center"/>
    </xf>
    <xf numFmtId="167" fontId="3" fillId="0" borderId="0" xfId="0" applyNumberFormat="1" applyFont="1" applyAlignment="1">
      <alignment horizontal="right"/>
    </xf>
    <xf numFmtId="167" fontId="4" fillId="0" borderId="0" xfId="0" applyNumberFormat="1" applyFont="1" applyAlignment="1">
      <alignment horizontal="right"/>
    </xf>
    <xf numFmtId="165" fontId="4" fillId="0" borderId="0" xfId="0" applyNumberFormat="1" applyFont="1"/>
    <xf numFmtId="0" fontId="1" fillId="0" borderId="0" xfId="1" applyAlignment="1">
      <alignment vertical="center" wrapText="1"/>
    </xf>
    <xf numFmtId="3" fontId="3" fillId="0" borderId="0" xfId="0" applyNumberFormat="1" applyFont="1" applyAlignment="1">
      <alignment horizontal="left" wrapText="1" indent="1"/>
    </xf>
    <xf numFmtId="0" fontId="12" fillId="0" borderId="0" xfId="4"/>
    <xf numFmtId="0" fontId="12" fillId="0" borderId="0" xfId="4" applyProtection="1"/>
    <xf numFmtId="0" fontId="16" fillId="0" borderId="0" xfId="4" applyFont="1" applyProtection="1"/>
    <xf numFmtId="0" fontId="18" fillId="0" borderId="0" xfId="4" applyFont="1" applyProtection="1">
      <protection locked="0"/>
    </xf>
    <xf numFmtId="0" fontId="3" fillId="0" borderId="0" xfId="4" applyFont="1" applyProtection="1"/>
    <xf numFmtId="0" fontId="8" fillId="0" borderId="0" xfId="4" applyFont="1" applyProtection="1"/>
    <xf numFmtId="0" fontId="19" fillId="0" borderId="0" xfId="4" applyFont="1" applyAlignment="1" applyProtection="1">
      <alignment vertical="top" wrapText="1"/>
      <protection locked="0"/>
    </xf>
    <xf numFmtId="0" fontId="20" fillId="0" borderId="0" xfId="4" applyFont="1" applyAlignment="1" applyProtection="1">
      <alignment wrapText="1"/>
      <protection locked="0"/>
    </xf>
    <xf numFmtId="0" fontId="9" fillId="0" borderId="0" xfId="4" applyFont="1" applyAlignment="1" applyProtection="1">
      <alignment wrapText="1"/>
      <protection locked="0"/>
    </xf>
    <xf numFmtId="0" fontId="2" fillId="0" borderId="0" xfId="2" applyAlignment="1" applyProtection="1">
      <alignment wrapText="1"/>
    </xf>
    <xf numFmtId="0" fontId="2" fillId="0" borderId="0" xfId="2" applyProtection="1"/>
    <xf numFmtId="0" fontId="6" fillId="0" borderId="0" xfId="2" applyFont="1" applyAlignment="1" applyProtection="1">
      <alignment wrapText="1"/>
    </xf>
    <xf numFmtId="0" fontId="21" fillId="0" borderId="0" xfId="2" applyFont="1" applyProtection="1"/>
    <xf numFmtId="0" fontId="3" fillId="0" borderId="0" xfId="4" applyFont="1" applyProtection="1">
      <protection locked="0"/>
    </xf>
    <xf numFmtId="0" fontId="3" fillId="0" borderId="0" xfId="2" applyFont="1" applyProtection="1"/>
    <xf numFmtId="0" fontId="3" fillId="0" borderId="0" xfId="2" applyFont="1" applyProtection="1">
      <protection locked="0"/>
    </xf>
    <xf numFmtId="0" fontId="21" fillId="0" borderId="0" xfId="2" applyFont="1" applyAlignment="1" applyProtection="1">
      <alignment vertical="center"/>
    </xf>
    <xf numFmtId="0" fontId="3" fillId="0" borderId="0" xfId="2" applyFont="1" applyAlignment="1" applyProtection="1">
      <alignment vertical="center"/>
    </xf>
    <xf numFmtId="0" fontId="21" fillId="0" borderId="0" xfId="2" applyFont="1" applyAlignment="1" applyProtection="1">
      <alignment horizontal="left" vertical="center"/>
    </xf>
    <xf numFmtId="0" fontId="3" fillId="0" borderId="0" xfId="2" applyFont="1" applyAlignment="1" applyProtection="1">
      <alignment horizontal="left" vertical="center"/>
    </xf>
    <xf numFmtId="0" fontId="4" fillId="0" borderId="0" xfId="2" applyFont="1" applyAlignment="1" applyProtection="1">
      <alignment vertical="center"/>
    </xf>
    <xf numFmtId="0" fontId="2" fillId="0" borderId="0" xfId="2" applyAlignment="1" applyProtection="1">
      <alignment vertical="center"/>
    </xf>
    <xf numFmtId="0" fontId="22" fillId="0" borderId="0" xfId="2" applyFont="1" applyAlignment="1" applyProtection="1">
      <alignment vertical="center"/>
    </xf>
    <xf numFmtId="0" fontId="3" fillId="0" borderId="0" xfId="2" applyFont="1" applyAlignment="1" applyProtection="1">
      <alignment vertical="center"/>
      <protection locked="0"/>
    </xf>
    <xf numFmtId="0" fontId="23" fillId="0" borderId="0" xfId="1" applyFont="1" applyProtection="1"/>
    <xf numFmtId="0" fontId="17" fillId="0" borderId="0" xfId="4" applyFont="1" applyAlignment="1"/>
    <xf numFmtId="0" fontId="6" fillId="0" borderId="0" xfId="4" applyFont="1"/>
    <xf numFmtId="0" fontId="6" fillId="0" borderId="0" xfId="4" applyFont="1" applyAlignment="1">
      <alignment horizontal="left"/>
    </xf>
    <xf numFmtId="0" fontId="3" fillId="0" borderId="0" xfId="4" applyFont="1" applyAlignment="1">
      <alignment horizontal="right"/>
    </xf>
    <xf numFmtId="0" fontId="27" fillId="0" borderId="0" xfId="1" applyFont="1"/>
    <xf numFmtId="0" fontId="28" fillId="0" borderId="0" xfId="5" applyFont="1" applyAlignment="1">
      <alignment horizontal="left"/>
    </xf>
    <xf numFmtId="49" fontId="28" fillId="0" borderId="0" xfId="1" applyNumberFormat="1" applyFont="1" applyAlignment="1" applyProtection="1">
      <alignment wrapText="1"/>
      <protection locked="0"/>
    </xf>
    <xf numFmtId="0" fontId="27" fillId="0" borderId="0" xfId="5" applyFont="1" applyAlignment="1" applyProtection="1">
      <alignment horizontal="right"/>
      <protection locked="0"/>
    </xf>
    <xf numFmtId="0" fontId="27" fillId="0" borderId="0" xfId="1" applyFont="1" applyAlignment="1" applyProtection="1">
      <alignment horizontal="right"/>
      <protection locked="0"/>
    </xf>
    <xf numFmtId="0" fontId="9" fillId="0" borderId="0" xfId="4" applyFont="1" applyProtection="1">
      <protection locked="0"/>
    </xf>
    <xf numFmtId="0" fontId="28" fillId="0" borderId="0" xfId="1" applyFont="1" applyAlignment="1">
      <alignment horizontal="left"/>
    </xf>
    <xf numFmtId="168" fontId="28" fillId="0" borderId="0" xfId="5" applyNumberFormat="1" applyFont="1"/>
    <xf numFmtId="0" fontId="1" fillId="0" borderId="0" xfId="1" applyFont="1" applyFill="1"/>
    <xf numFmtId="0" fontId="29" fillId="0" borderId="0" xfId="4" applyFont="1" applyAlignment="1">
      <alignment horizontal="left"/>
    </xf>
    <xf numFmtId="0" fontId="28" fillId="0" borderId="0" xfId="4" applyFont="1"/>
    <xf numFmtId="0" fontId="1" fillId="0" borderId="0" xfId="1" applyFont="1" applyAlignment="1"/>
    <xf numFmtId="168" fontId="28" fillId="0" borderId="0" xfId="1" applyNumberFormat="1" applyFont="1"/>
    <xf numFmtId="168" fontId="28" fillId="0" borderId="0" xfId="1" applyNumberFormat="1" applyFont="1" applyFill="1" applyAlignment="1" applyProtection="1">
      <alignment horizontal="left"/>
      <protection locked="0"/>
    </xf>
    <xf numFmtId="0" fontId="28" fillId="0" borderId="0" xfId="4" applyFont="1" applyAlignment="1">
      <alignment horizontal="left"/>
    </xf>
    <xf numFmtId="0" fontId="28" fillId="0" borderId="0" xfId="1" applyNumberFormat="1" applyFont="1" applyFill="1" applyAlignment="1" applyProtection="1">
      <alignment horizontal="left"/>
      <protection locked="0"/>
    </xf>
    <xf numFmtId="0" fontId="6" fillId="0" borderId="0" xfId="4" applyFont="1" applyFill="1"/>
    <xf numFmtId="0" fontId="6" fillId="0" borderId="0" xfId="4" applyFont="1" applyFill="1" applyAlignment="1">
      <alignment horizontal="left"/>
    </xf>
    <xf numFmtId="0" fontId="27" fillId="0" borderId="0" xfId="1" applyFont="1" applyFill="1"/>
    <xf numFmtId="0" fontId="28" fillId="0" borderId="0" xfId="5"/>
    <xf numFmtId="0" fontId="6" fillId="0" borderId="0" xfId="4" applyFont="1" applyFill="1" applyAlignment="1" applyProtection="1">
      <alignment horizontal="left"/>
      <protection locked="0"/>
    </xf>
    <xf numFmtId="0" fontId="9" fillId="0" borderId="0" xfId="4" applyNumberFormat="1" applyFont="1" applyFill="1" applyAlignment="1" applyProtection="1">
      <alignment horizontal="left"/>
      <protection locked="0"/>
    </xf>
    <xf numFmtId="0" fontId="27" fillId="0" borderId="0" xfId="1" applyFont="1" applyFill="1" applyAlignment="1" applyProtection="1">
      <alignment horizontal="right"/>
      <protection locked="0"/>
    </xf>
    <xf numFmtId="0" fontId="1" fillId="0" borderId="0" xfId="1" applyFont="1" applyFill="1" applyAlignment="1" applyProtection="1">
      <alignment horizontal="right"/>
      <protection locked="0"/>
    </xf>
    <xf numFmtId="0" fontId="28" fillId="0" borderId="0" xfId="4" applyFont="1" applyFill="1" applyAlignment="1" applyProtection="1">
      <alignment horizontal="left"/>
      <protection locked="0"/>
    </xf>
    <xf numFmtId="0" fontId="28" fillId="0" borderId="0" xfId="4" applyNumberFormat="1" applyFont="1" applyFill="1" applyAlignment="1" applyProtection="1">
      <alignment horizontal="left"/>
      <protection locked="0"/>
    </xf>
    <xf numFmtId="0" fontId="1" fillId="0" borderId="0" xfId="1"/>
    <xf numFmtId="0" fontId="28" fillId="0" borderId="0" xfId="1" applyFont="1"/>
    <xf numFmtId="0" fontId="28" fillId="0" borderId="0" xfId="1" applyFont="1" applyFill="1" applyAlignment="1" applyProtection="1">
      <alignment horizontal="left"/>
      <protection locked="0"/>
    </xf>
    <xf numFmtId="0" fontId="1" fillId="0" borderId="0" xfId="1" applyFill="1" applyAlignment="1" applyProtection="1">
      <alignment horizontal="right"/>
      <protection locked="0"/>
    </xf>
    <xf numFmtId="0" fontId="1" fillId="0" borderId="0" xfId="1" applyFont="1"/>
    <xf numFmtId="0" fontId="9" fillId="0" borderId="0" xfId="4" applyFont="1" applyFill="1" applyAlignment="1">
      <alignment wrapText="1"/>
    </xf>
    <xf numFmtId="0" fontId="9" fillId="0" borderId="0" xfId="4" applyFont="1" applyAlignment="1">
      <alignment wrapText="1"/>
    </xf>
    <xf numFmtId="0" fontId="29" fillId="0" borderId="0" xfId="4" applyFont="1"/>
    <xf numFmtId="0" fontId="1" fillId="0" borderId="0" xfId="4" applyFont="1"/>
    <xf numFmtId="0" fontId="9" fillId="0" borderId="0" xfId="4" applyFont="1"/>
    <xf numFmtId="0" fontId="9" fillId="0" borderId="0" xfId="2" applyFont="1" applyBorder="1"/>
    <xf numFmtId="0" fontId="30" fillId="0" borderId="0" xfId="2" applyFont="1"/>
    <xf numFmtId="0" fontId="9" fillId="0" borderId="0" xfId="2" applyFont="1"/>
    <xf numFmtId="0" fontId="2" fillId="0" borderId="0" xfId="2"/>
    <xf numFmtId="0" fontId="2" fillId="0" borderId="0" xfId="2" applyBorder="1" applyAlignment="1">
      <alignment horizontal="center" vertical="center" wrapText="1"/>
    </xf>
    <xf numFmtId="0" fontId="31" fillId="0" borderId="17" xfId="2" applyFont="1" applyBorder="1" applyAlignment="1">
      <alignment horizontal="center" vertical="center" wrapText="1"/>
    </xf>
    <xf numFmtId="0" fontId="31" fillId="0" borderId="18" xfId="2" applyFont="1" applyBorder="1" applyAlignment="1">
      <alignment horizontal="center" vertical="center" wrapText="1"/>
    </xf>
    <xf numFmtId="0" fontId="31" fillId="0" borderId="19" xfId="2" applyFont="1" applyBorder="1" applyAlignment="1">
      <alignment horizontal="center" vertical="center" wrapText="1"/>
    </xf>
    <xf numFmtId="0" fontId="2" fillId="0" borderId="0" xfId="2" applyBorder="1" applyAlignment="1">
      <alignment horizontal="right" indent="1"/>
    </xf>
    <xf numFmtId="0" fontId="31" fillId="0" borderId="20" xfId="2" applyFont="1" applyBorder="1"/>
    <xf numFmtId="3" fontId="31" fillId="0" borderId="0" xfId="2" applyNumberFormat="1" applyFont="1"/>
    <xf numFmtId="0" fontId="31" fillId="0" borderId="0" xfId="2" applyFont="1"/>
    <xf numFmtId="0" fontId="31" fillId="0" borderId="20" xfId="2" applyFont="1" applyBorder="1" applyAlignment="1">
      <alignment wrapText="1"/>
    </xf>
    <xf numFmtId="3" fontId="30" fillId="0" borderId="0" xfId="2" applyNumberFormat="1" applyFont="1"/>
    <xf numFmtId="3" fontId="31" fillId="0" borderId="0" xfId="2" applyNumberFormat="1" applyFont="1" applyAlignment="1"/>
    <xf numFmtId="3" fontId="30" fillId="0" borderId="0" xfId="2" applyNumberFormat="1" applyFont="1" applyBorder="1"/>
    <xf numFmtId="3" fontId="31" fillId="0" borderId="0" xfId="2" applyNumberFormat="1" applyFont="1" applyAlignment="1">
      <alignment horizontal="center"/>
    </xf>
    <xf numFmtId="169" fontId="31" fillId="0" borderId="0" xfId="2" applyNumberFormat="1" applyFont="1"/>
    <xf numFmtId="0" fontId="30" fillId="0" borderId="0" xfId="2" applyFont="1" applyBorder="1"/>
    <xf numFmtId="169" fontId="30" fillId="0" borderId="0" xfId="2" applyNumberFormat="1" applyFont="1"/>
    <xf numFmtId="0" fontId="31" fillId="0" borderId="0" xfId="2" applyFont="1" applyBorder="1" applyAlignment="1">
      <alignment horizontal="center" vertical="center" wrapText="1"/>
    </xf>
    <xf numFmtId="0" fontId="31" fillId="0" borderId="0" xfId="2" applyFont="1" applyBorder="1"/>
    <xf numFmtId="0" fontId="31" fillId="0" borderId="0" xfId="2" applyFont="1" applyBorder="1" applyAlignment="1">
      <alignment wrapText="1"/>
    </xf>
    <xf numFmtId="0" fontId="2" fillId="0" borderId="0" xfId="2" applyBorder="1"/>
    <xf numFmtId="0" fontId="31" fillId="0" borderId="0" xfId="2" applyFont="1" applyBorder="1" applyAlignment="1">
      <alignment horizontal="left" indent="1"/>
    </xf>
    <xf numFmtId="0" fontId="1" fillId="0" borderId="0" xfId="1" applyAlignment="1"/>
    <xf numFmtId="0" fontId="6" fillId="0" borderId="0" xfId="0" applyFont="1" applyAlignment="1">
      <alignment horizontal="left"/>
    </xf>
    <xf numFmtId="0" fontId="1" fillId="0" borderId="0" xfId="1" applyAlignment="1">
      <alignment horizontal="center"/>
    </xf>
    <xf numFmtId="0" fontId="1" fillId="0" borderId="0" xfId="1" applyAlignment="1">
      <alignment vertical="top"/>
    </xf>
    <xf numFmtId="0" fontId="3" fillId="0" borderId="0" xfId="0" applyFont="1" applyAlignment="1">
      <alignment horizontal="center"/>
    </xf>
    <xf numFmtId="0" fontId="3" fillId="0" borderId="9" xfId="0" applyFont="1" applyBorder="1" applyAlignment="1">
      <alignment horizontal="center" vertical="center" wrapText="1"/>
    </xf>
    <xf numFmtId="3" fontId="3" fillId="0" borderId="0" xfId="0" applyNumberFormat="1" applyFont="1" applyAlignment="1">
      <alignment horizontal="center"/>
    </xf>
    <xf numFmtId="0" fontId="13" fillId="0" borderId="0" xfId="4" applyFont="1" applyAlignment="1" applyProtection="1">
      <alignment horizontal="center" vertical="top" textRotation="180"/>
    </xf>
    <xf numFmtId="0" fontId="17" fillId="0" borderId="0" xfId="4" applyFont="1" applyAlignment="1" applyProtection="1">
      <alignment horizontal="center" vertical="top" textRotation="180"/>
    </xf>
    <xf numFmtId="0" fontId="22" fillId="0" borderId="0" xfId="2" applyFont="1" applyAlignment="1" applyProtection="1">
      <alignment horizontal="left" wrapText="1"/>
    </xf>
    <xf numFmtId="0" fontId="9" fillId="0" borderId="0" xfId="4" applyFont="1" applyAlignment="1">
      <alignment horizontal="left"/>
    </xf>
    <xf numFmtId="0" fontId="24" fillId="0" borderId="0" xfId="4" applyFont="1" applyAlignment="1">
      <alignment horizontal="right" vertical="top" textRotation="180"/>
    </xf>
    <xf numFmtId="0" fontId="26" fillId="0" borderId="0" xfId="4" applyFont="1" applyAlignment="1">
      <alignment horizontal="right" vertical="top" textRotation="180"/>
    </xf>
    <xf numFmtId="0" fontId="30" fillId="0" borderId="16" xfId="2" applyFont="1" applyBorder="1" applyAlignment="1">
      <alignment horizontal="center" wrapText="1"/>
    </xf>
    <xf numFmtId="0" fontId="30" fillId="0" borderId="16" xfId="2" applyFont="1" applyBorder="1" applyAlignment="1">
      <alignment horizontal="center"/>
    </xf>
    <xf numFmtId="0" fontId="1" fillId="0" borderId="0" xfId="1" applyAlignment="1"/>
    <xf numFmtId="164" fontId="3" fillId="0" borderId="0" xfId="0" applyNumberFormat="1" applyFont="1" applyBorder="1" applyAlignment="1">
      <alignment horizontal="center" vertical="center"/>
    </xf>
    <xf numFmtId="0" fontId="1" fillId="0" borderId="0" xfId="1" applyBorder="1" applyAlignment="1">
      <alignment horizontal="left" wrapText="1"/>
    </xf>
    <xf numFmtId="0" fontId="4" fillId="0" borderId="0" xfId="0" applyFont="1" applyBorder="1"/>
    <xf numFmtId="0" fontId="3" fillId="0" borderId="1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166" fontId="3" fillId="0" borderId="0" xfId="0" applyNumberFormat="1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/>
    </xf>
    <xf numFmtId="0" fontId="1" fillId="0" borderId="0" xfId="1" applyAlignment="1">
      <alignment horizontal="left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7" xfId="0" applyFont="1" applyBorder="1" applyAlignment="1">
      <alignment horizontal="center"/>
    </xf>
    <xf numFmtId="0" fontId="3" fillId="0" borderId="11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1" fillId="0" borderId="0" xfId="1" applyAlignment="1">
      <alignment horizontal="left" wrapText="1"/>
    </xf>
    <xf numFmtId="0" fontId="3" fillId="0" borderId="9" xfId="0" applyFont="1" applyBorder="1" applyAlignment="1">
      <alignment horizontal="center" vertical="center"/>
    </xf>
    <xf numFmtId="0" fontId="10" fillId="0" borderId="7" xfId="0" applyFont="1" applyBorder="1" applyAlignment="1"/>
    <xf numFmtId="0" fontId="1" fillId="0" borderId="0" xfId="1" applyAlignment="1">
      <alignment wrapText="1"/>
    </xf>
    <xf numFmtId="0" fontId="3" fillId="0" borderId="5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0" fillId="0" borderId="0" xfId="0" applyBorder="1"/>
    <xf numFmtId="0" fontId="3" fillId="0" borderId="11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/>
    </xf>
    <xf numFmtId="165" fontId="3" fillId="0" borderId="0" xfId="0" applyNumberFormat="1" applyFont="1" applyAlignment="1">
      <alignment horizontal="center"/>
    </xf>
    <xf numFmtId="0" fontId="3" fillId="0" borderId="0" xfId="0" applyFont="1" applyAlignment="1">
      <alignment horizontal="center"/>
    </xf>
  </cellXfs>
  <cellStyles count="6">
    <cellStyle name="Besuchter Hyperlink" xfId="5" builtinId="9"/>
    <cellStyle name="Hyperlink" xfId="1" builtinId="8"/>
    <cellStyle name="Standard" xfId="0" builtinId="0"/>
    <cellStyle name="Standard 2" xfId="2"/>
    <cellStyle name="Standard 3" xfId="4"/>
    <cellStyle name="Tab_Datenkörper_abs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867168639157043"/>
          <c:y val="7.1111111111111111E-2"/>
          <c:w val="0.86026897347865317"/>
          <c:h val="0.69944466316710407"/>
        </c:manualLayout>
      </c:layout>
      <c:barChart>
        <c:barDir val="col"/>
        <c:grouping val="stacked"/>
        <c:varyColors val="0"/>
        <c:ser>
          <c:idx val="2"/>
          <c:order val="0"/>
          <c:tx>
            <c:strRef>
              <c:f>'Grafiken1-2'!$W$3</c:f>
              <c:strCache>
                <c:ptCount val="1"/>
                <c:pt idx="0">
                  <c:v>Bargeld und Einlagen</c:v>
                </c:pt>
              </c:strCache>
            </c:strRef>
          </c:tx>
          <c:spPr>
            <a:solidFill>
              <a:schemeClr val="accent2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Pt>
            <c:idx val="9"/>
            <c:invertIfNegative val="0"/>
            <c:bubble3D val="0"/>
            <c:spPr>
              <a:solidFill>
                <a:schemeClr val="accent2"/>
              </a:solidFill>
              <a:ln w="12700">
                <a:solidFill>
                  <a:schemeClr val="tx1"/>
                </a:solidFill>
                <a:prstDash val="solid"/>
              </a:ln>
            </c:spPr>
          </c:dPt>
          <c:cat>
            <c:multiLvlStrRef>
              <c:f>'Grafiken1-2'!$X$1:$AI$2</c:f>
              <c:multiLvlStrCache>
                <c:ptCount val="12"/>
                <c:lvl>
                  <c:pt idx="0">
                    <c:v>2013</c:v>
                  </c:pt>
                  <c:pt idx="1">
                    <c:v>2014</c:v>
                  </c:pt>
                  <c:pt idx="2">
                    <c:v>2015</c:v>
                  </c:pt>
                  <c:pt idx="3">
                    <c:v>2013</c:v>
                  </c:pt>
                  <c:pt idx="4">
                    <c:v>2014</c:v>
                  </c:pt>
                  <c:pt idx="5">
                    <c:v>2015</c:v>
                  </c:pt>
                  <c:pt idx="6">
                    <c:v>2013</c:v>
                  </c:pt>
                  <c:pt idx="7">
                    <c:v>2014</c:v>
                  </c:pt>
                  <c:pt idx="8">
                    <c:v>2015</c:v>
                  </c:pt>
                  <c:pt idx="9">
                    <c:v>2013</c:v>
                  </c:pt>
                  <c:pt idx="10">
                    <c:v>2014</c:v>
                  </c:pt>
                  <c:pt idx="11">
                    <c:v>2015</c:v>
                  </c:pt>
                </c:lvl>
                <c:lvl>
                  <c:pt idx="0">
                    <c:v>Kernhaushalt Land</c:v>
                  </c:pt>
                  <c:pt idx="3">
                    <c:v>Extrahaushalt Land</c:v>
                  </c:pt>
                  <c:pt idx="6">
                    <c:v>Kernhaushalt 
SV</c:v>
                  </c:pt>
                  <c:pt idx="9">
                    <c:v>Extrahaushalt
SV</c:v>
                  </c:pt>
                </c:lvl>
              </c:multiLvlStrCache>
            </c:multiLvlStrRef>
          </c:cat>
          <c:val>
            <c:numRef>
              <c:f>'Grafiken1-2'!$X$3:$AI$3</c:f>
              <c:numCache>
                <c:formatCode>#,##0</c:formatCode>
                <c:ptCount val="12"/>
                <c:pt idx="0">
                  <c:v>103954.077</c:v>
                </c:pt>
                <c:pt idx="1">
                  <c:v>196571.48699999999</c:v>
                </c:pt>
                <c:pt idx="2">
                  <c:v>314286.20699999999</c:v>
                </c:pt>
                <c:pt idx="3">
                  <c:v>577996.31799999997</c:v>
                </c:pt>
                <c:pt idx="4">
                  <c:v>751397.41500000004</c:v>
                </c:pt>
                <c:pt idx="5">
                  <c:v>576633.09</c:v>
                </c:pt>
                <c:pt idx="6">
                  <c:v>15860.17</c:v>
                </c:pt>
                <c:pt idx="7">
                  <c:v>14231.234</c:v>
                </c:pt>
                <c:pt idx="8">
                  <c:v>16136.755999999999</c:v>
                </c:pt>
                <c:pt idx="9">
                  <c:v>6453324.4460000005</c:v>
                </c:pt>
                <c:pt idx="10">
                  <c:v>6152564.0089999996</c:v>
                </c:pt>
                <c:pt idx="11">
                  <c:v>5063682.7439999999</c:v>
                </c:pt>
              </c:numCache>
            </c:numRef>
          </c:val>
        </c:ser>
        <c:ser>
          <c:idx val="3"/>
          <c:order val="1"/>
          <c:tx>
            <c:strRef>
              <c:f>'Grafiken1-2'!$W$4</c:f>
              <c:strCache>
                <c:ptCount val="1"/>
                <c:pt idx="0">
                  <c:v>Wertpapiere vom nicht-öffentlichen Bereich</c:v>
                </c:pt>
              </c:strCache>
            </c:strRef>
          </c:tx>
          <c:spPr>
            <a:solidFill>
              <a:schemeClr val="accent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'Grafiken1-2'!$X$1:$AI$2</c:f>
              <c:multiLvlStrCache>
                <c:ptCount val="12"/>
                <c:lvl>
                  <c:pt idx="0">
                    <c:v>2013</c:v>
                  </c:pt>
                  <c:pt idx="1">
                    <c:v>2014</c:v>
                  </c:pt>
                  <c:pt idx="2">
                    <c:v>2015</c:v>
                  </c:pt>
                  <c:pt idx="3">
                    <c:v>2013</c:v>
                  </c:pt>
                  <c:pt idx="4">
                    <c:v>2014</c:v>
                  </c:pt>
                  <c:pt idx="5">
                    <c:v>2015</c:v>
                  </c:pt>
                  <c:pt idx="6">
                    <c:v>2013</c:v>
                  </c:pt>
                  <c:pt idx="7">
                    <c:v>2014</c:v>
                  </c:pt>
                  <c:pt idx="8">
                    <c:v>2015</c:v>
                  </c:pt>
                  <c:pt idx="9">
                    <c:v>2013</c:v>
                  </c:pt>
                  <c:pt idx="10">
                    <c:v>2014</c:v>
                  </c:pt>
                  <c:pt idx="11">
                    <c:v>2015</c:v>
                  </c:pt>
                </c:lvl>
                <c:lvl>
                  <c:pt idx="0">
                    <c:v>Kernhaushalt Land</c:v>
                  </c:pt>
                  <c:pt idx="3">
                    <c:v>Extrahaushalt Land</c:v>
                  </c:pt>
                  <c:pt idx="6">
                    <c:v>Kernhaushalt 
SV</c:v>
                  </c:pt>
                  <c:pt idx="9">
                    <c:v>Extrahaushalt
SV</c:v>
                  </c:pt>
                </c:lvl>
              </c:multiLvlStrCache>
            </c:multiLvlStrRef>
          </c:cat>
          <c:val>
            <c:numRef>
              <c:f>'Grafiken1-2'!$X$4:$AI$4</c:f>
              <c:numCache>
                <c:formatCode>#,##0</c:formatCode>
                <c:ptCount val="12"/>
                <c:pt idx="0">
                  <c:v>328.851</c:v>
                </c:pt>
                <c:pt idx="1">
                  <c:v>328.85</c:v>
                </c:pt>
                <c:pt idx="2">
                  <c:v>138.20400000000001</c:v>
                </c:pt>
                <c:pt idx="3">
                  <c:v>5168411.9870000007</c:v>
                </c:pt>
                <c:pt idx="4">
                  <c:v>362236.13399999996</c:v>
                </c:pt>
                <c:pt idx="5">
                  <c:v>400189.93599999999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1868968.3389999999</c:v>
                </c:pt>
                <c:pt idx="10">
                  <c:v>2141907.1770000001</c:v>
                </c:pt>
                <c:pt idx="11">
                  <c:v>2371654.284</c:v>
                </c:pt>
              </c:numCache>
            </c:numRef>
          </c:val>
        </c:ser>
        <c:ser>
          <c:idx val="4"/>
          <c:order val="2"/>
          <c:tx>
            <c:strRef>
              <c:f>'Grafiken1-2'!$W$5</c:f>
              <c:strCache>
                <c:ptCount val="1"/>
                <c:pt idx="0">
                  <c:v>Ausleihungen an nicht-öffentlichen Bereich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chemeClr val="accent1"/>
              </a:solidFill>
            </a:ln>
          </c:spPr>
          <c:invertIfNegative val="0"/>
          <c:cat>
            <c:multiLvlStrRef>
              <c:f>'Grafiken1-2'!$X$1:$AI$2</c:f>
              <c:multiLvlStrCache>
                <c:ptCount val="12"/>
                <c:lvl>
                  <c:pt idx="0">
                    <c:v>2013</c:v>
                  </c:pt>
                  <c:pt idx="1">
                    <c:v>2014</c:v>
                  </c:pt>
                  <c:pt idx="2">
                    <c:v>2015</c:v>
                  </c:pt>
                  <c:pt idx="3">
                    <c:v>2013</c:v>
                  </c:pt>
                  <c:pt idx="4">
                    <c:v>2014</c:v>
                  </c:pt>
                  <c:pt idx="5">
                    <c:v>2015</c:v>
                  </c:pt>
                  <c:pt idx="6">
                    <c:v>2013</c:v>
                  </c:pt>
                  <c:pt idx="7">
                    <c:v>2014</c:v>
                  </c:pt>
                  <c:pt idx="8">
                    <c:v>2015</c:v>
                  </c:pt>
                  <c:pt idx="9">
                    <c:v>2013</c:v>
                  </c:pt>
                  <c:pt idx="10">
                    <c:v>2014</c:v>
                  </c:pt>
                  <c:pt idx="11">
                    <c:v>2015</c:v>
                  </c:pt>
                </c:lvl>
                <c:lvl>
                  <c:pt idx="0">
                    <c:v>Kernhaushalt Land</c:v>
                  </c:pt>
                  <c:pt idx="3">
                    <c:v>Extrahaushalt Land</c:v>
                  </c:pt>
                  <c:pt idx="6">
                    <c:v>Kernhaushalt 
SV</c:v>
                  </c:pt>
                  <c:pt idx="9">
                    <c:v>Extrahaushalt
SV</c:v>
                  </c:pt>
                </c:lvl>
              </c:multiLvlStrCache>
            </c:multiLvlStrRef>
          </c:cat>
          <c:val>
            <c:numRef>
              <c:f>'Grafiken1-2'!$X$5:$AI$5</c:f>
              <c:numCache>
                <c:formatCode>#,##0</c:formatCode>
                <c:ptCount val="12"/>
                <c:pt idx="0">
                  <c:v>5114553.17</c:v>
                </c:pt>
                <c:pt idx="1">
                  <c:v>4926888.307</c:v>
                </c:pt>
                <c:pt idx="2">
                  <c:v>4353586.5290000001</c:v>
                </c:pt>
                <c:pt idx="3">
                  <c:v>14001.627</c:v>
                </c:pt>
                <c:pt idx="4">
                  <c:v>5637.6040000000003</c:v>
                </c:pt>
                <c:pt idx="5">
                  <c:v>6210.8990000000003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ser>
          <c:idx val="5"/>
          <c:order val="3"/>
          <c:tx>
            <c:strRef>
              <c:f>'Grafiken1-2'!$W$6</c:f>
              <c:strCache>
                <c:ptCount val="1"/>
                <c:pt idx="0">
                  <c:v>Sonstige Forderungen</c:v>
                </c:pt>
              </c:strCache>
            </c:strRef>
          </c:tx>
          <c:spPr>
            <a:solidFill>
              <a:schemeClr val="accent6"/>
            </a:solidFill>
            <a:ln>
              <a:solidFill>
                <a:schemeClr val="tx1"/>
              </a:solidFill>
            </a:ln>
          </c:spPr>
          <c:invertIfNegative val="0"/>
          <c:cat>
            <c:multiLvlStrRef>
              <c:f>'Grafiken1-2'!$X$1:$AI$2</c:f>
              <c:multiLvlStrCache>
                <c:ptCount val="12"/>
                <c:lvl>
                  <c:pt idx="0">
                    <c:v>2013</c:v>
                  </c:pt>
                  <c:pt idx="1">
                    <c:v>2014</c:v>
                  </c:pt>
                  <c:pt idx="2">
                    <c:v>2015</c:v>
                  </c:pt>
                  <c:pt idx="3">
                    <c:v>2013</c:v>
                  </c:pt>
                  <c:pt idx="4">
                    <c:v>2014</c:v>
                  </c:pt>
                  <c:pt idx="5">
                    <c:v>2015</c:v>
                  </c:pt>
                  <c:pt idx="6">
                    <c:v>2013</c:v>
                  </c:pt>
                  <c:pt idx="7">
                    <c:v>2014</c:v>
                  </c:pt>
                  <c:pt idx="8">
                    <c:v>2015</c:v>
                  </c:pt>
                  <c:pt idx="9">
                    <c:v>2013</c:v>
                  </c:pt>
                  <c:pt idx="10">
                    <c:v>2014</c:v>
                  </c:pt>
                  <c:pt idx="11">
                    <c:v>2015</c:v>
                  </c:pt>
                </c:lvl>
                <c:lvl>
                  <c:pt idx="0">
                    <c:v>Kernhaushalt Land</c:v>
                  </c:pt>
                  <c:pt idx="3">
                    <c:v>Extrahaushalt Land</c:v>
                  </c:pt>
                  <c:pt idx="6">
                    <c:v>Kernhaushalt 
SV</c:v>
                  </c:pt>
                  <c:pt idx="9">
                    <c:v>Extrahaushalt
SV</c:v>
                  </c:pt>
                </c:lvl>
              </c:multiLvlStrCache>
            </c:multiLvlStrRef>
          </c:cat>
          <c:val>
            <c:numRef>
              <c:f>'Grafiken1-2'!$X$6:$AI$6</c:f>
              <c:numCache>
                <c:formatCode>#,##0</c:formatCode>
                <c:ptCount val="12"/>
                <c:pt idx="0">
                  <c:v>4069855.9249999998</c:v>
                </c:pt>
                <c:pt idx="1">
                  <c:v>3557146.9160000002</c:v>
                </c:pt>
                <c:pt idx="2">
                  <c:v>3702469.2859999998</c:v>
                </c:pt>
                <c:pt idx="3">
                  <c:v>76261.397000000012</c:v>
                </c:pt>
                <c:pt idx="4">
                  <c:v>63588.877999999997</c:v>
                </c:pt>
                <c:pt idx="5">
                  <c:v>72359.093999999997</c:v>
                </c:pt>
                <c:pt idx="6">
                  <c:v>3681.578</c:v>
                </c:pt>
                <c:pt idx="7">
                  <c:v>3615.1990000000001</c:v>
                </c:pt>
                <c:pt idx="8">
                  <c:v>3759.0509999999999</c:v>
                </c:pt>
                <c:pt idx="9">
                  <c:v>3681.578</c:v>
                </c:pt>
                <c:pt idx="10">
                  <c:v>28288.932000000001</c:v>
                </c:pt>
                <c:pt idx="11">
                  <c:v>26655.347000000002</c:v>
                </c:pt>
              </c:numCache>
            </c:numRef>
          </c:val>
        </c:ser>
        <c:ser>
          <c:idx val="6"/>
          <c:order val="4"/>
          <c:tx>
            <c:strRef>
              <c:f>'Grafiken1-2'!$W$7</c:f>
              <c:strCache>
                <c:ptCount val="1"/>
                <c:pt idx="0">
                  <c:v>Finanzderivate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cat>
            <c:multiLvlStrRef>
              <c:f>'Grafiken1-2'!$X$1:$AI$2</c:f>
              <c:multiLvlStrCache>
                <c:ptCount val="12"/>
                <c:lvl>
                  <c:pt idx="0">
                    <c:v>2013</c:v>
                  </c:pt>
                  <c:pt idx="1">
                    <c:v>2014</c:v>
                  </c:pt>
                  <c:pt idx="2">
                    <c:v>2015</c:v>
                  </c:pt>
                  <c:pt idx="3">
                    <c:v>2013</c:v>
                  </c:pt>
                  <c:pt idx="4">
                    <c:v>2014</c:v>
                  </c:pt>
                  <c:pt idx="5">
                    <c:v>2015</c:v>
                  </c:pt>
                  <c:pt idx="6">
                    <c:v>2013</c:v>
                  </c:pt>
                  <c:pt idx="7">
                    <c:v>2014</c:v>
                  </c:pt>
                  <c:pt idx="8">
                    <c:v>2015</c:v>
                  </c:pt>
                  <c:pt idx="9">
                    <c:v>2013</c:v>
                  </c:pt>
                  <c:pt idx="10">
                    <c:v>2014</c:v>
                  </c:pt>
                  <c:pt idx="11">
                    <c:v>2015</c:v>
                  </c:pt>
                </c:lvl>
                <c:lvl>
                  <c:pt idx="0">
                    <c:v>Kernhaushalt Land</c:v>
                  </c:pt>
                  <c:pt idx="3">
                    <c:v>Extrahaushalt Land</c:v>
                  </c:pt>
                  <c:pt idx="6">
                    <c:v>Kernhaushalt 
SV</c:v>
                  </c:pt>
                  <c:pt idx="9">
                    <c:v>Extrahaushalt
SV</c:v>
                  </c:pt>
                </c:lvl>
              </c:multiLvlStrCache>
            </c:multiLvlStrRef>
          </c:cat>
          <c:val>
            <c:numRef>
              <c:f>'Grafiken1-2'!$X$7:$AI$7</c:f>
              <c:numCache>
                <c:formatCode>#,##0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-14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3"/>
        <c:overlap val="100"/>
        <c:axId val="126871424"/>
        <c:axId val="126872960"/>
      </c:barChart>
      <c:catAx>
        <c:axId val="1268714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68729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6872960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>
                  <a:defRPr sz="800"/>
                </a:pPr>
                <a:r>
                  <a:rPr lang="de-DE" sz="800"/>
                  <a:t>Tausend EUR</a:t>
                </a:r>
              </a:p>
            </c:rich>
          </c:tx>
          <c:layout>
            <c:manualLayout>
              <c:xMode val="edge"/>
              <c:yMode val="edge"/>
              <c:x val="0"/>
              <c:y val="7.2152230971128644E-3"/>
            </c:manualLayout>
          </c:layout>
          <c:overlay val="0"/>
        </c:title>
        <c:numFmt formatCode="#,##0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6871424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b"/>
      <c:layout>
        <c:manualLayout>
          <c:xMode val="edge"/>
          <c:yMode val="edge"/>
          <c:x val="2.5516452603180393E-2"/>
          <c:y val="0.89333369683174513"/>
          <c:w val="0.9519126937808351"/>
          <c:h val="0.10666622922134733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525256096628698"/>
          <c:y val="9.6763430096763428E-2"/>
          <c:w val="0.8624982480952017"/>
          <c:h val="0.68947635299341337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'Grafiken1-2'!$W$10</c:f>
              <c:strCache>
                <c:ptCount val="1"/>
                <c:pt idx="0">
                  <c:v>Wertpapiere vom öffentlichen Bereich</c:v>
                </c:pt>
              </c:strCache>
            </c:strRef>
          </c:tx>
          <c:spPr>
            <a:solidFill>
              <a:schemeClr val="accent2"/>
            </a:solidFill>
            <a:ln>
              <a:solidFill>
                <a:schemeClr val="tx1"/>
              </a:solidFill>
            </a:ln>
          </c:spPr>
          <c:invertIfNegative val="0"/>
          <c:cat>
            <c:multiLvlStrRef>
              <c:f>'Grafiken1-2'!$X$1:$AI$2</c:f>
              <c:multiLvlStrCache>
                <c:ptCount val="12"/>
                <c:lvl>
                  <c:pt idx="0">
                    <c:v>2013</c:v>
                  </c:pt>
                  <c:pt idx="1">
                    <c:v>2014</c:v>
                  </c:pt>
                  <c:pt idx="2">
                    <c:v>2015</c:v>
                  </c:pt>
                  <c:pt idx="3">
                    <c:v>2013</c:v>
                  </c:pt>
                  <c:pt idx="4">
                    <c:v>2014</c:v>
                  </c:pt>
                  <c:pt idx="5">
                    <c:v>2015</c:v>
                  </c:pt>
                  <c:pt idx="6">
                    <c:v>2013</c:v>
                  </c:pt>
                  <c:pt idx="7">
                    <c:v>2014</c:v>
                  </c:pt>
                  <c:pt idx="8">
                    <c:v>2015</c:v>
                  </c:pt>
                  <c:pt idx="9">
                    <c:v>2013</c:v>
                  </c:pt>
                  <c:pt idx="10">
                    <c:v>2014</c:v>
                  </c:pt>
                  <c:pt idx="11">
                    <c:v>2015</c:v>
                  </c:pt>
                </c:lvl>
                <c:lvl>
                  <c:pt idx="0">
                    <c:v>Kernhaushalt Land</c:v>
                  </c:pt>
                  <c:pt idx="3">
                    <c:v>Extrahaushalt Land</c:v>
                  </c:pt>
                  <c:pt idx="6">
                    <c:v>Kernhaushalt 
SV</c:v>
                  </c:pt>
                  <c:pt idx="9">
                    <c:v>Extrahaushalt
SV</c:v>
                  </c:pt>
                </c:lvl>
              </c:multiLvlStrCache>
            </c:multiLvlStrRef>
          </c:cat>
          <c:val>
            <c:numRef>
              <c:f>'Grafiken1-2'!$X$10:$AI$10</c:f>
              <c:numCache>
                <c:formatCode>#,##0</c:formatCode>
                <c:ptCount val="12"/>
                <c:pt idx="0">
                  <c:v>191.69499999999999</c:v>
                </c:pt>
                <c:pt idx="1">
                  <c:v>6738.3010000000004</c:v>
                </c:pt>
                <c:pt idx="2">
                  <c:v>6738.3019999999997</c:v>
                </c:pt>
                <c:pt idx="3">
                  <c:v>279940.54800000001</c:v>
                </c:pt>
                <c:pt idx="4">
                  <c:v>310683.96000000002</c:v>
                </c:pt>
                <c:pt idx="5">
                  <c:v>332702.11099999998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ser>
          <c:idx val="2"/>
          <c:order val="1"/>
          <c:tx>
            <c:strRef>
              <c:f>'Grafiken1-2'!$W$11</c:f>
              <c:strCache>
                <c:ptCount val="1"/>
                <c:pt idx="0">
                  <c:v>Ausleihungen an öffentlichen Bereich</c:v>
                </c:pt>
              </c:strCache>
            </c:strRef>
          </c:tx>
          <c:spPr>
            <a:solidFill>
              <a:schemeClr val="accent3"/>
            </a:solidFill>
            <a:ln>
              <a:solidFill>
                <a:schemeClr val="tx1"/>
              </a:solidFill>
            </a:ln>
          </c:spPr>
          <c:invertIfNegative val="0"/>
          <c:cat>
            <c:multiLvlStrRef>
              <c:f>'Grafiken1-2'!$X$1:$AI$2</c:f>
              <c:multiLvlStrCache>
                <c:ptCount val="12"/>
                <c:lvl>
                  <c:pt idx="0">
                    <c:v>2013</c:v>
                  </c:pt>
                  <c:pt idx="1">
                    <c:v>2014</c:v>
                  </c:pt>
                  <c:pt idx="2">
                    <c:v>2015</c:v>
                  </c:pt>
                  <c:pt idx="3">
                    <c:v>2013</c:v>
                  </c:pt>
                  <c:pt idx="4">
                    <c:v>2014</c:v>
                  </c:pt>
                  <c:pt idx="5">
                    <c:v>2015</c:v>
                  </c:pt>
                  <c:pt idx="6">
                    <c:v>2013</c:v>
                  </c:pt>
                  <c:pt idx="7">
                    <c:v>2014</c:v>
                  </c:pt>
                  <c:pt idx="8">
                    <c:v>2015</c:v>
                  </c:pt>
                  <c:pt idx="9">
                    <c:v>2013</c:v>
                  </c:pt>
                  <c:pt idx="10">
                    <c:v>2014</c:v>
                  </c:pt>
                  <c:pt idx="11">
                    <c:v>2015</c:v>
                  </c:pt>
                </c:lvl>
                <c:lvl>
                  <c:pt idx="0">
                    <c:v>Kernhaushalt Land</c:v>
                  </c:pt>
                  <c:pt idx="3">
                    <c:v>Extrahaushalt Land</c:v>
                  </c:pt>
                  <c:pt idx="6">
                    <c:v>Kernhaushalt 
SV</c:v>
                  </c:pt>
                  <c:pt idx="9">
                    <c:v>Extrahaushalt
SV</c:v>
                  </c:pt>
                </c:lvl>
              </c:multiLvlStrCache>
            </c:multiLvlStrRef>
          </c:cat>
          <c:val>
            <c:numRef>
              <c:f>'Grafiken1-2'!$X$11:$AI$11</c:f>
              <c:numCache>
                <c:formatCode>#,##0</c:formatCode>
                <c:ptCount val="12"/>
                <c:pt idx="0">
                  <c:v>141544.04800000001</c:v>
                </c:pt>
                <c:pt idx="1">
                  <c:v>181549.98499999999</c:v>
                </c:pt>
                <c:pt idx="2">
                  <c:v>415931.67200000002</c:v>
                </c:pt>
                <c:pt idx="3">
                  <c:v>2.5429999999905704</c:v>
                </c:pt>
                <c:pt idx="4">
                  <c:v>1230</c:v>
                </c:pt>
                <c:pt idx="5">
                  <c:v>857100.12899999996</c:v>
                </c:pt>
                <c:pt idx="6">
                  <c:v>133.41499999999999</c:v>
                </c:pt>
                <c:pt idx="7">
                  <c:v>177.19800000000001</c:v>
                </c:pt>
                <c:pt idx="8">
                  <c:v>220.98099999999999</c:v>
                </c:pt>
                <c:pt idx="9">
                  <c:v>88032.35</c:v>
                </c:pt>
                <c:pt idx="10">
                  <c:v>56106.406999999999</c:v>
                </c:pt>
                <c:pt idx="11">
                  <c:v>30511.478999999999</c:v>
                </c:pt>
              </c:numCache>
            </c:numRef>
          </c:val>
        </c:ser>
        <c:ser>
          <c:idx val="0"/>
          <c:order val="2"/>
          <c:tx>
            <c:strRef>
              <c:f>'Grafiken1-2'!$W$14</c:f>
              <c:strCache>
                <c:ptCount val="1"/>
                <c:pt idx="0">
                  <c:v>Anteilsrechte</c:v>
                </c:pt>
              </c:strCache>
            </c:strRef>
          </c:tx>
          <c:spPr>
            <a:solidFill>
              <a:schemeClr val="accent5"/>
            </a:solidFill>
            <a:ln>
              <a:solidFill>
                <a:schemeClr val="tx1"/>
              </a:solidFill>
            </a:ln>
          </c:spPr>
          <c:invertIfNegative val="0"/>
          <c:cat>
            <c:multiLvlStrRef>
              <c:f>'Grafiken1-2'!$X$1:$AI$2</c:f>
              <c:multiLvlStrCache>
                <c:ptCount val="12"/>
                <c:lvl>
                  <c:pt idx="0">
                    <c:v>2013</c:v>
                  </c:pt>
                  <c:pt idx="1">
                    <c:v>2014</c:v>
                  </c:pt>
                  <c:pt idx="2">
                    <c:v>2015</c:v>
                  </c:pt>
                  <c:pt idx="3">
                    <c:v>2013</c:v>
                  </c:pt>
                  <c:pt idx="4">
                    <c:v>2014</c:v>
                  </c:pt>
                  <c:pt idx="5">
                    <c:v>2015</c:v>
                  </c:pt>
                  <c:pt idx="6">
                    <c:v>2013</c:v>
                  </c:pt>
                  <c:pt idx="7">
                    <c:v>2014</c:v>
                  </c:pt>
                  <c:pt idx="8">
                    <c:v>2015</c:v>
                  </c:pt>
                  <c:pt idx="9">
                    <c:v>2013</c:v>
                  </c:pt>
                  <c:pt idx="10">
                    <c:v>2014</c:v>
                  </c:pt>
                  <c:pt idx="11">
                    <c:v>2015</c:v>
                  </c:pt>
                </c:lvl>
                <c:lvl>
                  <c:pt idx="0">
                    <c:v>Kernhaushalt Land</c:v>
                  </c:pt>
                  <c:pt idx="3">
                    <c:v>Extrahaushalt Land</c:v>
                  </c:pt>
                  <c:pt idx="6">
                    <c:v>Kernhaushalt 
SV</c:v>
                  </c:pt>
                  <c:pt idx="9">
                    <c:v>Extrahaushalt
SV</c:v>
                  </c:pt>
                </c:lvl>
              </c:multiLvlStrCache>
            </c:multiLvlStrRef>
          </c:cat>
          <c:val>
            <c:numRef>
              <c:f>'Grafiken1-2'!$X$14:$AI$14</c:f>
              <c:numCache>
                <c:formatCode>#,##0</c:formatCode>
                <c:ptCount val="12"/>
                <c:pt idx="0">
                  <c:v>4430574.72</c:v>
                </c:pt>
                <c:pt idx="1">
                  <c:v>4430583.2570000002</c:v>
                </c:pt>
                <c:pt idx="2">
                  <c:v>4456029.0209999997</c:v>
                </c:pt>
                <c:pt idx="3">
                  <c:v>111342.29000000001</c:v>
                </c:pt>
                <c:pt idx="4">
                  <c:v>66959.298999999999</c:v>
                </c:pt>
                <c:pt idx="5">
                  <c:v>90071.471000000005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139096.71</c:v>
                </c:pt>
                <c:pt idx="10">
                  <c:v>209796.01699999999</c:v>
                </c:pt>
                <c:pt idx="11">
                  <c:v>236693.88399999999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3"/>
        <c:overlap val="100"/>
        <c:axId val="124380288"/>
        <c:axId val="124381824"/>
      </c:barChart>
      <c:catAx>
        <c:axId val="124380288"/>
        <c:scaling>
          <c:orientation val="minMax"/>
        </c:scaling>
        <c:delete val="0"/>
        <c:axPos val="b"/>
        <c:majorTickMark val="out"/>
        <c:minorTickMark val="none"/>
        <c:tickLblPos val="nextTo"/>
        <c:spPr>
          <a:ln w="25400">
            <a:solidFill>
              <a:schemeClr val="tx1"/>
            </a:solidFill>
          </a:ln>
        </c:spPr>
        <c:txPr>
          <a:bodyPr rot="0"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124381824"/>
        <c:crosses val="autoZero"/>
        <c:auto val="1"/>
        <c:lblAlgn val="ctr"/>
        <c:lblOffset val="100"/>
        <c:noMultiLvlLbl val="0"/>
      </c:catAx>
      <c:valAx>
        <c:axId val="124381824"/>
        <c:scaling>
          <c:orientation val="minMax"/>
          <c:max val="9000000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 sz="800" b="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r>
                  <a:rPr lang="de-DE" sz="800" b="0">
                    <a:latin typeface="Arial" panose="020B0604020202020204" pitchFamily="34" charset="0"/>
                    <a:cs typeface="Arial" panose="020B0604020202020204" pitchFamily="34" charset="0"/>
                  </a:rPr>
                  <a:t>Tausend EUR</a:t>
                </a:r>
              </a:p>
            </c:rich>
          </c:tx>
          <c:layout>
            <c:manualLayout>
              <c:xMode val="edge"/>
              <c:yMode val="edge"/>
              <c:x val="0"/>
              <c:y val="3.3593698685562209E-2"/>
            </c:manualLayout>
          </c:layout>
          <c:overlay val="0"/>
        </c:title>
        <c:numFmt formatCode="#,##0" sourceLinked="1"/>
        <c:majorTickMark val="out"/>
        <c:minorTickMark val="none"/>
        <c:tickLblPos val="nextTo"/>
        <c:spPr>
          <a:ln>
            <a:noFill/>
          </a:ln>
        </c:spPr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124380288"/>
        <c:crosses val="autoZero"/>
        <c:crossBetween val="between"/>
      </c:valAx>
      <c:spPr>
        <a:solidFill>
          <a:srgbClr val="FFFFFF"/>
        </a:solidFill>
        <a:ln>
          <a:noFill/>
        </a:ln>
      </c:spPr>
    </c:plotArea>
    <c:legend>
      <c:legendPos val="b"/>
      <c:layout/>
      <c:overlay val="0"/>
      <c:txPr>
        <a:bodyPr/>
        <a:lstStyle/>
        <a:p>
          <a:pPr>
            <a:defRPr sz="800">
              <a:latin typeface="Arial" panose="020B0604020202020204" pitchFamily="34" charset="0"/>
              <a:cs typeface="Arial" panose="020B0604020202020204" pitchFamily="34" charset="0"/>
            </a:defRPr>
          </a:pPr>
          <a:endParaRPr lang="de-DE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pieChart>
        <c:varyColors val="1"/>
        <c:ser>
          <c:idx val="0"/>
          <c:order val="0"/>
          <c:spPr>
            <a:ln>
              <a:solidFill>
                <a:schemeClr val="tx1"/>
              </a:solidFill>
            </a:ln>
          </c:spPr>
          <c:dLbls>
            <c:dLbl>
              <c:idx val="0"/>
              <c:layout>
                <c:manualLayout>
                  <c:x val="-4.866195663898177E-2"/>
                  <c:y val="-0.10658577857408542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4.3754719016287351E-2"/>
                  <c:y val="-4.7737857618097138E-2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1.6449771689497718E-2"/>
                  <c:y val="7.9035891471649883E-2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2.3544745263006507E-3"/>
                  <c:y val="-3.6672062698749483E-5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</c:dLbl>
            <c:txPr>
              <a:bodyPr/>
              <a:lstStyle/>
              <a:p>
                <a:pPr>
                  <a:defRPr sz="800" baseline="0">
                    <a:solidFill>
                      <a:schemeClr val="tx1"/>
                    </a:solidFill>
                    <a:latin typeface="Arial" panose="020B0604020202020204" pitchFamily="34" charset="0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0"/>
            <c:showBubbleSize val="0"/>
            <c:showLeaderLines val="0"/>
          </c:dLbls>
          <c:cat>
            <c:multiLvlStrRef>
              <c:f>('3'!$E$3:$G$5,'3'!$J$3:$J$5)</c:f>
              <c:multiLvlStrCache>
                <c:ptCount val="4"/>
                <c:lvl>
                  <c:pt idx="2">
                    <c:v>zusammen</c:v>
                  </c:pt>
                </c:lvl>
                <c:lvl>
                  <c:pt idx="0">
                    <c:v>Bargeld und
Einlagen</c:v>
                  </c:pt>
                  <c:pt idx="1">
                    <c:v>Wertpapiere vom
nicht-öffentlichen
Bereich</c:v>
                  </c:pt>
                  <c:pt idx="2">
                    <c:v>Ausleihungen an nicht-öffentlichen Bereich</c:v>
                  </c:pt>
                  <c:pt idx="3">
                    <c:v>Sonstige
Forderungen</c:v>
                  </c:pt>
                </c:lvl>
              </c:multiLvlStrCache>
            </c:multiLvlStrRef>
          </c:cat>
          <c:val>
            <c:numRef>
              <c:f>('3'!$E$14:$G$14,'3'!$J$14)</c:f>
              <c:numCache>
                <c:formatCode>#,##0;\ \–\ #,##0</c:formatCode>
                <c:ptCount val="4"/>
                <c:pt idx="0">
                  <c:v>5970738.7970000003</c:v>
                </c:pt>
                <c:pt idx="1">
                  <c:v>2771982.4240000001</c:v>
                </c:pt>
                <c:pt idx="2">
                  <c:v>4359797.4280000003</c:v>
                </c:pt>
                <c:pt idx="3">
                  <c:v>3805242.7779999999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</c:plotArea>
    <c:plotVisOnly val="1"/>
    <c:dispBlanksAs val="gap"/>
    <c:showDLblsOverMax val="0"/>
  </c:chart>
  <c:spPr>
    <a:solidFill>
      <a:schemeClr val="bg1"/>
    </a:solidFill>
    <a:ln>
      <a:noFill/>
    </a:ln>
  </c:spPr>
  <c:printSettings>
    <c:headerFooter/>
    <c:pageMargins b="0.78740157499999996" l="0.7" r="0.7" t="0.78740157499999996" header="0.3" footer="0.3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pieChart>
        <c:varyColors val="1"/>
        <c:ser>
          <c:idx val="0"/>
          <c:order val="0"/>
          <c:spPr>
            <a:ln>
              <a:solidFill>
                <a:sysClr val="windowText" lastClr="000000"/>
              </a:solidFill>
            </a:ln>
          </c:spPr>
          <c:dPt>
            <c:idx val="0"/>
            <c:bubble3D val="0"/>
            <c:spPr>
              <a:solidFill>
                <a:schemeClr val="accent5"/>
              </a:solidFill>
              <a:ln>
                <a:solidFill>
                  <a:sysClr val="windowText" lastClr="000000"/>
                </a:solidFill>
              </a:ln>
            </c:spPr>
          </c:dPt>
          <c:dPt>
            <c:idx val="1"/>
            <c:bubble3D val="0"/>
            <c:spPr>
              <a:solidFill>
                <a:schemeClr val="accent4"/>
              </a:solidFill>
              <a:ln>
                <a:solidFill>
                  <a:sysClr val="windowText" lastClr="000000"/>
                </a:solidFill>
              </a:ln>
            </c:spPr>
          </c:dPt>
          <c:dPt>
            <c:idx val="2"/>
            <c:bubble3D val="0"/>
            <c:spPr>
              <a:solidFill>
                <a:schemeClr val="tx1"/>
              </a:solidFill>
              <a:ln>
                <a:solidFill>
                  <a:sysClr val="windowText" lastClr="000000"/>
                </a:solidFill>
              </a:ln>
            </c:spPr>
          </c:dPt>
          <c:dPt>
            <c:idx val="3"/>
            <c:bubble3D val="0"/>
            <c:spPr>
              <a:solidFill>
                <a:schemeClr val="accent6"/>
              </a:solidFill>
              <a:ln>
                <a:solidFill>
                  <a:sysClr val="windowText" lastClr="000000"/>
                </a:solidFill>
              </a:ln>
            </c:spPr>
          </c:dPt>
          <c:dLbls>
            <c:dLbl>
              <c:idx val="1"/>
              <c:layout>
                <c:manualLayout>
                  <c:x val="6.7618332081141999E-2"/>
                  <c:y val="1.1912359680018706E-16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-2.2539444027047332E-2"/>
                  <c:y val="-2.599090318388576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Kernhaushalte der Sozial-versicherungen</a:t>
                    </a:r>
                  </a:p>
                </c:rich>
              </c:tx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1.252191334835963E-2"/>
                  <c:y val="-6.4977257959714096E-3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Extrahaushalte der Sozial-versicherungen</a:t>
                    </a:r>
                  </a:p>
                </c:rich>
              </c:tx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txPr>
              <a:bodyPr/>
              <a:lstStyle/>
              <a:p>
                <a:pPr>
                  <a:defRPr sz="8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de-DE"/>
              </a:p>
            </c:txPr>
            <c:dLblPos val="outEnd"/>
            <c:showLegendKey val="0"/>
            <c:showVal val="0"/>
            <c:showCatName val="1"/>
            <c:showSerName val="0"/>
            <c:showPercent val="0"/>
            <c:showBubbleSize val="0"/>
            <c:showLeaderLines val="0"/>
          </c:dLbls>
          <c:cat>
            <c:strRef>
              <c:f>('3'!$C$9:$C$10,'3'!$C$12:$C$13)</c:f>
              <c:strCache>
                <c:ptCount val="4"/>
                <c:pt idx="0">
                  <c:v>Kernhaushalt des Landes</c:v>
                </c:pt>
                <c:pt idx="1">
                  <c:v>Extrahaushalte des Landes</c:v>
                </c:pt>
                <c:pt idx="2">
                  <c:v>Kernhaushalte der Sozialversicherungen</c:v>
                </c:pt>
                <c:pt idx="3">
                  <c:v>Extrahaushalte der Sozialversicherungen</c:v>
                </c:pt>
              </c:strCache>
            </c:strRef>
          </c:cat>
          <c:val>
            <c:numRef>
              <c:f>('3'!$D$9:$D$10,'3'!$D$12:$D$13)</c:f>
              <c:numCache>
                <c:formatCode>#,##0;\ \–\ #,##0</c:formatCode>
                <c:ptCount val="4"/>
                <c:pt idx="0">
                  <c:v>8370480.2259999998</c:v>
                </c:pt>
                <c:pt idx="1">
                  <c:v>1055393.0190000001</c:v>
                </c:pt>
                <c:pt idx="2">
                  <c:v>19895.807000000001</c:v>
                </c:pt>
                <c:pt idx="3">
                  <c:v>7461992.375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</c:plotArea>
    <c:plotVisOnly val="1"/>
    <c:dispBlanksAs val="gap"/>
    <c:showDLblsOverMax val="0"/>
  </c:chart>
  <c:spPr>
    <a:solidFill>
      <a:schemeClr val="bg1"/>
    </a:solidFill>
    <a:ln>
      <a:noFill/>
    </a:ln>
  </c:spPr>
  <c:printSettings>
    <c:headerFooter/>
    <c:pageMargins b="0.78740157499999996" l="0.7" r="0.7" t="0.78740157499999996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.xml"/><Relationship Id="rId2" Type="http://schemas.openxmlformats.org/officeDocument/2006/relationships/chart" Target="../charts/chart3.xml"/><Relationship Id="rId1" Type="http://schemas.openxmlformats.org/officeDocument/2006/relationships/hyperlink" Target="#Inhaltsverzeichnis!A18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2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4511040</xdr:colOff>
      <xdr:row>0</xdr:row>
      <xdr:rowOff>0</xdr:rowOff>
    </xdr:from>
    <xdr:to>
      <xdr:col>4</xdr:col>
      <xdr:colOff>167640</xdr:colOff>
      <xdr:row>0</xdr:row>
      <xdr:rowOff>762000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693920" y="0"/>
          <a:ext cx="143256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L III 6 – j / 15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403860</xdr:rowOff>
    </xdr:from>
    <xdr:to>
      <xdr:col>7</xdr:col>
      <xdr:colOff>723900</xdr:colOff>
      <xdr:row>31</xdr:row>
      <xdr:rowOff>152400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7620</xdr:colOff>
      <xdr:row>35</xdr:row>
      <xdr:rowOff>148590</xdr:rowOff>
    </xdr:from>
    <xdr:to>
      <xdr:col>7</xdr:col>
      <xdr:colOff>739140</xdr:colOff>
      <xdr:row>60</xdr:row>
      <xdr:rowOff>144780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106680</xdr:colOff>
      <xdr:row>0</xdr:row>
      <xdr:rowOff>0</xdr:rowOff>
    </xdr:from>
    <xdr:to>
      <xdr:col>4</xdr:col>
      <xdr:colOff>205740</xdr:colOff>
      <xdr:row>0</xdr:row>
      <xdr:rowOff>0</xdr:rowOff>
    </xdr:to>
    <xdr:sp macro="" textlink="">
      <xdr:nvSpPr>
        <xdr:cNvPr id="2" name="Text 8"/>
        <xdr:cNvSpPr txBox="1">
          <a:spLocks noChangeArrowheads="1"/>
        </xdr:cNvSpPr>
      </xdr:nvSpPr>
      <xdr:spPr bwMode="auto">
        <a:xfrm>
          <a:off x="1188720" y="0"/>
          <a:ext cx="440436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" name="Text 9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2</xdr:col>
      <xdr:colOff>106680</xdr:colOff>
      <xdr:row>1</xdr:row>
      <xdr:rowOff>0</xdr:rowOff>
    </xdr:from>
    <xdr:to>
      <xdr:col>4</xdr:col>
      <xdr:colOff>205740</xdr:colOff>
      <xdr:row>1</xdr:row>
      <xdr:rowOff>0</xdr:rowOff>
    </xdr:to>
    <xdr:sp macro="" textlink="">
      <xdr:nvSpPr>
        <xdr:cNvPr id="4" name="Text 8"/>
        <xdr:cNvSpPr txBox="1">
          <a:spLocks noChangeArrowheads="1"/>
        </xdr:cNvSpPr>
      </xdr:nvSpPr>
      <xdr:spPr bwMode="auto">
        <a:xfrm>
          <a:off x="1188720" y="304800"/>
          <a:ext cx="440436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5" name="Text 9"/>
        <xdr:cNvSpPr txBox="1">
          <a:spLocks noChangeArrowheads="1"/>
        </xdr:cNvSpPr>
      </xdr:nvSpPr>
      <xdr:spPr bwMode="auto">
        <a:xfrm>
          <a:off x="0" y="3048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1</xdr:col>
      <xdr:colOff>106680</xdr:colOff>
      <xdr:row>0</xdr:row>
      <xdr:rowOff>0</xdr:rowOff>
    </xdr:from>
    <xdr:to>
      <xdr:col>3</xdr:col>
      <xdr:colOff>205740</xdr:colOff>
      <xdr:row>0</xdr:row>
      <xdr:rowOff>0</xdr:rowOff>
    </xdr:to>
    <xdr:sp macro="" textlink="">
      <xdr:nvSpPr>
        <xdr:cNvPr id="6" name="Text 8">
          <a:hlinkClick xmlns:r="http://schemas.openxmlformats.org/officeDocument/2006/relationships" r:id="rId1"/>
        </xdr:cNvPr>
        <xdr:cNvSpPr txBox="1">
          <a:spLocks noChangeArrowheads="1"/>
        </xdr:cNvSpPr>
      </xdr:nvSpPr>
      <xdr:spPr bwMode="auto">
        <a:xfrm>
          <a:off x="701040" y="0"/>
          <a:ext cx="40386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7" name="Text 9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1</xdr:col>
      <xdr:colOff>106680</xdr:colOff>
      <xdr:row>1</xdr:row>
      <xdr:rowOff>0</xdr:rowOff>
    </xdr:from>
    <xdr:to>
      <xdr:col>3</xdr:col>
      <xdr:colOff>205740</xdr:colOff>
      <xdr:row>1</xdr:row>
      <xdr:rowOff>0</xdr:rowOff>
    </xdr:to>
    <xdr:sp macro="" textlink="">
      <xdr:nvSpPr>
        <xdr:cNvPr id="8" name="Text Box 7"/>
        <xdr:cNvSpPr txBox="1">
          <a:spLocks noChangeArrowheads="1"/>
        </xdr:cNvSpPr>
      </xdr:nvSpPr>
      <xdr:spPr bwMode="auto">
        <a:xfrm>
          <a:off x="701040" y="304800"/>
          <a:ext cx="40386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9" name="Text Box 8"/>
        <xdr:cNvSpPr txBox="1">
          <a:spLocks noChangeArrowheads="1"/>
        </xdr:cNvSpPr>
      </xdr:nvSpPr>
      <xdr:spPr bwMode="auto">
        <a:xfrm>
          <a:off x="0" y="3048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403860</xdr:colOff>
      <xdr:row>30</xdr:row>
      <xdr:rowOff>0</xdr:rowOff>
    </xdr:from>
    <xdr:to>
      <xdr:col>4</xdr:col>
      <xdr:colOff>579120</xdr:colOff>
      <xdr:row>56</xdr:row>
      <xdr:rowOff>53340</xdr:rowOff>
    </xdr:to>
    <xdr:graphicFrame macro="">
      <xdr:nvGraphicFramePr>
        <xdr:cNvPr id="10" name="Diagramm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339090</xdr:colOff>
      <xdr:row>29</xdr:row>
      <xdr:rowOff>45720</xdr:rowOff>
    </xdr:from>
    <xdr:to>
      <xdr:col>11</xdr:col>
      <xdr:colOff>419100</xdr:colOff>
      <xdr:row>56</xdr:row>
      <xdr:rowOff>45720</xdr:rowOff>
    </xdr:to>
    <xdr:graphicFrame macro="">
      <xdr:nvGraphicFramePr>
        <xdr:cNvPr id="11" name="Diagramm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7</xdr:col>
      <xdr:colOff>358140</xdr:colOff>
      <xdr:row>53</xdr:row>
      <xdr:rowOff>0</xdr:rowOff>
    </xdr:from>
    <xdr:to>
      <xdr:col>7</xdr:col>
      <xdr:colOff>601980</xdr:colOff>
      <xdr:row>54</xdr:row>
      <xdr:rowOff>7620</xdr:rowOff>
    </xdr:to>
    <xdr:cxnSp macro="">
      <xdr:nvCxnSpPr>
        <xdr:cNvPr id="13" name="Gerade Verbindung 12"/>
        <xdr:cNvCxnSpPr/>
      </xdr:nvCxnSpPr>
      <xdr:spPr>
        <a:xfrm flipH="1">
          <a:off x="8313420" y="8221980"/>
          <a:ext cx="243840" cy="15240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30480</xdr:rowOff>
        </xdr:from>
        <xdr:to>
          <xdr:col>7</xdr:col>
          <xdr:colOff>60960</xdr:colOff>
          <xdr:row>45</xdr:row>
          <xdr:rowOff>137160</xdr:rowOff>
        </xdr:to>
        <xdr:sp macro="" textlink="">
          <xdr:nvSpPr>
            <xdr:cNvPr id="6145" name="Object 1" hidden="1">
              <a:extLst>
                <a:ext uri="{63B3BB69-23CF-44E3-9099-C40C66FF867C}">
                  <a14:compatExt spid="_x0000_s614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0.bin"/><Relationship Id="rId5" Type="http://schemas.openxmlformats.org/officeDocument/2006/relationships/image" Target="../media/image5.emf"/><Relationship Id="rId4" Type="http://schemas.openxmlformats.org/officeDocument/2006/relationships/oleObject" Target="../embeddings/Microsoft_Word_97_-_2003_Document1.doc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71411_2015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3"/>
  <sheetViews>
    <sheetView tabSelected="1" zoomScaleNormal="100" workbookViewId="0"/>
  </sheetViews>
  <sheetFormatPr baseColWidth="10" defaultRowHeight="13.2" x14ac:dyDescent="0.25"/>
  <cols>
    <col min="1" max="1" width="38.88671875" style="59" customWidth="1"/>
    <col min="2" max="2" width="0.6640625" style="59" customWidth="1"/>
    <col min="3" max="3" width="52" style="59" customWidth="1"/>
    <col min="4" max="4" width="5.5546875" style="59" bestFit="1" customWidth="1"/>
    <col min="5" max="16384" width="11.5546875" style="59"/>
  </cols>
  <sheetData>
    <row r="1" spans="1:4" ht="60" customHeight="1" x14ac:dyDescent="0.25">
      <c r="A1" s="58"/>
      <c r="D1" s="155" t="s">
        <v>70</v>
      </c>
    </row>
    <row r="2" spans="1:4" ht="40.200000000000003" customHeight="1" x14ac:dyDescent="0.55000000000000004">
      <c r="B2" s="60" t="s">
        <v>71</v>
      </c>
      <c r="D2" s="156"/>
    </row>
    <row r="3" spans="1:4" ht="34.799999999999997" x14ac:dyDescent="0.55000000000000004">
      <c r="B3" s="60" t="s">
        <v>72</v>
      </c>
      <c r="D3" s="156"/>
    </row>
    <row r="4" spans="1:4" ht="6.6" customHeight="1" x14ac:dyDescent="0.25">
      <c r="D4" s="156"/>
    </row>
    <row r="5" spans="1:4" ht="20.399999999999999" x14ac:dyDescent="0.35">
      <c r="C5" s="61" t="s">
        <v>73</v>
      </c>
      <c r="D5" s="156"/>
    </row>
    <row r="6" spans="1:4" s="62" customFormat="1" ht="34.950000000000003" customHeight="1" x14ac:dyDescent="0.2">
      <c r="D6" s="156"/>
    </row>
    <row r="7" spans="1:4" ht="84" customHeight="1" x14ac:dyDescent="0.25">
      <c r="A7" s="63"/>
      <c r="C7" s="64" t="s">
        <v>127</v>
      </c>
      <c r="D7" s="156"/>
    </row>
    <row r="8" spans="1:4" x14ac:dyDescent="0.25">
      <c r="D8" s="156"/>
    </row>
    <row r="9" spans="1:4" ht="15" x14ac:dyDescent="0.25">
      <c r="C9" s="65"/>
      <c r="D9" s="156"/>
    </row>
    <row r="10" spans="1:4" ht="7.2" customHeight="1" x14ac:dyDescent="0.25">
      <c r="D10" s="156"/>
    </row>
    <row r="11" spans="1:4" ht="15" x14ac:dyDescent="0.25">
      <c r="C11" s="65"/>
      <c r="D11" s="156"/>
    </row>
    <row r="12" spans="1:4" ht="66" customHeight="1" x14ac:dyDescent="0.25"/>
    <row r="13" spans="1:4" ht="36" customHeight="1" x14ac:dyDescent="0.25">
      <c r="C13" s="66"/>
    </row>
    <row r="32" ht="12" customHeight="1" x14ac:dyDescent="0.25"/>
    <row r="33" ht="12" customHeight="1" x14ac:dyDescent="0.25"/>
  </sheetData>
  <sheetProtection selectLockedCells="1"/>
  <mergeCells count="1">
    <mergeCell ref="D1:D11"/>
  </mergeCells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 x14ac:dyDescent="0.25"/>
  <cols>
    <col min="1" max="1" width="2.109375" style="58" customWidth="1"/>
    <col min="2" max="2" width="2" style="58" customWidth="1"/>
    <col min="3" max="3" width="29.5546875" style="58" customWidth="1"/>
    <col min="4" max="4" width="2.109375" style="58" customWidth="1"/>
    <col min="5" max="5" width="29.33203125" style="58" customWidth="1"/>
    <col min="6" max="6" width="2" style="58" customWidth="1"/>
    <col min="7" max="7" width="30" style="58" customWidth="1"/>
    <col min="8" max="8" width="5.33203125" style="58" customWidth="1"/>
    <col min="9" max="9" width="16.109375" style="58" customWidth="1"/>
    <col min="10" max="16384" width="11.5546875" style="58"/>
  </cols>
  <sheetData>
    <row r="1" ht="111.6" customHeight="1" x14ac:dyDescent="0.25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6145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30480</xdr:rowOff>
              </from>
              <to>
                <xdr:col>7</xdr:col>
                <xdr:colOff>60960</xdr:colOff>
                <xdr:row>45</xdr:row>
                <xdr:rowOff>137160</xdr:rowOff>
              </to>
            </anchor>
          </objectPr>
        </oleObject>
      </mc:Choice>
      <mc:Fallback>
        <oleObject progId="Word.Document.8" shapeId="6145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8"/>
  <sheetViews>
    <sheetView workbookViewId="0"/>
  </sheetViews>
  <sheetFormatPr baseColWidth="10" defaultColWidth="11.44140625" defaultRowHeight="13.2" x14ac:dyDescent="0.25"/>
  <cols>
    <col min="1" max="1" width="1.6640625" style="67" customWidth="1"/>
    <col min="2" max="2" width="25.6640625" style="68" customWidth="1"/>
    <col min="3" max="3" width="15.6640625" style="68" customWidth="1"/>
    <col min="4" max="4" width="1.6640625" style="68" customWidth="1"/>
    <col min="5" max="5" width="25.6640625" style="68" customWidth="1"/>
    <col min="6" max="16384" width="11.44140625" style="68"/>
  </cols>
  <sheetData>
    <row r="3" spans="1:2" x14ac:dyDescent="0.25">
      <c r="B3" s="67"/>
    </row>
    <row r="4" spans="1:2" x14ac:dyDescent="0.25">
      <c r="B4" s="67"/>
    </row>
    <row r="5" spans="1:2" x14ac:dyDescent="0.25">
      <c r="B5" s="67"/>
    </row>
    <row r="6" spans="1:2" x14ac:dyDescent="0.25">
      <c r="B6" s="67"/>
    </row>
    <row r="7" spans="1:2" x14ac:dyDescent="0.25">
      <c r="B7" s="67"/>
    </row>
    <row r="8" spans="1:2" x14ac:dyDescent="0.25">
      <c r="B8" s="67"/>
    </row>
    <row r="9" spans="1:2" x14ac:dyDescent="0.25">
      <c r="B9" s="67"/>
    </row>
    <row r="10" spans="1:2" x14ac:dyDescent="0.25">
      <c r="B10" s="67"/>
    </row>
    <row r="11" spans="1:2" x14ac:dyDescent="0.25">
      <c r="B11" s="67"/>
    </row>
    <row r="12" spans="1:2" x14ac:dyDescent="0.25">
      <c r="B12" s="67"/>
    </row>
    <row r="13" spans="1:2" x14ac:dyDescent="0.25">
      <c r="B13" s="67"/>
    </row>
    <row r="14" spans="1:2" x14ac:dyDescent="0.25">
      <c r="B14" s="67"/>
    </row>
    <row r="15" spans="1:2" x14ac:dyDescent="0.25">
      <c r="B15" s="67"/>
    </row>
    <row r="16" spans="1:2" x14ac:dyDescent="0.25">
      <c r="A16" s="68"/>
      <c r="B16" s="67"/>
    </row>
    <row r="17" spans="1:2" x14ac:dyDescent="0.25">
      <c r="A17" s="68"/>
      <c r="B17" s="67"/>
    </row>
    <row r="18" spans="1:2" x14ac:dyDescent="0.25">
      <c r="A18" s="68"/>
      <c r="B18" s="67"/>
    </row>
    <row r="19" spans="1:2" x14ac:dyDescent="0.25">
      <c r="B19" s="69"/>
    </row>
    <row r="20" spans="1:2" x14ac:dyDescent="0.25">
      <c r="B20" s="67"/>
    </row>
    <row r="21" spans="1:2" x14ac:dyDescent="0.25">
      <c r="A21" s="70" t="s">
        <v>74</v>
      </c>
      <c r="B21" s="67"/>
    </row>
    <row r="23" spans="1:2" ht="11.1" customHeight="1" x14ac:dyDescent="0.25">
      <c r="A23" s="68"/>
      <c r="B23" s="70" t="s">
        <v>75</v>
      </c>
    </row>
    <row r="24" spans="1:2" ht="11.1" customHeight="1" x14ac:dyDescent="0.25">
      <c r="A24" s="68"/>
      <c r="B24" s="71" t="s">
        <v>76</v>
      </c>
    </row>
    <row r="25" spans="1:2" ht="11.1" customHeight="1" x14ac:dyDescent="0.25">
      <c r="A25" s="68"/>
      <c r="B25" s="59"/>
    </row>
    <row r="26" spans="1:2" ht="11.1" customHeight="1" x14ac:dyDescent="0.25">
      <c r="A26" s="68"/>
      <c r="B26" s="71" t="s">
        <v>77</v>
      </c>
    </row>
    <row r="27" spans="1:2" ht="11.1" customHeight="1" x14ac:dyDescent="0.25">
      <c r="A27" s="68"/>
      <c r="B27" s="71" t="s">
        <v>128</v>
      </c>
    </row>
    <row r="28" spans="1:2" ht="11.1" customHeight="1" x14ac:dyDescent="0.25">
      <c r="A28" s="68"/>
      <c r="B28" s="72"/>
    </row>
    <row r="29" spans="1:2" ht="11.1" customHeight="1" x14ac:dyDescent="0.25">
      <c r="A29" s="68"/>
      <c r="B29" s="70"/>
    </row>
    <row r="30" spans="1:2" ht="11.1" customHeight="1" x14ac:dyDescent="0.25">
      <c r="A30" s="68"/>
      <c r="B30" s="72"/>
    </row>
    <row r="31" spans="1:2" ht="11.1" customHeight="1" x14ac:dyDescent="0.25">
      <c r="A31" s="68"/>
      <c r="B31" s="72"/>
    </row>
    <row r="32" spans="1:2" ht="11.1" customHeight="1" x14ac:dyDescent="0.25">
      <c r="A32" s="68"/>
      <c r="B32" s="73"/>
    </row>
    <row r="33" spans="1:5" ht="80.400000000000006" customHeight="1" x14ac:dyDescent="0.25">
      <c r="A33" s="68"/>
    </row>
    <row r="34" spans="1:5" ht="10.95" customHeight="1" x14ac:dyDescent="0.25">
      <c r="A34" s="74" t="s">
        <v>78</v>
      </c>
      <c r="B34" s="75"/>
      <c r="C34" s="75"/>
      <c r="D34" s="76" t="s">
        <v>79</v>
      </c>
      <c r="E34" s="77"/>
    </row>
    <row r="35" spans="1:5" ht="10.95" customHeight="1" x14ac:dyDescent="0.25">
      <c r="A35" s="75"/>
      <c r="B35" s="75"/>
      <c r="C35" s="75"/>
      <c r="D35" s="77"/>
      <c r="E35" s="77"/>
    </row>
    <row r="36" spans="1:5" ht="10.95" customHeight="1" x14ac:dyDescent="0.25">
      <c r="A36" s="75"/>
      <c r="B36" s="78" t="s">
        <v>80</v>
      </c>
      <c r="C36" s="75"/>
      <c r="D36" s="77">
        <v>0</v>
      </c>
      <c r="E36" s="77" t="s">
        <v>81</v>
      </c>
    </row>
    <row r="37" spans="1:5" ht="10.95" customHeight="1" x14ac:dyDescent="0.25">
      <c r="A37" s="75"/>
      <c r="B37" s="75" t="s">
        <v>82</v>
      </c>
      <c r="C37" s="75"/>
      <c r="D37" s="75"/>
      <c r="E37" s="77" t="s">
        <v>83</v>
      </c>
    </row>
    <row r="38" spans="1:5" ht="10.95" customHeight="1" x14ac:dyDescent="0.25">
      <c r="A38" s="75"/>
      <c r="B38" s="75" t="s">
        <v>84</v>
      </c>
      <c r="C38" s="75"/>
      <c r="D38" s="75"/>
      <c r="E38" s="77" t="s">
        <v>85</v>
      </c>
    </row>
    <row r="39" spans="1:5" ht="10.95" customHeight="1" x14ac:dyDescent="0.25">
      <c r="A39" s="75"/>
      <c r="B39" s="75" t="s">
        <v>86</v>
      </c>
      <c r="C39" s="75"/>
      <c r="D39" s="77" t="s">
        <v>9</v>
      </c>
      <c r="E39" s="77" t="s">
        <v>87</v>
      </c>
    </row>
    <row r="40" spans="1:5" ht="10.95" customHeight="1" x14ac:dyDescent="0.25">
      <c r="A40" s="75"/>
      <c r="B40" s="75" t="s">
        <v>88</v>
      </c>
      <c r="C40" s="75"/>
      <c r="D40" s="77" t="s">
        <v>89</v>
      </c>
      <c r="E40" s="77" t="s">
        <v>90</v>
      </c>
    </row>
    <row r="41" spans="1:5" ht="10.95" customHeight="1" x14ac:dyDescent="0.25">
      <c r="A41" s="75"/>
      <c r="B41" s="78"/>
      <c r="C41" s="79"/>
      <c r="D41" s="77" t="s">
        <v>91</v>
      </c>
      <c r="E41" s="77" t="s">
        <v>92</v>
      </c>
    </row>
    <row r="42" spans="1:5" ht="10.95" customHeight="1" x14ac:dyDescent="0.25">
      <c r="A42" s="75"/>
      <c r="B42" s="75" t="s">
        <v>93</v>
      </c>
      <c r="C42" s="79"/>
      <c r="D42" s="77" t="s">
        <v>94</v>
      </c>
      <c r="E42" s="77" t="s">
        <v>95</v>
      </c>
    </row>
    <row r="43" spans="1:5" ht="10.95" customHeight="1" x14ac:dyDescent="0.25">
      <c r="A43" s="75"/>
      <c r="B43" s="75" t="s">
        <v>96</v>
      </c>
      <c r="C43" s="79"/>
      <c r="D43" s="77" t="s">
        <v>97</v>
      </c>
      <c r="E43" s="77" t="s">
        <v>98</v>
      </c>
    </row>
    <row r="44" spans="1:5" ht="10.95" customHeight="1" x14ac:dyDescent="0.25">
      <c r="A44" s="79"/>
      <c r="B44" s="80"/>
      <c r="C44" s="79"/>
      <c r="D44" s="75"/>
      <c r="E44" s="77" t="s">
        <v>99</v>
      </c>
    </row>
    <row r="45" spans="1:5" ht="10.95" customHeight="1" x14ac:dyDescent="0.25">
      <c r="A45" s="79"/>
      <c r="B45" s="80"/>
      <c r="C45" s="79"/>
      <c r="D45" s="77" t="s">
        <v>100</v>
      </c>
      <c r="E45" s="77" t="s">
        <v>101</v>
      </c>
    </row>
    <row r="46" spans="1:5" ht="10.95" customHeight="1" x14ac:dyDescent="0.25">
      <c r="A46" s="79"/>
      <c r="B46" s="80"/>
      <c r="C46" s="79"/>
      <c r="D46" s="77" t="s">
        <v>102</v>
      </c>
      <c r="E46" s="77" t="s">
        <v>103</v>
      </c>
    </row>
    <row r="47" spans="1:5" ht="10.95" customHeight="1" x14ac:dyDescent="0.25">
      <c r="A47" s="79"/>
      <c r="B47" s="80"/>
      <c r="C47" s="79"/>
      <c r="D47" s="77" t="s">
        <v>104</v>
      </c>
      <c r="E47" s="77" t="s">
        <v>105</v>
      </c>
    </row>
    <row r="48" spans="1:5" ht="10.95" customHeight="1" x14ac:dyDescent="0.25">
      <c r="A48" s="79"/>
      <c r="B48" s="80"/>
      <c r="C48" s="79"/>
      <c r="D48" s="77" t="s">
        <v>106</v>
      </c>
      <c r="E48" s="77" t="s">
        <v>107</v>
      </c>
    </row>
    <row r="49" spans="1:5" ht="10.95" customHeight="1" x14ac:dyDescent="0.25">
      <c r="A49" s="79"/>
      <c r="B49" s="80"/>
      <c r="C49" s="79"/>
      <c r="D49" s="75"/>
      <c r="E49" s="77"/>
    </row>
    <row r="50" spans="1:5" ht="10.95" customHeight="1" x14ac:dyDescent="0.25">
      <c r="A50" s="79"/>
      <c r="B50" s="80"/>
      <c r="C50" s="79"/>
      <c r="D50" s="75"/>
      <c r="E50" s="77"/>
    </row>
    <row r="51" spans="1:5" ht="10.95" customHeight="1" x14ac:dyDescent="0.25">
      <c r="A51" s="75"/>
      <c r="B51" s="78" t="s">
        <v>108</v>
      </c>
      <c r="C51" s="79"/>
    </row>
    <row r="52" spans="1:5" ht="10.95" customHeight="1" x14ac:dyDescent="0.25">
      <c r="A52" s="75"/>
      <c r="B52" s="81" t="s">
        <v>109</v>
      </c>
      <c r="C52" s="79"/>
    </row>
    <row r="53" spans="1:5" ht="10.95" customHeight="1" x14ac:dyDescent="0.25">
      <c r="A53" s="75"/>
      <c r="B53" s="81"/>
      <c r="C53" s="79"/>
    </row>
    <row r="54" spans="1:5" ht="30" customHeight="1" x14ac:dyDescent="0.25">
      <c r="A54" s="75"/>
      <c r="B54" s="81"/>
      <c r="C54" s="79"/>
    </row>
    <row r="55" spans="1:5" ht="18" customHeight="1" x14ac:dyDescent="0.25">
      <c r="A55" s="68"/>
      <c r="B55" s="157" t="s">
        <v>110</v>
      </c>
      <c r="C55" s="157"/>
      <c r="D55" s="157"/>
    </row>
    <row r="56" spans="1:5" ht="18" customHeight="1" x14ac:dyDescent="0.25">
      <c r="A56" s="79"/>
      <c r="B56" s="157"/>
      <c r="C56" s="157"/>
      <c r="D56" s="157"/>
    </row>
    <row r="57" spans="1:5" ht="10.95" customHeight="1" x14ac:dyDescent="0.25">
      <c r="A57" s="79"/>
      <c r="B57" s="82" t="s">
        <v>111</v>
      </c>
      <c r="C57" s="79"/>
    </row>
    <row r="58" spans="1:5" ht="10.95" customHeight="1" x14ac:dyDescent="0.25">
      <c r="A58" s="79"/>
      <c r="C58" s="79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3"/>
  <sheetViews>
    <sheetView workbookViewId="0">
      <selection sqref="A1:B1"/>
    </sheetView>
  </sheetViews>
  <sheetFormatPr baseColWidth="10" defaultRowHeight="12" x14ac:dyDescent="0.25"/>
  <cols>
    <col min="1" max="1" width="2.6640625" style="85" customWidth="1"/>
    <col min="2" max="2" width="79.109375" style="84" customWidth="1"/>
    <col min="3" max="3" width="2.6640625" style="122" customWidth="1"/>
    <col min="4" max="4" width="2.44140625" style="84" customWidth="1"/>
    <col min="5" max="5" width="9.5546875" style="84" customWidth="1"/>
    <col min="6" max="16384" width="11.5546875" style="84"/>
  </cols>
  <sheetData>
    <row r="1" spans="1:7" ht="100.2" customHeight="1" x14ac:dyDescent="0.4">
      <c r="A1" s="158" t="s">
        <v>112</v>
      </c>
      <c r="B1" s="158"/>
      <c r="C1" s="83"/>
      <c r="E1" s="159" t="s">
        <v>113</v>
      </c>
    </row>
    <row r="2" spans="1:7" ht="20.399999999999999" customHeight="1" x14ac:dyDescent="0.2">
      <c r="C2" s="86" t="s">
        <v>114</v>
      </c>
      <c r="E2" s="160"/>
    </row>
    <row r="3" spans="1:7" x14ac:dyDescent="0.25">
      <c r="C3" s="87"/>
      <c r="E3" s="160"/>
    </row>
    <row r="4" spans="1:7" ht="23.4" x14ac:dyDescent="0.25">
      <c r="A4" s="88"/>
      <c r="B4" s="89" t="s">
        <v>115</v>
      </c>
      <c r="C4" s="90"/>
      <c r="E4" s="160"/>
    </row>
    <row r="5" spans="1:7" x14ac:dyDescent="0.25">
      <c r="C5" s="91"/>
      <c r="E5" s="160"/>
    </row>
    <row r="6" spans="1:7" x14ac:dyDescent="0.25">
      <c r="B6" s="92" t="s">
        <v>116</v>
      </c>
      <c r="C6" s="91"/>
      <c r="E6" s="160"/>
    </row>
    <row r="7" spans="1:7" ht="12.75" customHeight="1" x14ac:dyDescent="0.25">
      <c r="A7" s="93">
        <v>1</v>
      </c>
      <c r="B7" s="94" t="s">
        <v>129</v>
      </c>
      <c r="C7" s="95">
        <v>4</v>
      </c>
      <c r="E7" s="160"/>
    </row>
    <row r="8" spans="1:7" ht="13.2" x14ac:dyDescent="0.25">
      <c r="A8" s="96"/>
      <c r="B8" s="97"/>
      <c r="C8" s="98"/>
    </row>
    <row r="9" spans="1:7" x14ac:dyDescent="0.25">
      <c r="A9" s="93">
        <v>2</v>
      </c>
      <c r="B9" s="99" t="s">
        <v>130</v>
      </c>
      <c r="C9" s="95">
        <v>4</v>
      </c>
    </row>
    <row r="10" spans="1:7" x14ac:dyDescent="0.25">
      <c r="A10" s="93"/>
      <c r="B10" s="100"/>
      <c r="C10" s="98"/>
    </row>
    <row r="11" spans="1:7" x14ac:dyDescent="0.25">
      <c r="A11" s="93">
        <v>3</v>
      </c>
      <c r="B11" s="102" t="s">
        <v>149</v>
      </c>
      <c r="C11" s="98"/>
    </row>
    <row r="12" spans="1:7" x14ac:dyDescent="0.25">
      <c r="A12" s="93"/>
      <c r="B12" s="99" t="s">
        <v>150</v>
      </c>
      <c r="C12" s="148">
        <v>8</v>
      </c>
    </row>
    <row r="13" spans="1:7" x14ac:dyDescent="0.25">
      <c r="A13" s="93"/>
      <c r="B13" s="100"/>
      <c r="C13" s="98"/>
    </row>
    <row r="14" spans="1:7" x14ac:dyDescent="0.25">
      <c r="A14" s="93">
        <v>4</v>
      </c>
      <c r="B14" s="102" t="s">
        <v>151</v>
      </c>
      <c r="C14" s="98"/>
    </row>
    <row r="15" spans="1:7" x14ac:dyDescent="0.25">
      <c r="A15" s="93"/>
      <c r="B15" s="99" t="s">
        <v>153</v>
      </c>
      <c r="C15" s="148">
        <v>9</v>
      </c>
    </row>
    <row r="16" spans="1:7" x14ac:dyDescent="0.25">
      <c r="A16" s="104"/>
      <c r="B16" s="103" t="s">
        <v>152</v>
      </c>
      <c r="C16" s="105"/>
      <c r="D16" s="103"/>
      <c r="G16" s="106"/>
    </row>
    <row r="17" spans="1:5" x14ac:dyDescent="0.25">
      <c r="A17" s="107"/>
      <c r="B17" s="108" t="s">
        <v>117</v>
      </c>
      <c r="C17" s="109"/>
      <c r="D17" s="103"/>
    </row>
    <row r="18" spans="1:5" ht="13.2" x14ac:dyDescent="0.25">
      <c r="A18" s="93">
        <v>1</v>
      </c>
      <c r="B18" s="102" t="s">
        <v>118</v>
      </c>
      <c r="C18" s="58"/>
      <c r="D18" s="103"/>
    </row>
    <row r="19" spans="1:5" x14ac:dyDescent="0.25">
      <c r="A19" s="93"/>
      <c r="B19" s="99" t="s">
        <v>131</v>
      </c>
      <c r="C19" s="110">
        <v>5</v>
      </c>
      <c r="D19" s="103"/>
    </row>
    <row r="20" spans="1:5" x14ac:dyDescent="0.25">
      <c r="A20" s="111"/>
      <c r="B20" s="112"/>
      <c r="C20" s="110"/>
      <c r="D20" s="103"/>
    </row>
    <row r="21" spans="1:5" x14ac:dyDescent="0.25">
      <c r="A21" s="93">
        <v>2</v>
      </c>
      <c r="B21" s="99" t="s">
        <v>154</v>
      </c>
      <c r="C21" s="113">
        <v>6</v>
      </c>
      <c r="D21" s="103"/>
    </row>
    <row r="22" spans="1:5" x14ac:dyDescent="0.25">
      <c r="A22" s="114"/>
      <c r="B22" s="99"/>
      <c r="C22" s="98"/>
      <c r="D22" s="103"/>
    </row>
    <row r="23" spans="1:5" x14ac:dyDescent="0.25">
      <c r="A23" s="115">
        <v>3</v>
      </c>
      <c r="B23" s="102" t="s">
        <v>119</v>
      </c>
      <c r="C23" s="110"/>
      <c r="D23" s="103"/>
    </row>
    <row r="24" spans="1:5" x14ac:dyDescent="0.25">
      <c r="A24" s="115"/>
      <c r="B24" s="99" t="s">
        <v>132</v>
      </c>
      <c r="C24" s="116">
        <v>8</v>
      </c>
      <c r="D24" s="103"/>
    </row>
    <row r="25" spans="1:5" x14ac:dyDescent="0.25">
      <c r="A25" s="111"/>
      <c r="B25" s="112"/>
      <c r="C25" s="110"/>
      <c r="D25" s="103"/>
    </row>
    <row r="26" spans="1:5" x14ac:dyDescent="0.25">
      <c r="A26" s="115">
        <v>4</v>
      </c>
      <c r="B26" s="102" t="s">
        <v>120</v>
      </c>
      <c r="C26" s="117"/>
      <c r="D26" s="118"/>
      <c r="E26" s="119"/>
    </row>
    <row r="27" spans="1:5" ht="13.2" x14ac:dyDescent="0.25">
      <c r="A27" s="120"/>
      <c r="B27" s="99" t="s">
        <v>133</v>
      </c>
      <c r="C27" s="113">
        <v>10</v>
      </c>
      <c r="D27" s="103"/>
    </row>
    <row r="28" spans="1:5" x14ac:dyDescent="0.25">
      <c r="A28" s="111"/>
      <c r="B28" s="112"/>
      <c r="C28" s="110"/>
      <c r="D28" s="103"/>
    </row>
    <row r="29" spans="1:5" x14ac:dyDescent="0.25">
      <c r="A29" s="115">
        <v>5</v>
      </c>
      <c r="B29" s="99" t="s">
        <v>134</v>
      </c>
      <c r="C29" s="113">
        <v>10</v>
      </c>
      <c r="D29" s="118"/>
    </row>
    <row r="30" spans="1:5" x14ac:dyDescent="0.25">
      <c r="A30" s="114"/>
      <c r="B30" s="114"/>
      <c r="C30" s="117"/>
      <c r="D30" s="103"/>
    </row>
    <row r="31" spans="1:5" x14ac:dyDescent="0.25">
      <c r="A31" s="115">
        <v>6</v>
      </c>
      <c r="B31" s="99" t="s">
        <v>121</v>
      </c>
      <c r="C31" s="116">
        <v>11</v>
      </c>
      <c r="D31" s="103"/>
    </row>
    <row r="32" spans="1:5" x14ac:dyDescent="0.25">
      <c r="A32" s="111"/>
      <c r="B32" s="112"/>
      <c r="C32" s="110"/>
      <c r="D32" s="103"/>
    </row>
    <row r="33" spans="1:4" x14ac:dyDescent="0.25">
      <c r="A33" s="101"/>
      <c r="B33" s="97"/>
      <c r="C33" s="121"/>
      <c r="D33" s="103"/>
    </row>
  </sheetData>
  <mergeCells count="2">
    <mergeCell ref="A1:B1"/>
    <mergeCell ref="E1:E7"/>
  </mergeCells>
  <hyperlinks>
    <hyperlink ref="A7" location="'Grafiken1-2'!A1" display="'Grafiken1-2'!A1"/>
    <hyperlink ref="C7" location="'Grafiken1-2'!A1" display="'Grafiken1-2'!A1"/>
    <hyperlink ref="A9" location="'Grafiken1-2'!A35" display="'Grafiken1-2'!A35"/>
    <hyperlink ref="B9" location="'Grafiken1-2'!A35" display="Finanzvermögen im Land Brandenburg beim öffentlichen Bereich sowie Anteilsrechte am 31.12."/>
    <hyperlink ref="A23" location="'3'!A1" display="'3'!A1"/>
    <hyperlink ref="B23" location="'3'!A1" display="Finanzvermögen gegenüber dem nicht-öffentlichen Bereich am 31.12.2015 nach"/>
    <hyperlink ref="B24" location="'3'!A1" display="Arten und Körperschaftsgruppen"/>
    <hyperlink ref="A26" location="'4  5'!A1" display="'4  5'!A1"/>
    <hyperlink ref="B26" location="'4  5'!A1" display="Finanzvermögen gegenüber dem öffentlichen Bereich am 31.12.2015 nach"/>
    <hyperlink ref="B7" location="'Grafiken1-2'!A1" display="Finanzvermögen im Land Brandenburg beim nicht-öffentlichen Bereich am 31.12."/>
    <hyperlink ref="C9" location="'Grafiken1-2'!A35" display="'Grafiken1-2'!A35"/>
    <hyperlink ref="B18" location="'1'!A1" display="Finanzvermögen am jeweils 31.12. der Jahre 2011 bis 2015 nach Körperschaftsgruppen"/>
    <hyperlink ref="A18" location="'1'!A1" display="'1'!A1"/>
    <hyperlink ref="A21" location="'2'!A1" display="'2'!A1"/>
    <hyperlink ref="B21" location="'2'!A1" display="Finanzvermögen nach Arten und Körperschaftsgruppen am 31. Dezember 2015"/>
    <hyperlink ref="C21" location="'2'!A1" display="'2'!A1"/>
    <hyperlink ref="C24" location="'3'!A1" display="'3'!A1"/>
    <hyperlink ref="C27" location="'4  5'!A1" display="'4  5'!A1"/>
    <hyperlink ref="A29" location="'4  5'!A24" display="'4  5'!A24"/>
    <hyperlink ref="B29" location="'4  5'!A24" display="Finanzvermögen nach Körperschaftsgruppen - Vorjahresvergleich"/>
    <hyperlink ref="C29" location="'4  5'!A24" display="'4  5'!A24"/>
    <hyperlink ref="A31" location="'6'!A1" display="'6'!A1"/>
    <hyperlink ref="B31" location="'6'!A1" display="Finanzvermögen nach Bereichen und Arten - Vorjahresvergleich"/>
    <hyperlink ref="C31" location="'6'!A1" display="'6'!A1"/>
    <hyperlink ref="B4" r:id="rId1" display="https://www.statistik-berlin-brandenburg.de/publikationen/Metadaten/MD_71411_2015.pdf"/>
    <hyperlink ref="C19" location="'1'!A1" display="'1'!A1"/>
    <hyperlink ref="B19" location="'1'!A1" display="und Körperschaftsgruppen"/>
    <hyperlink ref="B27" location="'4  5'!A1" display="Arten und Körperschaftsgruppen "/>
    <hyperlink ref="A11" location="'3'!A29" display="'3'!A29"/>
    <hyperlink ref="B11" location="'3'!A29" display="Anteile der Vermögensarten beim nicht öffentlichen Bereich am Finanzvermögen"/>
    <hyperlink ref="C12" location="'3'!A29" display="'3'!A29"/>
    <hyperlink ref="B12" location="'3'!A29" display="im Land Berlin am 31.12.2015"/>
    <hyperlink ref="A14" location="'3'!F29" display="'3'!F29"/>
    <hyperlink ref="B14" location="'3'!F29" display="Anteile der Körperschaftsgruppen am Finanzvermögen beim nicht-öffentlichen Bereich"/>
    <hyperlink ref="C15" location="'3'!F29" display="'3'!F29"/>
    <hyperlink ref="B15" location="'3'!F29" display="des Landes Berlin am 31.12.2015"/>
  </hyperlinks>
  <pageMargins left="0.59055118110236227" right="0" top="0.78740157480314965" bottom="0.59055118110236227" header="0.31496062992125984" footer="0.23622047244094491"/>
  <pageSetup paperSize="9" pageOrder="overThenDown" orientation="portrait" r:id="rId2"/>
  <headerFooter scaleWithDoc="0"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63"/>
  <sheetViews>
    <sheetView zoomScaleNormal="100" workbookViewId="0">
      <selection sqref="A1:H1"/>
    </sheetView>
  </sheetViews>
  <sheetFormatPr baseColWidth="10" defaultRowHeight="13.2" x14ac:dyDescent="0.25"/>
  <cols>
    <col min="1" max="21" width="11.5546875" style="126"/>
    <col min="22" max="22" width="11.44140625" style="146" customWidth="1"/>
    <col min="23" max="23" width="36.6640625" style="134" bestFit="1" customWidth="1"/>
    <col min="24" max="24" width="9.6640625" style="134" bestFit="1" customWidth="1"/>
    <col min="25" max="26" width="9.6640625" style="134" customWidth="1"/>
    <col min="27" max="27" width="9.109375" style="134" bestFit="1" customWidth="1"/>
    <col min="28" max="29" width="9.109375" style="134" customWidth="1"/>
    <col min="30" max="30" width="9.109375" style="134" bestFit="1" customWidth="1"/>
    <col min="31" max="32" width="9.109375" style="134" customWidth="1"/>
    <col min="33" max="34" width="8.44140625" style="134" customWidth="1"/>
    <col min="35" max="35" width="9" style="126" customWidth="1"/>
    <col min="36" max="16384" width="11.5546875" style="126"/>
  </cols>
  <sheetData>
    <row r="1" spans="1:35" s="125" customFormat="1" ht="12" customHeight="1" x14ac:dyDescent="0.25">
      <c r="A1" s="163" t="s">
        <v>135</v>
      </c>
      <c r="B1" s="163"/>
      <c r="C1" s="163"/>
      <c r="D1" s="163"/>
      <c r="E1" s="163"/>
      <c r="F1" s="163"/>
      <c r="G1" s="163"/>
      <c r="H1" s="163"/>
      <c r="I1" s="40"/>
      <c r="J1" s="40"/>
      <c r="K1" s="40"/>
      <c r="L1" s="40"/>
      <c r="M1" s="40"/>
      <c r="N1" s="40"/>
      <c r="O1" s="40"/>
      <c r="P1" s="40"/>
      <c r="Q1" s="40"/>
      <c r="R1" s="40"/>
      <c r="S1" s="40"/>
      <c r="T1" s="40"/>
      <c r="U1" s="40"/>
      <c r="V1" s="123"/>
      <c r="W1" s="124" t="s">
        <v>122</v>
      </c>
      <c r="X1" s="162" t="s">
        <v>123</v>
      </c>
      <c r="Y1" s="162"/>
      <c r="Z1" s="162"/>
      <c r="AA1" s="162" t="s">
        <v>124</v>
      </c>
      <c r="AB1" s="162"/>
      <c r="AC1" s="162"/>
      <c r="AD1" s="161" t="s">
        <v>125</v>
      </c>
      <c r="AE1" s="162"/>
      <c r="AF1" s="162"/>
      <c r="AG1" s="161" t="s">
        <v>126</v>
      </c>
      <c r="AH1" s="162"/>
      <c r="AI1" s="162"/>
    </row>
    <row r="2" spans="1:35" ht="12" customHeight="1" x14ac:dyDescent="0.25">
      <c r="V2" s="127"/>
      <c r="W2" s="128"/>
      <c r="X2" s="129">
        <v>2013</v>
      </c>
      <c r="Y2" s="130">
        <v>2014</v>
      </c>
      <c r="Z2" s="130">
        <v>2015</v>
      </c>
      <c r="AA2" s="129">
        <v>2013</v>
      </c>
      <c r="AB2" s="130">
        <v>2014</v>
      </c>
      <c r="AC2" s="130">
        <v>2015</v>
      </c>
      <c r="AD2" s="129">
        <v>2013</v>
      </c>
      <c r="AE2" s="130">
        <v>2014</v>
      </c>
      <c r="AF2" s="130">
        <v>2015</v>
      </c>
      <c r="AG2" s="129">
        <v>2013</v>
      </c>
      <c r="AH2" s="130">
        <v>2014</v>
      </c>
      <c r="AI2" s="130">
        <v>2015</v>
      </c>
    </row>
    <row r="3" spans="1:35" ht="12" customHeight="1" x14ac:dyDescent="0.25">
      <c r="V3" s="131"/>
      <c r="W3" s="132" t="s">
        <v>20</v>
      </c>
      <c r="X3" s="133">
        <v>103954.077</v>
      </c>
      <c r="Y3" s="133">
        <v>196571.48699999999</v>
      </c>
      <c r="Z3" s="133">
        <v>314286.20699999999</v>
      </c>
      <c r="AA3" s="133">
        <f>7031320.764-AG3</f>
        <v>577996.31799999997</v>
      </c>
      <c r="AB3" s="133">
        <v>751397.41500000004</v>
      </c>
      <c r="AC3" s="133">
        <v>576633.09</v>
      </c>
      <c r="AD3" s="133">
        <v>15860.17</v>
      </c>
      <c r="AE3" s="133">
        <v>14231.234</v>
      </c>
      <c r="AF3" s="133">
        <v>16136.755999999999</v>
      </c>
      <c r="AG3" s="133">
        <v>6453324.4460000005</v>
      </c>
      <c r="AH3" s="133">
        <v>6152564.0089999996</v>
      </c>
      <c r="AI3" s="133">
        <v>5063682.7439999999</v>
      </c>
    </row>
    <row r="4" spans="1:35" ht="12" customHeight="1" x14ac:dyDescent="0.25">
      <c r="V4" s="131"/>
      <c r="W4" s="135" t="s">
        <v>24</v>
      </c>
      <c r="X4" s="133">
        <v>328.851</v>
      </c>
      <c r="Y4" s="133">
        <v>328.85</v>
      </c>
      <c r="Z4" s="133">
        <v>138.20400000000001</v>
      </c>
      <c r="AA4" s="133">
        <f>(7031320.764+6059.562)-AG4</f>
        <v>5168411.9870000007</v>
      </c>
      <c r="AB4" s="133">
        <f>4365.562+357870.572</f>
        <v>362236.13399999996</v>
      </c>
      <c r="AC4" s="133">
        <f>43240.999+356948.937</f>
        <v>400189.93599999999</v>
      </c>
      <c r="AD4" s="133">
        <v>0</v>
      </c>
      <c r="AE4" s="133">
        <v>0</v>
      </c>
      <c r="AF4" s="133">
        <v>0</v>
      </c>
      <c r="AG4" s="133">
        <v>1868968.3389999999</v>
      </c>
      <c r="AH4" s="133">
        <v>2141907.1770000001</v>
      </c>
      <c r="AI4" s="133">
        <v>2371654.284</v>
      </c>
    </row>
    <row r="5" spans="1:35" ht="12" customHeight="1" x14ac:dyDescent="0.25">
      <c r="V5" s="131"/>
      <c r="W5" s="132" t="s">
        <v>30</v>
      </c>
      <c r="X5" s="133">
        <f>174825.325+4939727.845</f>
        <v>5114553.17</v>
      </c>
      <c r="Y5" s="133">
        <f>350103.93+4576784.377</f>
        <v>4926888.307</v>
      </c>
      <c r="Z5" s="133">
        <f>346344.911+4007241.618</f>
        <v>4353586.5290000001</v>
      </c>
      <c r="AA5" s="133">
        <f>14001.627-AG5</f>
        <v>14001.627</v>
      </c>
      <c r="AB5" s="133">
        <v>5637.6040000000003</v>
      </c>
      <c r="AC5" s="133">
        <v>6210.8990000000003</v>
      </c>
      <c r="AD5" s="133">
        <v>0</v>
      </c>
      <c r="AE5" s="133">
        <v>0</v>
      </c>
      <c r="AF5" s="133">
        <v>0</v>
      </c>
      <c r="AG5" s="133">
        <v>0</v>
      </c>
      <c r="AH5" s="133">
        <v>0</v>
      </c>
      <c r="AI5" s="133">
        <v>0</v>
      </c>
    </row>
    <row r="6" spans="1:35" ht="12" customHeight="1" x14ac:dyDescent="0.25">
      <c r="V6" s="131"/>
      <c r="W6" s="132" t="s">
        <v>36</v>
      </c>
      <c r="X6" s="133">
        <v>4069855.9249999998</v>
      </c>
      <c r="Y6" s="133">
        <v>3557146.9160000002</v>
      </c>
      <c r="Z6" s="133">
        <v>3702469.2859999998</v>
      </c>
      <c r="AA6" s="133">
        <f>79942.975-AG6</f>
        <v>76261.397000000012</v>
      </c>
      <c r="AB6" s="133">
        <v>63588.877999999997</v>
      </c>
      <c r="AC6" s="133">
        <v>72359.093999999997</v>
      </c>
      <c r="AD6" s="133">
        <v>3681.578</v>
      </c>
      <c r="AE6" s="133">
        <v>3615.1990000000001</v>
      </c>
      <c r="AF6" s="133">
        <v>3759.0509999999999</v>
      </c>
      <c r="AG6" s="133">
        <v>3681.578</v>
      </c>
      <c r="AH6" s="133">
        <v>28288.932000000001</v>
      </c>
      <c r="AI6" s="133">
        <v>26655.347000000002</v>
      </c>
    </row>
    <row r="7" spans="1:35" ht="12" customHeight="1" x14ac:dyDescent="0.25">
      <c r="V7" s="131"/>
      <c r="W7" s="132" t="s">
        <v>48</v>
      </c>
      <c r="X7" s="133">
        <v>0</v>
      </c>
      <c r="Y7" s="133">
        <v>0</v>
      </c>
      <c r="Z7" s="133">
        <v>0</v>
      </c>
      <c r="AA7" s="133">
        <v>0</v>
      </c>
      <c r="AB7" s="133">
        <v>-14</v>
      </c>
      <c r="AC7" s="133">
        <v>0</v>
      </c>
      <c r="AD7" s="133">
        <v>0</v>
      </c>
      <c r="AE7" s="133">
        <v>0</v>
      </c>
      <c r="AF7" s="133">
        <v>0</v>
      </c>
      <c r="AG7" s="133">
        <v>0</v>
      </c>
      <c r="AH7" s="133">
        <v>0</v>
      </c>
      <c r="AI7" s="133">
        <v>0</v>
      </c>
    </row>
    <row r="8" spans="1:35" ht="12" customHeight="1" x14ac:dyDescent="0.25">
      <c r="V8" s="131"/>
      <c r="W8" s="132" t="s">
        <v>6</v>
      </c>
      <c r="X8" s="136">
        <f t="shared" ref="X8:Z8" si="0">SUM(X3:X7)</f>
        <v>9288692.023</v>
      </c>
      <c r="Y8" s="136">
        <f t="shared" si="0"/>
        <v>8680935.5600000005</v>
      </c>
      <c r="Z8" s="136">
        <f t="shared" si="0"/>
        <v>8370480.2259999998</v>
      </c>
      <c r="AA8" s="136">
        <f t="shared" ref="AA8:AI8" si="1">SUM(AA3:AA7)</f>
        <v>5836671.3290000008</v>
      </c>
      <c r="AB8" s="136">
        <f t="shared" si="1"/>
        <v>1182846.0310000002</v>
      </c>
      <c r="AC8" s="136">
        <f t="shared" si="1"/>
        <v>1055393.0189999999</v>
      </c>
      <c r="AD8" s="136">
        <f t="shared" si="1"/>
        <v>19541.748</v>
      </c>
      <c r="AE8" s="136">
        <f t="shared" si="1"/>
        <v>17846.433000000001</v>
      </c>
      <c r="AF8" s="136">
        <f t="shared" si="1"/>
        <v>19895.807000000001</v>
      </c>
      <c r="AG8" s="136">
        <f t="shared" si="1"/>
        <v>8325974.3629999999</v>
      </c>
      <c r="AH8" s="136">
        <f t="shared" si="1"/>
        <v>8322760.1179999998</v>
      </c>
      <c r="AI8" s="136">
        <f t="shared" si="1"/>
        <v>7461992.375</v>
      </c>
    </row>
    <row r="9" spans="1:35" ht="12" customHeight="1" x14ac:dyDescent="0.25">
      <c r="V9" s="131"/>
      <c r="X9" s="137"/>
      <c r="Y9" s="137"/>
      <c r="Z9" s="137"/>
      <c r="AA9" s="137"/>
      <c r="AB9" s="137"/>
      <c r="AC9" s="137"/>
      <c r="AD9" s="137"/>
      <c r="AE9" s="137"/>
      <c r="AF9" s="137"/>
      <c r="AG9" s="137"/>
      <c r="AH9" s="137"/>
      <c r="AI9" s="137"/>
    </row>
    <row r="10" spans="1:35" ht="12" customHeight="1" x14ac:dyDescent="0.25">
      <c r="V10" s="131"/>
      <c r="W10" s="132" t="s">
        <v>41</v>
      </c>
      <c r="X10" s="133">
        <v>191.69499999999999</v>
      </c>
      <c r="Y10" s="133">
        <v>6738.3010000000004</v>
      </c>
      <c r="Z10" s="133">
        <v>6738.3019999999997</v>
      </c>
      <c r="AA10" s="133">
        <f>279940.548-AG10</f>
        <v>279940.54800000001</v>
      </c>
      <c r="AB10" s="133">
        <v>310683.96000000002</v>
      </c>
      <c r="AC10" s="133">
        <v>332702.11099999998</v>
      </c>
      <c r="AD10" s="133">
        <v>0</v>
      </c>
      <c r="AE10" s="133">
        <v>0</v>
      </c>
      <c r="AF10" s="133">
        <v>0</v>
      </c>
      <c r="AG10" s="133">
        <v>0</v>
      </c>
      <c r="AH10" s="133">
        <v>0</v>
      </c>
      <c r="AI10" s="133">
        <v>0</v>
      </c>
    </row>
    <row r="11" spans="1:35" ht="12" customHeight="1" x14ac:dyDescent="0.25">
      <c r="V11" s="131"/>
      <c r="W11" s="132" t="s">
        <v>42</v>
      </c>
      <c r="X11" s="133">
        <f>15764.321+125779.727</f>
        <v>141544.04800000001</v>
      </c>
      <c r="Y11" s="133">
        <f>88701.285+92848.7</f>
        <v>181549.98499999999</v>
      </c>
      <c r="Z11" s="133">
        <f>212272.091+203659.581</f>
        <v>415931.67200000002</v>
      </c>
      <c r="AA11" s="133">
        <f>88034.893-AG11</f>
        <v>2.5429999999905704</v>
      </c>
      <c r="AB11" s="133">
        <f>800+430</f>
        <v>1230</v>
      </c>
      <c r="AC11" s="133">
        <v>857100.12899999996</v>
      </c>
      <c r="AD11" s="133">
        <v>133.41499999999999</v>
      </c>
      <c r="AE11" s="133">
        <v>177.19800000000001</v>
      </c>
      <c r="AF11" s="133">
        <v>220.98099999999999</v>
      </c>
      <c r="AG11" s="133">
        <v>88032.35</v>
      </c>
      <c r="AH11" s="133">
        <v>56106.406999999999</v>
      </c>
      <c r="AI11" s="133">
        <v>30511.478999999999</v>
      </c>
    </row>
    <row r="12" spans="1:35" ht="12" customHeight="1" x14ac:dyDescent="0.25">
      <c r="V12" s="131"/>
      <c r="W12" s="132" t="s">
        <v>6</v>
      </c>
      <c r="X12" s="138">
        <f t="shared" ref="X12:AI12" si="2">SUM(X10:X11)</f>
        <v>141735.74300000002</v>
      </c>
      <c r="Y12" s="138">
        <f t="shared" si="2"/>
        <v>188288.28599999999</v>
      </c>
      <c r="Z12" s="138">
        <f t="shared" si="2"/>
        <v>422669.97400000005</v>
      </c>
      <c r="AA12" s="138">
        <f t="shared" si="2"/>
        <v>279943.09100000001</v>
      </c>
      <c r="AB12" s="138">
        <f t="shared" si="2"/>
        <v>311913.96000000002</v>
      </c>
      <c r="AC12" s="138">
        <f t="shared" si="2"/>
        <v>1189802.24</v>
      </c>
      <c r="AD12" s="138">
        <f t="shared" si="2"/>
        <v>133.41499999999999</v>
      </c>
      <c r="AE12" s="138">
        <f t="shared" si="2"/>
        <v>177.19800000000001</v>
      </c>
      <c r="AF12" s="138">
        <f t="shared" si="2"/>
        <v>220.98099999999999</v>
      </c>
      <c r="AG12" s="138">
        <f t="shared" si="2"/>
        <v>88032.35</v>
      </c>
      <c r="AH12" s="138">
        <f t="shared" si="2"/>
        <v>56106.406999999999</v>
      </c>
      <c r="AI12" s="138">
        <f t="shared" si="2"/>
        <v>30511.478999999999</v>
      </c>
    </row>
    <row r="13" spans="1:35" ht="12" customHeight="1" x14ac:dyDescent="0.25">
      <c r="V13" s="131"/>
      <c r="X13" s="139"/>
      <c r="Y13" s="139"/>
      <c r="Z13" s="139"/>
      <c r="AA13" s="139"/>
      <c r="AB13" s="139"/>
      <c r="AC13" s="139"/>
      <c r="AD13" s="139"/>
      <c r="AE13" s="139"/>
      <c r="AF13" s="139"/>
      <c r="AG13" s="133"/>
    </row>
    <row r="14" spans="1:35" ht="12" customHeight="1" x14ac:dyDescent="0.25">
      <c r="V14" s="131"/>
      <c r="W14" s="132" t="s">
        <v>43</v>
      </c>
      <c r="X14" s="136">
        <v>4430574.72</v>
      </c>
      <c r="Y14" s="136">
        <v>4430583.2570000002</v>
      </c>
      <c r="Z14" s="136">
        <v>4456029.0209999997</v>
      </c>
      <c r="AA14" s="136">
        <f>250439-AG14</f>
        <v>111342.29000000001</v>
      </c>
      <c r="AB14" s="136">
        <v>66959.298999999999</v>
      </c>
      <c r="AC14" s="136">
        <v>90071.471000000005</v>
      </c>
      <c r="AD14" s="136">
        <v>0</v>
      </c>
      <c r="AE14" s="136">
        <v>0</v>
      </c>
      <c r="AF14" s="136">
        <v>0</v>
      </c>
      <c r="AG14" s="136">
        <v>139096.71</v>
      </c>
      <c r="AH14" s="136">
        <v>209796.01699999999</v>
      </c>
      <c r="AI14" s="136">
        <v>236693.88399999999</v>
      </c>
    </row>
    <row r="15" spans="1:35" ht="12" customHeight="1" x14ac:dyDescent="0.25">
      <c r="V15" s="131"/>
      <c r="W15" s="141"/>
      <c r="X15" s="142"/>
      <c r="Y15" s="142"/>
      <c r="Z15" s="142"/>
      <c r="AA15" s="142"/>
      <c r="AB15" s="142"/>
      <c r="AC15" s="142"/>
      <c r="AD15" s="142"/>
      <c r="AE15" s="142"/>
      <c r="AF15" s="142"/>
      <c r="AG15" s="140"/>
    </row>
    <row r="16" spans="1:35" ht="12" customHeight="1" x14ac:dyDescent="0.25">
      <c r="V16" s="131"/>
      <c r="W16" s="141"/>
      <c r="X16" s="142"/>
      <c r="Y16" s="142"/>
      <c r="Z16" s="142"/>
      <c r="AA16" s="142"/>
      <c r="AB16" s="142"/>
      <c r="AC16" s="142"/>
      <c r="AD16" s="142"/>
      <c r="AE16" s="142"/>
      <c r="AF16" s="142"/>
      <c r="AG16" s="140"/>
    </row>
    <row r="17" spans="22:33" ht="12" customHeight="1" x14ac:dyDescent="0.25">
      <c r="V17" s="131"/>
      <c r="W17" s="141"/>
      <c r="X17" s="142"/>
      <c r="Y17" s="142"/>
      <c r="Z17" s="142"/>
      <c r="AA17" s="142"/>
      <c r="AB17" s="142"/>
      <c r="AC17" s="142"/>
      <c r="AD17" s="142"/>
      <c r="AE17" s="142"/>
      <c r="AF17" s="142"/>
      <c r="AG17" s="140"/>
    </row>
    <row r="18" spans="22:33" ht="12" customHeight="1" x14ac:dyDescent="0.25">
      <c r="V18" s="131"/>
      <c r="W18" s="141"/>
      <c r="X18" s="142"/>
      <c r="Y18" s="142"/>
      <c r="Z18" s="142"/>
      <c r="AA18" s="142"/>
      <c r="AB18" s="142"/>
      <c r="AC18" s="142"/>
      <c r="AD18" s="142"/>
      <c r="AE18" s="142"/>
      <c r="AF18" s="142"/>
      <c r="AG18" s="140"/>
    </row>
    <row r="19" spans="22:33" ht="12" customHeight="1" x14ac:dyDescent="0.25">
      <c r="V19" s="131"/>
      <c r="W19" s="143"/>
      <c r="X19" s="143"/>
      <c r="Y19" s="143"/>
      <c r="Z19" s="143"/>
      <c r="AA19" s="143"/>
      <c r="AB19" s="143"/>
      <c r="AC19" s="143"/>
      <c r="AD19" s="142"/>
      <c r="AE19" s="142"/>
      <c r="AF19" s="142"/>
      <c r="AG19" s="140"/>
    </row>
    <row r="20" spans="22:33" ht="12" customHeight="1" x14ac:dyDescent="0.25">
      <c r="V20" s="131"/>
      <c r="W20" s="144"/>
      <c r="X20" s="144"/>
      <c r="Y20" s="144"/>
      <c r="Z20" s="144"/>
      <c r="AA20" s="144"/>
      <c r="AB20" s="144"/>
      <c r="AC20" s="144"/>
      <c r="AD20" s="142"/>
      <c r="AE20" s="142"/>
      <c r="AF20" s="142"/>
      <c r="AG20" s="140"/>
    </row>
    <row r="21" spans="22:33" ht="12" customHeight="1" x14ac:dyDescent="0.25">
      <c r="V21" s="131"/>
      <c r="W21" s="145"/>
      <c r="X21" s="144"/>
      <c r="Y21" s="144"/>
      <c r="Z21" s="144"/>
      <c r="AA21" s="144"/>
      <c r="AB21" s="144"/>
      <c r="AC21" s="144"/>
      <c r="AD21" s="142"/>
      <c r="AE21" s="142"/>
      <c r="AF21" s="142"/>
      <c r="AG21" s="140"/>
    </row>
    <row r="22" spans="22:33" ht="12" customHeight="1" x14ac:dyDescent="0.25">
      <c r="V22" s="131"/>
      <c r="W22" s="144"/>
      <c r="X22" s="144"/>
      <c r="Y22" s="144"/>
      <c r="Z22" s="144"/>
      <c r="AA22" s="144"/>
      <c r="AB22" s="144"/>
      <c r="AC22" s="144"/>
      <c r="AD22" s="142"/>
      <c r="AE22" s="142"/>
      <c r="AF22" s="142"/>
      <c r="AG22" s="140"/>
    </row>
    <row r="23" spans="22:33" ht="12" customHeight="1" x14ac:dyDescent="0.25">
      <c r="V23" s="131"/>
      <c r="W23" s="144"/>
      <c r="X23" s="144"/>
      <c r="Y23" s="144"/>
      <c r="Z23" s="144"/>
      <c r="AA23" s="144"/>
      <c r="AB23" s="144"/>
      <c r="AC23" s="144"/>
      <c r="AD23" s="142"/>
      <c r="AE23" s="142"/>
      <c r="AF23" s="142"/>
      <c r="AG23" s="140"/>
    </row>
    <row r="24" spans="22:33" ht="12" customHeight="1" x14ac:dyDescent="0.25">
      <c r="V24" s="131"/>
      <c r="W24" s="144"/>
      <c r="X24" s="144"/>
      <c r="Y24" s="144"/>
      <c r="Z24" s="144"/>
      <c r="AA24" s="144"/>
      <c r="AB24" s="144"/>
      <c r="AC24" s="144"/>
      <c r="AD24" s="142"/>
      <c r="AE24" s="142"/>
      <c r="AF24" s="142"/>
      <c r="AG24" s="140"/>
    </row>
    <row r="25" spans="22:33" ht="12" customHeight="1" x14ac:dyDescent="0.25">
      <c r="V25" s="131"/>
      <c r="W25" s="144"/>
      <c r="X25" s="144"/>
      <c r="Y25" s="144"/>
      <c r="Z25" s="144"/>
      <c r="AA25" s="144"/>
      <c r="AB25" s="144"/>
      <c r="AC25" s="144"/>
      <c r="AD25" s="142"/>
      <c r="AE25" s="142"/>
      <c r="AF25" s="142"/>
      <c r="AG25" s="140"/>
    </row>
    <row r="26" spans="22:33" ht="12" customHeight="1" x14ac:dyDescent="0.25">
      <c r="V26" s="131"/>
      <c r="W26" s="144"/>
      <c r="X26" s="144"/>
      <c r="Y26" s="144"/>
      <c r="Z26" s="144"/>
      <c r="AA26" s="144"/>
      <c r="AB26" s="144"/>
      <c r="AC26" s="144"/>
      <c r="AD26" s="142"/>
      <c r="AE26" s="142"/>
      <c r="AF26" s="142"/>
      <c r="AG26" s="140"/>
    </row>
    <row r="27" spans="22:33" ht="12" customHeight="1" x14ac:dyDescent="0.25">
      <c r="V27" s="131"/>
      <c r="W27" s="144"/>
      <c r="X27" s="144"/>
      <c r="Y27" s="144"/>
      <c r="Z27" s="144"/>
      <c r="AA27" s="144"/>
      <c r="AB27" s="144"/>
      <c r="AC27" s="144"/>
      <c r="AD27" s="142"/>
      <c r="AE27" s="142"/>
      <c r="AF27" s="142"/>
      <c r="AG27" s="140"/>
    </row>
    <row r="28" spans="22:33" ht="12" customHeight="1" x14ac:dyDescent="0.25">
      <c r="V28" s="131"/>
      <c r="W28" s="144"/>
      <c r="X28" s="144"/>
      <c r="Y28" s="144"/>
      <c r="Z28" s="144"/>
      <c r="AA28" s="144"/>
      <c r="AB28" s="144"/>
      <c r="AC28" s="144"/>
      <c r="AG28" s="140"/>
    </row>
    <row r="29" spans="22:33" ht="12" customHeight="1" x14ac:dyDescent="0.25">
      <c r="V29" s="131"/>
      <c r="W29" s="144"/>
      <c r="X29" s="144"/>
      <c r="Y29" s="144"/>
      <c r="Z29" s="144"/>
      <c r="AA29" s="144"/>
      <c r="AB29" s="144"/>
      <c r="AC29" s="144"/>
      <c r="AG29" s="142"/>
    </row>
    <row r="30" spans="22:33" ht="12" customHeight="1" x14ac:dyDescent="0.25">
      <c r="V30" s="131"/>
      <c r="W30" s="147"/>
      <c r="X30" s="144"/>
      <c r="Y30" s="144"/>
      <c r="Z30" s="144"/>
      <c r="AA30" s="144"/>
      <c r="AB30" s="144"/>
      <c r="AC30" s="144"/>
    </row>
    <row r="31" spans="22:33" ht="12" customHeight="1" x14ac:dyDescent="0.25">
      <c r="W31" s="147"/>
      <c r="X31" s="144"/>
      <c r="Y31" s="144"/>
      <c r="Z31" s="144"/>
      <c r="AA31" s="144"/>
      <c r="AB31" s="144"/>
      <c r="AC31" s="144"/>
    </row>
    <row r="32" spans="22:33" ht="12" customHeight="1" x14ac:dyDescent="0.25">
      <c r="W32" s="147"/>
      <c r="X32" s="144"/>
      <c r="Y32" s="144"/>
      <c r="Z32" s="144"/>
      <c r="AA32" s="144"/>
      <c r="AB32" s="144"/>
      <c r="AC32" s="144"/>
    </row>
    <row r="33" spans="1:29" ht="12" customHeight="1" x14ac:dyDescent="0.25">
      <c r="W33" s="147"/>
      <c r="X33" s="144"/>
      <c r="Y33" s="144"/>
      <c r="Z33" s="144"/>
      <c r="AA33" s="144"/>
      <c r="AB33" s="144"/>
      <c r="AC33" s="144"/>
    </row>
    <row r="34" spans="1:29" ht="12" customHeight="1" x14ac:dyDescent="0.25">
      <c r="W34" s="144"/>
      <c r="X34" s="144"/>
      <c r="Y34" s="144"/>
      <c r="Z34" s="144"/>
      <c r="AA34" s="144"/>
      <c r="AB34" s="144"/>
      <c r="AC34" s="144"/>
    </row>
    <row r="35" spans="1:29" ht="12" customHeight="1" x14ac:dyDescent="0.25">
      <c r="A35" s="163" t="s">
        <v>136</v>
      </c>
      <c r="B35" s="163"/>
      <c r="C35" s="163"/>
      <c r="D35" s="163"/>
      <c r="E35" s="163"/>
      <c r="F35" s="163"/>
      <c r="G35" s="163"/>
      <c r="H35" s="163"/>
      <c r="I35" s="40"/>
      <c r="J35" s="40"/>
      <c r="K35" s="40"/>
      <c r="L35" s="40"/>
      <c r="M35" s="40"/>
      <c r="N35" s="40"/>
      <c r="O35" s="40"/>
      <c r="P35" s="40"/>
      <c r="Q35" s="40"/>
      <c r="R35" s="40"/>
      <c r="S35" s="40"/>
      <c r="T35" s="40"/>
      <c r="U35" s="40"/>
      <c r="W35" s="144"/>
      <c r="X35" s="144"/>
      <c r="Y35" s="144"/>
      <c r="Z35" s="144"/>
      <c r="AA35" s="144"/>
      <c r="AB35" s="144"/>
      <c r="AC35" s="144"/>
    </row>
    <row r="36" spans="1:29" ht="12" customHeight="1" x14ac:dyDescent="0.25">
      <c r="W36" s="144"/>
      <c r="X36" s="144"/>
      <c r="Y36" s="144"/>
      <c r="Z36" s="144"/>
      <c r="AA36" s="144"/>
      <c r="AB36" s="144"/>
      <c r="AC36" s="144"/>
    </row>
    <row r="37" spans="1:29" ht="12" customHeight="1" x14ac:dyDescent="0.25">
      <c r="W37" s="144"/>
      <c r="X37" s="144"/>
      <c r="Y37" s="144"/>
      <c r="Z37" s="144"/>
      <c r="AA37" s="144"/>
      <c r="AB37" s="144"/>
      <c r="AC37" s="144"/>
    </row>
    <row r="38" spans="1:29" ht="12" customHeight="1" x14ac:dyDescent="0.25"/>
    <row r="39" spans="1:29" ht="12" customHeight="1" x14ac:dyDescent="0.25"/>
    <row r="40" spans="1:29" ht="12" customHeight="1" x14ac:dyDescent="0.25"/>
    <row r="41" spans="1:29" ht="12" customHeight="1" x14ac:dyDescent="0.25"/>
    <row r="42" spans="1:29" ht="12" customHeight="1" x14ac:dyDescent="0.25"/>
    <row r="43" spans="1:29" ht="12" customHeight="1" x14ac:dyDescent="0.25"/>
    <row r="44" spans="1:29" ht="12" customHeight="1" x14ac:dyDescent="0.25"/>
    <row r="45" spans="1:29" ht="12" customHeight="1" x14ac:dyDescent="0.25"/>
    <row r="46" spans="1:29" ht="12" customHeight="1" x14ac:dyDescent="0.25"/>
    <row r="47" spans="1:29" ht="12" customHeight="1" x14ac:dyDescent="0.25"/>
    <row r="48" spans="1:29" ht="12" customHeight="1" x14ac:dyDescent="0.25"/>
    <row r="49" ht="12" customHeight="1" x14ac:dyDescent="0.25"/>
    <row r="50" ht="12" customHeight="1" x14ac:dyDescent="0.25"/>
    <row r="51" ht="12" customHeight="1" x14ac:dyDescent="0.25"/>
    <row r="52" ht="12" customHeight="1" x14ac:dyDescent="0.25"/>
    <row r="53" ht="12" customHeight="1" x14ac:dyDescent="0.25"/>
    <row r="54" ht="12" customHeight="1" x14ac:dyDescent="0.25"/>
    <row r="55" ht="12" customHeight="1" x14ac:dyDescent="0.25"/>
    <row r="56" ht="12" customHeight="1" x14ac:dyDescent="0.25"/>
    <row r="57" ht="12" customHeight="1" x14ac:dyDescent="0.25"/>
    <row r="58" ht="12" customHeight="1" x14ac:dyDescent="0.25"/>
    <row r="59" ht="12" customHeight="1" x14ac:dyDescent="0.25"/>
    <row r="60" ht="12" customHeight="1" x14ac:dyDescent="0.25"/>
    <row r="61" ht="12" customHeight="1" x14ac:dyDescent="0.25"/>
    <row r="62" ht="12" customHeight="1" x14ac:dyDescent="0.25"/>
    <row r="63" ht="12" customHeight="1" x14ac:dyDescent="0.25"/>
  </sheetData>
  <mergeCells count="6">
    <mergeCell ref="AG1:AI1"/>
    <mergeCell ref="A35:H35"/>
    <mergeCell ref="A1:H1"/>
    <mergeCell ref="X1:Z1"/>
    <mergeCell ref="AA1:AC1"/>
    <mergeCell ref="AD1:AF1"/>
  </mergeCells>
  <hyperlinks>
    <hyperlink ref="A1:H1" location="Inhaltsverzeichnis!A7" display="1  Finanzvermögen im Land Berlin beim nicht-öffentlichen Bereich am 31.12."/>
    <hyperlink ref="A35:H35" location="Inhaltsverzeichnis!A9" display="2  Finanzvermögen im Land Berlin beim öffentlichen Bereich sowie Anteilsrechte am 31.12."/>
  </hyperlinks>
  <pageMargins left="0.59055118110236227" right="0" top="0.78740157480314965" bottom="0.59055118110236227" header="0.31496062992125984" footer="0.23622047244094491"/>
  <pageSetup paperSize="9" firstPageNumber="4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LIII 6 - j / 15 –  Berlin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6"/>
  <sheetViews>
    <sheetView zoomScaleNormal="100" workbookViewId="0">
      <pane ySplit="4" topLeftCell="A5" activePane="bottomLeft" state="frozen"/>
      <selection pane="bottomLeft" activeCell="A5" sqref="A5"/>
    </sheetView>
  </sheetViews>
  <sheetFormatPr baseColWidth="10" defaultRowHeight="10.199999999999999" x14ac:dyDescent="0.2"/>
  <cols>
    <col min="1" max="1" width="35.77734375" style="1" customWidth="1"/>
    <col min="2" max="3" width="11.33203125" style="1" customWidth="1"/>
    <col min="4" max="5" width="11" style="1" customWidth="1"/>
    <col min="6" max="6" width="10.6640625" style="1" customWidth="1"/>
    <col min="7" max="16384" width="11.5546875" style="1"/>
  </cols>
  <sheetData>
    <row r="1" spans="1:6" ht="24" customHeight="1" x14ac:dyDescent="0.25">
      <c r="A1" s="165" t="s">
        <v>143</v>
      </c>
      <c r="B1" s="165"/>
      <c r="C1" s="165"/>
      <c r="D1" s="165"/>
      <c r="E1" s="165"/>
      <c r="F1" s="165"/>
    </row>
    <row r="2" spans="1:6" s="2" customFormat="1" ht="12" customHeight="1" x14ac:dyDescent="0.2">
      <c r="A2" s="166"/>
      <c r="B2" s="166"/>
      <c r="C2" s="166"/>
      <c r="D2" s="166"/>
      <c r="E2" s="166"/>
      <c r="F2" s="166"/>
    </row>
    <row r="3" spans="1:6" ht="36" customHeight="1" x14ac:dyDescent="0.2">
      <c r="A3" s="167" t="s">
        <v>14</v>
      </c>
      <c r="B3" s="3">
        <v>2011</v>
      </c>
      <c r="C3" s="4">
        <v>2012</v>
      </c>
      <c r="D3" s="4">
        <v>2013</v>
      </c>
      <c r="E3" s="4">
        <v>2014</v>
      </c>
      <c r="F3" s="5">
        <v>2015</v>
      </c>
    </row>
    <row r="4" spans="1:6" ht="12" customHeight="1" x14ac:dyDescent="0.2">
      <c r="A4" s="168"/>
      <c r="B4" s="169" t="s">
        <v>0</v>
      </c>
      <c r="C4" s="170"/>
      <c r="D4" s="170"/>
      <c r="E4" s="170"/>
      <c r="F4" s="170"/>
    </row>
    <row r="5" spans="1:6" ht="12" customHeight="1" x14ac:dyDescent="0.2">
      <c r="A5" s="6"/>
      <c r="B5" s="7"/>
      <c r="C5" s="8"/>
      <c r="D5" s="8"/>
      <c r="E5" s="8"/>
      <c r="F5" s="8"/>
    </row>
    <row r="6" spans="1:6" ht="12" customHeight="1" x14ac:dyDescent="0.2">
      <c r="A6" s="7"/>
      <c r="B6" s="164" t="s">
        <v>1</v>
      </c>
      <c r="C6" s="164"/>
      <c r="D6" s="164"/>
      <c r="E6" s="164"/>
      <c r="F6" s="164"/>
    </row>
    <row r="7" spans="1:6" ht="12" customHeight="1" x14ac:dyDescent="0.2">
      <c r="A7" s="25" t="s">
        <v>20</v>
      </c>
      <c r="B7" s="9">
        <v>811619.56900000002</v>
      </c>
      <c r="C7" s="9">
        <v>6488668.6129999999</v>
      </c>
      <c r="D7" s="9">
        <v>7135274.841</v>
      </c>
      <c r="E7" s="9">
        <v>7114764.1449999996</v>
      </c>
      <c r="F7" s="9">
        <v>5970738.7970000003</v>
      </c>
    </row>
    <row r="8" spans="1:6" ht="12" customHeight="1" x14ac:dyDescent="0.2">
      <c r="A8" s="26" t="s">
        <v>21</v>
      </c>
      <c r="B8" s="9">
        <v>8377.2479999999996</v>
      </c>
      <c r="C8" s="9">
        <v>8094.9539999999997</v>
      </c>
      <c r="D8" s="9">
        <v>8570.8169999999991</v>
      </c>
      <c r="E8" s="9">
        <v>8038.0020000000004</v>
      </c>
      <c r="F8" s="9">
        <v>9421.0020000000004</v>
      </c>
    </row>
    <row r="9" spans="1:6" ht="12" customHeight="1" x14ac:dyDescent="0.2">
      <c r="A9" s="26" t="s">
        <v>22</v>
      </c>
      <c r="B9" s="9">
        <v>361013.34899999999</v>
      </c>
      <c r="C9" s="9">
        <v>2958660.6310000001</v>
      </c>
      <c r="D9" s="9">
        <v>3232616.986</v>
      </c>
      <c r="E9" s="9">
        <v>3813042.4819999998</v>
      </c>
      <c r="F9" s="9">
        <v>2810584.8319999999</v>
      </c>
    </row>
    <row r="10" spans="1:6" ht="12" customHeight="1" x14ac:dyDescent="0.2">
      <c r="A10" s="26" t="s">
        <v>23</v>
      </c>
      <c r="B10" s="9">
        <v>442228.97200000001</v>
      </c>
      <c r="C10" s="9">
        <v>3521913.0279999999</v>
      </c>
      <c r="D10" s="9">
        <v>3894087.0380000002</v>
      </c>
      <c r="E10" s="9">
        <v>3293683.6609999998</v>
      </c>
      <c r="F10" s="9">
        <v>3150732.963</v>
      </c>
    </row>
    <row r="11" spans="1:6" ht="12" customHeight="1" x14ac:dyDescent="0.2">
      <c r="A11" s="27" t="s">
        <v>24</v>
      </c>
      <c r="B11" s="9">
        <v>206383.82399999999</v>
      </c>
      <c r="C11" s="9">
        <v>1824103.399</v>
      </c>
      <c r="D11" s="9">
        <v>2130166.2179999999</v>
      </c>
      <c r="E11" s="9">
        <v>2504472.1609999998</v>
      </c>
      <c r="F11" s="9">
        <v>2771982.4240000001</v>
      </c>
    </row>
    <row r="12" spans="1:6" ht="12" customHeight="1" x14ac:dyDescent="0.2">
      <c r="A12" s="26" t="s">
        <v>25</v>
      </c>
      <c r="B12" s="9">
        <v>12701.223</v>
      </c>
      <c r="C12" s="9">
        <v>27211.525000000001</v>
      </c>
      <c r="D12" s="9">
        <v>6059.5619999999999</v>
      </c>
      <c r="E12" s="9">
        <v>4365.5619999999999</v>
      </c>
      <c r="F12" s="9">
        <v>43240.999000000003</v>
      </c>
    </row>
    <row r="13" spans="1:6" ht="12" customHeight="1" x14ac:dyDescent="0.2">
      <c r="A13" s="28" t="s">
        <v>26</v>
      </c>
      <c r="B13" s="9">
        <v>12701.223</v>
      </c>
      <c r="C13" s="9">
        <v>21353.040000000001</v>
      </c>
      <c r="D13" s="9">
        <v>6059.5619999999999</v>
      </c>
      <c r="E13" s="9">
        <v>4365.5619999999999</v>
      </c>
      <c r="F13" s="9">
        <v>43240.999000000003</v>
      </c>
    </row>
    <row r="14" spans="1:6" ht="12" customHeight="1" x14ac:dyDescent="0.2">
      <c r="A14" s="28" t="s">
        <v>27</v>
      </c>
      <c r="B14" s="9" t="s">
        <v>9</v>
      </c>
      <c r="C14" s="9" t="s">
        <v>9</v>
      </c>
      <c r="D14" s="9" t="s">
        <v>9</v>
      </c>
      <c r="E14" s="9" t="s">
        <v>9</v>
      </c>
      <c r="F14" s="9" t="s">
        <v>9</v>
      </c>
    </row>
    <row r="15" spans="1:6" x14ac:dyDescent="0.2">
      <c r="A15" s="28" t="s">
        <v>28</v>
      </c>
      <c r="B15" s="9" t="s">
        <v>9</v>
      </c>
      <c r="C15" s="9">
        <v>5858.4849999999997</v>
      </c>
      <c r="D15" s="9" t="s">
        <v>9</v>
      </c>
      <c r="E15" s="9" t="s">
        <v>9</v>
      </c>
      <c r="F15" s="9" t="s">
        <v>9</v>
      </c>
    </row>
    <row r="16" spans="1:6" ht="20.399999999999999" customHeight="1" x14ac:dyDescent="0.2">
      <c r="A16" s="57" t="s">
        <v>29</v>
      </c>
      <c r="B16" s="9">
        <v>193682.601</v>
      </c>
      <c r="C16" s="9">
        <v>1796891.8740000001</v>
      </c>
      <c r="D16" s="9">
        <v>2124106.656</v>
      </c>
      <c r="E16" s="9">
        <v>2500106.5989999999</v>
      </c>
      <c r="F16" s="9">
        <v>2728741.4249999998</v>
      </c>
    </row>
    <row r="17" spans="1:6" ht="12" customHeight="1" x14ac:dyDescent="0.2">
      <c r="A17" s="28" t="s">
        <v>26</v>
      </c>
      <c r="B17" s="9">
        <v>35175.641000000003</v>
      </c>
      <c r="C17" s="9">
        <v>75507.172999999995</v>
      </c>
      <c r="D17" s="9">
        <v>134603.70499999999</v>
      </c>
      <c r="E17" s="9">
        <v>168064.73300000001</v>
      </c>
      <c r="F17" s="9">
        <v>36892.413</v>
      </c>
    </row>
    <row r="18" spans="1:6" ht="12" customHeight="1" x14ac:dyDescent="0.2">
      <c r="A18" s="28" t="s">
        <v>27</v>
      </c>
      <c r="B18" s="9">
        <v>457.26</v>
      </c>
      <c r="C18" s="9">
        <v>1532049.3370000001</v>
      </c>
      <c r="D18" s="9">
        <v>1805297.19</v>
      </c>
      <c r="E18" s="9">
        <v>2081869.798</v>
      </c>
      <c r="F18" s="9">
        <v>2360568.9939999999</v>
      </c>
    </row>
    <row r="19" spans="1:6" ht="12" customHeight="1" x14ac:dyDescent="0.2">
      <c r="A19" s="28" t="s">
        <v>28</v>
      </c>
      <c r="B19" s="9">
        <v>158049.70000000001</v>
      </c>
      <c r="C19" s="9">
        <v>189335.364</v>
      </c>
      <c r="D19" s="9">
        <v>184205.761</v>
      </c>
      <c r="E19" s="9">
        <v>250172.068</v>
      </c>
      <c r="F19" s="9">
        <v>331280.01799999998</v>
      </c>
    </row>
    <row r="20" spans="1:6" s="2" customFormat="1" ht="12" customHeight="1" x14ac:dyDescent="0.2">
      <c r="A20" s="11" t="s">
        <v>30</v>
      </c>
      <c r="B20" s="9">
        <v>5740877.7130000005</v>
      </c>
      <c r="C20" s="9">
        <v>5680601.1310000001</v>
      </c>
      <c r="D20" s="9">
        <v>5128554.7970000003</v>
      </c>
      <c r="E20" s="9">
        <v>4932525.9110000003</v>
      </c>
      <c r="F20" s="9">
        <v>4359797.4280000003</v>
      </c>
    </row>
    <row r="21" spans="1:6" x14ac:dyDescent="0.2">
      <c r="A21" s="26" t="s">
        <v>31</v>
      </c>
      <c r="B21" s="9">
        <v>306282.81599999999</v>
      </c>
      <c r="C21" s="9">
        <v>405320.99900000001</v>
      </c>
      <c r="D21" s="9">
        <v>174825.32500000001</v>
      </c>
      <c r="E21" s="9">
        <v>350103.93</v>
      </c>
      <c r="F21" s="9">
        <v>346344.91100000002</v>
      </c>
    </row>
    <row r="22" spans="1:6" x14ac:dyDescent="0.2">
      <c r="A22" s="28" t="s">
        <v>32</v>
      </c>
      <c r="B22" s="9">
        <v>148000</v>
      </c>
      <c r="C22" s="9">
        <v>222000</v>
      </c>
      <c r="D22" s="9" t="s">
        <v>9</v>
      </c>
      <c r="E22" s="9">
        <v>142000</v>
      </c>
      <c r="F22" s="9">
        <v>142000</v>
      </c>
    </row>
    <row r="23" spans="1:6" x14ac:dyDescent="0.2">
      <c r="A23" s="29" t="s">
        <v>33</v>
      </c>
      <c r="B23" s="9">
        <v>158282.81599999999</v>
      </c>
      <c r="C23" s="9">
        <v>183320.99900000001</v>
      </c>
      <c r="D23" s="9">
        <v>174825.32500000001</v>
      </c>
      <c r="E23" s="9">
        <v>208103.93</v>
      </c>
      <c r="F23" s="9">
        <v>204344.91099999999</v>
      </c>
    </row>
    <row r="24" spans="1:6" x14ac:dyDescent="0.2">
      <c r="A24" s="29" t="s">
        <v>34</v>
      </c>
      <c r="B24" s="9" t="s">
        <v>9</v>
      </c>
      <c r="C24" s="9" t="s">
        <v>9</v>
      </c>
      <c r="D24" s="9" t="s">
        <v>9</v>
      </c>
      <c r="E24" s="9" t="s">
        <v>9</v>
      </c>
      <c r="F24" s="9" t="s">
        <v>9</v>
      </c>
    </row>
    <row r="25" spans="1:6" ht="20.399999999999999" x14ac:dyDescent="0.2">
      <c r="A25" s="38" t="s">
        <v>35</v>
      </c>
      <c r="B25" s="9">
        <v>5434594.8969999999</v>
      </c>
      <c r="C25" s="9">
        <v>5275280.1320000002</v>
      </c>
      <c r="D25" s="9">
        <v>4953729.4720000001</v>
      </c>
      <c r="E25" s="9">
        <v>4582421.9809999997</v>
      </c>
      <c r="F25" s="9">
        <v>4013452.517</v>
      </c>
    </row>
    <row r="26" spans="1:6" x14ac:dyDescent="0.2">
      <c r="A26" s="29" t="s">
        <v>32</v>
      </c>
      <c r="B26" s="9">
        <v>5221415.8890000004</v>
      </c>
      <c r="C26" s="9">
        <v>5061391.4079999998</v>
      </c>
      <c r="D26" s="9">
        <v>4741853.9129999997</v>
      </c>
      <c r="E26" s="9">
        <v>4292141.8269999996</v>
      </c>
      <c r="F26" s="9">
        <v>3932498.7740000002</v>
      </c>
    </row>
    <row r="27" spans="1:6" x14ac:dyDescent="0.2">
      <c r="A27" s="29" t="s">
        <v>33</v>
      </c>
      <c r="B27" s="9">
        <v>213179.008</v>
      </c>
      <c r="C27" s="9">
        <v>213888.72399999999</v>
      </c>
      <c r="D27" s="9">
        <v>211875.55900000001</v>
      </c>
      <c r="E27" s="9">
        <v>290280.15399999998</v>
      </c>
      <c r="F27" s="9">
        <v>80953.743000000002</v>
      </c>
    </row>
    <row r="28" spans="1:6" x14ac:dyDescent="0.2">
      <c r="A28" s="29" t="s">
        <v>34</v>
      </c>
      <c r="B28" s="9" t="s">
        <v>9</v>
      </c>
      <c r="C28" s="9" t="s">
        <v>9</v>
      </c>
      <c r="D28" s="9" t="s">
        <v>9</v>
      </c>
      <c r="E28" s="9" t="s">
        <v>9</v>
      </c>
      <c r="F28" s="9" t="s">
        <v>9</v>
      </c>
    </row>
    <row r="29" spans="1:6" x14ac:dyDescent="0.2">
      <c r="A29" s="11" t="s">
        <v>36</v>
      </c>
      <c r="B29" s="9">
        <v>1035881.393</v>
      </c>
      <c r="C29" s="9">
        <v>1025502.53</v>
      </c>
      <c r="D29" s="9">
        <v>4149798.9</v>
      </c>
      <c r="E29" s="9">
        <v>3652639.9249999998</v>
      </c>
      <c r="F29" s="9">
        <v>3805242.7779999999</v>
      </c>
    </row>
    <row r="30" spans="1:6" ht="20.399999999999999" x14ac:dyDescent="0.2">
      <c r="A30" s="57" t="s">
        <v>37</v>
      </c>
      <c r="B30" s="9">
        <v>126599.614</v>
      </c>
      <c r="C30" s="9">
        <v>130523.673</v>
      </c>
      <c r="D30" s="9">
        <v>132211.07999999999</v>
      </c>
      <c r="E30" s="9">
        <v>135112.92199999999</v>
      </c>
      <c r="F30" s="9">
        <v>127833.25</v>
      </c>
    </row>
    <row r="31" spans="1:6" x14ac:dyDescent="0.2">
      <c r="A31" s="30" t="s">
        <v>38</v>
      </c>
      <c r="B31" s="9">
        <v>586570.68299999996</v>
      </c>
      <c r="C31" s="9">
        <v>574846.97100000002</v>
      </c>
      <c r="D31" s="9">
        <v>3683688.9169999999</v>
      </c>
      <c r="E31" s="9">
        <v>3186286.0249999999</v>
      </c>
      <c r="F31" s="9">
        <v>3132488.1949999998</v>
      </c>
    </row>
    <row r="32" spans="1:6" x14ac:dyDescent="0.2">
      <c r="A32" s="30" t="s">
        <v>39</v>
      </c>
      <c r="B32" s="9">
        <v>117873.18799999999</v>
      </c>
      <c r="C32" s="9">
        <v>144219.12100000001</v>
      </c>
      <c r="D32" s="9">
        <v>157426.03700000001</v>
      </c>
      <c r="E32" s="9">
        <v>161912.66399999999</v>
      </c>
      <c r="F32" s="9">
        <v>368722.89399999997</v>
      </c>
    </row>
    <row r="33" spans="1:6" x14ac:dyDescent="0.2">
      <c r="A33" s="30" t="s">
        <v>40</v>
      </c>
      <c r="B33" s="9">
        <v>204837.908</v>
      </c>
      <c r="C33" s="9">
        <v>175912.76500000001</v>
      </c>
      <c r="D33" s="9">
        <v>176472.86600000001</v>
      </c>
      <c r="E33" s="9">
        <v>169328.31400000001</v>
      </c>
      <c r="F33" s="9">
        <v>176198.43900000001</v>
      </c>
    </row>
    <row r="34" spans="1:6" x14ac:dyDescent="0.2">
      <c r="A34" s="32" t="s">
        <v>6</v>
      </c>
      <c r="B34" s="10">
        <v>7794762.4989999998</v>
      </c>
      <c r="C34" s="10">
        <v>15018875.673</v>
      </c>
      <c r="D34" s="10">
        <v>18543794.756000001</v>
      </c>
      <c r="E34" s="10">
        <v>18204402.142000001</v>
      </c>
      <c r="F34" s="10">
        <v>16907761.427000001</v>
      </c>
    </row>
    <row r="35" spans="1:6" x14ac:dyDescent="0.2">
      <c r="A35" s="32"/>
      <c r="B35" s="9"/>
      <c r="C35" s="9"/>
      <c r="D35" s="9"/>
      <c r="E35" s="9"/>
      <c r="F35" s="9"/>
    </row>
    <row r="36" spans="1:6" x14ac:dyDescent="0.2">
      <c r="A36" s="34"/>
      <c r="B36" s="164" t="s">
        <v>8</v>
      </c>
      <c r="C36" s="164"/>
      <c r="D36" s="164"/>
      <c r="E36" s="164"/>
      <c r="F36" s="164"/>
    </row>
    <row r="37" spans="1:6" x14ac:dyDescent="0.2">
      <c r="A37" s="11" t="s">
        <v>41</v>
      </c>
      <c r="B37" s="9">
        <v>230640.49400000001</v>
      </c>
      <c r="C37" s="9">
        <v>291587.53899999999</v>
      </c>
      <c r="D37" s="9">
        <v>280132.24300000002</v>
      </c>
      <c r="E37" s="9">
        <v>317422.261</v>
      </c>
      <c r="F37" s="9">
        <v>339440.413</v>
      </c>
    </row>
    <row r="38" spans="1:6" s="2" customFormat="1" x14ac:dyDescent="0.2">
      <c r="A38" s="30" t="s">
        <v>25</v>
      </c>
      <c r="B38" s="9">
        <v>2373.5859999999998</v>
      </c>
      <c r="C38" s="9">
        <v>3345.5610000000001</v>
      </c>
      <c r="D38" s="9">
        <v>2444.3809999999999</v>
      </c>
      <c r="E38" s="9">
        <v>2444.3809999999999</v>
      </c>
      <c r="F38" s="9">
        <v>2293.1869999999999</v>
      </c>
    </row>
    <row r="39" spans="1:6" ht="20.399999999999999" x14ac:dyDescent="0.2">
      <c r="A39" s="38" t="s">
        <v>29</v>
      </c>
      <c r="B39" s="9">
        <v>228266.908</v>
      </c>
      <c r="C39" s="9">
        <v>288241.978</v>
      </c>
      <c r="D39" s="9">
        <v>277687.86200000002</v>
      </c>
      <c r="E39" s="9">
        <v>314977.88</v>
      </c>
      <c r="F39" s="9">
        <v>337147.22600000002</v>
      </c>
    </row>
    <row r="40" spans="1:6" x14ac:dyDescent="0.2">
      <c r="A40" s="11" t="s">
        <v>42</v>
      </c>
      <c r="B40" s="9">
        <v>162420.61499999999</v>
      </c>
      <c r="C40" s="9">
        <v>1600538.223</v>
      </c>
      <c r="D40" s="9">
        <v>229578.94099999999</v>
      </c>
      <c r="E40" s="9">
        <v>239063.59</v>
      </c>
      <c r="F40" s="9">
        <v>1303764.2609999999</v>
      </c>
    </row>
    <row r="41" spans="1:6" x14ac:dyDescent="0.2">
      <c r="A41" s="30" t="s">
        <v>31</v>
      </c>
      <c r="B41" s="9">
        <v>1204.6780000000001</v>
      </c>
      <c r="C41" s="9">
        <v>31164.546999999999</v>
      </c>
      <c r="D41" s="9">
        <v>15764.321</v>
      </c>
      <c r="E41" s="9">
        <v>89501.285000000003</v>
      </c>
      <c r="F41" s="9">
        <v>1069372.22</v>
      </c>
    </row>
    <row r="42" spans="1:6" ht="20.399999999999999" x14ac:dyDescent="0.2">
      <c r="A42" s="38" t="s">
        <v>35</v>
      </c>
      <c r="B42" s="9">
        <v>161215.93700000001</v>
      </c>
      <c r="C42" s="9">
        <v>1569373.676</v>
      </c>
      <c r="D42" s="9">
        <v>213814.62</v>
      </c>
      <c r="E42" s="9">
        <v>149562.30499999999</v>
      </c>
      <c r="F42" s="9">
        <v>234392.041</v>
      </c>
    </row>
    <row r="43" spans="1:6" x14ac:dyDescent="0.2">
      <c r="A43" s="32" t="s">
        <v>6</v>
      </c>
      <c r="B43" s="10">
        <v>393061.109</v>
      </c>
      <c r="C43" s="10">
        <v>1892125.7620000001</v>
      </c>
      <c r="D43" s="10">
        <v>509711.18400000001</v>
      </c>
      <c r="E43" s="10">
        <v>556485.85100000002</v>
      </c>
      <c r="F43" s="10">
        <v>1643204.6740000001</v>
      </c>
    </row>
    <row r="44" spans="1:6" x14ac:dyDescent="0.2">
      <c r="A44" s="11" t="s">
        <v>10</v>
      </c>
    </row>
    <row r="45" spans="1:6" x14ac:dyDescent="0.2">
      <c r="A45" s="12" t="s">
        <v>11</v>
      </c>
    </row>
    <row r="46" spans="1:6" x14ac:dyDescent="0.2">
      <c r="A46" s="12" t="s">
        <v>12</v>
      </c>
    </row>
  </sheetData>
  <mergeCells count="6">
    <mergeCell ref="B36:F36"/>
    <mergeCell ref="A1:F1"/>
    <mergeCell ref="A2:F2"/>
    <mergeCell ref="A3:A4"/>
    <mergeCell ref="B4:F4"/>
    <mergeCell ref="B6:F6"/>
  </mergeCells>
  <hyperlinks>
    <hyperlink ref="A1:F1" location="Inhaltsverzeichnis!A13" display="Inhaltsverzeichnis!A13"/>
  </hyperlinks>
  <pageMargins left="0.59055118110236227" right="0.59055118110236227" top="0.78740157480314965" bottom="0.59055118110236227" header="0.31496062992125984" footer="0.23622047244094491"/>
  <pageSetup paperSize="9" firstPageNumber="5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LIII 6 - j / 15 –  Berlin  &amp;G</oddFooter>
  </headerFooter>
  <colBreaks count="1" manualBreakCount="1">
    <brk id="6" max="1048575" man="1"/>
  </col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56"/>
  <sheetViews>
    <sheetView workbookViewId="0">
      <pane xSplit="3" ySplit="5" topLeftCell="D6" activePane="bottomRight" state="frozen"/>
      <selection pane="topRight"/>
      <selection pane="bottomLeft"/>
      <selection pane="bottomRight" activeCell="D6" sqref="D6"/>
    </sheetView>
  </sheetViews>
  <sheetFormatPr baseColWidth="10" defaultRowHeight="10.199999999999999" x14ac:dyDescent="0.2"/>
  <cols>
    <col min="1" max="1" width="19.77734375" style="1" customWidth="1"/>
    <col min="2" max="2" width="3.6640625" style="1" customWidth="1"/>
    <col min="3" max="3" width="46.77734375" style="11" customWidth="1"/>
    <col min="4" max="10" width="10.44140625" style="1" customWidth="1"/>
    <col min="11" max="11" width="6.109375" style="1" customWidth="1"/>
    <col min="12" max="16384" width="11.5546875" style="1"/>
  </cols>
  <sheetData>
    <row r="1" spans="2:11" s="13" customFormat="1" ht="24" customHeight="1" x14ac:dyDescent="0.2">
      <c r="B1" s="174" t="s">
        <v>155</v>
      </c>
      <c r="C1" s="174"/>
      <c r="D1" s="174"/>
      <c r="E1" s="174"/>
      <c r="F1" s="56"/>
    </row>
    <row r="2" spans="2:11" ht="12" customHeight="1" x14ac:dyDescent="0.2">
      <c r="B2" s="181"/>
      <c r="C2" s="181"/>
      <c r="D2" s="181"/>
      <c r="E2" s="181"/>
    </row>
    <row r="3" spans="2:11" s="14" customFormat="1" ht="12" customHeight="1" x14ac:dyDescent="0.25">
      <c r="B3" s="167" t="s">
        <v>13</v>
      </c>
      <c r="C3" s="184" t="s">
        <v>14</v>
      </c>
      <c r="D3" s="173" t="s">
        <v>6</v>
      </c>
      <c r="E3" s="175" t="s">
        <v>15</v>
      </c>
      <c r="F3" s="177" t="s">
        <v>16</v>
      </c>
      <c r="G3" s="175"/>
      <c r="H3" s="172" t="s">
        <v>17</v>
      </c>
      <c r="I3" s="173" t="s">
        <v>16</v>
      </c>
      <c r="J3" s="173"/>
      <c r="K3" s="178" t="s">
        <v>13</v>
      </c>
    </row>
    <row r="4" spans="2:11" ht="36" customHeight="1" x14ac:dyDescent="0.2">
      <c r="B4" s="182"/>
      <c r="C4" s="185"/>
      <c r="D4" s="173"/>
      <c r="E4" s="175"/>
      <c r="F4" s="153" t="s">
        <v>18</v>
      </c>
      <c r="G4" s="16" t="s">
        <v>19</v>
      </c>
      <c r="H4" s="172"/>
      <c r="I4" s="15" t="s">
        <v>18</v>
      </c>
      <c r="J4" s="15" t="s">
        <v>19</v>
      </c>
      <c r="K4" s="179"/>
    </row>
    <row r="5" spans="2:11" ht="12" customHeight="1" x14ac:dyDescent="0.2">
      <c r="B5" s="183"/>
      <c r="C5" s="186"/>
      <c r="D5" s="175" t="s">
        <v>0</v>
      </c>
      <c r="E5" s="176"/>
      <c r="F5" s="176" t="s">
        <v>138</v>
      </c>
      <c r="G5" s="176"/>
      <c r="H5" s="176"/>
      <c r="I5" s="176"/>
      <c r="J5" s="177"/>
      <c r="K5" s="180"/>
    </row>
    <row r="6" spans="2:11" s="20" customFormat="1" ht="12" customHeight="1" x14ac:dyDescent="0.2">
      <c r="B6" s="8"/>
      <c r="C6" s="18"/>
      <c r="D6" s="5"/>
      <c r="E6" s="5"/>
      <c r="F6" s="5"/>
      <c r="G6" s="19"/>
      <c r="H6" s="19"/>
      <c r="I6" s="19"/>
      <c r="J6" s="19"/>
      <c r="K6" s="8"/>
    </row>
    <row r="7" spans="2:11" s="23" customFormat="1" ht="12" customHeight="1" x14ac:dyDescent="0.25">
      <c r="B7" s="21"/>
      <c r="C7" s="22"/>
      <c r="D7" s="164" t="s">
        <v>137</v>
      </c>
      <c r="E7" s="164"/>
      <c r="F7" s="164"/>
      <c r="G7" s="164"/>
      <c r="H7" s="164"/>
      <c r="I7" s="164"/>
      <c r="J7" s="164"/>
    </row>
    <row r="8" spans="2:11" s="20" customFormat="1" ht="12" customHeight="1" x14ac:dyDescent="0.2">
      <c r="B8" s="24">
        <v>1</v>
      </c>
      <c r="C8" s="25" t="s">
        <v>20</v>
      </c>
      <c r="D8" s="9">
        <v>5970738.7970000003</v>
      </c>
      <c r="E8" s="9">
        <v>890919.29700000002</v>
      </c>
      <c r="F8" s="9">
        <v>314286.20699999999</v>
      </c>
      <c r="G8" s="9">
        <v>576633.09</v>
      </c>
      <c r="H8" s="9">
        <v>5079819.5</v>
      </c>
      <c r="I8" s="9">
        <v>16136.755999999999</v>
      </c>
      <c r="J8" s="9">
        <v>5063682.7439999999</v>
      </c>
      <c r="K8" s="24">
        <v>1</v>
      </c>
    </row>
    <row r="9" spans="2:11" ht="12" customHeight="1" x14ac:dyDescent="0.2">
      <c r="B9" s="24">
        <v>2</v>
      </c>
      <c r="C9" s="26" t="s">
        <v>21</v>
      </c>
      <c r="D9" s="9">
        <v>9421.0020000000004</v>
      </c>
      <c r="E9" s="9">
        <v>9416.9760000000006</v>
      </c>
      <c r="F9" s="9">
        <v>7752.9780000000001</v>
      </c>
      <c r="G9" s="9">
        <v>1663.998</v>
      </c>
      <c r="H9" s="9">
        <v>4.0259999999999998</v>
      </c>
      <c r="I9" s="9">
        <v>7.9000000000000001E-2</v>
      </c>
      <c r="J9" s="9">
        <v>3.9470000000000001</v>
      </c>
      <c r="K9" s="24">
        <v>2</v>
      </c>
    </row>
    <row r="10" spans="2:11" ht="12" customHeight="1" x14ac:dyDescent="0.2">
      <c r="B10" s="24">
        <v>3</v>
      </c>
      <c r="C10" s="26" t="s">
        <v>22</v>
      </c>
      <c r="D10" s="9">
        <v>2810584.8319999999</v>
      </c>
      <c r="E10" s="9">
        <v>656181.14099999995</v>
      </c>
      <c r="F10" s="9">
        <v>153432.84099999999</v>
      </c>
      <c r="G10" s="9">
        <v>502748.3</v>
      </c>
      <c r="H10" s="9">
        <v>2154403.6910000001</v>
      </c>
      <c r="I10" s="9">
        <v>8314.8940000000002</v>
      </c>
      <c r="J10" s="9">
        <v>2146088.7969999998</v>
      </c>
      <c r="K10" s="24">
        <v>3</v>
      </c>
    </row>
    <row r="11" spans="2:11" ht="12" customHeight="1" x14ac:dyDescent="0.2">
      <c r="B11" s="24">
        <v>4</v>
      </c>
      <c r="C11" s="26" t="s">
        <v>23</v>
      </c>
      <c r="D11" s="9">
        <v>3150732.963</v>
      </c>
      <c r="E11" s="9">
        <v>225321.18</v>
      </c>
      <c r="F11" s="9">
        <v>153100.38800000001</v>
      </c>
      <c r="G11" s="9">
        <v>72220.792000000001</v>
      </c>
      <c r="H11" s="9">
        <v>2925411.7829999998</v>
      </c>
      <c r="I11" s="9">
        <v>7821.7830000000004</v>
      </c>
      <c r="J11" s="9">
        <v>2917590</v>
      </c>
      <c r="K11" s="24">
        <v>4</v>
      </c>
    </row>
    <row r="12" spans="2:11" ht="12" customHeight="1" x14ac:dyDescent="0.2">
      <c r="B12" s="24">
        <v>5</v>
      </c>
      <c r="C12" s="27" t="s">
        <v>24</v>
      </c>
      <c r="D12" s="9">
        <v>2771982.4240000001</v>
      </c>
      <c r="E12" s="9">
        <v>400328.14</v>
      </c>
      <c r="F12" s="9">
        <v>138.20400000000001</v>
      </c>
      <c r="G12" s="9">
        <v>400189.93599999999</v>
      </c>
      <c r="H12" s="9">
        <v>2371654.284</v>
      </c>
      <c r="I12" s="9" t="s">
        <v>9</v>
      </c>
      <c r="J12" s="9">
        <v>2371654.284</v>
      </c>
      <c r="K12" s="24">
        <v>5</v>
      </c>
    </row>
    <row r="13" spans="2:11" ht="12" customHeight="1" x14ac:dyDescent="0.2">
      <c r="B13" s="24">
        <v>6</v>
      </c>
      <c r="C13" s="26" t="s">
        <v>25</v>
      </c>
      <c r="D13" s="9">
        <v>43240.999000000003</v>
      </c>
      <c r="E13" s="9">
        <v>43240.999000000003</v>
      </c>
      <c r="F13" s="9" t="s">
        <v>9</v>
      </c>
      <c r="G13" s="9">
        <v>43240.999000000003</v>
      </c>
      <c r="H13" s="9" t="s">
        <v>9</v>
      </c>
      <c r="I13" s="9" t="s">
        <v>9</v>
      </c>
      <c r="J13" s="9" t="s">
        <v>9</v>
      </c>
      <c r="K13" s="24">
        <v>6</v>
      </c>
    </row>
    <row r="14" spans="2:11" ht="12" customHeight="1" x14ac:dyDescent="0.2">
      <c r="B14" s="24">
        <v>7</v>
      </c>
      <c r="C14" s="28" t="s">
        <v>26</v>
      </c>
      <c r="D14" s="9">
        <v>43240.999000000003</v>
      </c>
      <c r="E14" s="9">
        <v>43240.999000000003</v>
      </c>
      <c r="F14" s="9" t="s">
        <v>9</v>
      </c>
      <c r="G14" s="9">
        <v>43240.999000000003</v>
      </c>
      <c r="H14" s="9" t="s">
        <v>9</v>
      </c>
      <c r="I14" s="9" t="s">
        <v>9</v>
      </c>
      <c r="J14" s="9" t="s">
        <v>9</v>
      </c>
      <c r="K14" s="24">
        <v>7</v>
      </c>
    </row>
    <row r="15" spans="2:11" ht="12" customHeight="1" x14ac:dyDescent="0.2">
      <c r="B15" s="24">
        <v>8</v>
      </c>
      <c r="C15" s="28" t="s">
        <v>27</v>
      </c>
      <c r="D15" s="9" t="s">
        <v>9</v>
      </c>
      <c r="E15" s="9" t="s">
        <v>9</v>
      </c>
      <c r="F15" s="9" t="s">
        <v>9</v>
      </c>
      <c r="G15" s="9" t="s">
        <v>9</v>
      </c>
      <c r="H15" s="9" t="s">
        <v>9</v>
      </c>
      <c r="I15" s="9" t="s">
        <v>9</v>
      </c>
      <c r="J15" s="9" t="s">
        <v>9</v>
      </c>
      <c r="K15" s="24">
        <v>8</v>
      </c>
    </row>
    <row r="16" spans="2:11" ht="12" customHeight="1" x14ac:dyDescent="0.2">
      <c r="B16" s="24">
        <v>9</v>
      </c>
      <c r="C16" s="28" t="s">
        <v>28</v>
      </c>
      <c r="D16" s="9" t="s">
        <v>9</v>
      </c>
      <c r="E16" s="9" t="s">
        <v>9</v>
      </c>
      <c r="F16" s="9" t="s">
        <v>9</v>
      </c>
      <c r="G16" s="9" t="s">
        <v>9</v>
      </c>
      <c r="H16" s="9" t="s">
        <v>9</v>
      </c>
      <c r="I16" s="9" t="s">
        <v>9</v>
      </c>
      <c r="J16" s="9" t="s">
        <v>9</v>
      </c>
      <c r="K16" s="24">
        <v>9</v>
      </c>
    </row>
    <row r="17" spans="2:11" ht="12" customHeight="1" x14ac:dyDescent="0.2">
      <c r="B17" s="24">
        <v>10</v>
      </c>
      <c r="C17" s="26" t="s">
        <v>29</v>
      </c>
      <c r="D17" s="9">
        <v>2728741.4249999998</v>
      </c>
      <c r="E17" s="9">
        <v>357087.141</v>
      </c>
      <c r="F17" s="9">
        <v>138.20400000000001</v>
      </c>
      <c r="G17" s="9">
        <v>356948.93699999998</v>
      </c>
      <c r="H17" s="9">
        <v>2371654.284</v>
      </c>
      <c r="I17" s="9" t="s">
        <v>9</v>
      </c>
      <c r="J17" s="9">
        <v>2371654.284</v>
      </c>
      <c r="K17" s="24">
        <v>10</v>
      </c>
    </row>
    <row r="18" spans="2:11" ht="12" customHeight="1" x14ac:dyDescent="0.2">
      <c r="B18" s="24">
        <v>11</v>
      </c>
      <c r="C18" s="28" t="s">
        <v>26</v>
      </c>
      <c r="D18" s="9">
        <v>36892.413</v>
      </c>
      <c r="E18" s="9">
        <v>15892.413</v>
      </c>
      <c r="F18" s="9" t="s">
        <v>9</v>
      </c>
      <c r="G18" s="9">
        <v>15892.413</v>
      </c>
      <c r="H18" s="9">
        <v>21000</v>
      </c>
      <c r="I18" s="9" t="s">
        <v>9</v>
      </c>
      <c r="J18" s="9">
        <v>21000</v>
      </c>
      <c r="K18" s="24">
        <v>11</v>
      </c>
    </row>
    <row r="19" spans="2:11" ht="12" customHeight="1" x14ac:dyDescent="0.2">
      <c r="B19" s="24">
        <v>12</v>
      </c>
      <c r="C19" s="28" t="s">
        <v>27</v>
      </c>
      <c r="D19" s="9">
        <v>2360568.9939999999</v>
      </c>
      <c r="E19" s="9">
        <v>9914.7099999999991</v>
      </c>
      <c r="F19" s="9">
        <v>138.20400000000001</v>
      </c>
      <c r="G19" s="9">
        <v>9776.5059999999994</v>
      </c>
      <c r="H19" s="9">
        <v>2350654.284</v>
      </c>
      <c r="I19" s="9" t="s">
        <v>9</v>
      </c>
      <c r="J19" s="9">
        <v>2350654.284</v>
      </c>
      <c r="K19" s="24">
        <v>12</v>
      </c>
    </row>
    <row r="20" spans="2:11" ht="12" customHeight="1" x14ac:dyDescent="0.2">
      <c r="B20" s="24">
        <v>13</v>
      </c>
      <c r="C20" s="28" t="s">
        <v>28</v>
      </c>
      <c r="D20" s="9">
        <v>331280.01799999998</v>
      </c>
      <c r="E20" s="9">
        <v>331280.01799999998</v>
      </c>
      <c r="F20" s="9" t="s">
        <v>9</v>
      </c>
      <c r="G20" s="9">
        <v>331280.01799999998</v>
      </c>
      <c r="H20" s="9" t="s">
        <v>9</v>
      </c>
      <c r="I20" s="9" t="s">
        <v>9</v>
      </c>
      <c r="J20" s="9" t="s">
        <v>9</v>
      </c>
      <c r="K20" s="24">
        <v>13</v>
      </c>
    </row>
    <row r="21" spans="2:11" x14ac:dyDescent="0.2">
      <c r="B21" s="24">
        <v>14</v>
      </c>
      <c r="C21" s="11" t="s">
        <v>30</v>
      </c>
      <c r="D21" s="9">
        <v>4359797.4280000003</v>
      </c>
      <c r="E21" s="9">
        <v>4359797.4280000003</v>
      </c>
      <c r="F21" s="9">
        <v>4353586.5290000001</v>
      </c>
      <c r="G21" s="9">
        <v>6210.8990000000003</v>
      </c>
      <c r="H21" s="9" t="s">
        <v>9</v>
      </c>
      <c r="I21" s="9" t="s">
        <v>9</v>
      </c>
      <c r="J21" s="9" t="s">
        <v>9</v>
      </c>
      <c r="K21" s="24">
        <v>14</v>
      </c>
    </row>
    <row r="22" spans="2:11" x14ac:dyDescent="0.2">
      <c r="B22" s="24">
        <v>15</v>
      </c>
      <c r="C22" s="26" t="s">
        <v>31</v>
      </c>
      <c r="D22" s="9">
        <v>346344.91100000002</v>
      </c>
      <c r="E22" s="9">
        <v>346344.91100000002</v>
      </c>
      <c r="F22" s="9">
        <v>346344.91100000002</v>
      </c>
      <c r="G22" s="9" t="s">
        <v>9</v>
      </c>
      <c r="H22" s="9" t="s">
        <v>9</v>
      </c>
      <c r="I22" s="9" t="s">
        <v>9</v>
      </c>
      <c r="J22" s="9" t="s">
        <v>9</v>
      </c>
      <c r="K22" s="24">
        <v>15</v>
      </c>
    </row>
    <row r="23" spans="2:11" x14ac:dyDescent="0.2">
      <c r="B23" s="24">
        <v>16</v>
      </c>
      <c r="C23" s="28" t="s">
        <v>32</v>
      </c>
      <c r="D23" s="9">
        <v>142000</v>
      </c>
      <c r="E23" s="9">
        <v>142000</v>
      </c>
      <c r="F23" s="9">
        <v>142000</v>
      </c>
      <c r="G23" s="9" t="s">
        <v>9</v>
      </c>
      <c r="H23" s="9" t="s">
        <v>9</v>
      </c>
      <c r="I23" s="9" t="s">
        <v>9</v>
      </c>
      <c r="J23" s="9" t="s">
        <v>9</v>
      </c>
      <c r="K23" s="24">
        <v>16</v>
      </c>
    </row>
    <row r="24" spans="2:11" x14ac:dyDescent="0.2">
      <c r="B24" s="24">
        <v>17</v>
      </c>
      <c r="C24" s="29" t="s">
        <v>33</v>
      </c>
      <c r="D24" s="9">
        <v>204344.91099999999</v>
      </c>
      <c r="E24" s="9">
        <v>204344.91099999999</v>
      </c>
      <c r="F24" s="9">
        <v>204344.91099999999</v>
      </c>
      <c r="G24" s="9" t="s">
        <v>9</v>
      </c>
      <c r="H24" s="9" t="s">
        <v>9</v>
      </c>
      <c r="I24" s="9" t="s">
        <v>9</v>
      </c>
      <c r="J24" s="9" t="s">
        <v>9</v>
      </c>
      <c r="K24" s="24">
        <v>17</v>
      </c>
    </row>
    <row r="25" spans="2:11" x14ac:dyDescent="0.2">
      <c r="B25" s="24">
        <v>18</v>
      </c>
      <c r="C25" s="29" t="s">
        <v>34</v>
      </c>
      <c r="D25" s="9" t="s">
        <v>9</v>
      </c>
      <c r="E25" s="9" t="s">
        <v>9</v>
      </c>
      <c r="F25" s="9" t="s">
        <v>9</v>
      </c>
      <c r="G25" s="9" t="s">
        <v>9</v>
      </c>
      <c r="H25" s="9" t="s">
        <v>9</v>
      </c>
      <c r="I25" s="9" t="s">
        <v>9</v>
      </c>
      <c r="J25" s="9" t="s">
        <v>9</v>
      </c>
      <c r="K25" s="24">
        <v>18</v>
      </c>
    </row>
    <row r="26" spans="2:11" x14ac:dyDescent="0.2">
      <c r="B26" s="24">
        <v>19</v>
      </c>
      <c r="C26" s="30" t="s">
        <v>35</v>
      </c>
      <c r="D26" s="9">
        <v>4013452.517</v>
      </c>
      <c r="E26" s="9">
        <v>4013452.517</v>
      </c>
      <c r="F26" s="9">
        <v>4007241.6179999998</v>
      </c>
      <c r="G26" s="9">
        <v>6210.8990000000003</v>
      </c>
      <c r="H26" s="9" t="s">
        <v>9</v>
      </c>
      <c r="I26" s="9" t="s">
        <v>9</v>
      </c>
      <c r="J26" s="9" t="s">
        <v>9</v>
      </c>
      <c r="K26" s="24">
        <v>19</v>
      </c>
    </row>
    <row r="27" spans="2:11" x14ac:dyDescent="0.2">
      <c r="B27" s="24">
        <v>20</v>
      </c>
      <c r="C27" s="29" t="s">
        <v>32</v>
      </c>
      <c r="D27" s="9">
        <v>3932498.7740000002</v>
      </c>
      <c r="E27" s="9">
        <v>3932498.7740000002</v>
      </c>
      <c r="F27" s="9">
        <v>3932498.7740000002</v>
      </c>
      <c r="G27" s="9" t="s">
        <v>9</v>
      </c>
      <c r="H27" s="9" t="s">
        <v>9</v>
      </c>
      <c r="I27" s="9" t="s">
        <v>9</v>
      </c>
      <c r="J27" s="9" t="s">
        <v>9</v>
      </c>
      <c r="K27" s="24">
        <v>20</v>
      </c>
    </row>
    <row r="28" spans="2:11" x14ac:dyDescent="0.2">
      <c r="B28" s="24">
        <v>21</v>
      </c>
      <c r="C28" s="29" t="s">
        <v>33</v>
      </c>
      <c r="D28" s="9">
        <v>80953.743000000002</v>
      </c>
      <c r="E28" s="9">
        <v>80953.743000000002</v>
      </c>
      <c r="F28" s="9">
        <v>74742.843999999997</v>
      </c>
      <c r="G28" s="9">
        <v>6210.8990000000003</v>
      </c>
      <c r="H28" s="9" t="s">
        <v>9</v>
      </c>
      <c r="I28" s="9" t="s">
        <v>9</v>
      </c>
      <c r="J28" s="9" t="s">
        <v>9</v>
      </c>
      <c r="K28" s="24">
        <v>21</v>
      </c>
    </row>
    <row r="29" spans="2:11" x14ac:dyDescent="0.2">
      <c r="B29" s="24">
        <v>22</v>
      </c>
      <c r="C29" s="29" t="s">
        <v>34</v>
      </c>
      <c r="D29" s="9" t="s">
        <v>9</v>
      </c>
      <c r="E29" s="9" t="s">
        <v>9</v>
      </c>
      <c r="F29" s="9" t="s">
        <v>9</v>
      </c>
      <c r="G29" s="9" t="s">
        <v>9</v>
      </c>
      <c r="H29" s="9" t="s">
        <v>9</v>
      </c>
      <c r="I29" s="9" t="s">
        <v>9</v>
      </c>
      <c r="J29" s="9" t="s">
        <v>9</v>
      </c>
      <c r="K29" s="24">
        <v>22</v>
      </c>
    </row>
    <row r="30" spans="2:11" x14ac:dyDescent="0.2">
      <c r="B30" s="24">
        <v>23</v>
      </c>
      <c r="C30" s="11" t="s">
        <v>36</v>
      </c>
      <c r="D30" s="9">
        <v>3805242.7779999999</v>
      </c>
      <c r="E30" s="9">
        <v>3774828.38</v>
      </c>
      <c r="F30" s="9">
        <v>3702469.2859999998</v>
      </c>
      <c r="G30" s="9">
        <v>72359.093999999997</v>
      </c>
      <c r="H30" s="9">
        <v>30414.398000000001</v>
      </c>
      <c r="I30" s="9">
        <v>3759.0509999999999</v>
      </c>
      <c r="J30" s="9">
        <v>26655.347000000002</v>
      </c>
      <c r="K30" s="24">
        <v>23</v>
      </c>
    </row>
    <row r="31" spans="2:11" x14ac:dyDescent="0.2">
      <c r="B31" s="24">
        <v>24</v>
      </c>
      <c r="C31" s="30" t="s">
        <v>37</v>
      </c>
      <c r="D31" s="9">
        <v>127833.25</v>
      </c>
      <c r="E31" s="9">
        <v>127833.25</v>
      </c>
      <c r="F31" s="9">
        <v>118774.333</v>
      </c>
      <c r="G31" s="9">
        <v>9058.9169999999995</v>
      </c>
      <c r="H31" s="9" t="s">
        <v>9</v>
      </c>
      <c r="I31" s="9" t="s">
        <v>9</v>
      </c>
      <c r="J31" s="9" t="s">
        <v>9</v>
      </c>
      <c r="K31" s="24">
        <v>24</v>
      </c>
    </row>
    <row r="32" spans="2:11" x14ac:dyDescent="0.2">
      <c r="B32" s="24">
        <v>25</v>
      </c>
      <c r="C32" s="30" t="s">
        <v>38</v>
      </c>
      <c r="D32" s="9">
        <v>3132488.1949999998</v>
      </c>
      <c r="E32" s="9">
        <v>3132271.9550000001</v>
      </c>
      <c r="F32" s="9">
        <v>3113241.4019999998</v>
      </c>
      <c r="G32" s="9">
        <v>19030.553</v>
      </c>
      <c r="H32" s="9">
        <v>216.24</v>
      </c>
      <c r="I32" s="9">
        <v>216.24</v>
      </c>
      <c r="J32" s="9" t="s">
        <v>9</v>
      </c>
      <c r="K32" s="24">
        <v>25</v>
      </c>
    </row>
    <row r="33" spans="2:11" x14ac:dyDescent="0.2">
      <c r="B33" s="24">
        <v>26</v>
      </c>
      <c r="C33" s="30" t="s">
        <v>39</v>
      </c>
      <c r="D33" s="9">
        <v>368722.89399999997</v>
      </c>
      <c r="E33" s="9">
        <v>368722.89399999997</v>
      </c>
      <c r="F33" s="9">
        <v>346816.75400000002</v>
      </c>
      <c r="G33" s="9">
        <v>21906.14</v>
      </c>
      <c r="H33" s="9" t="s">
        <v>9</v>
      </c>
      <c r="I33" s="9" t="s">
        <v>9</v>
      </c>
      <c r="J33" s="9" t="s">
        <v>9</v>
      </c>
      <c r="K33" s="24">
        <v>26</v>
      </c>
    </row>
    <row r="34" spans="2:11" x14ac:dyDescent="0.2">
      <c r="B34" s="24">
        <v>27</v>
      </c>
      <c r="C34" s="30" t="s">
        <v>40</v>
      </c>
      <c r="D34" s="9">
        <v>176198.43900000001</v>
      </c>
      <c r="E34" s="9">
        <v>146000.28099999999</v>
      </c>
      <c r="F34" s="9">
        <v>123636.79700000001</v>
      </c>
      <c r="G34" s="9">
        <v>22363.484</v>
      </c>
      <c r="H34" s="9">
        <v>30198.157999999999</v>
      </c>
      <c r="I34" s="9">
        <v>3542.8110000000001</v>
      </c>
      <c r="J34" s="9">
        <v>26655.347000000002</v>
      </c>
      <c r="K34" s="24">
        <v>27</v>
      </c>
    </row>
    <row r="35" spans="2:11" x14ac:dyDescent="0.2">
      <c r="B35" s="31">
        <v>28</v>
      </c>
      <c r="C35" s="32" t="s">
        <v>6</v>
      </c>
      <c r="D35" s="10">
        <v>16907761.427000001</v>
      </c>
      <c r="E35" s="10">
        <v>9425873.2449999992</v>
      </c>
      <c r="F35" s="10">
        <v>8370480.2259999998</v>
      </c>
      <c r="G35" s="10">
        <v>1055393.0190000001</v>
      </c>
      <c r="H35" s="10">
        <v>7481888.182</v>
      </c>
      <c r="I35" s="10">
        <v>19895.807000000001</v>
      </c>
      <c r="J35" s="10">
        <v>7461992.375</v>
      </c>
      <c r="K35" s="31">
        <v>28</v>
      </c>
    </row>
    <row r="36" spans="2:11" x14ac:dyDescent="0.2">
      <c r="B36" s="31"/>
      <c r="C36" s="32"/>
      <c r="D36" s="33"/>
      <c r="E36" s="33"/>
      <c r="F36" s="33"/>
      <c r="G36" s="33"/>
      <c r="H36" s="33"/>
      <c r="I36" s="33"/>
      <c r="J36" s="33"/>
      <c r="K36" s="31"/>
    </row>
    <row r="37" spans="2:11" s="35" customFormat="1" ht="12" customHeight="1" x14ac:dyDescent="0.25">
      <c r="B37" s="21"/>
      <c r="C37" s="34"/>
      <c r="D37" s="171" t="s">
        <v>8</v>
      </c>
      <c r="E37" s="171"/>
      <c r="F37" s="171"/>
      <c r="G37" s="171"/>
      <c r="H37" s="171"/>
      <c r="I37" s="171"/>
      <c r="J37" s="171"/>
    </row>
    <row r="38" spans="2:11" x14ac:dyDescent="0.2">
      <c r="B38" s="24">
        <v>29</v>
      </c>
      <c r="C38" s="11" t="s">
        <v>41</v>
      </c>
      <c r="D38" s="9">
        <v>339440.413</v>
      </c>
      <c r="E38" s="9">
        <v>339440.413</v>
      </c>
      <c r="F38" s="9">
        <v>6738.3019999999997</v>
      </c>
      <c r="G38" s="9">
        <v>332702.11099999998</v>
      </c>
      <c r="H38" s="9" t="s">
        <v>9</v>
      </c>
      <c r="I38" s="9" t="s">
        <v>9</v>
      </c>
      <c r="J38" s="9" t="s">
        <v>9</v>
      </c>
      <c r="K38" s="24">
        <v>29</v>
      </c>
    </row>
    <row r="39" spans="2:11" x14ac:dyDescent="0.2">
      <c r="B39" s="24">
        <v>30</v>
      </c>
      <c r="C39" s="30" t="s">
        <v>25</v>
      </c>
      <c r="D39" s="9">
        <v>2293.1869999999999</v>
      </c>
      <c r="E39" s="9">
        <v>2293.1869999999999</v>
      </c>
      <c r="F39" s="9" t="s">
        <v>9</v>
      </c>
      <c r="G39" s="9">
        <v>2293.1869999999999</v>
      </c>
      <c r="H39" s="9" t="s">
        <v>9</v>
      </c>
      <c r="I39" s="9" t="s">
        <v>9</v>
      </c>
      <c r="J39" s="9" t="s">
        <v>9</v>
      </c>
      <c r="K39" s="24">
        <v>30</v>
      </c>
    </row>
    <row r="40" spans="2:11" x14ac:dyDescent="0.2">
      <c r="B40" s="24">
        <v>31</v>
      </c>
      <c r="C40" s="30" t="s">
        <v>29</v>
      </c>
      <c r="D40" s="9">
        <v>337147.22600000002</v>
      </c>
      <c r="E40" s="9">
        <v>337147.22600000002</v>
      </c>
      <c r="F40" s="9">
        <v>6738.3019999999997</v>
      </c>
      <c r="G40" s="9">
        <v>330408.924</v>
      </c>
      <c r="H40" s="9" t="s">
        <v>9</v>
      </c>
      <c r="I40" s="9" t="s">
        <v>9</v>
      </c>
      <c r="J40" s="9" t="s">
        <v>9</v>
      </c>
      <c r="K40" s="24">
        <v>31</v>
      </c>
    </row>
    <row r="41" spans="2:11" x14ac:dyDescent="0.2">
      <c r="B41" s="24">
        <v>32</v>
      </c>
      <c r="C41" s="11" t="s">
        <v>42</v>
      </c>
      <c r="D41" s="9">
        <v>1303764.2609999999</v>
      </c>
      <c r="E41" s="9">
        <v>1273031.801</v>
      </c>
      <c r="F41" s="9">
        <v>415931.67200000002</v>
      </c>
      <c r="G41" s="9">
        <v>857100.12899999996</v>
      </c>
      <c r="H41" s="9">
        <v>30732460</v>
      </c>
      <c r="I41" s="9">
        <v>220981</v>
      </c>
      <c r="J41" s="9">
        <v>30511479</v>
      </c>
      <c r="K41" s="24">
        <v>32</v>
      </c>
    </row>
    <row r="42" spans="2:11" x14ac:dyDescent="0.2">
      <c r="B42" s="24">
        <v>33</v>
      </c>
      <c r="C42" s="30" t="s">
        <v>31</v>
      </c>
      <c r="D42" s="9">
        <v>1069372.22</v>
      </c>
      <c r="E42" s="9">
        <v>1069372.22</v>
      </c>
      <c r="F42" s="9">
        <v>212272.09099999999</v>
      </c>
      <c r="G42" s="9">
        <v>857100.12899999996</v>
      </c>
      <c r="H42" s="9" t="s">
        <v>9</v>
      </c>
      <c r="I42" s="9" t="s">
        <v>9</v>
      </c>
      <c r="J42" s="9" t="s">
        <v>9</v>
      </c>
      <c r="K42" s="24">
        <v>33</v>
      </c>
    </row>
    <row r="43" spans="2:11" x14ac:dyDescent="0.2">
      <c r="B43" s="24">
        <v>34</v>
      </c>
      <c r="C43" s="30" t="s">
        <v>35</v>
      </c>
      <c r="D43" s="9">
        <v>234392.041</v>
      </c>
      <c r="E43" s="9">
        <v>203659.58100000001</v>
      </c>
      <c r="F43" s="9">
        <v>203659.58100000001</v>
      </c>
      <c r="G43" s="9" t="s">
        <v>9</v>
      </c>
      <c r="H43" s="9">
        <v>30732460</v>
      </c>
      <c r="I43" s="9">
        <v>220981</v>
      </c>
      <c r="J43" s="9">
        <v>30511479</v>
      </c>
      <c r="K43" s="24">
        <v>34</v>
      </c>
    </row>
    <row r="44" spans="2:11" s="2" customFormat="1" x14ac:dyDescent="0.2">
      <c r="B44" s="31">
        <v>35</v>
      </c>
      <c r="C44" s="32" t="s">
        <v>6</v>
      </c>
      <c r="D44" s="10">
        <v>1643204.6740000001</v>
      </c>
      <c r="E44" s="10">
        <v>1612472.2139999999</v>
      </c>
      <c r="F44" s="10">
        <v>422669.97399999999</v>
      </c>
      <c r="G44" s="10">
        <v>1189802.24</v>
      </c>
      <c r="H44" s="10">
        <v>30732460</v>
      </c>
      <c r="I44" s="10">
        <v>220981</v>
      </c>
      <c r="J44" s="10">
        <v>30511479</v>
      </c>
      <c r="K44" s="31">
        <v>35</v>
      </c>
    </row>
    <row r="45" spans="2:11" x14ac:dyDescent="0.2">
      <c r="B45" s="31"/>
      <c r="C45" s="32"/>
      <c r="D45" s="36"/>
      <c r="E45" s="36"/>
      <c r="F45" s="36"/>
      <c r="G45" s="36"/>
      <c r="H45" s="36"/>
      <c r="I45" s="36"/>
      <c r="J45" s="36"/>
      <c r="K45" s="31"/>
    </row>
    <row r="46" spans="2:11" s="35" customFormat="1" ht="12" customHeight="1" x14ac:dyDescent="0.2">
      <c r="B46" s="21"/>
      <c r="C46" s="34"/>
      <c r="D46" s="171" t="s">
        <v>43</v>
      </c>
      <c r="E46" s="171"/>
      <c r="F46" s="171"/>
      <c r="G46" s="171"/>
      <c r="H46" s="171"/>
      <c r="I46" s="171"/>
      <c r="J46" s="171"/>
      <c r="K46" s="24"/>
    </row>
    <row r="47" spans="2:11" x14ac:dyDescent="0.2">
      <c r="B47" s="24">
        <v>36</v>
      </c>
      <c r="C47" s="11" t="s">
        <v>44</v>
      </c>
      <c r="D47" s="9">
        <v>186331.394</v>
      </c>
      <c r="E47" s="9">
        <v>3.8</v>
      </c>
      <c r="F47" s="9">
        <v>3.8</v>
      </c>
      <c r="G47" s="9" t="s">
        <v>9</v>
      </c>
      <c r="H47" s="9">
        <v>186327.59400000001</v>
      </c>
      <c r="I47" s="9" t="s">
        <v>9</v>
      </c>
      <c r="J47" s="9">
        <v>186327.59400000001</v>
      </c>
      <c r="K47" s="24">
        <v>36</v>
      </c>
    </row>
    <row r="48" spans="2:11" x14ac:dyDescent="0.2">
      <c r="B48" s="24">
        <v>37</v>
      </c>
      <c r="C48" s="11" t="s">
        <v>45</v>
      </c>
      <c r="D48" s="9">
        <v>304927.69300000003</v>
      </c>
      <c r="E48" s="9">
        <v>304927.69300000003</v>
      </c>
      <c r="F48" s="9">
        <v>304927.69300000003</v>
      </c>
      <c r="G48" s="9" t="s">
        <v>9</v>
      </c>
      <c r="H48" s="9" t="s">
        <v>9</v>
      </c>
      <c r="I48" s="9" t="s">
        <v>9</v>
      </c>
      <c r="J48" s="9" t="s">
        <v>9</v>
      </c>
      <c r="K48" s="24">
        <v>37</v>
      </c>
    </row>
    <row r="49" spans="2:11" x14ac:dyDescent="0.2">
      <c r="B49" s="24">
        <v>38</v>
      </c>
      <c r="C49" s="11" t="s">
        <v>46</v>
      </c>
      <c r="D49" s="9">
        <v>4203979.2240000004</v>
      </c>
      <c r="E49" s="9">
        <v>4153612.9339999999</v>
      </c>
      <c r="F49" s="9">
        <v>4151097.5279999999</v>
      </c>
      <c r="G49" s="9">
        <v>2515.4059999999999</v>
      </c>
      <c r="H49" s="9">
        <v>50366.29</v>
      </c>
      <c r="I49" s="9" t="s">
        <v>9</v>
      </c>
      <c r="J49" s="9">
        <v>50366.29</v>
      </c>
      <c r="K49" s="24">
        <v>38</v>
      </c>
    </row>
    <row r="50" spans="2:11" x14ac:dyDescent="0.2">
      <c r="B50" s="24">
        <v>39</v>
      </c>
      <c r="C50" s="11" t="s">
        <v>47</v>
      </c>
      <c r="D50" s="9">
        <v>87556.065000000002</v>
      </c>
      <c r="E50" s="9">
        <v>87556.065000000002</v>
      </c>
      <c r="F50" s="9" t="s">
        <v>9</v>
      </c>
      <c r="G50" s="9">
        <v>87556.065000000002</v>
      </c>
      <c r="H50" s="9" t="s">
        <v>9</v>
      </c>
      <c r="I50" s="9" t="s">
        <v>9</v>
      </c>
      <c r="J50" s="9" t="s">
        <v>9</v>
      </c>
      <c r="K50" s="24">
        <v>39</v>
      </c>
    </row>
    <row r="51" spans="2:11" x14ac:dyDescent="0.2">
      <c r="B51" s="24">
        <v>40</v>
      </c>
      <c r="C51" s="32" t="s">
        <v>6</v>
      </c>
      <c r="D51" s="10">
        <v>4782794.3760000002</v>
      </c>
      <c r="E51" s="10">
        <v>4546100.4919999996</v>
      </c>
      <c r="F51" s="10">
        <v>4456029.0209999997</v>
      </c>
      <c r="G51" s="10">
        <v>90071.471000000005</v>
      </c>
      <c r="H51" s="10">
        <v>236693.88399999999</v>
      </c>
      <c r="I51" s="10" t="s">
        <v>9</v>
      </c>
      <c r="J51" s="10">
        <v>236693.88399999999</v>
      </c>
      <c r="K51" s="31">
        <v>40</v>
      </c>
    </row>
    <row r="52" spans="2:11" x14ac:dyDescent="0.2">
      <c r="B52" s="24"/>
      <c r="C52" s="32"/>
      <c r="D52" s="9"/>
      <c r="E52" s="9"/>
      <c r="F52" s="9"/>
      <c r="G52" s="9"/>
      <c r="H52" s="9"/>
      <c r="I52" s="9"/>
      <c r="J52" s="9"/>
      <c r="K52" s="31"/>
    </row>
    <row r="53" spans="2:11" x14ac:dyDescent="0.2">
      <c r="B53" s="24">
        <v>41</v>
      </c>
      <c r="C53" s="11" t="s">
        <v>48</v>
      </c>
      <c r="D53" s="9" t="s">
        <v>9</v>
      </c>
      <c r="E53" s="9" t="s">
        <v>9</v>
      </c>
      <c r="F53" s="9" t="s">
        <v>9</v>
      </c>
      <c r="G53" s="9" t="s">
        <v>9</v>
      </c>
      <c r="H53" s="9" t="s">
        <v>9</v>
      </c>
      <c r="I53" s="9" t="s">
        <v>9</v>
      </c>
      <c r="J53" s="9" t="s">
        <v>9</v>
      </c>
      <c r="K53" s="24">
        <v>41</v>
      </c>
    </row>
    <row r="54" spans="2:11" x14ac:dyDescent="0.2">
      <c r="C54" s="11" t="s">
        <v>10</v>
      </c>
    </row>
    <row r="55" spans="2:11" x14ac:dyDescent="0.2">
      <c r="C55" s="12" t="s">
        <v>69</v>
      </c>
    </row>
    <row r="56" spans="2:11" x14ac:dyDescent="0.2">
      <c r="C56" s="12" t="s">
        <v>12</v>
      </c>
    </row>
  </sheetData>
  <mergeCells count="15">
    <mergeCell ref="B1:E1"/>
    <mergeCell ref="D5:E5"/>
    <mergeCell ref="F5:J5"/>
    <mergeCell ref="K3:K5"/>
    <mergeCell ref="B2:E2"/>
    <mergeCell ref="B3:B5"/>
    <mergeCell ref="C3:C5"/>
    <mergeCell ref="D3:D4"/>
    <mergeCell ref="E3:E4"/>
    <mergeCell ref="F3:G3"/>
    <mergeCell ref="D46:J46"/>
    <mergeCell ref="D37:J37"/>
    <mergeCell ref="D7:J7"/>
    <mergeCell ref="H3:H4"/>
    <mergeCell ref="I3:J3"/>
  </mergeCells>
  <hyperlinks>
    <hyperlink ref="B1:E1" location="Inhaltsverzeichnis!A16" display="Inhaltsverzeichnis!A16"/>
  </hyperlinks>
  <pageMargins left="0.59055118110236227" right="0.59055118110236227" top="0.78740157480314965" bottom="0.59055118110236227" header="0.31496062992125984" footer="0.23622047244094491"/>
  <pageSetup paperSize="9" firstPageNumber="6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LIII 6 - j / 15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7"/>
  <sheetViews>
    <sheetView zoomScaleNormal="100" workbookViewId="0"/>
  </sheetViews>
  <sheetFormatPr baseColWidth="10" defaultColWidth="17.109375" defaultRowHeight="11.4" x14ac:dyDescent="0.2"/>
  <cols>
    <col min="1" max="1" width="8.6640625" style="43" customWidth="1"/>
    <col min="2" max="2" width="7.109375" style="43" customWidth="1"/>
    <col min="3" max="3" width="50.33203125" style="43" customWidth="1"/>
    <col min="4" max="4" width="12.44140625" style="43" customWidth="1"/>
    <col min="5" max="5" width="12.44140625" style="49" customWidth="1"/>
    <col min="6" max="6" width="13.5546875" style="49" customWidth="1"/>
    <col min="7" max="7" width="11.44140625" style="49" customWidth="1"/>
    <col min="8" max="9" width="11.44140625" style="43" customWidth="1"/>
    <col min="10" max="11" width="12.44140625" style="43" customWidth="1"/>
    <col min="12" max="12" width="7.109375" style="43" customWidth="1"/>
    <col min="13" max="16384" width="17.109375" style="43"/>
  </cols>
  <sheetData>
    <row r="1" spans="1:12" s="42" customFormat="1" ht="24" customHeight="1" x14ac:dyDescent="0.25">
      <c r="B1" s="174" t="s">
        <v>139</v>
      </c>
      <c r="C1" s="174"/>
      <c r="D1" s="174"/>
      <c r="E1" s="174"/>
      <c r="F1" s="40"/>
      <c r="G1" s="41"/>
      <c r="H1" s="41"/>
    </row>
    <row r="2" spans="1:12" ht="12" customHeight="1" x14ac:dyDescent="0.2">
      <c r="B2" s="189"/>
      <c r="C2" s="189"/>
      <c r="D2" s="189"/>
      <c r="E2" s="189"/>
      <c r="F2" s="189"/>
      <c r="G2" s="189"/>
    </row>
    <row r="3" spans="1:12" ht="12" customHeight="1" x14ac:dyDescent="0.2">
      <c r="B3" s="188" t="s">
        <v>52</v>
      </c>
      <c r="C3" s="184" t="s">
        <v>145</v>
      </c>
      <c r="D3" s="173" t="s">
        <v>6</v>
      </c>
      <c r="E3" s="175" t="s">
        <v>53</v>
      </c>
      <c r="F3" s="177" t="s">
        <v>54</v>
      </c>
      <c r="G3" s="173" t="s">
        <v>30</v>
      </c>
      <c r="H3" s="173"/>
      <c r="I3" s="173"/>
      <c r="J3" s="172" t="s">
        <v>55</v>
      </c>
      <c r="K3" s="172" t="s">
        <v>56</v>
      </c>
      <c r="L3" s="169" t="s">
        <v>52</v>
      </c>
    </row>
    <row r="4" spans="1:12" ht="12" customHeight="1" x14ac:dyDescent="0.2">
      <c r="B4" s="188"/>
      <c r="C4" s="185"/>
      <c r="D4" s="173"/>
      <c r="E4" s="175"/>
      <c r="F4" s="177"/>
      <c r="G4" s="172" t="s">
        <v>49</v>
      </c>
      <c r="H4" s="173" t="s">
        <v>57</v>
      </c>
      <c r="I4" s="173"/>
      <c r="J4" s="172"/>
      <c r="K4" s="172"/>
      <c r="L4" s="169"/>
    </row>
    <row r="5" spans="1:12" ht="24" customHeight="1" x14ac:dyDescent="0.2">
      <c r="B5" s="188"/>
      <c r="C5" s="185"/>
      <c r="D5" s="173"/>
      <c r="E5" s="175"/>
      <c r="F5" s="177"/>
      <c r="G5" s="172"/>
      <c r="H5" s="15" t="s">
        <v>58</v>
      </c>
      <c r="I5" s="15" t="s">
        <v>59</v>
      </c>
      <c r="J5" s="172"/>
      <c r="K5" s="172"/>
      <c r="L5" s="169"/>
    </row>
    <row r="6" spans="1:12" x14ac:dyDescent="0.2">
      <c r="B6" s="188"/>
      <c r="C6" s="186"/>
      <c r="D6" s="173" t="s">
        <v>0</v>
      </c>
      <c r="E6" s="169"/>
      <c r="F6" s="188" t="s">
        <v>0</v>
      </c>
      <c r="G6" s="173"/>
      <c r="H6" s="173"/>
      <c r="I6" s="173"/>
      <c r="J6" s="173"/>
      <c r="K6" s="173"/>
      <c r="L6" s="169"/>
    </row>
    <row r="7" spans="1:12" x14ac:dyDescent="0.2">
      <c r="B7" s="14"/>
      <c r="C7" s="44"/>
      <c r="D7" s="8"/>
      <c r="E7" s="8"/>
      <c r="F7" s="43"/>
      <c r="G7" s="43"/>
    </row>
    <row r="8" spans="1:12" ht="12" customHeight="1" x14ac:dyDescent="0.2">
      <c r="B8" s="45">
        <v>1</v>
      </c>
      <c r="C8" s="46" t="s">
        <v>15</v>
      </c>
      <c r="D8" s="37">
        <v>9425873.2449999992</v>
      </c>
      <c r="E8" s="37">
        <v>890919.29700000002</v>
      </c>
      <c r="F8" s="37">
        <v>400328.14</v>
      </c>
      <c r="G8" s="37">
        <v>4359797.4280000003</v>
      </c>
      <c r="H8" s="37">
        <v>346344.91100000002</v>
      </c>
      <c r="I8" s="37">
        <v>4013452.517</v>
      </c>
      <c r="J8" s="37">
        <v>3774828.38</v>
      </c>
      <c r="K8" s="37">
        <v>4546100.4919999996</v>
      </c>
      <c r="L8" s="154">
        <v>1</v>
      </c>
    </row>
    <row r="9" spans="1:12" ht="12" customHeight="1" x14ac:dyDescent="0.2">
      <c r="B9" s="45">
        <v>2</v>
      </c>
      <c r="C9" s="47" t="s">
        <v>3</v>
      </c>
      <c r="D9" s="37">
        <v>8370480.2259999998</v>
      </c>
      <c r="E9" s="37">
        <v>314286.20699999999</v>
      </c>
      <c r="F9" s="37">
        <v>138.20400000000001</v>
      </c>
      <c r="G9" s="37">
        <v>4353586.5290000001</v>
      </c>
      <c r="H9" s="37">
        <v>346344.91100000002</v>
      </c>
      <c r="I9" s="37">
        <v>4007241.6179999998</v>
      </c>
      <c r="J9" s="37">
        <v>3702469.2859999998</v>
      </c>
      <c r="K9" s="37">
        <v>4456029.0209999997</v>
      </c>
      <c r="L9" s="154">
        <v>2</v>
      </c>
    </row>
    <row r="10" spans="1:12" x14ac:dyDescent="0.2">
      <c r="B10" s="45">
        <v>3</v>
      </c>
      <c r="C10" s="47" t="s">
        <v>60</v>
      </c>
      <c r="D10" s="37">
        <v>1055393.0190000001</v>
      </c>
      <c r="E10" s="37">
        <v>576633.09</v>
      </c>
      <c r="F10" s="37">
        <v>400189.93599999999</v>
      </c>
      <c r="G10" s="37">
        <v>6210.8990000000003</v>
      </c>
      <c r="H10" s="37" t="s">
        <v>9</v>
      </c>
      <c r="I10" s="37">
        <v>6210.8990000000003</v>
      </c>
      <c r="J10" s="37">
        <v>72359.093999999997</v>
      </c>
      <c r="K10" s="37">
        <v>90071.471000000005</v>
      </c>
      <c r="L10" s="154">
        <v>3</v>
      </c>
    </row>
    <row r="11" spans="1:12" ht="12" customHeight="1" x14ac:dyDescent="0.2">
      <c r="B11" s="152">
        <v>4</v>
      </c>
      <c r="C11" s="46" t="s">
        <v>4</v>
      </c>
      <c r="D11" s="37">
        <v>7481888.182</v>
      </c>
      <c r="E11" s="37">
        <v>5079819.5</v>
      </c>
      <c r="F11" s="37">
        <v>2371654.284</v>
      </c>
      <c r="G11" s="37" t="s">
        <v>9</v>
      </c>
      <c r="H11" s="37" t="s">
        <v>9</v>
      </c>
      <c r="I11" s="37" t="s">
        <v>9</v>
      </c>
      <c r="J11" s="37">
        <v>30414.398000000001</v>
      </c>
      <c r="K11" s="37">
        <v>236693.88399999999</v>
      </c>
      <c r="L11" s="154">
        <v>4</v>
      </c>
    </row>
    <row r="12" spans="1:12" ht="12" customHeight="1" x14ac:dyDescent="0.2">
      <c r="B12" s="152">
        <v>5</v>
      </c>
      <c r="C12" s="47" t="s">
        <v>5</v>
      </c>
      <c r="D12" s="37">
        <v>19895.807000000001</v>
      </c>
      <c r="E12" s="37">
        <v>16136.755999999999</v>
      </c>
      <c r="F12" s="37" t="s">
        <v>9</v>
      </c>
      <c r="G12" s="37" t="s">
        <v>9</v>
      </c>
      <c r="H12" s="37" t="s">
        <v>9</v>
      </c>
      <c r="I12" s="37" t="s">
        <v>9</v>
      </c>
      <c r="J12" s="37">
        <v>3759.0509999999999</v>
      </c>
      <c r="K12" s="37" t="s">
        <v>9</v>
      </c>
      <c r="L12" s="154">
        <v>5</v>
      </c>
    </row>
    <row r="13" spans="1:12" ht="12" customHeight="1" x14ac:dyDescent="0.2">
      <c r="B13" s="152">
        <v>6</v>
      </c>
      <c r="C13" s="47" t="s">
        <v>61</v>
      </c>
      <c r="D13" s="37">
        <v>7461992.375</v>
      </c>
      <c r="E13" s="37">
        <v>5063682.7439999999</v>
      </c>
      <c r="F13" s="37">
        <v>2371654.284</v>
      </c>
      <c r="G13" s="37" t="s">
        <v>9</v>
      </c>
      <c r="H13" s="37" t="s">
        <v>9</v>
      </c>
      <c r="I13" s="37" t="s">
        <v>9</v>
      </c>
      <c r="J13" s="37">
        <v>26655.347000000002</v>
      </c>
      <c r="K13" s="37">
        <v>236693.88399999999</v>
      </c>
      <c r="L13" s="154">
        <v>6</v>
      </c>
    </row>
    <row r="14" spans="1:12" ht="12" customHeight="1" x14ac:dyDescent="0.25">
      <c r="A14" s="42"/>
      <c r="B14" s="152">
        <v>7</v>
      </c>
      <c r="C14" s="48" t="s">
        <v>6</v>
      </c>
      <c r="D14" s="39">
        <v>16907761.427000001</v>
      </c>
      <c r="E14" s="39">
        <v>5970738.7970000003</v>
      </c>
      <c r="F14" s="39">
        <v>2771982.4240000001</v>
      </c>
      <c r="G14" s="39">
        <v>4359797.4280000003</v>
      </c>
      <c r="H14" s="39">
        <v>346344.91100000002</v>
      </c>
      <c r="I14" s="39">
        <v>4013452.517</v>
      </c>
      <c r="J14" s="39">
        <v>3805242.7779999999</v>
      </c>
      <c r="K14" s="39">
        <v>4782794.3760000002</v>
      </c>
      <c r="L14" s="154">
        <v>7</v>
      </c>
    </row>
    <row r="15" spans="1:12" s="42" customFormat="1" ht="12" customHeight="1" x14ac:dyDescent="0.25">
      <c r="A15" s="43"/>
      <c r="B15" s="152">
        <v>8</v>
      </c>
      <c r="C15" s="47" t="s">
        <v>62</v>
      </c>
      <c r="D15" s="37">
        <v>8390376.0329999998</v>
      </c>
      <c r="E15" s="37">
        <v>330422.96299999999</v>
      </c>
      <c r="F15" s="37">
        <v>138.20400000000001</v>
      </c>
      <c r="G15" s="37">
        <v>4353586.5290000001</v>
      </c>
      <c r="H15" s="37">
        <v>346344.91100000002</v>
      </c>
      <c r="I15" s="37">
        <v>4007241.6179999998</v>
      </c>
      <c r="J15" s="37">
        <v>3706228.3369999998</v>
      </c>
      <c r="K15" s="37">
        <v>4456029.0209999997</v>
      </c>
      <c r="L15" s="154">
        <v>8</v>
      </c>
    </row>
    <row r="16" spans="1:12" x14ac:dyDescent="0.2">
      <c r="B16" s="152">
        <v>9</v>
      </c>
      <c r="C16" s="47" t="s">
        <v>63</v>
      </c>
      <c r="D16" s="37">
        <v>8517385.3939999994</v>
      </c>
      <c r="E16" s="37">
        <v>5640315.8339999998</v>
      </c>
      <c r="F16" s="37">
        <v>2771844.22</v>
      </c>
      <c r="G16" s="37">
        <v>6210.8990000000003</v>
      </c>
      <c r="H16" s="37" t="s">
        <v>9</v>
      </c>
      <c r="I16" s="37">
        <v>6210.8990000000003</v>
      </c>
      <c r="J16" s="37">
        <v>99014.441000000006</v>
      </c>
      <c r="K16" s="37">
        <v>326765.35499999998</v>
      </c>
      <c r="L16" s="154">
        <v>9</v>
      </c>
    </row>
    <row r="17" spans="1:12" x14ac:dyDescent="0.2">
      <c r="C17" s="43" t="s">
        <v>10</v>
      </c>
      <c r="E17" s="43"/>
      <c r="F17" s="43"/>
      <c r="G17" s="43"/>
    </row>
    <row r="18" spans="1:12" x14ac:dyDescent="0.2">
      <c r="C18" s="12" t="s">
        <v>51</v>
      </c>
    </row>
    <row r="19" spans="1:12" x14ac:dyDescent="0.2">
      <c r="C19" s="12"/>
    </row>
    <row r="29" spans="1:12" ht="23.4" customHeight="1" x14ac:dyDescent="0.25">
      <c r="A29" s="151" t="s">
        <v>147</v>
      </c>
      <c r="B29" s="148"/>
      <c r="C29" s="148"/>
      <c r="D29" s="148"/>
      <c r="E29" s="150"/>
      <c r="F29" s="187" t="s">
        <v>148</v>
      </c>
      <c r="G29" s="187"/>
      <c r="H29" s="187"/>
      <c r="I29" s="187"/>
      <c r="J29" s="187"/>
      <c r="K29" s="187"/>
      <c r="L29" s="187"/>
    </row>
    <row r="37" spans="8:8" x14ac:dyDescent="0.2">
      <c r="H37" s="149"/>
    </row>
  </sheetData>
  <mergeCells count="16">
    <mergeCell ref="B1:E1"/>
    <mergeCell ref="B2:G2"/>
    <mergeCell ref="B3:B6"/>
    <mergeCell ref="C3:C6"/>
    <mergeCell ref="D3:D5"/>
    <mergeCell ref="E3:E5"/>
    <mergeCell ref="F3:F5"/>
    <mergeCell ref="G3:I3"/>
    <mergeCell ref="L3:L6"/>
    <mergeCell ref="G4:G5"/>
    <mergeCell ref="H4:I4"/>
    <mergeCell ref="F29:L29"/>
    <mergeCell ref="D6:E6"/>
    <mergeCell ref="F6:K6"/>
    <mergeCell ref="J3:J5"/>
    <mergeCell ref="K3:K5"/>
  </mergeCells>
  <hyperlinks>
    <hyperlink ref="B1:D1" location="Inhaltsverzeichnis!A26" display="Inhaltsverzeichnis!A26"/>
    <hyperlink ref="B1:E1" location="Inhaltsverzeichnis!A18" display="Inhaltsverzeichnis!A18"/>
    <hyperlink ref="A29" location="Inhaltsverzeichnis!A11" display="3 Anteile der Vermögensarten beim nicht öffentlichen Bereich am Finanzvermögen im Land Berlin am 31.12.2015"/>
    <hyperlink ref="A29:E29" location="Inhaltsverzeichnis!A11" display="3 Anteile der Vermögensarten beim nicht öffentlichen Bereich am Finanzvermögen im Land Berlin am 31.12.2015"/>
    <hyperlink ref="F29:L29" location="Inhaltsverzeichnis!A14" display="Inhaltsverzeichnis!A14"/>
  </hyperlinks>
  <pageMargins left="0.59055118110236227" right="0.59055118110236227" top="0.78740157480314965" bottom="0.59055118110236227" header="0.31496062992125984" footer="0.23622047244094491"/>
  <pageSetup paperSize="9" firstPageNumber="8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LIII 6 - j / 15 –  Berlin  &amp;G</oddFooter>
  </headerFooter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8"/>
  <sheetViews>
    <sheetView workbookViewId="0">
      <pane ySplit="6" topLeftCell="A7" activePane="bottomLeft" state="frozen"/>
      <selection pane="bottomLeft" sqref="A1:F1"/>
    </sheetView>
  </sheetViews>
  <sheetFormatPr baseColWidth="10" defaultRowHeight="13.2" x14ac:dyDescent="0.25"/>
  <cols>
    <col min="1" max="1" width="36.33203125" customWidth="1"/>
    <col min="2" max="2" width="10.109375" bestFit="1" customWidth="1"/>
    <col min="3" max="3" width="11.88671875" customWidth="1"/>
    <col min="4" max="6" width="10.6640625" style="51" customWidth="1"/>
  </cols>
  <sheetData>
    <row r="1" spans="1:6" s="13" customFormat="1" ht="24" customHeight="1" x14ac:dyDescent="0.25">
      <c r="A1" s="190" t="s">
        <v>140</v>
      </c>
      <c r="B1" s="190"/>
      <c r="C1" s="190"/>
      <c r="D1" s="190"/>
      <c r="E1" s="190"/>
      <c r="F1" s="190"/>
    </row>
    <row r="2" spans="1:6" ht="12" customHeight="1" x14ac:dyDescent="0.25">
      <c r="B2" s="193"/>
      <c r="C2" s="193"/>
      <c r="D2" s="193"/>
      <c r="E2" s="193"/>
      <c r="F2" s="193"/>
    </row>
    <row r="3" spans="1:6" s="13" customFormat="1" ht="12" customHeight="1" x14ac:dyDescent="0.2">
      <c r="A3" s="167" t="s">
        <v>144</v>
      </c>
      <c r="B3" s="173" t="s">
        <v>6</v>
      </c>
      <c r="C3" s="172" t="s">
        <v>64</v>
      </c>
      <c r="D3" s="173" t="s">
        <v>42</v>
      </c>
      <c r="E3" s="173"/>
      <c r="F3" s="169"/>
    </row>
    <row r="4" spans="1:6" s="13" customFormat="1" ht="12" customHeight="1" x14ac:dyDescent="0.2">
      <c r="A4" s="194"/>
      <c r="B4" s="173"/>
      <c r="C4" s="172"/>
      <c r="D4" s="173" t="s">
        <v>49</v>
      </c>
      <c r="E4" s="173" t="s">
        <v>57</v>
      </c>
      <c r="F4" s="169"/>
    </row>
    <row r="5" spans="1:6" s="43" customFormat="1" ht="24" customHeight="1" x14ac:dyDescent="0.2">
      <c r="A5" s="194"/>
      <c r="B5" s="173"/>
      <c r="C5" s="172"/>
      <c r="D5" s="173"/>
      <c r="E5" s="15" t="s">
        <v>58</v>
      </c>
      <c r="F5" s="16" t="s">
        <v>59</v>
      </c>
    </row>
    <row r="6" spans="1:6" s="13" customFormat="1" ht="12" customHeight="1" x14ac:dyDescent="0.2">
      <c r="A6" s="168"/>
      <c r="B6" s="195" t="s">
        <v>0</v>
      </c>
      <c r="C6" s="195"/>
      <c r="D6" s="195"/>
      <c r="E6" s="195"/>
      <c r="F6" s="191"/>
    </row>
    <row r="7" spans="1:6" s="13" customFormat="1" ht="12" customHeight="1" x14ac:dyDescent="0.2">
      <c r="A7" s="18"/>
      <c r="B7" s="50"/>
      <c r="C7" s="50"/>
      <c r="D7" s="50"/>
      <c r="E7" s="50"/>
      <c r="F7" s="50"/>
    </row>
    <row r="8" spans="1:6" s="13" customFormat="1" ht="12" customHeight="1" x14ac:dyDescent="0.2">
      <c r="A8" s="46" t="s">
        <v>2</v>
      </c>
      <c r="B8" s="37">
        <v>1612472.2139999999</v>
      </c>
      <c r="C8" s="37">
        <v>339440.413</v>
      </c>
      <c r="D8" s="37">
        <v>1273031.801</v>
      </c>
      <c r="E8" s="37">
        <v>1069372.22</v>
      </c>
      <c r="F8" s="37">
        <v>203659.58100000001</v>
      </c>
    </row>
    <row r="9" spans="1:6" s="13" customFormat="1" ht="12" customHeight="1" x14ac:dyDescent="0.2">
      <c r="A9" s="47" t="s">
        <v>3</v>
      </c>
      <c r="B9" s="37">
        <v>422669.97399999999</v>
      </c>
      <c r="C9" s="37">
        <v>6738.3019999999997</v>
      </c>
      <c r="D9" s="37">
        <v>415931.67200000002</v>
      </c>
      <c r="E9" s="37">
        <v>212272.09099999999</v>
      </c>
      <c r="F9" s="37">
        <v>203659.58100000001</v>
      </c>
    </row>
    <row r="10" spans="1:6" s="13" customFormat="1" ht="12" customHeight="1" x14ac:dyDescent="0.2">
      <c r="A10" s="47" t="s">
        <v>60</v>
      </c>
      <c r="B10" s="37">
        <v>1189802.24</v>
      </c>
      <c r="C10" s="37">
        <v>332702.11099999998</v>
      </c>
      <c r="D10" s="37">
        <v>857100.12899999996</v>
      </c>
      <c r="E10" s="37">
        <v>857100.12899999996</v>
      </c>
      <c r="F10" s="37" t="s">
        <v>9</v>
      </c>
    </row>
    <row r="11" spans="1:6" ht="12" customHeight="1" x14ac:dyDescent="0.25">
      <c r="A11" s="46" t="s">
        <v>4</v>
      </c>
      <c r="B11" s="37">
        <v>30732.46</v>
      </c>
      <c r="C11" s="37" t="s">
        <v>9</v>
      </c>
      <c r="D11" s="37">
        <v>30732.46</v>
      </c>
      <c r="E11" s="37" t="s">
        <v>9</v>
      </c>
      <c r="F11" s="37">
        <v>30732.46</v>
      </c>
    </row>
    <row r="12" spans="1:6" ht="12" customHeight="1" x14ac:dyDescent="0.25">
      <c r="A12" s="47" t="s">
        <v>5</v>
      </c>
      <c r="B12" s="37">
        <v>220.98099999999999</v>
      </c>
      <c r="C12" s="37" t="s">
        <v>9</v>
      </c>
      <c r="D12" s="37">
        <v>220.98099999999999</v>
      </c>
      <c r="E12" s="37" t="s">
        <v>9</v>
      </c>
      <c r="F12" s="37">
        <v>220.98099999999999</v>
      </c>
    </row>
    <row r="13" spans="1:6" ht="12" customHeight="1" x14ac:dyDescent="0.25">
      <c r="A13" s="47" t="s">
        <v>61</v>
      </c>
      <c r="B13" s="37">
        <v>30511.478999999999</v>
      </c>
      <c r="C13" s="37" t="s">
        <v>9</v>
      </c>
      <c r="D13" s="37">
        <v>30511.478999999999</v>
      </c>
      <c r="E13" s="37" t="s">
        <v>9</v>
      </c>
      <c r="F13" s="37">
        <v>30511.478999999999</v>
      </c>
    </row>
    <row r="14" spans="1:6" s="41" customFormat="1" ht="12" customHeight="1" x14ac:dyDescent="0.25">
      <c r="A14" s="48" t="s">
        <v>6</v>
      </c>
      <c r="B14" s="39">
        <v>1643204.6740000001</v>
      </c>
      <c r="C14" s="39">
        <v>339440.413</v>
      </c>
      <c r="D14" s="39">
        <v>1303764.2609999999</v>
      </c>
      <c r="E14" s="39">
        <v>1069372.22</v>
      </c>
      <c r="F14" s="39">
        <v>234392.041</v>
      </c>
    </row>
    <row r="15" spans="1:6" x14ac:dyDescent="0.25">
      <c r="A15" s="47" t="s">
        <v>7</v>
      </c>
      <c r="B15" s="37">
        <v>422890.95500000002</v>
      </c>
      <c r="C15" s="37">
        <v>6738.3019999999997</v>
      </c>
      <c r="D15" s="37">
        <v>416152.65299999999</v>
      </c>
      <c r="E15" s="37">
        <v>212272.09099999999</v>
      </c>
      <c r="F15" s="37">
        <v>203880.56200000001</v>
      </c>
    </row>
    <row r="16" spans="1:6" x14ac:dyDescent="0.25">
      <c r="A16" s="47" t="s">
        <v>63</v>
      </c>
      <c r="B16" s="37">
        <v>1220313.719</v>
      </c>
      <c r="C16" s="37">
        <v>332702.11099999998</v>
      </c>
      <c r="D16" s="37">
        <v>887611.60800000001</v>
      </c>
      <c r="E16" s="37">
        <v>857100.12899999996</v>
      </c>
      <c r="F16" s="37">
        <v>30511.478999999999</v>
      </c>
    </row>
    <row r="24" spans="1:6" x14ac:dyDescent="0.25">
      <c r="A24" s="190" t="s">
        <v>146</v>
      </c>
      <c r="B24" s="190"/>
      <c r="C24" s="190"/>
      <c r="D24" s="190"/>
      <c r="E24" s="190"/>
      <c r="F24" s="190"/>
    </row>
    <row r="25" spans="1:6" x14ac:dyDescent="0.25">
      <c r="F25"/>
    </row>
    <row r="26" spans="1:6" ht="30.6" x14ac:dyDescent="0.25">
      <c r="A26" s="167" t="s">
        <v>145</v>
      </c>
      <c r="B26" s="15" t="s">
        <v>65</v>
      </c>
      <c r="C26" s="15" t="s">
        <v>66</v>
      </c>
      <c r="D26" s="175" t="s">
        <v>141</v>
      </c>
      <c r="E26" s="170"/>
      <c r="F26"/>
    </row>
    <row r="27" spans="1:6" x14ac:dyDescent="0.25">
      <c r="A27" s="168"/>
      <c r="B27" s="191" t="s">
        <v>0</v>
      </c>
      <c r="C27" s="192"/>
      <c r="D27" s="192"/>
      <c r="E27" s="17" t="s">
        <v>68</v>
      </c>
      <c r="F27"/>
    </row>
    <row r="28" spans="1:6" x14ac:dyDescent="0.25">
      <c r="A28" s="18"/>
      <c r="B28" s="50"/>
      <c r="C28" s="50"/>
      <c r="D28" s="50"/>
      <c r="E28" s="50"/>
      <c r="F28"/>
    </row>
    <row r="29" spans="1:6" x14ac:dyDescent="0.25">
      <c r="A29" s="46" t="s">
        <v>2</v>
      </c>
      <c r="B29" s="37">
        <v>14861526.392999999</v>
      </c>
      <c r="C29" s="37">
        <v>15584445.950999999</v>
      </c>
      <c r="D29" s="37">
        <v>722919.55800000019</v>
      </c>
      <c r="E29" s="53">
        <v>4.8639999999999999</v>
      </c>
      <c r="F29"/>
    </row>
    <row r="30" spans="1:6" x14ac:dyDescent="0.25">
      <c r="A30" s="47" t="s">
        <v>3</v>
      </c>
      <c r="B30" s="37">
        <v>13299807.103</v>
      </c>
      <c r="C30" s="37">
        <v>13249179.221000001</v>
      </c>
      <c r="D30" s="37">
        <v>-50627.881999999998</v>
      </c>
      <c r="E30" s="53">
        <v>-0.38100000000000001</v>
      </c>
      <c r="F30"/>
    </row>
    <row r="31" spans="1:6" x14ac:dyDescent="0.25">
      <c r="A31" s="47" t="s">
        <v>60</v>
      </c>
      <c r="B31" s="37">
        <v>1561719.29</v>
      </c>
      <c r="C31" s="37">
        <v>2335266.73</v>
      </c>
      <c r="D31" s="37">
        <v>773547.44</v>
      </c>
      <c r="E31" s="53">
        <v>49.531999999999996</v>
      </c>
      <c r="F31"/>
    </row>
    <row r="32" spans="1:6" x14ac:dyDescent="0.25">
      <c r="A32" s="46" t="s">
        <v>4</v>
      </c>
      <c r="B32" s="37">
        <v>8606686.1730000004</v>
      </c>
      <c r="C32" s="37">
        <v>7749314.5259999996</v>
      </c>
      <c r="D32" s="37">
        <v>-857371.647</v>
      </c>
      <c r="E32" s="53">
        <v>-9.9619999999999997</v>
      </c>
      <c r="F32"/>
    </row>
    <row r="33" spans="1:6" x14ac:dyDescent="0.25">
      <c r="A33" s="47" t="s">
        <v>5</v>
      </c>
      <c r="B33" s="37">
        <v>18023.631000000001</v>
      </c>
      <c r="C33" s="37">
        <v>20116.788</v>
      </c>
      <c r="D33" s="37">
        <v>2093.1569999999992</v>
      </c>
      <c r="E33" s="53">
        <v>11.613</v>
      </c>
      <c r="F33"/>
    </row>
    <row r="34" spans="1:6" x14ac:dyDescent="0.25">
      <c r="A34" s="47" t="s">
        <v>61</v>
      </c>
      <c r="B34" s="37">
        <v>8588662.5419999994</v>
      </c>
      <c r="C34" s="37">
        <v>7729197.7379999999</v>
      </c>
      <c r="D34" s="37">
        <v>-859464.80399999954</v>
      </c>
      <c r="E34" s="53">
        <v>-10.007</v>
      </c>
      <c r="F34"/>
    </row>
    <row r="35" spans="1:6" x14ac:dyDescent="0.25">
      <c r="A35" s="48" t="s">
        <v>6</v>
      </c>
      <c r="B35" s="39">
        <v>23468212.566</v>
      </c>
      <c r="C35" s="39">
        <v>23333760.477000002</v>
      </c>
      <c r="D35" s="39">
        <v>-134452.08900000001</v>
      </c>
      <c r="E35" s="54">
        <v>-0.57299999999999995</v>
      </c>
      <c r="F35"/>
    </row>
    <row r="36" spans="1:6" x14ac:dyDescent="0.25">
      <c r="A36" s="47" t="s">
        <v>7</v>
      </c>
      <c r="B36" s="37">
        <v>13317830.733999999</v>
      </c>
      <c r="C36" s="37">
        <v>13269296.009</v>
      </c>
      <c r="D36" s="37">
        <v>-48534.724999999999</v>
      </c>
      <c r="E36" s="53">
        <v>-0.36399999999999999</v>
      </c>
      <c r="F36"/>
    </row>
    <row r="37" spans="1:6" x14ac:dyDescent="0.25">
      <c r="A37" s="47" t="s">
        <v>63</v>
      </c>
      <c r="B37" s="37">
        <v>10150381.832</v>
      </c>
      <c r="C37" s="37">
        <v>10064464.468</v>
      </c>
      <c r="D37" s="37">
        <v>-85917.364000000001</v>
      </c>
      <c r="E37" s="53">
        <v>-0.84599999999999997</v>
      </c>
      <c r="F37"/>
    </row>
    <row r="38" spans="1:6" x14ac:dyDescent="0.25">
      <c r="F38"/>
    </row>
  </sheetData>
  <mergeCells count="13">
    <mergeCell ref="A24:F24"/>
    <mergeCell ref="A26:A27"/>
    <mergeCell ref="D26:E26"/>
    <mergeCell ref="B27:D27"/>
    <mergeCell ref="A1:F1"/>
    <mergeCell ref="B2:F2"/>
    <mergeCell ref="A3:A6"/>
    <mergeCell ref="B3:B5"/>
    <mergeCell ref="C3:C5"/>
    <mergeCell ref="D3:F3"/>
    <mergeCell ref="D4:D5"/>
    <mergeCell ref="E4:F4"/>
    <mergeCell ref="B6:F6"/>
  </mergeCells>
  <hyperlinks>
    <hyperlink ref="A1:F1" location="Inhaltsverzeichnis!A21" display="Inhaltsverzeichnis!A21"/>
    <hyperlink ref="A24:F24" location="Inhaltsverzeichnis!A24" display="5  Finanzvermögen nach Körperschaftsgruppen und Größenklassen  - Vorjahresvergleich"/>
  </hyperlinks>
  <pageMargins left="0.59055118110236227" right="0.59055118110236227" top="0.78740157480314965" bottom="0.59055118110236227" header="0.31496062992125984" footer="0.23622047244094491"/>
  <pageSetup paperSize="9" firstPageNumber="10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LIII 6 - j / 15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4"/>
  <sheetViews>
    <sheetView zoomScaleNormal="100" workbookViewId="0">
      <pane ySplit="4" topLeftCell="A5" activePane="bottomLeft" state="frozen"/>
      <selection pane="bottomLeft" activeCell="A5" sqref="A5"/>
    </sheetView>
  </sheetViews>
  <sheetFormatPr baseColWidth="10" defaultRowHeight="10.199999999999999" x14ac:dyDescent="0.2"/>
  <cols>
    <col min="1" max="1" width="36" style="1" customWidth="1"/>
    <col min="2" max="2" width="11.33203125" style="1" customWidth="1"/>
    <col min="3" max="4" width="11" style="1" customWidth="1"/>
    <col min="5" max="5" width="10.6640625" style="1" customWidth="1"/>
    <col min="6" max="16384" width="11.5546875" style="1"/>
  </cols>
  <sheetData>
    <row r="1" spans="1:5" ht="12" x14ac:dyDescent="0.25">
      <c r="A1" s="165" t="s">
        <v>142</v>
      </c>
      <c r="B1" s="165"/>
      <c r="C1" s="165"/>
      <c r="D1" s="165"/>
      <c r="E1" s="165"/>
    </row>
    <row r="2" spans="1:5" s="2" customFormat="1" ht="12" customHeight="1" x14ac:dyDescent="0.2">
      <c r="A2" s="166"/>
      <c r="B2" s="166"/>
      <c r="C2" s="166"/>
      <c r="D2" s="166"/>
      <c r="E2" s="166"/>
    </row>
    <row r="3" spans="1:5" ht="36" customHeight="1" x14ac:dyDescent="0.2">
      <c r="A3" s="167" t="s">
        <v>14</v>
      </c>
      <c r="B3" s="15" t="s">
        <v>65</v>
      </c>
      <c r="C3" s="15" t="s">
        <v>66</v>
      </c>
      <c r="D3" s="175" t="s">
        <v>67</v>
      </c>
      <c r="E3" s="176"/>
    </row>
    <row r="4" spans="1:5" ht="12" customHeight="1" x14ac:dyDescent="0.2">
      <c r="A4" s="168"/>
      <c r="B4" s="173" t="s">
        <v>0</v>
      </c>
      <c r="C4" s="173"/>
      <c r="D4" s="173"/>
      <c r="E4" s="52" t="s">
        <v>68</v>
      </c>
    </row>
    <row r="5" spans="1:5" ht="12" customHeight="1" x14ac:dyDescent="0.2">
      <c r="A5" s="6"/>
      <c r="B5" s="8"/>
      <c r="C5" s="8"/>
      <c r="D5" s="8"/>
      <c r="E5" s="8"/>
    </row>
    <row r="6" spans="1:5" ht="12" customHeight="1" x14ac:dyDescent="0.2">
      <c r="A6" s="35"/>
      <c r="B6" s="196" t="s">
        <v>50</v>
      </c>
      <c r="C6" s="196"/>
      <c r="D6" s="196"/>
      <c r="E6" s="196"/>
    </row>
    <row r="7" spans="1:5" ht="12" customHeight="1" x14ac:dyDescent="0.2">
      <c r="A7" s="1" t="s">
        <v>20</v>
      </c>
      <c r="B7" s="37">
        <v>7114764.1449999996</v>
      </c>
      <c r="C7" s="37">
        <v>5970738.7970000003</v>
      </c>
      <c r="D7" s="37">
        <v>-1144025.3479999993</v>
      </c>
      <c r="E7" s="53">
        <v>-16.079999999999998</v>
      </c>
    </row>
    <row r="8" spans="1:5" ht="12" customHeight="1" x14ac:dyDescent="0.2">
      <c r="A8" s="30" t="s">
        <v>21</v>
      </c>
      <c r="B8" s="37">
        <v>8038.0020000000004</v>
      </c>
      <c r="C8" s="37">
        <v>9421.0020000000004</v>
      </c>
      <c r="D8" s="37">
        <v>1383</v>
      </c>
      <c r="E8" s="53">
        <v>17.206</v>
      </c>
    </row>
    <row r="9" spans="1:5" ht="12" customHeight="1" x14ac:dyDescent="0.2">
      <c r="A9" s="30" t="s">
        <v>22</v>
      </c>
      <c r="B9" s="37">
        <v>3813042.4819999998</v>
      </c>
      <c r="C9" s="37">
        <v>2810584.8319999999</v>
      </c>
      <c r="D9" s="37">
        <v>-1002457.6499999999</v>
      </c>
      <c r="E9" s="53">
        <v>-26.29</v>
      </c>
    </row>
    <row r="10" spans="1:5" ht="12" customHeight="1" x14ac:dyDescent="0.2">
      <c r="A10" s="30" t="s">
        <v>23</v>
      </c>
      <c r="B10" s="37">
        <v>3293683.6609999998</v>
      </c>
      <c r="C10" s="37">
        <v>3150732.963</v>
      </c>
      <c r="D10" s="37">
        <v>-142950.69799999986</v>
      </c>
      <c r="E10" s="53">
        <v>-4.34</v>
      </c>
    </row>
    <row r="11" spans="1:5" ht="12" customHeight="1" x14ac:dyDescent="0.2">
      <c r="A11" s="1" t="s">
        <v>24</v>
      </c>
      <c r="B11" s="37">
        <v>2504472.1609999998</v>
      </c>
      <c r="C11" s="37">
        <v>2771982.4240000001</v>
      </c>
      <c r="D11" s="37">
        <v>267510.26300000027</v>
      </c>
      <c r="E11" s="53">
        <v>10.680999999999999</v>
      </c>
    </row>
    <row r="12" spans="1:5" ht="12" customHeight="1" x14ac:dyDescent="0.2">
      <c r="A12" s="30" t="s">
        <v>25</v>
      </c>
      <c r="B12" s="37">
        <v>4365.5619999999999</v>
      </c>
      <c r="C12" s="37">
        <v>43240.999000000003</v>
      </c>
      <c r="D12" s="37">
        <v>38875.437000000005</v>
      </c>
      <c r="E12" s="53">
        <v>890.50199999999995</v>
      </c>
    </row>
    <row r="13" spans="1:5" ht="12" customHeight="1" x14ac:dyDescent="0.2">
      <c r="A13" s="29" t="s">
        <v>26</v>
      </c>
      <c r="B13" s="37">
        <v>4365.5619999999999</v>
      </c>
      <c r="C13" s="37">
        <v>43240.999000000003</v>
      </c>
      <c r="D13" s="37">
        <v>38875.437000000005</v>
      </c>
      <c r="E13" s="53">
        <v>890.50199999999995</v>
      </c>
    </row>
    <row r="14" spans="1:5" ht="12" customHeight="1" x14ac:dyDescent="0.2">
      <c r="A14" s="29" t="s">
        <v>27</v>
      </c>
      <c r="B14" s="37" t="s">
        <v>9</v>
      </c>
      <c r="C14" s="37" t="s">
        <v>9</v>
      </c>
      <c r="D14" s="37" t="s">
        <v>9</v>
      </c>
      <c r="E14" s="53" t="s">
        <v>9</v>
      </c>
    </row>
    <row r="15" spans="1:5" ht="12" customHeight="1" x14ac:dyDescent="0.2">
      <c r="A15" s="29" t="s">
        <v>28</v>
      </c>
      <c r="B15" s="37" t="s">
        <v>9</v>
      </c>
      <c r="C15" s="37" t="s">
        <v>9</v>
      </c>
      <c r="D15" s="37" t="s">
        <v>9</v>
      </c>
      <c r="E15" s="53" t="s">
        <v>9</v>
      </c>
    </row>
    <row r="16" spans="1:5" ht="20.399999999999999" x14ac:dyDescent="0.2">
      <c r="A16" s="38" t="s">
        <v>29</v>
      </c>
      <c r="B16" s="37">
        <v>2500106.5989999999</v>
      </c>
      <c r="C16" s="37">
        <v>2728741.4249999998</v>
      </c>
      <c r="D16" s="37">
        <v>228634.82599999988</v>
      </c>
      <c r="E16" s="53">
        <v>9.1449999999999996</v>
      </c>
    </row>
    <row r="17" spans="1:5" ht="12" customHeight="1" x14ac:dyDescent="0.2">
      <c r="A17" s="29" t="s">
        <v>26</v>
      </c>
      <c r="B17" s="37">
        <v>168064.73300000001</v>
      </c>
      <c r="C17" s="37">
        <v>36892.413</v>
      </c>
      <c r="D17" s="37">
        <v>-131172.32</v>
      </c>
      <c r="E17" s="53">
        <v>-78.049000000000007</v>
      </c>
    </row>
    <row r="18" spans="1:5" ht="12" customHeight="1" x14ac:dyDescent="0.2">
      <c r="A18" s="29" t="s">
        <v>27</v>
      </c>
      <c r="B18" s="37">
        <v>2081869.798</v>
      </c>
      <c r="C18" s="37">
        <v>2360568.9939999999</v>
      </c>
      <c r="D18" s="37">
        <v>278699.196</v>
      </c>
      <c r="E18" s="53">
        <v>13.387</v>
      </c>
    </row>
    <row r="19" spans="1:5" ht="12" customHeight="1" x14ac:dyDescent="0.2">
      <c r="A19" s="29" t="s">
        <v>28</v>
      </c>
      <c r="B19" s="37">
        <v>250172.068</v>
      </c>
      <c r="C19" s="37">
        <v>331280.01799999998</v>
      </c>
      <c r="D19" s="37">
        <v>81107.949999999983</v>
      </c>
      <c r="E19" s="53">
        <v>32.420999999999999</v>
      </c>
    </row>
    <row r="20" spans="1:5" ht="12" customHeight="1" x14ac:dyDescent="0.2">
      <c r="A20" s="1" t="s">
        <v>30</v>
      </c>
      <c r="B20" s="37">
        <v>4932525.9110000003</v>
      </c>
      <c r="C20" s="37">
        <v>4359797.4280000003</v>
      </c>
      <c r="D20" s="37">
        <v>-572728.48300000001</v>
      </c>
      <c r="E20" s="53">
        <v>-11.611000000000001</v>
      </c>
    </row>
    <row r="21" spans="1:5" ht="12" customHeight="1" x14ac:dyDescent="0.2">
      <c r="A21" s="30" t="s">
        <v>31</v>
      </c>
      <c r="B21" s="37">
        <v>350103.93</v>
      </c>
      <c r="C21" s="37">
        <v>346344.91100000002</v>
      </c>
      <c r="D21" s="37">
        <v>-3759.0189999999998</v>
      </c>
      <c r="E21" s="53">
        <v>-1.0740000000000001</v>
      </c>
    </row>
    <row r="22" spans="1:5" ht="12" customHeight="1" x14ac:dyDescent="0.2">
      <c r="A22" s="29" t="s">
        <v>32</v>
      </c>
      <c r="B22" s="37">
        <v>142000</v>
      </c>
      <c r="C22" s="37">
        <v>142000</v>
      </c>
      <c r="D22" s="37" t="s">
        <v>9</v>
      </c>
      <c r="E22" s="53" t="s">
        <v>9</v>
      </c>
    </row>
    <row r="23" spans="1:5" ht="12" customHeight="1" x14ac:dyDescent="0.2">
      <c r="A23" s="29" t="s">
        <v>33</v>
      </c>
      <c r="B23" s="37">
        <v>208103.93</v>
      </c>
      <c r="C23" s="37">
        <v>204344.91099999999</v>
      </c>
      <c r="D23" s="37">
        <v>-3759.0190000000002</v>
      </c>
      <c r="E23" s="53">
        <v>-1.806</v>
      </c>
    </row>
    <row r="24" spans="1:5" ht="12" customHeight="1" x14ac:dyDescent="0.2">
      <c r="A24" s="29" t="s">
        <v>34</v>
      </c>
      <c r="B24" s="37" t="s">
        <v>9</v>
      </c>
      <c r="C24" s="37" t="s">
        <v>9</v>
      </c>
      <c r="D24" s="37" t="s">
        <v>9</v>
      </c>
      <c r="E24" s="53" t="s">
        <v>9</v>
      </c>
    </row>
    <row r="25" spans="1:5" ht="20.399999999999999" x14ac:dyDescent="0.2">
      <c r="A25" s="38" t="s">
        <v>35</v>
      </c>
      <c r="B25" s="37">
        <v>4582421.9809999997</v>
      </c>
      <c r="C25" s="37">
        <v>4013452.517</v>
      </c>
      <c r="D25" s="37">
        <v>-568969.46399999969</v>
      </c>
      <c r="E25" s="53">
        <v>-12.416</v>
      </c>
    </row>
    <row r="26" spans="1:5" ht="12" customHeight="1" x14ac:dyDescent="0.2">
      <c r="A26" s="29" t="s">
        <v>32</v>
      </c>
      <c r="B26" s="37">
        <v>4292141.8269999996</v>
      </c>
      <c r="C26" s="37">
        <v>3932498.7740000002</v>
      </c>
      <c r="D26" s="37">
        <v>-359643.05300000001</v>
      </c>
      <c r="E26" s="53">
        <v>-8.3789999999999996</v>
      </c>
    </row>
    <row r="27" spans="1:5" ht="12" customHeight="1" x14ac:dyDescent="0.2">
      <c r="A27" s="29" t="s">
        <v>33</v>
      </c>
      <c r="B27" s="37">
        <v>290280.15399999998</v>
      </c>
      <c r="C27" s="37">
        <v>80953.743000000002</v>
      </c>
      <c r="D27" s="37">
        <v>-209326.41099999996</v>
      </c>
      <c r="E27" s="53">
        <v>-72.111999999999995</v>
      </c>
    </row>
    <row r="28" spans="1:5" ht="12" customHeight="1" x14ac:dyDescent="0.2">
      <c r="A28" s="29" t="s">
        <v>34</v>
      </c>
      <c r="B28" s="37" t="s">
        <v>9</v>
      </c>
      <c r="C28" s="37" t="s">
        <v>9</v>
      </c>
      <c r="D28" s="37" t="s">
        <v>9</v>
      </c>
      <c r="E28" s="53" t="s">
        <v>9</v>
      </c>
    </row>
    <row r="29" spans="1:5" ht="12" customHeight="1" x14ac:dyDescent="0.2">
      <c r="A29" s="1" t="s">
        <v>36</v>
      </c>
      <c r="B29" s="37">
        <v>3652639.9249999998</v>
      </c>
      <c r="C29" s="37">
        <v>3805242.7779999999</v>
      </c>
      <c r="D29" s="37">
        <v>152602.85300000012</v>
      </c>
      <c r="E29" s="53">
        <v>4.1779999999999999</v>
      </c>
    </row>
    <row r="30" spans="1:5" ht="20.399999999999999" x14ac:dyDescent="0.2">
      <c r="A30" s="38" t="s">
        <v>37</v>
      </c>
      <c r="B30" s="37">
        <v>135112.92199999999</v>
      </c>
      <c r="C30" s="37">
        <v>127833.25</v>
      </c>
      <c r="D30" s="37">
        <v>-7279.6719999999996</v>
      </c>
      <c r="E30" s="53">
        <v>-5.3879999999999999</v>
      </c>
    </row>
    <row r="31" spans="1:5" ht="12" customHeight="1" x14ac:dyDescent="0.2">
      <c r="A31" s="30" t="s">
        <v>38</v>
      </c>
      <c r="B31" s="37">
        <v>3186286.0249999999</v>
      </c>
      <c r="C31" s="37">
        <v>3132488.1949999998</v>
      </c>
      <c r="D31" s="37">
        <v>-53797.830000000075</v>
      </c>
      <c r="E31" s="53">
        <v>-1.6879999999999999</v>
      </c>
    </row>
    <row r="32" spans="1:5" ht="12" customHeight="1" x14ac:dyDescent="0.2">
      <c r="A32" s="30" t="s">
        <v>39</v>
      </c>
      <c r="B32" s="37">
        <v>161912.66399999999</v>
      </c>
      <c r="C32" s="37">
        <v>368722.89399999997</v>
      </c>
      <c r="D32" s="37">
        <v>206810.22999999998</v>
      </c>
      <c r="E32" s="53">
        <v>127.729</v>
      </c>
    </row>
    <row r="33" spans="1:7" ht="12" customHeight="1" x14ac:dyDescent="0.2">
      <c r="A33" s="30" t="s">
        <v>40</v>
      </c>
      <c r="B33" s="37">
        <v>169328.31400000001</v>
      </c>
      <c r="C33" s="37">
        <v>176198.43900000001</v>
      </c>
      <c r="D33" s="37">
        <v>6870.125</v>
      </c>
      <c r="E33" s="53">
        <v>4.0570000000000004</v>
      </c>
    </row>
    <row r="34" spans="1:7" s="2" customFormat="1" ht="12" customHeight="1" x14ac:dyDescent="0.2">
      <c r="A34" s="2" t="s">
        <v>6</v>
      </c>
      <c r="B34" s="39">
        <v>18204402.142000001</v>
      </c>
      <c r="C34" s="39">
        <v>16907761.427000001</v>
      </c>
      <c r="D34" s="39">
        <v>-1296640.7149999999</v>
      </c>
      <c r="E34" s="54">
        <v>-7.1230000000000002</v>
      </c>
      <c r="G34" s="55"/>
    </row>
    <row r="35" spans="1:7" ht="12" customHeight="1" x14ac:dyDescent="0.2">
      <c r="A35" s="2"/>
      <c r="B35" s="37"/>
      <c r="C35" s="37"/>
      <c r="D35" s="37"/>
      <c r="E35" s="53"/>
    </row>
    <row r="36" spans="1:7" ht="12" customHeight="1" x14ac:dyDescent="0.2">
      <c r="A36" s="34"/>
      <c r="B36" s="196" t="s">
        <v>8</v>
      </c>
      <c r="C36" s="196"/>
      <c r="D36" s="196"/>
      <c r="E36" s="196"/>
    </row>
    <row r="37" spans="1:7" ht="12" customHeight="1" x14ac:dyDescent="0.2">
      <c r="A37" s="1" t="s">
        <v>41</v>
      </c>
      <c r="B37" s="37">
        <v>317422.261</v>
      </c>
      <c r="C37" s="37">
        <v>339440.413</v>
      </c>
      <c r="D37" s="37">
        <v>22018.152000000002</v>
      </c>
      <c r="E37" s="53">
        <v>6.9370000000000003</v>
      </c>
    </row>
    <row r="38" spans="1:7" s="2" customFormat="1" ht="12" customHeight="1" x14ac:dyDescent="0.2">
      <c r="A38" s="30" t="s">
        <v>25</v>
      </c>
      <c r="B38" s="37">
        <v>2444.3809999999999</v>
      </c>
      <c r="C38" s="37">
        <v>2293.1869999999999</v>
      </c>
      <c r="D38" s="37">
        <v>-151.19399999999996</v>
      </c>
      <c r="E38" s="53">
        <v>-6.1849999999999996</v>
      </c>
    </row>
    <row r="39" spans="1:7" ht="20.399999999999999" x14ac:dyDescent="0.2">
      <c r="A39" s="38" t="s">
        <v>29</v>
      </c>
      <c r="B39" s="37">
        <v>314977.88</v>
      </c>
      <c r="C39" s="37">
        <v>337147.22600000002</v>
      </c>
      <c r="D39" s="37">
        <v>22169.34600000002</v>
      </c>
      <c r="E39" s="53">
        <v>7.0380000000000003</v>
      </c>
    </row>
    <row r="40" spans="1:7" x14ac:dyDescent="0.2">
      <c r="A40" s="1" t="s">
        <v>42</v>
      </c>
      <c r="B40" s="37">
        <v>239063.59</v>
      </c>
      <c r="C40" s="37">
        <v>1303764.2609999999</v>
      </c>
      <c r="D40" s="37">
        <v>1064700.6709999999</v>
      </c>
      <c r="E40" s="53">
        <v>445.363</v>
      </c>
    </row>
    <row r="41" spans="1:7" x14ac:dyDescent="0.2">
      <c r="A41" s="30" t="s">
        <v>31</v>
      </c>
      <c r="B41" s="37">
        <v>89501.285000000003</v>
      </c>
      <c r="C41" s="37">
        <v>1069372.22</v>
      </c>
      <c r="D41" s="37">
        <v>979870.93499999994</v>
      </c>
      <c r="E41" s="53">
        <v>1094.8119999999999</v>
      </c>
    </row>
    <row r="42" spans="1:7" ht="20.399999999999999" x14ac:dyDescent="0.2">
      <c r="A42" s="38" t="s">
        <v>35</v>
      </c>
      <c r="B42" s="37">
        <v>149562.30499999999</v>
      </c>
      <c r="C42" s="37">
        <v>234392.041</v>
      </c>
      <c r="D42" s="37">
        <v>84829.736000000004</v>
      </c>
      <c r="E42" s="53">
        <v>56.719000000000001</v>
      </c>
    </row>
    <row r="43" spans="1:7" s="2" customFormat="1" x14ac:dyDescent="0.2">
      <c r="A43" s="2" t="s">
        <v>6</v>
      </c>
      <c r="B43" s="39">
        <v>556485.85100000002</v>
      </c>
      <c r="C43" s="39">
        <v>1643204.6740000001</v>
      </c>
      <c r="D43" s="39">
        <v>1086718.8230000001</v>
      </c>
      <c r="E43" s="54">
        <v>195.28200000000001</v>
      </c>
    </row>
    <row r="44" spans="1:7" x14ac:dyDescent="0.2">
      <c r="A44" s="2"/>
    </row>
    <row r="45" spans="1:7" x14ac:dyDescent="0.2">
      <c r="B45" s="197" t="s">
        <v>43</v>
      </c>
      <c r="C45" s="197"/>
      <c r="D45" s="197"/>
      <c r="E45" s="197"/>
    </row>
    <row r="46" spans="1:7" x14ac:dyDescent="0.2">
      <c r="A46" s="1" t="s">
        <v>44</v>
      </c>
      <c r="B46" s="37">
        <v>157595.163</v>
      </c>
      <c r="C46" s="37">
        <v>186331.394</v>
      </c>
      <c r="D46" s="37">
        <v>28736.231</v>
      </c>
      <c r="E46" s="53">
        <v>18.234000000000002</v>
      </c>
    </row>
    <row r="47" spans="1:7" x14ac:dyDescent="0.2">
      <c r="A47" s="1" t="s">
        <v>45</v>
      </c>
      <c r="B47" s="37">
        <v>330543.41700000002</v>
      </c>
      <c r="C47" s="37">
        <v>304927.69300000003</v>
      </c>
      <c r="D47" s="37">
        <v>-25615.723999999987</v>
      </c>
      <c r="E47" s="53">
        <v>-7.75</v>
      </c>
    </row>
    <row r="48" spans="1:7" x14ac:dyDescent="0.2">
      <c r="A48" s="1" t="s">
        <v>46</v>
      </c>
      <c r="B48" s="37">
        <v>4155015.6669999999</v>
      </c>
      <c r="C48" s="37">
        <v>4203979.2240000004</v>
      </c>
      <c r="D48" s="37">
        <v>48963.557000000001</v>
      </c>
      <c r="E48" s="53">
        <v>1.1779999999999999</v>
      </c>
    </row>
    <row r="49" spans="1:5" x14ac:dyDescent="0.2">
      <c r="A49" s="1" t="s">
        <v>47</v>
      </c>
      <c r="B49" s="37">
        <v>64184.326000000001</v>
      </c>
      <c r="C49" s="37">
        <v>87556.065000000002</v>
      </c>
      <c r="D49" s="37">
        <v>23371.739000000001</v>
      </c>
      <c r="E49" s="53">
        <v>36.412999999999997</v>
      </c>
    </row>
    <row r="50" spans="1:5" s="2" customFormat="1" x14ac:dyDescent="0.2">
      <c r="A50" s="2" t="s">
        <v>6</v>
      </c>
      <c r="B50" s="39">
        <v>4707338.5729999999</v>
      </c>
      <c r="C50" s="39">
        <v>4782794.3760000002</v>
      </c>
      <c r="D50" s="39">
        <v>75455.803</v>
      </c>
      <c r="E50" s="54">
        <v>1.603</v>
      </c>
    </row>
    <row r="51" spans="1:5" x14ac:dyDescent="0.2">
      <c r="A51" s="2"/>
      <c r="B51" s="37"/>
      <c r="C51" s="37"/>
      <c r="D51" s="37"/>
      <c r="E51" s="53"/>
    </row>
    <row r="52" spans="1:5" x14ac:dyDescent="0.2">
      <c r="A52" s="1" t="s">
        <v>48</v>
      </c>
      <c r="B52" s="37">
        <v>-14</v>
      </c>
      <c r="C52" s="37" t="s">
        <v>9</v>
      </c>
      <c r="D52" s="37">
        <v>14</v>
      </c>
      <c r="E52" s="53">
        <v>-100</v>
      </c>
    </row>
    <row r="53" spans="1:5" x14ac:dyDescent="0.2">
      <c r="A53" s="11" t="s">
        <v>10</v>
      </c>
    </row>
    <row r="54" spans="1:5" x14ac:dyDescent="0.2">
      <c r="A54" s="12" t="s">
        <v>51</v>
      </c>
    </row>
  </sheetData>
  <mergeCells count="8">
    <mergeCell ref="B36:E36"/>
    <mergeCell ref="B45:E45"/>
    <mergeCell ref="A1:E1"/>
    <mergeCell ref="A2:E2"/>
    <mergeCell ref="A3:A4"/>
    <mergeCell ref="D3:E3"/>
    <mergeCell ref="B4:D4"/>
    <mergeCell ref="B6:E6"/>
  </mergeCells>
  <hyperlinks>
    <hyperlink ref="A1:E1" location="Inhaltsverzeichnis!A26" display="6  Finanzvermögen nach Bereichen und Arten  - Vorjahresvergleich"/>
  </hyperlinks>
  <pageMargins left="0.59055118110236227" right="0.59055118110236227" top="0.78740157480314965" bottom="0.59055118110236227" header="0.31496062992125984" footer="0.23622047244094491"/>
  <pageSetup paperSize="9" firstPageNumber="11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LIII 6 - j / 15 –  Berlin  &amp;G</oddFooter>
  </headerFooter>
  <colBreaks count="1" manualBreakCount="1">
    <brk id="5" max="1048575" man="1"/>
  </col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10</vt:i4>
      </vt:variant>
      <vt:variant>
        <vt:lpstr>Benannte Bereiche</vt:lpstr>
      </vt:variant>
      <vt:variant>
        <vt:i4>2</vt:i4>
      </vt:variant>
    </vt:vector>
  </HeadingPairs>
  <TitlesOfParts>
    <vt:vector size="12" baseType="lpstr">
      <vt:lpstr>Titel</vt:lpstr>
      <vt:lpstr>Impressum</vt:lpstr>
      <vt:lpstr>Inhaltsverzeichnis</vt:lpstr>
      <vt:lpstr>Grafiken1-2</vt:lpstr>
      <vt:lpstr>1</vt:lpstr>
      <vt:lpstr>2</vt:lpstr>
      <vt:lpstr>3</vt:lpstr>
      <vt:lpstr>4  5</vt:lpstr>
      <vt:lpstr>6</vt:lpstr>
      <vt:lpstr>U4</vt:lpstr>
      <vt:lpstr>'Grafiken1-2'!Druckbereich</vt:lpstr>
      <vt:lpstr>'U4'!Druckbereich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Finanzvermögen der öffentlichen Haushalte und deren Extrahaushalte im Land Berlin am 31.12.2015</dc:title>
  <dc:subject>Finanz- und Personalstatistiken</dc:subject>
  <dc:creator>Amt für Statistik Berlin-Brandenburg</dc:creator>
  <cp:keywords>öffentliches Finanzvermögen, Bargeld und Einlagen, Wertpapiere, Ausleihungen, Anteilsrechte, Forderungen.</cp:keywords>
  <cp:lastModifiedBy>Torsten Haseloff</cp:lastModifiedBy>
  <cp:lastPrinted>2016-10-25T13:06:07Z</cp:lastPrinted>
  <dcterms:created xsi:type="dcterms:W3CDTF">2016-09-05T09:44:09Z</dcterms:created>
  <dcterms:modified xsi:type="dcterms:W3CDTF">2016-10-25T13:06:41Z</dcterms:modified>
  <cp:category>Statistischer Bericht LIII 6-j/15</cp:category>
</cp:coreProperties>
</file>