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8731D56-36A4-4146-982F-B949659AB98F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G42" i="45" l="1"/>
  <c r="F42" i="45"/>
  <c r="E42" i="45"/>
  <c r="D42" i="45"/>
  <c r="C42" i="45"/>
  <c r="G41" i="45"/>
  <c r="F41" i="45"/>
  <c r="E41" i="45"/>
  <c r="D41" i="45"/>
  <c r="C41" i="45"/>
  <c r="G40" i="45"/>
  <c r="F40" i="45"/>
  <c r="E40" i="45"/>
  <c r="D40" i="45"/>
  <c r="C40" i="45"/>
  <c r="G39" i="45"/>
  <c r="F39" i="45"/>
  <c r="E39" i="45"/>
  <c r="D39" i="45"/>
  <c r="C39" i="45"/>
  <c r="G38" i="45"/>
  <c r="F38" i="45"/>
  <c r="E38" i="45"/>
  <c r="D38" i="45"/>
  <c r="C38" i="45"/>
  <c r="G37" i="45"/>
  <c r="F37" i="45"/>
  <c r="E37" i="45"/>
  <c r="D37" i="45"/>
  <c r="C37" i="45"/>
  <c r="G36" i="45"/>
  <c r="F36" i="45"/>
  <c r="E36" i="45"/>
  <c r="D36" i="45"/>
  <c r="C36" i="45"/>
  <c r="G35" i="45"/>
  <c r="F35" i="45"/>
  <c r="E35" i="45"/>
  <c r="D35" i="45"/>
  <c r="C35" i="45"/>
  <c r="G34" i="45"/>
  <c r="F34" i="45"/>
  <c r="E34" i="45"/>
  <c r="D34" i="45"/>
  <c r="C34" i="45"/>
  <c r="G33" i="45"/>
  <c r="F33" i="45"/>
  <c r="E33" i="45"/>
  <c r="D33" i="45"/>
  <c r="C33" i="45"/>
  <c r="G32" i="45"/>
  <c r="F32" i="45"/>
  <c r="E32" i="45"/>
  <c r="D32" i="45"/>
  <c r="C32" i="45"/>
  <c r="G31" i="45"/>
  <c r="F31" i="45"/>
  <c r="E31" i="45"/>
  <c r="D31" i="45"/>
  <c r="C31" i="45"/>
  <c r="G30" i="45"/>
  <c r="F30" i="45"/>
  <c r="E30" i="45"/>
  <c r="D30" i="45"/>
  <c r="C30" i="45"/>
  <c r="G29" i="45"/>
  <c r="F29" i="45"/>
  <c r="E29" i="45"/>
  <c r="D29" i="45"/>
  <c r="C29" i="45"/>
  <c r="G28" i="45"/>
  <c r="F28" i="45"/>
  <c r="E28" i="45"/>
  <c r="D28" i="45"/>
  <c r="C28" i="45"/>
  <c r="G27" i="45"/>
  <c r="F27" i="45"/>
  <c r="E27" i="45"/>
  <c r="D27" i="45"/>
  <c r="C27" i="45"/>
  <c r="G26" i="45"/>
  <c r="F26" i="45"/>
  <c r="E26" i="45"/>
  <c r="D26" i="45"/>
  <c r="C26" i="45"/>
  <c r="G25" i="45"/>
  <c r="F25" i="45"/>
  <c r="E25" i="45"/>
  <c r="D25" i="45"/>
  <c r="C25" i="45"/>
  <c r="G24" i="45"/>
  <c r="F24" i="45"/>
  <c r="E24" i="45"/>
  <c r="D24" i="45"/>
  <c r="C24" i="45"/>
  <c r="G23" i="45"/>
  <c r="F23" i="45"/>
  <c r="E23" i="45"/>
  <c r="D23" i="45"/>
  <c r="C23" i="45"/>
  <c r="G22" i="45"/>
  <c r="F22" i="45"/>
  <c r="E22" i="45"/>
  <c r="D22" i="45"/>
  <c r="C22" i="45"/>
  <c r="G21" i="45"/>
  <c r="F21" i="45"/>
  <c r="E21" i="45"/>
  <c r="D21" i="45"/>
  <c r="C21" i="45"/>
  <c r="G20" i="45"/>
  <c r="F20" i="45"/>
  <c r="E20" i="45"/>
  <c r="D20" i="45"/>
  <c r="C20" i="45"/>
  <c r="G19" i="45"/>
  <c r="F19" i="45"/>
  <c r="E19" i="45"/>
  <c r="D19" i="45"/>
  <c r="C19" i="45"/>
  <c r="G18" i="45"/>
  <c r="F18" i="45"/>
  <c r="E18" i="45"/>
  <c r="D18" i="45"/>
  <c r="C18" i="45"/>
  <c r="G17" i="45"/>
  <c r="F17" i="45"/>
  <c r="E17" i="45"/>
  <c r="D17" i="45"/>
  <c r="C17" i="45"/>
  <c r="G16" i="45"/>
  <c r="F16" i="45"/>
  <c r="E16" i="45"/>
  <c r="D16" i="45"/>
  <c r="C16" i="45"/>
  <c r="G15" i="45"/>
  <c r="F15" i="45"/>
  <c r="E15" i="45"/>
  <c r="D15" i="45"/>
  <c r="C15" i="45"/>
  <c r="G14" i="45"/>
  <c r="F14" i="45"/>
  <c r="E14" i="45"/>
  <c r="D14" i="45"/>
  <c r="C14" i="45"/>
  <c r="G13" i="45"/>
  <c r="F13" i="45"/>
  <c r="E13" i="45"/>
  <c r="D13" i="45"/>
  <c r="C13" i="45"/>
  <c r="G12" i="45"/>
  <c r="F12" i="45"/>
  <c r="E12" i="45"/>
  <c r="D12" i="45"/>
  <c r="C12" i="45"/>
  <c r="G11" i="45"/>
  <c r="F11" i="45"/>
  <c r="E11" i="45"/>
  <c r="D11" i="45"/>
  <c r="C11" i="45"/>
  <c r="G10" i="45"/>
  <c r="F10" i="45"/>
  <c r="E10" i="45"/>
  <c r="D10" i="45"/>
  <c r="C10" i="45"/>
  <c r="G9" i="45"/>
  <c r="F9" i="45"/>
  <c r="E9" i="45"/>
  <c r="D9" i="45"/>
  <c r="C9" i="45"/>
  <c r="G8" i="45"/>
  <c r="F8" i="45"/>
  <c r="E8" i="45"/>
  <c r="D8" i="45"/>
  <c r="C8" i="45"/>
  <c r="G42" i="44"/>
  <c r="F42" i="44"/>
  <c r="E42" i="44"/>
  <c r="D42" i="44"/>
  <c r="C42" i="44"/>
  <c r="G41" i="44"/>
  <c r="F41" i="44"/>
  <c r="E41" i="44"/>
  <c r="D41" i="44"/>
  <c r="C41" i="44"/>
  <c r="G40" i="44"/>
  <c r="F40" i="44"/>
  <c r="E40" i="44"/>
  <c r="D40" i="44"/>
  <c r="C40" i="44"/>
  <c r="G39" i="44"/>
  <c r="F39" i="44"/>
  <c r="E39" i="44"/>
  <c r="D39" i="44"/>
  <c r="C39" i="44"/>
  <c r="G38" i="44"/>
  <c r="F38" i="44"/>
  <c r="E38" i="44"/>
  <c r="D38" i="44"/>
  <c r="C38" i="44"/>
  <c r="G37" i="44"/>
  <c r="F37" i="44"/>
  <c r="E37" i="44"/>
  <c r="D37" i="44"/>
  <c r="C37" i="44"/>
  <c r="G36" i="44"/>
  <c r="F36" i="44"/>
  <c r="E36" i="44"/>
  <c r="D36" i="44"/>
  <c r="C36" i="44"/>
  <c r="G35" i="44"/>
  <c r="F35" i="44"/>
  <c r="E35" i="44"/>
  <c r="D35" i="44"/>
  <c r="C35" i="44"/>
  <c r="G34" i="44"/>
  <c r="F34" i="44"/>
  <c r="E34" i="44"/>
  <c r="D34" i="44"/>
  <c r="C34" i="44"/>
  <c r="G33" i="44"/>
  <c r="F33" i="44"/>
  <c r="E33" i="44"/>
  <c r="D33" i="44"/>
  <c r="C33" i="44"/>
  <c r="G32" i="44"/>
  <c r="F32" i="44"/>
  <c r="E32" i="44"/>
  <c r="D32" i="44"/>
  <c r="C32" i="44"/>
  <c r="G31" i="44"/>
  <c r="F31" i="44"/>
  <c r="E31" i="44"/>
  <c r="D31" i="44"/>
  <c r="C31" i="44"/>
  <c r="G30" i="44"/>
  <c r="F30" i="44"/>
  <c r="E30" i="44"/>
  <c r="D30" i="44"/>
  <c r="C30" i="44"/>
  <c r="G29" i="44"/>
  <c r="F29" i="44"/>
  <c r="E29" i="44"/>
  <c r="D29" i="44"/>
  <c r="C29" i="44"/>
  <c r="G28" i="44"/>
  <c r="F28" i="44"/>
  <c r="E28" i="44"/>
  <c r="D28" i="44"/>
  <c r="C28" i="44"/>
  <c r="G27" i="44"/>
  <c r="F27" i="44"/>
  <c r="E27" i="44"/>
  <c r="D27" i="44"/>
  <c r="C27" i="44"/>
  <c r="G26" i="44"/>
  <c r="F26" i="44"/>
  <c r="E26" i="44"/>
  <c r="D26" i="44"/>
  <c r="C26" i="44"/>
  <c r="G25" i="44"/>
  <c r="F25" i="44"/>
  <c r="E25" i="44"/>
  <c r="D25" i="44"/>
  <c r="C25" i="44"/>
  <c r="G24" i="44"/>
  <c r="F24" i="44"/>
  <c r="E24" i="44"/>
  <c r="D24" i="44"/>
  <c r="C24" i="44"/>
  <c r="G23" i="44"/>
  <c r="F23" i="44"/>
  <c r="E23" i="44"/>
  <c r="D23" i="44"/>
  <c r="C23" i="44"/>
  <c r="G22" i="44"/>
  <c r="F22" i="44"/>
  <c r="E22" i="44"/>
  <c r="D22" i="44"/>
  <c r="C22" i="44"/>
  <c r="G21" i="44"/>
  <c r="F21" i="44"/>
  <c r="E21" i="44"/>
  <c r="D21" i="44"/>
  <c r="C21" i="44"/>
  <c r="G20" i="44"/>
  <c r="F20" i="44"/>
  <c r="E20" i="44"/>
  <c r="D20" i="44"/>
  <c r="C20" i="44"/>
  <c r="G19" i="44"/>
  <c r="F19" i="44"/>
  <c r="E19" i="44"/>
  <c r="D19" i="44"/>
  <c r="C19" i="44"/>
  <c r="G18" i="44"/>
  <c r="F18" i="44"/>
  <c r="E18" i="44"/>
  <c r="D18" i="44"/>
  <c r="C18" i="44"/>
  <c r="G17" i="44"/>
  <c r="F17" i="44"/>
  <c r="E17" i="44"/>
  <c r="D17" i="44"/>
  <c r="C17" i="44"/>
  <c r="G16" i="44"/>
  <c r="F16" i="44"/>
  <c r="E16" i="44"/>
  <c r="D16" i="44"/>
  <c r="C16" i="44"/>
  <c r="G15" i="44"/>
  <c r="F15" i="44"/>
  <c r="E15" i="44"/>
  <c r="D15" i="44"/>
  <c r="C15" i="44"/>
  <c r="G14" i="44"/>
  <c r="F14" i="44"/>
  <c r="E14" i="44"/>
  <c r="D14" i="44"/>
  <c r="C14" i="44"/>
  <c r="G13" i="44"/>
  <c r="F13" i="44"/>
  <c r="E13" i="44"/>
  <c r="D13" i="44"/>
  <c r="C13" i="44"/>
  <c r="G12" i="44"/>
  <c r="F12" i="44"/>
  <c r="E12" i="44"/>
  <c r="D12" i="44"/>
  <c r="C12" i="44"/>
  <c r="G11" i="44"/>
  <c r="F11" i="44"/>
  <c r="E11" i="44"/>
  <c r="D11" i="44"/>
  <c r="C11" i="44"/>
  <c r="G10" i="44"/>
  <c r="F10" i="44"/>
  <c r="E10" i="44"/>
  <c r="D10" i="44"/>
  <c r="C10" i="44"/>
  <c r="G9" i="44"/>
  <c r="F9" i="44"/>
  <c r="E9" i="44"/>
  <c r="D9" i="44"/>
  <c r="C9" i="44"/>
  <c r="G8" i="44"/>
  <c r="F8" i="44"/>
  <c r="E8" i="44"/>
  <c r="D8" i="44"/>
  <c r="C8" i="44"/>
  <c r="H42" i="42"/>
  <c r="G42" i="42"/>
  <c r="F42" i="42"/>
  <c r="E42" i="42"/>
  <c r="D42" i="42"/>
  <c r="C42" i="42"/>
  <c r="H41" i="42"/>
  <c r="G41" i="42"/>
  <c r="F41" i="42"/>
  <c r="E41" i="42"/>
  <c r="D41" i="42"/>
  <c r="C41" i="42"/>
  <c r="H40" i="42"/>
  <c r="G40" i="42"/>
  <c r="F40" i="42"/>
  <c r="E40" i="42"/>
  <c r="D40" i="42"/>
  <c r="C40" i="42"/>
  <c r="H39" i="42"/>
  <c r="G39" i="42"/>
  <c r="F39" i="42"/>
  <c r="E39" i="42"/>
  <c r="D39" i="42"/>
  <c r="C39" i="42"/>
  <c r="H38" i="42"/>
  <c r="G38" i="42"/>
  <c r="F38" i="42"/>
  <c r="E38" i="42"/>
  <c r="D38" i="42"/>
  <c r="C38" i="42"/>
  <c r="H37" i="42"/>
  <c r="G37" i="42"/>
  <c r="F37" i="42"/>
  <c r="E37" i="42"/>
  <c r="D37" i="42"/>
  <c r="C37" i="42"/>
  <c r="H36" i="42"/>
  <c r="G36" i="42"/>
  <c r="F36" i="42"/>
  <c r="E36" i="42"/>
  <c r="D36" i="42"/>
  <c r="C36" i="42"/>
  <c r="H35" i="42"/>
  <c r="G35" i="42"/>
  <c r="F35" i="42"/>
  <c r="E35" i="42"/>
  <c r="D35" i="42"/>
  <c r="C35" i="42"/>
  <c r="H34" i="42"/>
  <c r="G34" i="42"/>
  <c r="F34" i="42"/>
  <c r="E34" i="42"/>
  <c r="D34" i="42"/>
  <c r="C34" i="42"/>
  <c r="H33" i="42"/>
  <c r="G33" i="42"/>
  <c r="F33" i="42"/>
  <c r="E33" i="42"/>
  <c r="D33" i="42"/>
  <c r="C33" i="42"/>
  <c r="H32" i="42"/>
  <c r="G32" i="42"/>
  <c r="F32" i="42"/>
  <c r="E32" i="42"/>
  <c r="D32" i="42"/>
  <c r="C32" i="42"/>
  <c r="H31" i="42"/>
  <c r="G31" i="42"/>
  <c r="F31" i="42"/>
  <c r="E31" i="42"/>
  <c r="D31" i="42"/>
  <c r="C31" i="42"/>
  <c r="H30" i="42"/>
  <c r="G30" i="42"/>
  <c r="F30" i="42"/>
  <c r="E30" i="42"/>
  <c r="D30" i="42"/>
  <c r="C30" i="42"/>
  <c r="H29" i="42"/>
  <c r="G29" i="42"/>
  <c r="F29" i="42"/>
  <c r="E29" i="42"/>
  <c r="D29" i="42"/>
  <c r="C29" i="42"/>
  <c r="H28" i="42"/>
  <c r="G28" i="42"/>
  <c r="F28" i="42"/>
  <c r="E28" i="42"/>
  <c r="D28" i="42"/>
  <c r="C28" i="42"/>
  <c r="H27" i="42"/>
  <c r="G27" i="42"/>
  <c r="F27" i="42"/>
  <c r="E27" i="42"/>
  <c r="D27" i="42"/>
  <c r="C27" i="42"/>
  <c r="H26" i="42"/>
  <c r="G26" i="42"/>
  <c r="F26" i="42"/>
  <c r="E26" i="42"/>
  <c r="D26" i="42"/>
  <c r="C26" i="42"/>
  <c r="H25" i="42"/>
  <c r="G25" i="42"/>
  <c r="F25" i="42"/>
  <c r="E25" i="42"/>
  <c r="D25" i="42"/>
  <c r="C25" i="42"/>
  <c r="H24" i="42"/>
  <c r="G24" i="42"/>
  <c r="F24" i="42"/>
  <c r="E24" i="42"/>
  <c r="D24" i="42"/>
  <c r="C24" i="42"/>
  <c r="H23" i="42"/>
  <c r="G23" i="42"/>
  <c r="F23" i="42"/>
  <c r="E23" i="42"/>
  <c r="D23" i="42"/>
  <c r="C23" i="42"/>
  <c r="H22" i="42"/>
  <c r="G22" i="42"/>
  <c r="F22" i="42"/>
  <c r="E22" i="42"/>
  <c r="D22" i="42"/>
  <c r="C22" i="42"/>
  <c r="H21" i="42"/>
  <c r="G21" i="42"/>
  <c r="F21" i="42"/>
  <c r="E21" i="42"/>
  <c r="D21" i="42"/>
  <c r="C21" i="42"/>
  <c r="H20" i="42"/>
  <c r="G20" i="42"/>
  <c r="F20" i="42"/>
  <c r="E20" i="42"/>
  <c r="D20" i="42"/>
  <c r="C20" i="42"/>
  <c r="H19" i="42"/>
  <c r="G19" i="42"/>
  <c r="F19" i="42"/>
  <c r="E19" i="42"/>
  <c r="D19" i="42"/>
  <c r="C19" i="42"/>
  <c r="H18" i="42"/>
  <c r="G18" i="42"/>
  <c r="F18" i="42"/>
  <c r="E18" i="42"/>
  <c r="D18" i="42"/>
  <c r="C18" i="42"/>
  <c r="H17" i="42"/>
  <c r="G17" i="42"/>
  <c r="F17" i="42"/>
  <c r="E17" i="42"/>
  <c r="D17" i="42"/>
  <c r="C17" i="42"/>
  <c r="H16" i="42"/>
  <c r="G16" i="42"/>
  <c r="F16" i="42"/>
  <c r="E16" i="42"/>
  <c r="D16" i="42"/>
  <c r="C16" i="42"/>
  <c r="H15" i="42"/>
  <c r="G15" i="42"/>
  <c r="F15" i="42"/>
  <c r="E15" i="42"/>
  <c r="D15" i="42"/>
  <c r="C15" i="42"/>
  <c r="H14" i="42"/>
  <c r="G14" i="42"/>
  <c r="F14" i="42"/>
  <c r="E14" i="42"/>
  <c r="D14" i="42"/>
  <c r="C14" i="42"/>
  <c r="H13" i="42"/>
  <c r="G13" i="42"/>
  <c r="F13" i="42"/>
  <c r="E13" i="42"/>
  <c r="D13" i="42"/>
  <c r="C13" i="42"/>
  <c r="H12" i="42"/>
  <c r="G12" i="42"/>
  <c r="F12" i="42"/>
  <c r="E12" i="42"/>
  <c r="D12" i="42"/>
  <c r="C12" i="42"/>
  <c r="H11" i="42"/>
  <c r="G11" i="42"/>
  <c r="F11" i="42"/>
  <c r="E11" i="42"/>
  <c r="D11" i="42"/>
  <c r="C11" i="42"/>
  <c r="H10" i="42"/>
  <c r="G10" i="42"/>
  <c r="F10" i="42"/>
  <c r="E10" i="42"/>
  <c r="D10" i="42"/>
  <c r="C10" i="42"/>
  <c r="H9" i="42"/>
  <c r="G9" i="42"/>
  <c r="F9" i="42"/>
  <c r="E9" i="42"/>
  <c r="D9" i="42"/>
  <c r="C9" i="42"/>
  <c r="H8" i="42"/>
  <c r="G8" i="42"/>
  <c r="F8" i="42"/>
  <c r="E8" i="42"/>
  <c r="D8" i="42"/>
  <c r="C8" i="42"/>
  <c r="H42" i="34"/>
  <c r="G42" i="34"/>
  <c r="F42" i="34"/>
  <c r="E42" i="34"/>
  <c r="D42" i="34"/>
  <c r="C42" i="34"/>
  <c r="H41" i="34"/>
  <c r="G41" i="34"/>
  <c r="F41" i="34"/>
  <c r="E41" i="34"/>
  <c r="D41" i="34"/>
  <c r="C41" i="34"/>
  <c r="H40" i="34"/>
  <c r="G40" i="34"/>
  <c r="F40" i="34"/>
  <c r="E40" i="34"/>
  <c r="D40" i="34"/>
  <c r="C40" i="34"/>
  <c r="H39" i="34"/>
  <c r="G39" i="34"/>
  <c r="F39" i="34"/>
  <c r="E39" i="34"/>
  <c r="D39" i="34"/>
  <c r="C39" i="34"/>
  <c r="H38" i="34"/>
  <c r="G38" i="34"/>
  <c r="F38" i="34"/>
  <c r="E38" i="34"/>
  <c r="D38" i="34"/>
  <c r="C38" i="34"/>
  <c r="H37" i="34"/>
  <c r="G37" i="34"/>
  <c r="F37" i="34"/>
  <c r="E37" i="34"/>
  <c r="D37" i="34"/>
  <c r="C37" i="34"/>
  <c r="H36" i="34"/>
  <c r="G36" i="34"/>
  <c r="F36" i="34"/>
  <c r="E36" i="34"/>
  <c r="D36" i="34"/>
  <c r="C36" i="34"/>
  <c r="H35" i="34"/>
  <c r="G35" i="34"/>
  <c r="F35" i="34"/>
  <c r="E35" i="34"/>
  <c r="D35" i="34"/>
  <c r="C35" i="34"/>
  <c r="H34" i="34"/>
  <c r="G34" i="34"/>
  <c r="F34" i="34"/>
  <c r="E34" i="34"/>
  <c r="D34" i="34"/>
  <c r="C34" i="34"/>
  <c r="H33" i="34"/>
  <c r="G33" i="34"/>
  <c r="F33" i="34"/>
  <c r="E33" i="34"/>
  <c r="D33" i="34"/>
  <c r="C33" i="34"/>
  <c r="H32" i="34"/>
  <c r="G32" i="34"/>
  <c r="F32" i="34"/>
  <c r="E32" i="34"/>
  <c r="D32" i="34"/>
  <c r="C32" i="34"/>
  <c r="H31" i="34"/>
  <c r="G31" i="34"/>
  <c r="F31" i="34"/>
  <c r="E31" i="34"/>
  <c r="D31" i="34"/>
  <c r="C31" i="34"/>
  <c r="H30" i="34"/>
  <c r="G30" i="34"/>
  <c r="F30" i="34"/>
  <c r="E30" i="34"/>
  <c r="D30" i="34"/>
  <c r="C30" i="34"/>
  <c r="H29" i="34"/>
  <c r="G29" i="34"/>
  <c r="F29" i="34"/>
  <c r="E29" i="34"/>
  <c r="D29" i="34"/>
  <c r="C29" i="34"/>
  <c r="H28" i="34"/>
  <c r="G28" i="34"/>
  <c r="F28" i="34"/>
  <c r="E28" i="34"/>
  <c r="D28" i="34"/>
  <c r="C28" i="34"/>
  <c r="H27" i="34"/>
  <c r="G27" i="34"/>
  <c r="F27" i="34"/>
  <c r="E27" i="34"/>
  <c r="D27" i="34"/>
  <c r="C27" i="34"/>
  <c r="H26" i="34"/>
  <c r="G26" i="34"/>
  <c r="F26" i="34"/>
  <c r="E26" i="34"/>
  <c r="D26" i="34"/>
  <c r="C26" i="34"/>
  <c r="H25" i="34"/>
  <c r="G25" i="34"/>
  <c r="F25" i="34"/>
  <c r="E25" i="34"/>
  <c r="D25" i="34"/>
  <c r="C25" i="34"/>
  <c r="H24" i="34"/>
  <c r="G24" i="34"/>
  <c r="F24" i="34"/>
  <c r="E24" i="34"/>
  <c r="D24" i="34"/>
  <c r="C24" i="34"/>
  <c r="H23" i="34"/>
  <c r="G23" i="34"/>
  <c r="F23" i="34"/>
  <c r="E23" i="34"/>
  <c r="D23" i="34"/>
  <c r="C23" i="34"/>
  <c r="H22" i="34"/>
  <c r="G22" i="34"/>
  <c r="F22" i="34"/>
  <c r="E22" i="34"/>
  <c r="D22" i="34"/>
  <c r="C22" i="34"/>
  <c r="H21" i="34"/>
  <c r="G21" i="34"/>
  <c r="F21" i="34"/>
  <c r="E21" i="34"/>
  <c r="D21" i="34"/>
  <c r="C21" i="34"/>
  <c r="H20" i="34"/>
  <c r="G20" i="34"/>
  <c r="F20" i="34"/>
  <c r="E20" i="34"/>
  <c r="D20" i="34"/>
  <c r="C20" i="34"/>
  <c r="H19" i="34"/>
  <c r="G19" i="34"/>
  <c r="F19" i="34"/>
  <c r="E19" i="34"/>
  <c r="D19" i="34"/>
  <c r="C19" i="34"/>
  <c r="H18" i="34"/>
  <c r="G18" i="34"/>
  <c r="F18" i="34"/>
  <c r="E18" i="34"/>
  <c r="D18" i="34"/>
  <c r="C18" i="34"/>
  <c r="H17" i="34"/>
  <c r="G17" i="34"/>
  <c r="F17" i="34"/>
  <c r="E17" i="34"/>
  <c r="D17" i="34"/>
  <c r="C17" i="34"/>
  <c r="H16" i="34"/>
  <c r="G16" i="34"/>
  <c r="F16" i="34"/>
  <c r="E16" i="34"/>
  <c r="D16" i="34"/>
  <c r="C16" i="34"/>
  <c r="H15" i="34"/>
  <c r="G15" i="34"/>
  <c r="F15" i="34"/>
  <c r="E15" i="34"/>
  <c r="D15" i="34"/>
  <c r="C15" i="34"/>
  <c r="H14" i="34"/>
  <c r="G14" i="34"/>
  <c r="F14" i="34"/>
  <c r="E14" i="34"/>
  <c r="D14" i="34"/>
  <c r="C14" i="34"/>
  <c r="H13" i="34"/>
  <c r="G13" i="34"/>
  <c r="F13" i="34"/>
  <c r="E13" i="34"/>
  <c r="D13" i="34"/>
  <c r="C13" i="34"/>
  <c r="H12" i="34"/>
  <c r="G12" i="34"/>
  <c r="F12" i="34"/>
  <c r="E12" i="34"/>
  <c r="D12" i="34"/>
  <c r="C12" i="34"/>
  <c r="H11" i="34"/>
  <c r="G11" i="34"/>
  <c r="F11" i="34"/>
  <c r="E11" i="34"/>
  <c r="D11" i="34"/>
  <c r="C11" i="34"/>
  <c r="H10" i="34"/>
  <c r="G10" i="34"/>
  <c r="F10" i="34"/>
  <c r="E10" i="34"/>
  <c r="D10" i="34"/>
  <c r="C10" i="34"/>
  <c r="H9" i="34"/>
  <c r="G9" i="34"/>
  <c r="F9" i="34"/>
  <c r="E9" i="34"/>
  <c r="D9" i="34"/>
  <c r="C9" i="34"/>
  <c r="H8" i="34"/>
  <c r="G8" i="34"/>
  <c r="F8" i="34"/>
  <c r="E8" i="34"/>
  <c r="D8" i="34"/>
  <c r="C8" i="34"/>
  <c r="G48" i="10"/>
  <c r="F48" i="10"/>
  <c r="E48" i="10"/>
  <c r="C48" i="10"/>
  <c r="B48" i="10"/>
  <c r="G47" i="10"/>
  <c r="F47" i="10"/>
  <c r="E47" i="10"/>
  <c r="D47" i="10"/>
  <c r="C47" i="10"/>
  <c r="B47" i="10"/>
  <c r="G46" i="10"/>
  <c r="F46" i="10"/>
  <c r="E46" i="10"/>
  <c r="D46" i="10"/>
  <c r="C46" i="10"/>
  <c r="B46" i="10"/>
  <c r="G45" i="10"/>
  <c r="F45" i="10"/>
  <c r="E45" i="10"/>
  <c r="D45" i="10"/>
  <c r="C45" i="10"/>
  <c r="B45" i="10"/>
  <c r="G44" i="10"/>
  <c r="F44" i="10"/>
  <c r="E44" i="10"/>
  <c r="D44" i="10"/>
  <c r="C44" i="10"/>
  <c r="B44" i="10"/>
  <c r="G43" i="10"/>
  <c r="F43" i="10"/>
  <c r="E43" i="10"/>
  <c r="D43" i="10"/>
  <c r="C43" i="10"/>
  <c r="B43" i="10"/>
  <c r="G42" i="10"/>
  <c r="F42" i="10"/>
  <c r="E42" i="10"/>
  <c r="D42" i="10"/>
  <c r="C42" i="10"/>
  <c r="B42" i="10"/>
  <c r="G41" i="10"/>
  <c r="F41" i="10"/>
  <c r="E41" i="10"/>
  <c r="D41" i="10"/>
  <c r="C41" i="10"/>
  <c r="B41" i="10"/>
  <c r="G40" i="10"/>
  <c r="F40" i="10"/>
  <c r="E40" i="10"/>
  <c r="D40" i="10"/>
  <c r="C40" i="10"/>
  <c r="B40" i="10"/>
  <c r="G39" i="10"/>
  <c r="F39" i="10"/>
  <c r="E39" i="10"/>
  <c r="D39" i="10"/>
  <c r="C39" i="10"/>
  <c r="B39" i="10"/>
  <c r="G38" i="10"/>
  <c r="F38" i="10"/>
  <c r="E38" i="10"/>
  <c r="D38" i="10"/>
  <c r="C38" i="10"/>
  <c r="B38" i="10"/>
  <c r="G37" i="10"/>
  <c r="F37" i="10"/>
  <c r="E37" i="10"/>
  <c r="D37" i="10"/>
  <c r="C37" i="10"/>
  <c r="B37" i="10"/>
  <c r="G36" i="10"/>
  <c r="F36" i="10"/>
  <c r="E36" i="10"/>
  <c r="D36" i="10"/>
  <c r="C36" i="10"/>
  <c r="B36" i="10"/>
  <c r="G35" i="10"/>
  <c r="F35" i="10"/>
  <c r="E35" i="10"/>
  <c r="D35" i="10"/>
  <c r="C35" i="10"/>
  <c r="B35" i="10"/>
  <c r="G34" i="10"/>
  <c r="F34" i="10"/>
  <c r="E34" i="10"/>
  <c r="D34" i="10"/>
  <c r="C34" i="10"/>
  <c r="B34" i="10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4" i="10"/>
  <c r="F24" i="10"/>
  <c r="E24" i="10"/>
  <c r="D24" i="10"/>
  <c r="C24" i="10"/>
  <c r="B24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9" i="10"/>
  <c r="F19" i="10"/>
  <c r="E19" i="10"/>
  <c r="D19" i="10"/>
  <c r="C19" i="10"/>
  <c r="B19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4" i="10"/>
  <c r="F14" i="10"/>
  <c r="E14" i="10"/>
  <c r="D14" i="10"/>
  <c r="C14" i="10"/>
  <c r="B14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9" i="10"/>
  <c r="F9" i="10"/>
  <c r="E9" i="10"/>
  <c r="D9" i="10"/>
  <c r="C9" i="10"/>
  <c r="B9" i="10"/>
  <c r="H61" i="40" l="1"/>
  <c r="G61" i="40"/>
  <c r="F61" i="40"/>
  <c r="E61" i="40"/>
  <c r="D61" i="40"/>
  <c r="C61" i="40"/>
  <c r="B61" i="40"/>
  <c r="H60" i="40"/>
  <c r="G60" i="40"/>
  <c r="F60" i="40"/>
  <c r="E60" i="40"/>
  <c r="D60" i="40"/>
  <c r="C60" i="40"/>
  <c r="B60" i="40"/>
  <c r="H57" i="40"/>
  <c r="H58" i="40"/>
  <c r="H59" i="40"/>
  <c r="G57" i="40"/>
  <c r="G58" i="40"/>
  <c r="G59" i="40"/>
  <c r="F57" i="40"/>
  <c r="F58" i="40"/>
  <c r="F59" i="40"/>
  <c r="E57" i="40"/>
  <c r="E58" i="40"/>
  <c r="E59" i="40"/>
  <c r="D57" i="40"/>
  <c r="D58" i="40"/>
  <c r="D59" i="40"/>
  <c r="C57" i="40"/>
  <c r="C58" i="40"/>
  <c r="C59" i="40"/>
  <c r="B57" i="40"/>
  <c r="B58" i="40"/>
  <c r="B59" i="40"/>
  <c r="H56" i="40"/>
  <c r="G56" i="40"/>
  <c r="F56" i="40"/>
  <c r="E56" i="40"/>
  <c r="D56" i="40"/>
  <c r="C56" i="40"/>
  <c r="B56" i="40"/>
  <c r="H53" i="40"/>
  <c r="H54" i="40"/>
  <c r="H55" i="40"/>
  <c r="G53" i="40"/>
  <c r="G54" i="40"/>
  <c r="G55" i="40"/>
  <c r="F53" i="40"/>
  <c r="F54" i="40"/>
  <c r="F55" i="40"/>
  <c r="E53" i="40"/>
  <c r="E54" i="40"/>
  <c r="E55" i="40"/>
  <c r="D53" i="40"/>
  <c r="D54" i="40"/>
  <c r="D55" i="40"/>
  <c r="C53" i="40"/>
  <c r="C54" i="40"/>
  <c r="C55" i="40"/>
  <c r="B53" i="40"/>
  <c r="B54" i="40"/>
  <c r="B55" i="40"/>
  <c r="H52" i="40"/>
  <c r="G52" i="40"/>
  <c r="F52" i="40"/>
  <c r="E52" i="40"/>
  <c r="D52" i="40"/>
  <c r="C52" i="40"/>
  <c r="B52" i="40"/>
  <c r="H51" i="40"/>
  <c r="G51" i="40"/>
  <c r="F51" i="40"/>
  <c r="E51" i="40"/>
  <c r="D51" i="40"/>
  <c r="C51" i="40"/>
  <c r="B51" i="40"/>
  <c r="H48" i="40"/>
  <c r="H49" i="40"/>
  <c r="H50" i="40"/>
  <c r="G48" i="40"/>
  <c r="G49" i="40"/>
  <c r="G50" i="40"/>
  <c r="F48" i="40"/>
  <c r="F49" i="40"/>
  <c r="F50" i="40"/>
  <c r="E48" i="40"/>
  <c r="E49" i="40"/>
  <c r="E50" i="40"/>
  <c r="D48" i="40"/>
  <c r="D49" i="40"/>
  <c r="D50" i="40"/>
  <c r="C48" i="40"/>
  <c r="C49" i="40"/>
  <c r="C50" i="40"/>
  <c r="B48" i="40"/>
  <c r="B49" i="40"/>
  <c r="B50" i="40"/>
  <c r="H47" i="40"/>
  <c r="G47" i="40"/>
  <c r="F47" i="40"/>
  <c r="E47" i="40"/>
  <c r="D47" i="40"/>
  <c r="C47" i="40"/>
  <c r="B47" i="40"/>
  <c r="H44" i="40"/>
  <c r="H45" i="40"/>
  <c r="H46" i="40"/>
  <c r="G44" i="40"/>
  <c r="G45" i="40"/>
  <c r="G46" i="40"/>
  <c r="F44" i="40"/>
  <c r="F45" i="40"/>
  <c r="F46" i="40"/>
  <c r="E44" i="40"/>
  <c r="E45" i="40"/>
  <c r="E46" i="40"/>
  <c r="D44" i="40"/>
  <c r="D45" i="40"/>
  <c r="D46" i="40"/>
  <c r="C44" i="40"/>
  <c r="C45" i="40"/>
  <c r="C46" i="40"/>
  <c r="B44" i="40"/>
  <c r="B45" i="40"/>
  <c r="B46" i="40"/>
  <c r="O27" i="52" l="1"/>
  <c r="O28" i="52"/>
  <c r="O29" i="52"/>
  <c r="O30" i="52"/>
  <c r="O31" i="52"/>
  <c r="O32" i="52"/>
  <c r="O33" i="52"/>
  <c r="O34" i="52"/>
  <c r="O35" i="52"/>
  <c r="O36" i="52"/>
  <c r="O37" i="52"/>
  <c r="O38" i="52"/>
  <c r="O39" i="52"/>
  <c r="O40" i="52"/>
  <c r="O41" i="52"/>
  <c r="C27" i="52"/>
  <c r="D27" i="52"/>
  <c r="E27" i="52"/>
  <c r="C28" i="52"/>
  <c r="D28" i="52"/>
  <c r="E28" i="52"/>
  <c r="C29" i="52"/>
  <c r="D29" i="52"/>
  <c r="E29" i="52"/>
  <c r="C30" i="52"/>
  <c r="D30" i="52"/>
  <c r="E30" i="52"/>
  <c r="E31" i="52"/>
  <c r="D32" i="52"/>
  <c r="E32" i="52"/>
  <c r="C33" i="52"/>
  <c r="D33" i="52"/>
  <c r="E33" i="52"/>
  <c r="C34" i="52"/>
  <c r="D34" i="52"/>
  <c r="E34" i="52"/>
  <c r="C35" i="52"/>
  <c r="D35" i="52"/>
  <c r="E35" i="52"/>
  <c r="C36" i="52"/>
  <c r="D36" i="52"/>
  <c r="E36" i="52"/>
  <c r="C37" i="52"/>
  <c r="D37" i="52"/>
  <c r="E37" i="52"/>
  <c r="C38" i="52"/>
  <c r="D38" i="52"/>
  <c r="E38" i="52"/>
  <c r="C39" i="52"/>
  <c r="D39" i="52"/>
  <c r="E39" i="52"/>
  <c r="C40" i="52"/>
  <c r="D40" i="52"/>
  <c r="E40" i="52"/>
  <c r="C41" i="52"/>
  <c r="D41" i="52"/>
  <c r="E41" i="52"/>
  <c r="F27" i="52"/>
  <c r="F28" i="52"/>
  <c r="F29" i="52"/>
  <c r="F30" i="52"/>
  <c r="F31" i="52"/>
  <c r="F32" i="52"/>
  <c r="F33" i="52"/>
  <c r="F34" i="52"/>
  <c r="F35" i="52"/>
  <c r="F36" i="52"/>
  <c r="F37" i="52"/>
  <c r="F38" i="52"/>
  <c r="F39" i="52"/>
  <c r="F40" i="52"/>
  <c r="F41" i="52"/>
  <c r="O27" i="53"/>
  <c r="O28" i="53"/>
  <c r="O30" i="53"/>
  <c r="O32" i="53"/>
  <c r="O33" i="53"/>
  <c r="O34" i="53"/>
  <c r="O35" i="53"/>
  <c r="O36" i="53"/>
  <c r="O37" i="53"/>
  <c r="O38" i="53"/>
  <c r="O39" i="53"/>
  <c r="O40" i="53"/>
  <c r="O41" i="53"/>
  <c r="H27" i="53"/>
  <c r="I27" i="53"/>
  <c r="J27" i="53"/>
  <c r="K27" i="53"/>
  <c r="L27" i="53"/>
  <c r="M27" i="53"/>
  <c r="N27" i="53"/>
  <c r="H28" i="53"/>
  <c r="I28" i="53"/>
  <c r="J28" i="53"/>
  <c r="K28" i="53"/>
  <c r="L28" i="53"/>
  <c r="M28" i="53"/>
  <c r="N28" i="53"/>
  <c r="H30" i="53"/>
  <c r="I30" i="53"/>
  <c r="J30" i="53"/>
  <c r="K30" i="53"/>
  <c r="L30" i="53"/>
  <c r="M30" i="53"/>
  <c r="N30" i="53"/>
  <c r="H32" i="53"/>
  <c r="I32" i="53"/>
  <c r="J32" i="53"/>
  <c r="K32" i="53"/>
  <c r="L32" i="53"/>
  <c r="M32" i="53"/>
  <c r="N32" i="53"/>
  <c r="H33" i="53"/>
  <c r="I33" i="53"/>
  <c r="J33" i="53"/>
  <c r="K33" i="53"/>
  <c r="L33" i="53"/>
  <c r="M33" i="53"/>
  <c r="N33" i="53"/>
  <c r="H34" i="53"/>
  <c r="I34" i="53"/>
  <c r="J34" i="53"/>
  <c r="K34" i="53"/>
  <c r="L34" i="53"/>
  <c r="M34" i="53"/>
  <c r="N34" i="53"/>
  <c r="H35" i="53"/>
  <c r="I35" i="53"/>
  <c r="J35" i="53"/>
  <c r="K35" i="53"/>
  <c r="L35" i="53"/>
  <c r="M35" i="53"/>
  <c r="N35" i="53"/>
  <c r="H36" i="53"/>
  <c r="I36" i="53"/>
  <c r="J36" i="53"/>
  <c r="K36" i="53"/>
  <c r="L36" i="53"/>
  <c r="M36" i="53"/>
  <c r="N36" i="53"/>
  <c r="H37" i="53"/>
  <c r="I37" i="53"/>
  <c r="J37" i="53"/>
  <c r="K37" i="53"/>
  <c r="L37" i="53"/>
  <c r="M37" i="53"/>
  <c r="N37" i="53"/>
  <c r="H38" i="53"/>
  <c r="I38" i="53"/>
  <c r="J38" i="53"/>
  <c r="K38" i="53"/>
  <c r="L38" i="53"/>
  <c r="M38" i="53"/>
  <c r="N38" i="53"/>
  <c r="H39" i="53"/>
  <c r="I39" i="53"/>
  <c r="J39" i="53"/>
  <c r="K39" i="53"/>
  <c r="L39" i="53"/>
  <c r="M39" i="53"/>
  <c r="N39" i="53"/>
  <c r="H40" i="53"/>
  <c r="I40" i="53"/>
  <c r="J40" i="53"/>
  <c r="K40" i="53"/>
  <c r="L40" i="53"/>
  <c r="M40" i="53"/>
  <c r="N40" i="53"/>
  <c r="H41" i="53"/>
  <c r="I41" i="53"/>
  <c r="J41" i="53"/>
  <c r="K41" i="53"/>
  <c r="L41" i="53"/>
  <c r="M41" i="53"/>
  <c r="N41" i="53"/>
  <c r="G27" i="53"/>
  <c r="G28" i="53"/>
  <c r="G30" i="53"/>
  <c r="G32" i="53"/>
  <c r="G33" i="53"/>
  <c r="G34" i="53"/>
  <c r="G35" i="53"/>
  <c r="G36" i="53"/>
  <c r="G37" i="53"/>
  <c r="G38" i="53"/>
  <c r="G39" i="53"/>
  <c r="G40" i="53"/>
  <c r="G41" i="53"/>
  <c r="C27" i="53"/>
  <c r="C28" i="53"/>
  <c r="C30" i="53"/>
  <c r="C32" i="53"/>
  <c r="C33" i="53"/>
  <c r="C34" i="53"/>
  <c r="C35" i="53"/>
  <c r="C36" i="53"/>
  <c r="C37" i="53"/>
  <c r="C38" i="53"/>
  <c r="C39" i="53"/>
  <c r="C40" i="53"/>
  <c r="C41" i="53"/>
  <c r="D27" i="53"/>
  <c r="D28" i="53"/>
  <c r="D30" i="53"/>
  <c r="D32" i="53"/>
  <c r="D33" i="53"/>
  <c r="D34" i="53"/>
  <c r="D35" i="53"/>
  <c r="D36" i="53"/>
  <c r="D37" i="53"/>
  <c r="D38" i="53"/>
  <c r="D39" i="53"/>
  <c r="D40" i="53"/>
  <c r="D41" i="53"/>
  <c r="E27" i="53"/>
  <c r="E28" i="53"/>
  <c r="E30" i="53"/>
  <c r="E32" i="53"/>
  <c r="E33" i="53"/>
  <c r="E34" i="53"/>
  <c r="E35" i="53"/>
  <c r="E36" i="53"/>
  <c r="E37" i="53"/>
  <c r="E38" i="53"/>
  <c r="E39" i="53"/>
  <c r="E40" i="53"/>
  <c r="E41" i="53"/>
  <c r="F27" i="53"/>
  <c r="F28" i="53"/>
  <c r="F30" i="53"/>
  <c r="F32" i="53"/>
  <c r="F33" i="53"/>
  <c r="F34" i="53"/>
  <c r="F35" i="53"/>
  <c r="F36" i="53"/>
  <c r="F37" i="53"/>
  <c r="F38" i="53"/>
  <c r="F39" i="53"/>
  <c r="F40" i="53"/>
  <c r="F41" i="53"/>
  <c r="M16" i="51" l="1"/>
  <c r="L16" i="51"/>
  <c r="K16" i="51"/>
  <c r="J16" i="51"/>
  <c r="I16" i="51"/>
  <c r="G16" i="51"/>
  <c r="F16" i="51"/>
  <c r="E16" i="51"/>
  <c r="D16" i="51"/>
  <c r="C16" i="51"/>
  <c r="B16" i="51"/>
  <c r="N16" i="51"/>
  <c r="H16" i="51"/>
  <c r="N40" i="51" l="1"/>
  <c r="B40" i="51"/>
  <c r="C40" i="51"/>
  <c r="D40" i="51"/>
  <c r="E40" i="51"/>
  <c r="F40" i="51"/>
  <c r="G40" i="51"/>
  <c r="H40" i="51"/>
  <c r="I40" i="51"/>
  <c r="J40" i="51"/>
  <c r="K40" i="51"/>
  <c r="L40" i="51"/>
  <c r="M40" i="51"/>
  <c r="N35" i="51"/>
  <c r="B35" i="51"/>
  <c r="C35" i="51"/>
  <c r="D35" i="51"/>
  <c r="E35" i="51"/>
  <c r="F35" i="51"/>
  <c r="G35" i="51"/>
  <c r="H35" i="51"/>
  <c r="I35" i="51"/>
  <c r="J35" i="51"/>
  <c r="K35" i="51"/>
  <c r="L35" i="51"/>
  <c r="M35" i="51"/>
  <c r="N30" i="51"/>
  <c r="B30" i="51"/>
  <c r="C30" i="51"/>
  <c r="D30" i="51"/>
  <c r="E30" i="51"/>
  <c r="F30" i="51"/>
  <c r="G30" i="51"/>
  <c r="H30" i="51"/>
  <c r="I30" i="51"/>
  <c r="J30" i="51"/>
  <c r="K30" i="51"/>
  <c r="L30" i="51"/>
  <c r="M30" i="51"/>
  <c r="N22" i="51"/>
  <c r="B22" i="51"/>
  <c r="C22" i="51"/>
  <c r="D22" i="51"/>
  <c r="E22" i="51"/>
  <c r="F22" i="51"/>
  <c r="G22" i="51"/>
  <c r="H22" i="51"/>
  <c r="I22" i="51"/>
  <c r="J22" i="51"/>
  <c r="K22" i="51"/>
  <c r="L22" i="51"/>
  <c r="M22" i="51"/>
  <c r="N10" i="51"/>
  <c r="B10" i="51"/>
  <c r="C10" i="51"/>
  <c r="D10" i="51"/>
  <c r="E10" i="51"/>
  <c r="F10" i="51"/>
  <c r="G10" i="51"/>
  <c r="H10" i="51"/>
  <c r="I10" i="51"/>
  <c r="J10" i="51"/>
  <c r="K10" i="51"/>
  <c r="L10" i="51"/>
  <c r="M10" i="51"/>
  <c r="E12" i="53" l="1"/>
  <c r="F12" i="53"/>
  <c r="G12" i="53"/>
  <c r="H12" i="53"/>
  <c r="I12" i="53"/>
  <c r="J12" i="53"/>
  <c r="K12" i="53"/>
  <c r="L12" i="53"/>
  <c r="M12" i="53"/>
  <c r="N12" i="53"/>
  <c r="E13" i="53"/>
  <c r="F13" i="53"/>
  <c r="G13" i="53"/>
  <c r="H13" i="53"/>
  <c r="I13" i="53"/>
  <c r="J13" i="53"/>
  <c r="K13" i="53"/>
  <c r="L13" i="53"/>
  <c r="M13" i="53"/>
  <c r="N13" i="53"/>
  <c r="E14" i="53"/>
  <c r="F14" i="53"/>
  <c r="G14" i="53"/>
  <c r="H14" i="53"/>
  <c r="I14" i="53"/>
  <c r="J14" i="53"/>
  <c r="K14" i="53"/>
  <c r="L14" i="53"/>
  <c r="M14" i="53"/>
  <c r="N14" i="53"/>
  <c r="E15" i="53"/>
  <c r="F15" i="53"/>
  <c r="G15" i="53"/>
  <c r="H15" i="53"/>
  <c r="I15" i="53"/>
  <c r="J15" i="53"/>
  <c r="K15" i="53"/>
  <c r="L15" i="53"/>
  <c r="M15" i="53"/>
  <c r="N15" i="53"/>
  <c r="E16" i="53"/>
  <c r="F16" i="53"/>
  <c r="G16" i="53"/>
  <c r="H16" i="53"/>
  <c r="I16" i="53"/>
  <c r="J16" i="53"/>
  <c r="K16" i="53"/>
  <c r="L16" i="53"/>
  <c r="M16" i="53"/>
  <c r="N16" i="53"/>
  <c r="E17" i="53"/>
  <c r="F17" i="53"/>
  <c r="G17" i="53"/>
  <c r="H17" i="53"/>
  <c r="I17" i="53"/>
  <c r="J17" i="53"/>
  <c r="K17" i="53"/>
  <c r="L17" i="53"/>
  <c r="M17" i="53"/>
  <c r="N17" i="53"/>
  <c r="E18" i="53"/>
  <c r="F18" i="53"/>
  <c r="G18" i="53"/>
  <c r="H18" i="53"/>
  <c r="I18" i="53"/>
  <c r="J18" i="53"/>
  <c r="K18" i="53"/>
  <c r="L18" i="53"/>
  <c r="M18" i="53"/>
  <c r="N18" i="53"/>
  <c r="E19" i="53"/>
  <c r="F19" i="53"/>
  <c r="G19" i="53"/>
  <c r="H19" i="53"/>
  <c r="I19" i="53"/>
  <c r="J19" i="53"/>
  <c r="K19" i="53"/>
  <c r="L19" i="53"/>
  <c r="M19" i="53"/>
  <c r="N19" i="53"/>
  <c r="E20" i="53"/>
  <c r="F20" i="53"/>
  <c r="G20" i="53"/>
  <c r="H20" i="53"/>
  <c r="I20" i="53"/>
  <c r="J20" i="53"/>
  <c r="K20" i="53"/>
  <c r="L20" i="53"/>
  <c r="M20" i="53"/>
  <c r="N20" i="53"/>
  <c r="E21" i="53"/>
  <c r="F21" i="53"/>
  <c r="G21" i="53"/>
  <c r="H21" i="53"/>
  <c r="I21" i="53"/>
  <c r="J21" i="53"/>
  <c r="K21" i="53"/>
  <c r="L21" i="53"/>
  <c r="M21" i="53"/>
  <c r="N21" i="53"/>
  <c r="C12" i="53"/>
  <c r="C13" i="53"/>
  <c r="C14" i="53"/>
  <c r="C15" i="53"/>
  <c r="C16" i="53"/>
  <c r="C17" i="53"/>
  <c r="C18" i="53"/>
  <c r="C19" i="53"/>
  <c r="C20" i="53"/>
  <c r="C21" i="53"/>
  <c r="D12" i="53"/>
  <c r="D13" i="53"/>
  <c r="D14" i="53"/>
  <c r="D15" i="53"/>
  <c r="D16" i="53"/>
  <c r="D17" i="53"/>
  <c r="D18" i="53"/>
  <c r="D19" i="53"/>
  <c r="D20" i="53"/>
  <c r="D21" i="53"/>
  <c r="O12" i="53"/>
  <c r="O13" i="53"/>
  <c r="O14" i="53"/>
  <c r="O15" i="53"/>
  <c r="O16" i="53"/>
  <c r="O17" i="53"/>
  <c r="O18" i="53"/>
  <c r="O19" i="53"/>
  <c r="O20" i="53"/>
  <c r="O21" i="53"/>
  <c r="O10" i="53"/>
  <c r="C6" i="53"/>
  <c r="D11" i="52"/>
  <c r="E11" i="52"/>
  <c r="F11" i="52"/>
  <c r="G11" i="52"/>
  <c r="H11" i="52"/>
  <c r="I11" i="52"/>
  <c r="J11" i="52"/>
  <c r="K11" i="52"/>
  <c r="L11" i="52"/>
  <c r="M11" i="52"/>
  <c r="N11" i="52"/>
  <c r="D12" i="52"/>
  <c r="E12" i="52"/>
  <c r="F12" i="52"/>
  <c r="G12" i="52"/>
  <c r="H12" i="52"/>
  <c r="I12" i="52"/>
  <c r="J12" i="52"/>
  <c r="K12" i="52"/>
  <c r="L12" i="52"/>
  <c r="M12" i="52"/>
  <c r="N12" i="52"/>
  <c r="D13" i="52"/>
  <c r="E13" i="52"/>
  <c r="F13" i="52"/>
  <c r="G13" i="52"/>
  <c r="H13" i="52"/>
  <c r="I13" i="52"/>
  <c r="J13" i="52"/>
  <c r="K13" i="52"/>
  <c r="L13" i="52"/>
  <c r="M13" i="52"/>
  <c r="N13" i="52"/>
  <c r="D14" i="52"/>
  <c r="E14" i="52"/>
  <c r="F14" i="52"/>
  <c r="G14" i="52"/>
  <c r="H14" i="52"/>
  <c r="I14" i="52"/>
  <c r="J14" i="52"/>
  <c r="K14" i="52"/>
  <c r="L14" i="52"/>
  <c r="M14" i="52"/>
  <c r="N14" i="52"/>
  <c r="D15" i="52"/>
  <c r="E15" i="52"/>
  <c r="F15" i="52"/>
  <c r="G15" i="52"/>
  <c r="H15" i="52"/>
  <c r="I15" i="52"/>
  <c r="J15" i="52"/>
  <c r="K15" i="52"/>
  <c r="L15" i="52"/>
  <c r="M15" i="52"/>
  <c r="N15" i="52"/>
  <c r="D16" i="52"/>
  <c r="E16" i="52"/>
  <c r="F16" i="52"/>
  <c r="G16" i="52"/>
  <c r="H16" i="52"/>
  <c r="I16" i="52"/>
  <c r="J16" i="52"/>
  <c r="K16" i="52"/>
  <c r="L16" i="52"/>
  <c r="M16" i="52"/>
  <c r="N16" i="52"/>
  <c r="D17" i="52"/>
  <c r="E17" i="52"/>
  <c r="F17" i="52"/>
  <c r="G17" i="52"/>
  <c r="H17" i="52"/>
  <c r="I17" i="52"/>
  <c r="J17" i="52"/>
  <c r="K17" i="52"/>
  <c r="L17" i="52"/>
  <c r="M17" i="52"/>
  <c r="N17" i="52"/>
  <c r="D18" i="52"/>
  <c r="E18" i="52"/>
  <c r="F18" i="52"/>
  <c r="G18" i="52"/>
  <c r="H18" i="52"/>
  <c r="I18" i="52"/>
  <c r="J18" i="52"/>
  <c r="K18" i="52"/>
  <c r="L18" i="52"/>
  <c r="M18" i="52"/>
  <c r="N18" i="52"/>
  <c r="D19" i="52"/>
  <c r="E19" i="52"/>
  <c r="F19" i="52"/>
  <c r="G19" i="52"/>
  <c r="H19" i="52"/>
  <c r="I19" i="52"/>
  <c r="J19" i="52"/>
  <c r="K19" i="52"/>
  <c r="L19" i="52"/>
  <c r="M19" i="52"/>
  <c r="N19" i="52"/>
  <c r="D20" i="52"/>
  <c r="E20" i="52"/>
  <c r="F20" i="52"/>
  <c r="G20" i="52"/>
  <c r="H20" i="52"/>
  <c r="I20" i="52"/>
  <c r="J20" i="52"/>
  <c r="K20" i="52"/>
  <c r="L20" i="52"/>
  <c r="M20" i="52"/>
  <c r="N20" i="52"/>
  <c r="E21" i="52"/>
  <c r="F21" i="52"/>
  <c r="G21" i="52"/>
  <c r="H21" i="52"/>
  <c r="I21" i="52"/>
  <c r="J21" i="52"/>
  <c r="K21" i="52"/>
  <c r="L21" i="52"/>
  <c r="M21" i="52"/>
  <c r="N21" i="52"/>
  <c r="G27" i="52"/>
  <c r="H27" i="52"/>
  <c r="I27" i="52"/>
  <c r="J27" i="52"/>
  <c r="K27" i="52"/>
  <c r="L27" i="52"/>
  <c r="M27" i="52"/>
  <c r="N27" i="52"/>
  <c r="G28" i="52"/>
  <c r="H28" i="52"/>
  <c r="I28" i="52"/>
  <c r="J28" i="52"/>
  <c r="K28" i="52"/>
  <c r="L28" i="52"/>
  <c r="M28" i="52"/>
  <c r="N28" i="52"/>
  <c r="G29" i="52"/>
  <c r="H29" i="52"/>
  <c r="I29" i="52"/>
  <c r="J29" i="52"/>
  <c r="K29" i="52"/>
  <c r="L29" i="52"/>
  <c r="M29" i="52"/>
  <c r="N29" i="52"/>
  <c r="G30" i="52"/>
  <c r="H30" i="52"/>
  <c r="I30" i="52"/>
  <c r="J30" i="52"/>
  <c r="K30" i="52"/>
  <c r="L30" i="52"/>
  <c r="M30" i="52"/>
  <c r="N30" i="52"/>
  <c r="G31" i="52"/>
  <c r="H31" i="52"/>
  <c r="I31" i="52"/>
  <c r="J31" i="52"/>
  <c r="K31" i="52"/>
  <c r="L31" i="52"/>
  <c r="M31" i="52"/>
  <c r="N31" i="52"/>
  <c r="G32" i="52"/>
  <c r="H32" i="52"/>
  <c r="I32" i="52"/>
  <c r="J32" i="52"/>
  <c r="K32" i="52"/>
  <c r="L32" i="52"/>
  <c r="M32" i="52"/>
  <c r="N32" i="52"/>
  <c r="G33" i="52"/>
  <c r="H33" i="52"/>
  <c r="I33" i="52"/>
  <c r="J33" i="52"/>
  <c r="K33" i="52"/>
  <c r="L33" i="52"/>
  <c r="M33" i="52"/>
  <c r="N33" i="52"/>
  <c r="G34" i="52"/>
  <c r="H34" i="52"/>
  <c r="I34" i="52"/>
  <c r="J34" i="52"/>
  <c r="K34" i="52"/>
  <c r="L34" i="52"/>
  <c r="M34" i="52"/>
  <c r="N34" i="52"/>
  <c r="G35" i="52"/>
  <c r="H35" i="52"/>
  <c r="I35" i="52"/>
  <c r="J35" i="52"/>
  <c r="K35" i="52"/>
  <c r="L35" i="52"/>
  <c r="M35" i="52"/>
  <c r="N35" i="52"/>
  <c r="G36" i="52"/>
  <c r="H36" i="52"/>
  <c r="I36" i="52"/>
  <c r="J36" i="52"/>
  <c r="K36" i="52"/>
  <c r="L36" i="52"/>
  <c r="M36" i="52"/>
  <c r="N36" i="52"/>
  <c r="G37" i="52"/>
  <c r="H37" i="52"/>
  <c r="I37" i="52"/>
  <c r="J37" i="52"/>
  <c r="K37" i="52"/>
  <c r="L37" i="52"/>
  <c r="M37" i="52"/>
  <c r="N37" i="52"/>
  <c r="G38" i="52"/>
  <c r="H38" i="52"/>
  <c r="I38" i="52"/>
  <c r="J38" i="52"/>
  <c r="K38" i="52"/>
  <c r="L38" i="52"/>
  <c r="M38" i="52"/>
  <c r="N38" i="52"/>
  <c r="G39" i="52"/>
  <c r="H39" i="52"/>
  <c r="I39" i="52"/>
  <c r="J39" i="52"/>
  <c r="K39" i="52"/>
  <c r="L39" i="52"/>
  <c r="M39" i="52"/>
  <c r="N39" i="52"/>
  <c r="G40" i="52"/>
  <c r="H40" i="52"/>
  <c r="I40" i="52"/>
  <c r="J40" i="52"/>
  <c r="K40" i="52"/>
  <c r="L40" i="52"/>
  <c r="M40" i="52"/>
  <c r="N40" i="52"/>
  <c r="O26" i="52"/>
  <c r="G41" i="52"/>
  <c r="H41" i="52"/>
  <c r="I41" i="52"/>
  <c r="J41" i="52"/>
  <c r="K41" i="52"/>
  <c r="L41" i="52"/>
  <c r="M41" i="52"/>
  <c r="N41" i="52"/>
  <c r="D21" i="52"/>
  <c r="C7" i="52"/>
  <c r="C8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6" i="52"/>
  <c r="C32" i="48"/>
  <c r="D32" i="48"/>
  <c r="E32" i="48"/>
  <c r="F32" i="48"/>
  <c r="G32" i="48"/>
  <c r="H32" i="48"/>
  <c r="I32" i="48"/>
  <c r="J32" i="48"/>
  <c r="K32" i="48"/>
  <c r="L32" i="48"/>
  <c r="M32" i="48"/>
  <c r="N32" i="48"/>
  <c r="O32" i="48"/>
  <c r="C33" i="48"/>
  <c r="D33" i="48"/>
  <c r="E33" i="48"/>
  <c r="F33" i="48"/>
  <c r="G33" i="48"/>
  <c r="H33" i="48"/>
  <c r="I33" i="48"/>
  <c r="J33" i="48"/>
  <c r="K33" i="48"/>
  <c r="L33" i="48"/>
  <c r="M33" i="48"/>
  <c r="N33" i="48"/>
  <c r="O33" i="48"/>
  <c r="C34" i="48"/>
  <c r="D34" i="48"/>
  <c r="E34" i="48"/>
  <c r="F34" i="48"/>
  <c r="G34" i="48"/>
  <c r="H34" i="48"/>
  <c r="I34" i="48"/>
  <c r="J34" i="48"/>
  <c r="K34" i="48"/>
  <c r="L34" i="48"/>
  <c r="M34" i="48"/>
  <c r="N34" i="48"/>
  <c r="O34" i="48"/>
  <c r="C35" i="48"/>
  <c r="D35" i="48"/>
  <c r="E35" i="48"/>
  <c r="F35" i="48"/>
  <c r="G35" i="48"/>
  <c r="H35" i="48"/>
  <c r="I35" i="48"/>
  <c r="J35" i="48"/>
  <c r="K35" i="48"/>
  <c r="L35" i="48"/>
  <c r="M35" i="48"/>
  <c r="N35" i="48"/>
  <c r="O35" i="48"/>
  <c r="C36" i="48"/>
  <c r="D36" i="48"/>
  <c r="E36" i="48"/>
  <c r="F36" i="48"/>
  <c r="G36" i="48"/>
  <c r="H36" i="48"/>
  <c r="I36" i="48"/>
  <c r="J36" i="48"/>
  <c r="K36" i="48"/>
  <c r="L36" i="48"/>
  <c r="M36" i="48"/>
  <c r="N36" i="48"/>
  <c r="O36" i="48"/>
  <c r="C37" i="48"/>
  <c r="D37" i="48"/>
  <c r="E37" i="48"/>
  <c r="F37" i="48"/>
  <c r="G37" i="48"/>
  <c r="H37" i="48"/>
  <c r="I37" i="48"/>
  <c r="J37" i="48"/>
  <c r="K37" i="48"/>
  <c r="L37" i="48"/>
  <c r="M37" i="48"/>
  <c r="N37" i="48"/>
  <c r="O37" i="48"/>
  <c r="C38" i="48"/>
  <c r="D38" i="48"/>
  <c r="E38" i="48"/>
  <c r="F38" i="48"/>
  <c r="G38" i="48"/>
  <c r="H38" i="48"/>
  <c r="I38" i="48"/>
  <c r="J38" i="48"/>
  <c r="K38" i="48"/>
  <c r="L38" i="48"/>
  <c r="M38" i="48"/>
  <c r="N38" i="48"/>
  <c r="O38" i="48"/>
  <c r="C39" i="48"/>
  <c r="D39" i="48"/>
  <c r="E39" i="48"/>
  <c r="F39" i="48"/>
  <c r="G39" i="48"/>
  <c r="H39" i="48"/>
  <c r="I39" i="48"/>
  <c r="J39" i="48"/>
  <c r="K39" i="48"/>
  <c r="L39" i="48"/>
  <c r="M39" i="48"/>
  <c r="N39" i="48"/>
  <c r="O39" i="48"/>
  <c r="C40" i="48"/>
  <c r="D40" i="48"/>
  <c r="E40" i="48"/>
  <c r="F40" i="48"/>
  <c r="G40" i="48"/>
  <c r="H40" i="48"/>
  <c r="I40" i="48"/>
  <c r="J40" i="48"/>
  <c r="K40" i="48"/>
  <c r="L40" i="48"/>
  <c r="M40" i="48"/>
  <c r="N40" i="48"/>
  <c r="O40" i="48"/>
  <c r="C41" i="48"/>
  <c r="D41" i="48"/>
  <c r="E41" i="48"/>
  <c r="F41" i="48"/>
  <c r="G41" i="48"/>
  <c r="H41" i="48"/>
  <c r="I41" i="48"/>
  <c r="J41" i="48"/>
  <c r="K41" i="48"/>
  <c r="L41" i="48"/>
  <c r="M41" i="48"/>
  <c r="N41" i="48"/>
  <c r="O41" i="48"/>
  <c r="O31" i="48"/>
  <c r="E31" i="48"/>
  <c r="F31" i="48"/>
  <c r="G31" i="48"/>
  <c r="H31" i="48"/>
  <c r="I31" i="48"/>
  <c r="J31" i="48"/>
  <c r="K31" i="48"/>
  <c r="L31" i="48"/>
  <c r="M31" i="48"/>
  <c r="N31" i="48"/>
  <c r="O13" i="52"/>
  <c r="O14" i="52"/>
  <c r="O15" i="52"/>
  <c r="O16" i="52"/>
  <c r="O17" i="52"/>
  <c r="O18" i="52"/>
  <c r="O19" i="52"/>
  <c r="O20" i="52"/>
  <c r="O21" i="52"/>
  <c r="O13" i="48"/>
  <c r="O14" i="48"/>
  <c r="O15" i="48"/>
  <c r="O16" i="48"/>
  <c r="O17" i="48"/>
  <c r="O18" i="48"/>
  <c r="O19" i="48"/>
  <c r="O20" i="48"/>
  <c r="O21" i="48"/>
  <c r="C13" i="48"/>
  <c r="D13" i="48"/>
  <c r="E13" i="48"/>
  <c r="F13" i="48"/>
  <c r="G13" i="48"/>
  <c r="H13" i="48"/>
  <c r="I13" i="48"/>
  <c r="J13" i="48"/>
  <c r="K13" i="48"/>
  <c r="L13" i="48"/>
  <c r="M13" i="48"/>
  <c r="N13" i="48"/>
  <c r="C14" i="48"/>
  <c r="D14" i="48"/>
  <c r="E14" i="48"/>
  <c r="F14" i="48"/>
  <c r="G14" i="48"/>
  <c r="H14" i="48"/>
  <c r="I14" i="48"/>
  <c r="J14" i="48"/>
  <c r="K14" i="48"/>
  <c r="L14" i="48"/>
  <c r="M14" i="48"/>
  <c r="N14" i="48"/>
  <c r="C15" i="48"/>
  <c r="D15" i="48"/>
  <c r="E15" i="48"/>
  <c r="F15" i="48"/>
  <c r="G15" i="48"/>
  <c r="H15" i="48"/>
  <c r="I15" i="48"/>
  <c r="J15" i="48"/>
  <c r="K15" i="48"/>
  <c r="L15" i="48"/>
  <c r="M15" i="48"/>
  <c r="N15" i="48"/>
  <c r="C16" i="48"/>
  <c r="D16" i="48"/>
  <c r="E16" i="48"/>
  <c r="F16" i="48"/>
  <c r="G16" i="48"/>
  <c r="H16" i="48"/>
  <c r="I16" i="48"/>
  <c r="J16" i="48"/>
  <c r="K16" i="48"/>
  <c r="L16" i="48"/>
  <c r="M16" i="48"/>
  <c r="N16" i="48"/>
  <c r="C17" i="48"/>
  <c r="D17" i="48"/>
  <c r="E17" i="48"/>
  <c r="F17" i="48"/>
  <c r="G17" i="48"/>
  <c r="H17" i="48"/>
  <c r="I17" i="48"/>
  <c r="J17" i="48"/>
  <c r="K17" i="48"/>
  <c r="L17" i="48"/>
  <c r="M17" i="48"/>
  <c r="N17" i="48"/>
  <c r="C18" i="48"/>
  <c r="D18" i="48"/>
  <c r="E18" i="48"/>
  <c r="F18" i="48"/>
  <c r="G18" i="48"/>
  <c r="H18" i="48"/>
  <c r="I18" i="48"/>
  <c r="J18" i="48"/>
  <c r="K18" i="48"/>
  <c r="L18" i="48"/>
  <c r="M18" i="48"/>
  <c r="N18" i="48"/>
  <c r="C19" i="48"/>
  <c r="D19" i="48"/>
  <c r="E19" i="48"/>
  <c r="F19" i="48"/>
  <c r="G19" i="48"/>
  <c r="H19" i="48"/>
  <c r="I19" i="48"/>
  <c r="J19" i="48"/>
  <c r="K19" i="48"/>
  <c r="L19" i="48"/>
  <c r="M19" i="48"/>
  <c r="N19" i="48"/>
  <c r="C20" i="48"/>
  <c r="D20" i="48"/>
  <c r="E20" i="48"/>
  <c r="F20" i="48"/>
  <c r="G20" i="48"/>
  <c r="H20" i="48"/>
  <c r="I20" i="48"/>
  <c r="J20" i="48"/>
  <c r="K20" i="48"/>
  <c r="L20" i="48"/>
  <c r="M20" i="48"/>
  <c r="N20" i="48"/>
  <c r="C21" i="48"/>
  <c r="D21" i="48"/>
  <c r="E21" i="48"/>
  <c r="F21" i="48"/>
  <c r="G21" i="48"/>
  <c r="H21" i="48"/>
  <c r="I21" i="48"/>
  <c r="J21" i="48"/>
  <c r="K21" i="48"/>
  <c r="L21" i="48"/>
  <c r="M21" i="48"/>
  <c r="N21" i="48"/>
  <c r="O11" i="52"/>
  <c r="O12" i="52"/>
  <c r="O11" i="48"/>
  <c r="O12" i="48"/>
  <c r="D12" i="48"/>
  <c r="E12" i="48"/>
  <c r="F12" i="48"/>
  <c r="G12" i="48"/>
  <c r="H12" i="48"/>
  <c r="I12" i="48"/>
  <c r="J12" i="48"/>
  <c r="K12" i="48"/>
  <c r="L12" i="48"/>
  <c r="M12" i="48"/>
  <c r="N12" i="48"/>
  <c r="C12" i="48"/>
  <c r="D11" i="48"/>
  <c r="E11" i="48"/>
  <c r="F11" i="48"/>
  <c r="G11" i="48"/>
  <c r="H11" i="48"/>
  <c r="I11" i="48"/>
  <c r="J11" i="48"/>
  <c r="K11" i="48"/>
  <c r="L11" i="48"/>
  <c r="M11" i="48"/>
  <c r="N11" i="48"/>
  <c r="C11" i="48"/>
  <c r="O26" i="53" l="1"/>
  <c r="N26" i="53"/>
  <c r="M26" i="53"/>
  <c r="L26" i="53"/>
  <c r="K26" i="53"/>
  <c r="J26" i="53"/>
  <c r="I26" i="53"/>
  <c r="H26" i="53"/>
  <c r="G26" i="53"/>
  <c r="F26" i="53"/>
  <c r="E26" i="53"/>
  <c r="D26" i="53"/>
  <c r="C26" i="53"/>
  <c r="N10" i="53"/>
  <c r="M10" i="53"/>
  <c r="L10" i="53"/>
  <c r="K10" i="53"/>
  <c r="J10" i="53"/>
  <c r="I10" i="53"/>
  <c r="H10" i="53"/>
  <c r="G10" i="53"/>
  <c r="F10" i="53"/>
  <c r="E10" i="53"/>
  <c r="D10" i="53"/>
  <c r="C10" i="53"/>
  <c r="O8" i="53"/>
  <c r="N8" i="53"/>
  <c r="M8" i="53"/>
  <c r="L8" i="53"/>
  <c r="K8" i="53"/>
  <c r="J8" i="53"/>
  <c r="I8" i="53"/>
  <c r="H8" i="53"/>
  <c r="G8" i="53"/>
  <c r="F8" i="53"/>
  <c r="E8" i="53"/>
  <c r="D8" i="53"/>
  <c r="C8" i="53"/>
  <c r="O7" i="53"/>
  <c r="N7" i="53"/>
  <c r="M7" i="53"/>
  <c r="L7" i="53"/>
  <c r="K7" i="53"/>
  <c r="J7" i="53"/>
  <c r="I7" i="53"/>
  <c r="H7" i="53"/>
  <c r="G7" i="53"/>
  <c r="F7" i="53"/>
  <c r="E7" i="53"/>
  <c r="D7" i="53"/>
  <c r="C7" i="53"/>
  <c r="O6" i="53"/>
  <c r="N6" i="53"/>
  <c r="M6" i="53"/>
  <c r="L6" i="53"/>
  <c r="K6" i="53"/>
  <c r="J6" i="53"/>
  <c r="I6" i="53"/>
  <c r="H6" i="53"/>
  <c r="G6" i="53"/>
  <c r="F6" i="53"/>
  <c r="E6" i="53"/>
  <c r="D6" i="53"/>
  <c r="O30" i="48"/>
  <c r="N30" i="48"/>
  <c r="M30" i="48"/>
  <c r="L30" i="48"/>
  <c r="K30" i="48"/>
  <c r="J30" i="48"/>
  <c r="I30" i="48"/>
  <c r="H30" i="48"/>
  <c r="G30" i="48"/>
  <c r="F30" i="48"/>
  <c r="E30" i="48"/>
  <c r="D30" i="48"/>
  <c r="C30" i="48"/>
  <c r="O29" i="48"/>
  <c r="N29" i="48"/>
  <c r="M29" i="48"/>
  <c r="L29" i="48"/>
  <c r="K29" i="48"/>
  <c r="J29" i="48"/>
  <c r="I29" i="48"/>
  <c r="H29" i="48"/>
  <c r="G29" i="48"/>
  <c r="F29" i="48"/>
  <c r="E29" i="48"/>
  <c r="D29" i="48"/>
  <c r="C29" i="48"/>
  <c r="O28" i="48"/>
  <c r="N28" i="48"/>
  <c r="M28" i="48"/>
  <c r="L28" i="48"/>
  <c r="K28" i="48"/>
  <c r="J28" i="48"/>
  <c r="I28" i="48"/>
  <c r="H28" i="48"/>
  <c r="G28" i="48"/>
  <c r="F28" i="48"/>
  <c r="E28" i="48"/>
  <c r="D28" i="48"/>
  <c r="C28" i="48"/>
  <c r="O27" i="48"/>
  <c r="N27" i="48"/>
  <c r="M27" i="48"/>
  <c r="L27" i="48"/>
  <c r="K27" i="48"/>
  <c r="J27" i="48"/>
  <c r="I27" i="48"/>
  <c r="H27" i="48"/>
  <c r="G27" i="48"/>
  <c r="F27" i="48"/>
  <c r="E27" i="48"/>
  <c r="D27" i="48"/>
  <c r="C27" i="48"/>
  <c r="O26" i="48"/>
  <c r="N26" i="48"/>
  <c r="M26" i="48"/>
  <c r="L26" i="48"/>
  <c r="K26" i="48"/>
  <c r="J26" i="48"/>
  <c r="I26" i="48"/>
  <c r="H26" i="48"/>
  <c r="G26" i="48"/>
  <c r="F26" i="48"/>
  <c r="E26" i="48"/>
  <c r="D26" i="48"/>
  <c r="C26" i="48"/>
  <c r="O10" i="48"/>
  <c r="N10" i="48"/>
  <c r="M10" i="48"/>
  <c r="L10" i="48"/>
  <c r="K10" i="48"/>
  <c r="J10" i="48"/>
  <c r="I10" i="48"/>
  <c r="H10" i="48"/>
  <c r="G10" i="48"/>
  <c r="F10" i="48"/>
  <c r="E10" i="48"/>
  <c r="D10" i="48"/>
  <c r="C10" i="48"/>
  <c r="O9" i="48"/>
  <c r="N9" i="48"/>
  <c r="M9" i="48"/>
  <c r="L9" i="48"/>
  <c r="K9" i="48"/>
  <c r="J9" i="48"/>
  <c r="I9" i="48"/>
  <c r="H9" i="48"/>
  <c r="G9" i="48"/>
  <c r="F9" i="48"/>
  <c r="E9" i="48"/>
  <c r="D9" i="48"/>
  <c r="C9" i="48"/>
  <c r="O8" i="48"/>
  <c r="N8" i="48"/>
  <c r="M8" i="48"/>
  <c r="L8" i="48"/>
  <c r="K8" i="48"/>
  <c r="J8" i="48"/>
  <c r="I8" i="48"/>
  <c r="H8" i="48"/>
  <c r="G8" i="48"/>
  <c r="F8" i="48"/>
  <c r="E8" i="48"/>
  <c r="D8" i="48"/>
  <c r="C8" i="48"/>
  <c r="O7" i="48"/>
  <c r="N7" i="48"/>
  <c r="M7" i="48"/>
  <c r="L7" i="48"/>
  <c r="K7" i="48"/>
  <c r="J7" i="48"/>
  <c r="I7" i="48"/>
  <c r="H7" i="48"/>
  <c r="G7" i="48"/>
  <c r="F7" i="48"/>
  <c r="E7" i="48"/>
  <c r="D7" i="48"/>
  <c r="C7" i="48"/>
  <c r="O6" i="48"/>
  <c r="N6" i="48"/>
  <c r="M6" i="48"/>
  <c r="L6" i="48"/>
  <c r="K6" i="48"/>
  <c r="J6" i="48"/>
  <c r="I6" i="48"/>
  <c r="H6" i="48"/>
  <c r="G6" i="48"/>
  <c r="F6" i="48"/>
  <c r="E6" i="48"/>
  <c r="D6" i="48"/>
  <c r="C6" i="48"/>
  <c r="N26" i="52"/>
  <c r="M26" i="52"/>
  <c r="L26" i="52"/>
  <c r="K26" i="52"/>
  <c r="J26" i="52"/>
  <c r="I26" i="52"/>
  <c r="H26" i="52"/>
  <c r="G26" i="52"/>
  <c r="F26" i="52"/>
  <c r="E26" i="52"/>
  <c r="D26" i="52"/>
  <c r="C26" i="52"/>
  <c r="O10" i="52"/>
  <c r="N10" i="52"/>
  <c r="M10" i="52"/>
  <c r="L10" i="52"/>
  <c r="K10" i="52"/>
  <c r="J10" i="52"/>
  <c r="I10" i="52"/>
  <c r="H10" i="52"/>
  <c r="G10" i="52"/>
  <c r="F10" i="52"/>
  <c r="E10" i="52"/>
  <c r="D10" i="52"/>
  <c r="O9" i="52"/>
  <c r="N9" i="52"/>
  <c r="M9" i="52"/>
  <c r="L9" i="52"/>
  <c r="K9" i="52"/>
  <c r="J9" i="52"/>
  <c r="I9" i="52"/>
  <c r="H9" i="52"/>
  <c r="G9" i="52"/>
  <c r="F9" i="52"/>
  <c r="E9" i="52"/>
  <c r="D9" i="52"/>
  <c r="O8" i="52"/>
  <c r="N8" i="52"/>
  <c r="M8" i="52"/>
  <c r="L8" i="52"/>
  <c r="K8" i="52"/>
  <c r="J8" i="52"/>
  <c r="I8" i="52"/>
  <c r="H8" i="52"/>
  <c r="G8" i="52"/>
  <c r="F8" i="52"/>
  <c r="E8" i="52"/>
  <c r="D8" i="52"/>
  <c r="O7" i="52"/>
  <c r="N7" i="52"/>
  <c r="M7" i="52"/>
  <c r="L7" i="52"/>
  <c r="K7" i="52"/>
  <c r="J7" i="52"/>
  <c r="I7" i="52"/>
  <c r="H7" i="52"/>
  <c r="G7" i="52"/>
  <c r="F7" i="52"/>
  <c r="E7" i="52"/>
  <c r="D7" i="52"/>
  <c r="O6" i="52"/>
  <c r="N6" i="52"/>
  <c r="M6" i="52"/>
  <c r="L6" i="52"/>
  <c r="K6" i="52"/>
  <c r="J6" i="52"/>
  <c r="I6" i="52"/>
  <c r="H6" i="52"/>
  <c r="G6" i="52"/>
  <c r="F6" i="52"/>
  <c r="E6" i="52"/>
  <c r="D6" i="52"/>
  <c r="N40" i="47"/>
  <c r="B40" i="47"/>
  <c r="C40" i="47"/>
  <c r="D40" i="47"/>
  <c r="E40" i="47"/>
  <c r="F40" i="47"/>
  <c r="G40" i="47"/>
  <c r="H40" i="47"/>
  <c r="I40" i="47"/>
  <c r="J40" i="47"/>
  <c r="K40" i="47"/>
  <c r="L40" i="47"/>
  <c r="M40" i="47"/>
  <c r="N35" i="47"/>
  <c r="B35" i="47"/>
  <c r="C35" i="47"/>
  <c r="D35" i="47"/>
  <c r="E35" i="47"/>
  <c r="F35" i="47"/>
  <c r="G35" i="47"/>
  <c r="H35" i="47"/>
  <c r="I35" i="47"/>
  <c r="J35" i="47"/>
  <c r="K35" i="47"/>
  <c r="L35" i="47"/>
  <c r="M35" i="47"/>
  <c r="N30" i="47"/>
  <c r="B30" i="47"/>
  <c r="C30" i="47"/>
  <c r="D30" i="47"/>
  <c r="E30" i="47"/>
  <c r="F30" i="47"/>
  <c r="G30" i="47"/>
  <c r="H30" i="47"/>
  <c r="I30" i="47"/>
  <c r="J30" i="47"/>
  <c r="K30" i="47"/>
  <c r="L30" i="47"/>
  <c r="M30" i="47"/>
  <c r="N22" i="47"/>
  <c r="B22" i="47"/>
  <c r="C22" i="47"/>
  <c r="D22" i="47"/>
  <c r="E22" i="47"/>
  <c r="F22" i="47"/>
  <c r="G22" i="47"/>
  <c r="H22" i="47"/>
  <c r="I22" i="47"/>
  <c r="J22" i="47"/>
  <c r="K22" i="47"/>
  <c r="L22" i="47"/>
  <c r="M22" i="47"/>
  <c r="N16" i="47"/>
  <c r="B16" i="47"/>
  <c r="C16" i="47"/>
  <c r="D16" i="47"/>
  <c r="E16" i="47"/>
  <c r="F16" i="47"/>
  <c r="G16" i="47"/>
  <c r="H16" i="47"/>
  <c r="I16" i="47"/>
  <c r="J16" i="47"/>
  <c r="K16" i="47"/>
  <c r="L16" i="47"/>
  <c r="M16" i="47"/>
  <c r="B21" i="47"/>
  <c r="C21" i="47"/>
  <c r="D21" i="47"/>
  <c r="E21" i="47"/>
  <c r="F21" i="47"/>
  <c r="G21" i="47"/>
  <c r="H21" i="47"/>
  <c r="I21" i="47"/>
  <c r="J21" i="47"/>
  <c r="K21" i="47"/>
  <c r="L21" i="47"/>
  <c r="M21" i="47"/>
  <c r="N21" i="47"/>
  <c r="N10" i="47"/>
  <c r="B10" i="47"/>
  <c r="C10" i="47"/>
  <c r="D10" i="47"/>
  <c r="E10" i="47"/>
  <c r="F10" i="47"/>
  <c r="G10" i="47"/>
  <c r="H10" i="47"/>
  <c r="I10" i="47"/>
  <c r="J10" i="47"/>
  <c r="K10" i="47"/>
  <c r="L10" i="47"/>
  <c r="M10" i="47"/>
  <c r="N15" i="47"/>
  <c r="M15" i="47"/>
  <c r="L15" i="47"/>
  <c r="K15" i="47"/>
  <c r="J15" i="47"/>
  <c r="I15" i="47"/>
  <c r="H15" i="47"/>
  <c r="G15" i="47"/>
  <c r="F15" i="47"/>
  <c r="E15" i="47"/>
  <c r="D15" i="47"/>
  <c r="C15" i="47"/>
  <c r="B15" i="47"/>
  <c r="I66" i="62"/>
  <c r="I65" i="62"/>
  <c r="F61" i="43" l="1"/>
  <c r="E61" i="43"/>
  <c r="D61" i="43"/>
  <c r="C61" i="43"/>
  <c r="B61" i="43"/>
  <c r="F60" i="43"/>
  <c r="E60" i="43"/>
  <c r="D60" i="43"/>
  <c r="C60" i="43"/>
  <c r="B60" i="43"/>
  <c r="F59" i="43"/>
  <c r="E59" i="43"/>
  <c r="D59" i="43"/>
  <c r="C59" i="43"/>
  <c r="B59" i="43"/>
  <c r="F58" i="43"/>
  <c r="E58" i="43"/>
  <c r="D58" i="43"/>
  <c r="C58" i="43"/>
  <c r="B58" i="43"/>
  <c r="F57" i="43"/>
  <c r="E57" i="43"/>
  <c r="D57" i="43"/>
  <c r="C57" i="43"/>
  <c r="B57" i="43"/>
  <c r="F56" i="43"/>
  <c r="E56" i="43"/>
  <c r="D56" i="43"/>
  <c r="C56" i="43"/>
  <c r="B56" i="43"/>
  <c r="F55" i="43"/>
  <c r="E55" i="43"/>
  <c r="D55" i="43"/>
  <c r="C55" i="43"/>
  <c r="B55" i="43"/>
  <c r="F54" i="43"/>
  <c r="E54" i="43"/>
  <c r="D54" i="43"/>
  <c r="C54" i="43"/>
  <c r="B54" i="43"/>
  <c r="F53" i="43"/>
  <c r="E53" i="43"/>
  <c r="D53" i="43"/>
  <c r="C53" i="43"/>
  <c r="B53" i="43"/>
  <c r="F52" i="43"/>
  <c r="E52" i="43"/>
  <c r="D52" i="43"/>
  <c r="C52" i="43"/>
  <c r="B52" i="43"/>
  <c r="F51" i="43"/>
  <c r="E51" i="43"/>
  <c r="D51" i="43"/>
  <c r="C51" i="43"/>
  <c r="B51" i="43"/>
  <c r="F50" i="43"/>
  <c r="E50" i="43"/>
  <c r="D50" i="43"/>
  <c r="C50" i="43"/>
  <c r="B50" i="43"/>
  <c r="F49" i="43"/>
  <c r="E49" i="43"/>
  <c r="D49" i="43"/>
  <c r="C49" i="43"/>
  <c r="B49" i="43"/>
  <c r="F48" i="43"/>
  <c r="E48" i="43"/>
  <c r="D48" i="43"/>
  <c r="C48" i="43"/>
  <c r="B48" i="43"/>
  <c r="F47" i="43"/>
  <c r="E47" i="43"/>
  <c r="D47" i="43"/>
  <c r="C47" i="43"/>
  <c r="B47" i="43"/>
  <c r="F46" i="43"/>
  <c r="E46" i="43"/>
  <c r="D46" i="43"/>
  <c r="C46" i="43"/>
  <c r="B46" i="43"/>
  <c r="F45" i="43"/>
  <c r="E45" i="43"/>
  <c r="D45" i="43"/>
  <c r="C45" i="43"/>
  <c r="B45" i="43"/>
  <c r="F44" i="43"/>
  <c r="E44" i="43"/>
  <c r="D44" i="43"/>
  <c r="C44" i="43"/>
  <c r="B44" i="43"/>
  <c r="H38" i="37" l="1"/>
  <c r="H37" i="37"/>
</calcChain>
</file>

<file path=xl/sharedStrings.xml><?xml version="1.0" encoding="utf-8"?>
<sst xmlns="http://schemas.openxmlformats.org/spreadsheetml/2006/main" count="1288" uniqueCount="363">
  <si>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</si>
  <si>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</si>
  <si>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</si>
  <si>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</si>
  <si>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</si>
  <si>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</si>
  <si>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</si>
  <si>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</si>
  <si>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</si>
  <si>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</si>
  <si>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</si>
  <si>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</si>
  <si>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</si>
  <si>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</si>
  <si>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</si>
  <si>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</si>
  <si>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</si>
  <si>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</si>
  <si>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</si>
  <si>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</si>
  <si>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</si>
  <si>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</si>
  <si>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</si>
  <si>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</si>
  <si>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</si>
  <si>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</si>
  <si>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</si>
  <si>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</si>
  <si>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</si>
  <si>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</si>
  <si>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</si>
  <si>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</si>
  <si>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</si>
  <si>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</si>
  <si>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</si>
  <si>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</si>
  <si>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</si>
  <si>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</si>
  <si>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</si>
  <si>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</si>
  <si>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</si>
  <si>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</si>
  <si>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</si>
  <si>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</si>
  <si>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</si>
  <si>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</si>
  <si>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</si>
  <si>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</si>
  <si>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</si>
  <si>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</si>
  <si>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</si>
  <si>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</si>
  <si>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</si>
  <si>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</si>
  <si>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</si>
  <si>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</si>
  <si>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</si>
  <si>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</si>
  <si>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</si>
  <si>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</si>
  <si>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</si>
  <si>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</si>
  <si>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</si>
  <si>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</si>
  <si>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</si>
  <si>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</si>
  <si>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</si>
  <si>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</si>
  <si>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</si>
  <si>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</si>
  <si>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</si>
  <si>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</si>
  <si>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</si>
  <si>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</si>
  <si>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</si>
  <si>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</si>
  <si>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</si>
  <si>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</si>
  <si>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</si>
  <si>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</si>
  <si>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</si>
  <si>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</si>
  <si>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</si>
  <si>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</si>
  <si>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</si>
  <si>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</si>
  <si>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</si>
  <si>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</si>
  <si>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</si>
  <si>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</si>
  <si>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</si>
  <si>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</si>
  <si>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</si>
  <si>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</si>
  <si>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</si>
  <si>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</si>
  <si>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</si>
  <si>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</si>
  <si>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</si>
  <si>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</si>
  <si>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</si>
  <si>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</si>
  <si>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</si>
  <si>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</si>
  <si>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</si>
  <si>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</si>
  <si>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</si>
  <si>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</si>
  <si>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</si>
  <si>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</si>
  <si>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</si>
  <si>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</si>
  <si>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</si>
  <si>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</si>
  <si>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</si>
  <si>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</si>
  <si>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</si>
  <si>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</si>
  <si>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</si>
  <si>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</si>
  <si>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</si>
  <si>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</si>
  <si>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</si>
  <si>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</si>
  <si>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</si>
  <si>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</si>
  <si>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</si>
  <si>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</si>
  <si>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</si>
  <si>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</si>
  <si>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</si>
  <si>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</si>
  <si>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</si>
  <si>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</si>
  <si>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</si>
  <si>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</si>
  <si>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</si>
  <si>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</si>
  <si>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</si>
  <si>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</si>
  <si>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</si>
  <si>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</si>
  <si>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</si>
  <si>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</si>
  <si>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</si>
  <si>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</si>
  <si>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</si>
  <si>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</si>
  <si>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</si>
  <si>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</si>
  <si>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</si>
  <si>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</si>
  <si>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</si>
  <si>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</si>
  <si>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</si>
  <si>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</si>
  <si>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</si>
  <si>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</si>
  <si>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</si>
  <si>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</si>
  <si>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</si>
  <si>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</si>
  <si>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</si>
  <si>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</si>
  <si>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</si>
  <si>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</si>
  <si>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</si>
  <si>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</si>
  <si>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</si>
  <si>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</si>
  <si>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</si>
  <si>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</si>
  <si>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</si>
  <si>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</si>
  <si>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</si>
  <si>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</si>
  <si>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</si>
  <si>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</si>
  <si>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</si>
  <si>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</si>
  <si>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</si>
  <si>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</si>
  <si>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</si>
  <si>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</si>
  <si>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</si>
  <si>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</si>
  <si>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</si>
  <si>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</si>
  <si>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</si>
  <si>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</si>
  <si>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</si>
  <si>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</si>
  <si>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</si>
  <si>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</si>
  <si>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</si>
  <si>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</si>
  <si>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</si>
  <si>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</si>
  <si>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</si>
  <si>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</si>
  <si>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</si>
  <si>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</si>
  <si>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</si>
  <si>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</si>
  <si>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</si>
  <si>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</si>
  <si>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</si>
  <si>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</si>
  <si>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</si>
  <si>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</si>
  <si>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</si>
  <si>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</si>
  <si>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</si>
  <si>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</si>
  <si>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</si>
  <si>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</si>
  <si>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</si>
  <si>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</si>
  <si>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</si>
  <si>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</si>
  <si>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</si>
  <si>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</si>
  <si>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</si>
  <si>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</si>
  <si>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</si>
  <si>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</si>
  <si>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</si>
  <si>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</si>
  <si>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</si>
  <si>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</si>
  <si>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</si>
  <si>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</si>
  <si>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</si>
  <si>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</si>
  <si>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</si>
  <si>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</si>
  <si>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</si>
  <si>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</si>
  <si>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</si>
  <si>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</si>
  <si>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</si>
  <si>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</si>
  <si>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</si>
  <si>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</si>
  <si>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</si>
  <si>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</si>
  <si>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</si>
  <si>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</si>
  <si>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</si>
  <si>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Dez.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</si>
  <si>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</si>
  <si>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</si>
  <si>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</si>
  <si>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</si>
  <si>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</si>
  <si>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</si>
  <si>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</si>
  <si>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</si>
  <si>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</si>
  <si>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</si>
  <si>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</si>
  <si>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</si>
  <si>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</si>
  <si>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</si>
  <si>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</si>
  <si>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</si>
  <si>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</si>
  <si>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</si>
  <si>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</si>
  <si>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</si>
  <si>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</si>
  <si>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</si>
  <si>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</si>
  <si>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</si>
  <si>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</si>
  <si>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</si>
  <si>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</si>
  <si>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</si>
  <si>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</si>
  <si>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</si>
  <si>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</si>
  <si>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</si>
  <si>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</si>
  <si>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</si>
  <si>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</si>
  <si>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</si>
  <si>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</si>
  <si>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</si>
  <si>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</si>
  <si>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</si>
  <si>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</si>
  <si>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</si>
  <si>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</si>
  <si>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</si>
  <si>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</si>
  <si>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</si>
  <si>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</si>
  <si>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</si>
  <si>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</si>
  <si>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</si>
  <si>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</si>
  <si>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</si>
  <si>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</si>
  <si>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</si>
  <si>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</si>
  <si>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</si>
  <si>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</si>
  <si>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</si>
  <si>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</si>
  <si>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</si>
  <si>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</si>
  <si>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</si>
  <si>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</si>
  <si>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</si>
  <si>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</si>
  <si>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</si>
  <si>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</si>
  <si>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</si>
  <si>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</si>
  <si>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</si>
  <si>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</si>
  <si>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</si>
  <si>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</si>
  <si>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</si>
  <si>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</si>
  <si>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</si>
  <si>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</si>
  <si>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</si>
  <si>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</si>
  <si>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</si>
  <si>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</si>
  <si>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</si>
  <si>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</si>
  <si>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</si>
  <si>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</si>
  <si>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</si>
  <si>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</si>
  <si>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</si>
  <si>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</si>
  <si>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</si>
  <si>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</si>
  <si>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r>
      <t>2024</t>
    </r>
    <r>
      <rPr>
        <b/>
        <vertAlign val="superscript"/>
        <sz val="8"/>
        <rFont val="Arial"/>
        <family val="2"/>
      </rPr>
      <t>p</t>
    </r>
  </si>
  <si>
    <r>
      <t>2024</t>
    </r>
    <r>
      <rPr>
        <vertAlign val="superscript"/>
        <sz val="8"/>
        <rFont val="Arial"/>
        <family val="2"/>
      </rPr>
      <t>p</t>
    </r>
  </si>
  <si>
    <t>Potsdam, 2025</t>
  </si>
  <si>
    <t>E I 2 – m 12 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</si>
  <si>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Dezember 2024</t>
    </r>
  </si>
  <si>
    <t>Umsatz des Verarbeitenden Gewerbes im Land Brandenburg 
seit Dezember 2022</t>
  </si>
  <si>
    <t>Erschienen im Februar 2025</t>
  </si>
  <si>
    <t>in Brandenburg im Dezember 2024 nach</t>
  </si>
  <si>
    <t>Dezember 2024 nach Wirtschaftsabteilungen</t>
  </si>
  <si>
    <t>seit Dezember 2022</t>
  </si>
  <si>
    <t>in Brandenburg im Dezember 2024</t>
  </si>
  <si>
    <t xml:space="preserve">in Brandenburg im Dezember 2024 </t>
  </si>
  <si>
    <t>1.2  Betriebe des Verarbeitenden Gewerbes (sowie Bergbau und Gewinnung von Steinen und Erden)
       in Brandenburg im Dezember 2024 nach Verwaltungsbezirken</t>
  </si>
  <si>
    <t>1.3  Betriebe des Verarbeitenden Gewerbes (sowie Bergbau und Gewinnung von Steinen und Erden)
       in Brandenburg im Dezember 2024 nach Wirtschaftsabteilungen</t>
  </si>
  <si>
    <t>1.4  Betriebe des Verarbeitenden Gewerbes (sowie Bergbau und Gewinnung von Steinen und Erden)
       in Brandenburg im Dezember 2024 nach Wirtschaftsabteilungen – Veränderung zum Vorjahresmonat</t>
  </si>
  <si>
    <t>2.2  Fachliche Betriebsteile der Betriebe des Verarbeitenden Gewerbes (sowie Bergbau und Gewinnung von
       Steinen und Erden) in Brandenburg im Dezember 2024 nach Wirtschaftsabteilungen</t>
  </si>
  <si>
    <t>2.3   Fachliche Betriebsteile der Betriebe des Verarbeitenden Gewerbes (sowie Bergbau und Gewinnung von
        Steinen und Erden) in Brandenburg im Dezember 2024 nach Wirtschaftsabteilungen 
        –  Veränderung zum Vorjahresmonat</t>
  </si>
  <si>
    <t>Auftragseingangsindex für das Verarbeitende Gewerbe in Brandenburg seit Dezember 2022</t>
  </si>
  <si>
    <t xml:space="preserve">3.2  Auftragseingangsindex für das Verarbeitende Gewerbe in Brandenburg von Januar bis Dezember 2024
       nach Wirtschaftsabteilungen – Volumenindex Insgesamt– </t>
  </si>
  <si>
    <t xml:space="preserve">3.3  Auftragseingangsindex Inland für das Verarbeitende Gewerbe in Brandenburg von Januar bis Dezember 2024
       nach Wirtschaftsabteilungen – Volumenindex Inland– </t>
  </si>
  <si>
    <t xml:space="preserve">3.4  Auftragseingangsindex für das Verarbeitende Gewerbe in Brandenburg von Januar bis Dezember 2024
       nach Wirtschaftsabteilungen – Volumenindex Ausland– 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</si>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</sst>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79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65" fontId="10" fillId="0" borderId="0" xfId="0" applyNumberFormat="1" applyFont="1" applyAlignment="1" applyProtection="1">
      <alignment horizontal="right"/>
    </xf>
    <xf numFmtId="0" fontId="38" fillId="0" borderId="20" xfId="7" applyFont="1" applyBorder="1" applyAlignment="1">
      <alignment horizontal="center" vertical="center"/>
    </xf>
    <xf numFmtId="165" fontId="2" fillId="0" borderId="22" xfId="18" applyNumberFormat="1" applyFont="1" applyFill="1" applyBorder="1" applyAlignment="1" applyProtection="1">
      <alignment horizontal="right" wrapText="1"/>
    </xf>
    <xf numFmtId="165" fontId="2" fillId="0" borderId="22" xfId="17" applyNumberFormat="1" applyFont="1" applyFill="1" applyBorder="1" applyAlignment="1" applyProtection="1">
      <alignment horizontal="right" wrapText="1"/>
      <protection locked="0"/>
    </xf>
    <xf numFmtId="165" fontId="2" fillId="0" borderId="22" xfId="16" applyNumberFormat="1" applyFont="1" applyFill="1" applyBorder="1" applyAlignment="1" applyProtection="1">
      <alignment horizontal="right" wrapText="1"/>
      <protection locked="0"/>
    </xf>
    <xf numFmtId="165" fontId="2" fillId="0" borderId="23" xfId="0" applyNumberFormat="1" applyFont="1" applyFill="1" applyBorder="1" applyProtection="1">
      <protection locked="0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38" fillId="0" borderId="21" xfId="7" applyFont="1" applyBorder="1" applyAlignment="1">
      <alignment horizontal="center" vertical="center"/>
    </xf>
    <xf numFmtId="181" fontId="2" fillId="0" borderId="0" xfId="4" applyNumberFormat="1" applyFont="1" applyAlignment="1">
      <alignment horizontal="right" wrapText="1"/>
    </xf>
    <xf numFmtId="188" fontId="26" fillId="0" borderId="0" xfId="0" applyNumberFormat="1" applyFont="1" applyBorder="1" applyAlignment="1">
      <alignment horizontal="right"/>
    </xf>
    <xf numFmtId="0" fontId="10" fillId="0" borderId="18" xfId="0" applyFont="1" applyBorder="1" applyAlignment="1" applyProtection="1">
      <protection locked="0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G_2010" xfId="18" xr:uid="{3CDC2AC0-1046-4A35-9F15-BFAA58B3679F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7.7227841063564978E-2"/>
          <c:w val="0.90353307414919992"/>
          <c:h val="0.7374728478416091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Titel!$G$12:$H$36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2023</c:v>
                  </c:pt>
                  <c:pt idx="13">
                    <c:v>2024</c:v>
                  </c:pt>
                </c:lvl>
              </c:multiLvlStrCache>
            </c:multiLvlStrRef>
          </c:cat>
          <c:val>
            <c:numRef>
              <c:f>Titel!$I$12:$I$36</c:f>
              <c:numCache>
                <c:formatCode>General</c:formatCode>
                <c:ptCount val="25"/>
                <c:pt idx="0">
                  <c:v>39.4</c:v>
                </c:pt>
                <c:pt idx="1">
                  <c:v>25.3</c:v>
                </c:pt>
                <c:pt idx="2">
                  <c:v>29.6</c:v>
                </c:pt>
                <c:pt idx="3">
                  <c:v>34</c:v>
                </c:pt>
                <c:pt idx="4">
                  <c:v>28.1</c:v>
                </c:pt>
                <c:pt idx="5">
                  <c:v>21.3</c:v>
                </c:pt>
                <c:pt idx="6">
                  <c:v>19.7</c:v>
                </c:pt>
                <c:pt idx="7">
                  <c:v>4.4000000000000004</c:v>
                </c:pt>
                <c:pt idx="8">
                  <c:v>-3.6</c:v>
                </c:pt>
                <c:pt idx="9">
                  <c:v>-4.8</c:v>
                </c:pt>
                <c:pt idx="10">
                  <c:v>6.6</c:v>
                </c:pt>
                <c:pt idx="11">
                  <c:v>9.3000000000000007</c:v>
                </c:pt>
                <c:pt idx="12">
                  <c:v>-1.7</c:v>
                </c:pt>
                <c:pt idx="13">
                  <c:v>-9</c:v>
                </c:pt>
                <c:pt idx="14">
                  <c:v>3.4</c:v>
                </c:pt>
                <c:pt idx="15">
                  <c:v>-11</c:v>
                </c:pt>
                <c:pt idx="16">
                  <c:v>3.2</c:v>
                </c:pt>
                <c:pt idx="17">
                  <c:v>-2.6</c:v>
                </c:pt>
                <c:pt idx="18">
                  <c:v>-9.1</c:v>
                </c:pt>
                <c:pt idx="19">
                  <c:v>1.3</c:v>
                </c:pt>
                <c:pt idx="20">
                  <c:v>-5.6</c:v>
                </c:pt>
                <c:pt idx="21">
                  <c:v>-3.7</c:v>
                </c:pt>
                <c:pt idx="22">
                  <c:v>0.9</c:v>
                </c:pt>
                <c:pt idx="23">
                  <c:v>-11.2</c:v>
                </c:pt>
                <c:pt idx="24">
                  <c:v>-1.8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53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General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General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2023</c:v>
                  </c:pt>
                  <c:pt idx="13">
                    <c:v>2024</c:v>
                  </c:pt>
                </c:lvl>
              </c:multiLvlStrCache>
            </c:multiLvlStrRef>
          </c:cat>
          <c:val>
            <c:numRef>
              <c:f>'11'!$I$39:$I$63</c:f>
              <c:numCache>
                <c:formatCode>General</c:formatCode>
                <c:ptCount val="25"/>
                <c:pt idx="0">
                  <c:v>11.8</c:v>
                </c:pt>
                <c:pt idx="1">
                  <c:v>157.19999999999999</c:v>
                </c:pt>
                <c:pt idx="2">
                  <c:v>-41.7</c:v>
                </c:pt>
                <c:pt idx="3">
                  <c:v>66.8</c:v>
                </c:pt>
                <c:pt idx="4">
                  <c:v>25.3</c:v>
                </c:pt>
                <c:pt idx="5">
                  <c:v>39.9</c:v>
                </c:pt>
                <c:pt idx="6">
                  <c:v>-10.4</c:v>
                </c:pt>
                <c:pt idx="7">
                  <c:v>30.4</c:v>
                </c:pt>
                <c:pt idx="8">
                  <c:v>11.5</c:v>
                </c:pt>
                <c:pt idx="9">
                  <c:v>4.2</c:v>
                </c:pt>
                <c:pt idx="10">
                  <c:v>10.5</c:v>
                </c:pt>
                <c:pt idx="11">
                  <c:v>14.8</c:v>
                </c:pt>
                <c:pt idx="12">
                  <c:v>8.5</c:v>
                </c:pt>
                <c:pt idx="13">
                  <c:v>-43.9</c:v>
                </c:pt>
                <c:pt idx="14">
                  <c:v>68.400000000000006</c:v>
                </c:pt>
                <c:pt idx="15">
                  <c:v>-9.1999999999999993</c:v>
                </c:pt>
                <c:pt idx="16">
                  <c:v>4.2</c:v>
                </c:pt>
                <c:pt idx="17">
                  <c:v>-12.8</c:v>
                </c:pt>
                <c:pt idx="18">
                  <c:v>-3.3</c:v>
                </c:pt>
                <c:pt idx="19">
                  <c:v>-1.3</c:v>
                </c:pt>
                <c:pt idx="20">
                  <c:v>-12.4</c:v>
                </c:pt>
                <c:pt idx="21">
                  <c:v>-1.3</c:v>
                </c:pt>
                <c:pt idx="22">
                  <c:v>6.7</c:v>
                </c:pt>
                <c:pt idx="23">
                  <c:v>-5.8</c:v>
                </c:pt>
                <c:pt idx="24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2023</c:v>
                  </c:pt>
                  <c:pt idx="13">
                    <c:v>2024</c:v>
                  </c:pt>
                </c:lvl>
              </c:multiLvlStrCache>
            </c:multiLvlStrRef>
          </c:cat>
          <c:val>
            <c:numRef>
              <c:f>'11'!$J$39:$J$63</c:f>
              <c:numCache>
                <c:formatCode>General</c:formatCode>
                <c:ptCount val="25"/>
                <c:pt idx="0">
                  <c:v>24.5</c:v>
                </c:pt>
                <c:pt idx="1">
                  <c:v>362.1</c:v>
                </c:pt>
                <c:pt idx="2">
                  <c:v>-56</c:v>
                </c:pt>
                <c:pt idx="3">
                  <c:v>152.6</c:v>
                </c:pt>
                <c:pt idx="4">
                  <c:v>65.2</c:v>
                </c:pt>
                <c:pt idx="5">
                  <c:v>81.3</c:v>
                </c:pt>
                <c:pt idx="6">
                  <c:v>-12.8</c:v>
                </c:pt>
                <c:pt idx="7">
                  <c:v>84.1</c:v>
                </c:pt>
                <c:pt idx="8">
                  <c:v>33.299999999999997</c:v>
                </c:pt>
                <c:pt idx="9">
                  <c:v>31.7</c:v>
                </c:pt>
                <c:pt idx="10">
                  <c:v>18.8</c:v>
                </c:pt>
                <c:pt idx="11">
                  <c:v>43.6</c:v>
                </c:pt>
                <c:pt idx="12">
                  <c:v>25</c:v>
                </c:pt>
                <c:pt idx="13">
                  <c:v>-57.3</c:v>
                </c:pt>
                <c:pt idx="14">
                  <c:v>122.2</c:v>
                </c:pt>
                <c:pt idx="15">
                  <c:v>0.4</c:v>
                </c:pt>
                <c:pt idx="16">
                  <c:v>6.3</c:v>
                </c:pt>
                <c:pt idx="17">
                  <c:v>-13.6</c:v>
                </c:pt>
                <c:pt idx="18">
                  <c:v>7.3</c:v>
                </c:pt>
                <c:pt idx="19">
                  <c:v>-1</c:v>
                </c:pt>
                <c:pt idx="20">
                  <c:v>-14.1</c:v>
                </c:pt>
                <c:pt idx="21">
                  <c:v>-1.4</c:v>
                </c:pt>
                <c:pt idx="22">
                  <c:v>9.6</c:v>
                </c:pt>
                <c:pt idx="23">
                  <c:v>-0.6</c:v>
                </c:pt>
                <c:pt idx="24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2610485</xdr:colOff>
      <xdr:row>5</xdr:row>
      <xdr:rowOff>412750</xdr:rowOff>
    </xdr:from>
    <xdr:to>
      <xdr:col>2</xdr:col>
      <xdr:colOff>60960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0485" y="2470150"/>
          <a:ext cx="163195" cy="1816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16</xdr:row>
      <xdr:rowOff>38100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1857375</xdr:colOff>
          <xdr:row>44</xdr:row>
          <xdr:rowOff>57150</xdr:rowOff>
        </xdr:to>
        <xdr:sp macro="" textlink="">
          <xdr:nvSpPr>
            <xdr:cNvPr id="123907" name="Object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11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1857375</xdr:colOff>
          <xdr:row>45</xdr:row>
          <xdr:rowOff>85725</xdr:rowOff>
        </xdr:to>
        <xdr:sp macro="" textlink="">
          <xdr:nvSpPr>
            <xdr:cNvPr id="123908" name="Object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11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42111-001MBB\12\TAB_AT\WZ08\&#220;_S13_2024_B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42111-001MBB\12\TAB_AT\WZ08\2024\Verwaltungsbezirke\AT_Verwaltungsbezirke_2024_B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42000-VG\Ver&#246;ffentlichung\Versandtab\12\MB_Dez24_BB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42111-001MBB\12\TAB_AT\WZ08\&#220;_F4_2024_BB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42151-AEINDEX\12\2021=100\TAB_AT\2024\AT_AE_Vol_2021_BB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TATIST\42151-AEINDEX\12\2021=100\TAB_AT\2024\AT_AE_Wert_2021_B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3  v 2024 BB"/>
    </sheetNames>
    <sheetDataSet>
      <sheetData sheetId="0">
        <row r="3">
          <cell r="B3">
            <v>431</v>
          </cell>
          <cell r="D3">
            <v>88194</v>
          </cell>
          <cell r="F3">
            <v>11939</v>
          </cell>
          <cell r="H3">
            <v>357811</v>
          </cell>
          <cell r="J3">
            <v>2716479</v>
          </cell>
          <cell r="N3">
            <v>1192343</v>
          </cell>
          <cell r="P3">
            <v>846737</v>
          </cell>
        </row>
        <row r="4">
          <cell r="B4">
            <v>434</v>
          </cell>
          <cell r="D4">
            <v>88508</v>
          </cell>
          <cell r="F4">
            <v>11428</v>
          </cell>
          <cell r="H4">
            <v>356521</v>
          </cell>
          <cell r="J4">
            <v>3046149</v>
          </cell>
          <cell r="N4">
            <v>1468734</v>
          </cell>
          <cell r="P4">
            <v>969779</v>
          </cell>
        </row>
        <row r="5">
          <cell r="B5">
            <v>436</v>
          </cell>
          <cell r="D5">
            <v>88683</v>
          </cell>
          <cell r="F5">
            <v>11172</v>
          </cell>
          <cell r="H5">
            <v>390406</v>
          </cell>
          <cell r="J5">
            <v>3165566</v>
          </cell>
          <cell r="N5">
            <v>1558906</v>
          </cell>
          <cell r="P5">
            <v>1041458</v>
          </cell>
        </row>
        <row r="6">
          <cell r="B6">
            <v>436</v>
          </cell>
          <cell r="D6">
            <v>89035</v>
          </cell>
          <cell r="F6">
            <v>11717</v>
          </cell>
          <cell r="H6">
            <v>376282</v>
          </cell>
          <cell r="J6">
            <v>3068165</v>
          </cell>
          <cell r="N6">
            <v>1471579</v>
          </cell>
          <cell r="P6">
            <v>1096783</v>
          </cell>
        </row>
        <row r="7">
          <cell r="B7">
            <v>436</v>
          </cell>
          <cell r="D7">
            <v>88545</v>
          </cell>
          <cell r="F7">
            <v>10903</v>
          </cell>
          <cell r="H7">
            <v>365875</v>
          </cell>
          <cell r="J7">
            <v>3115549</v>
          </cell>
          <cell r="N7">
            <v>1616834</v>
          </cell>
          <cell r="P7">
            <v>893764</v>
          </cell>
        </row>
        <row r="8">
          <cell r="B8">
            <v>436</v>
          </cell>
          <cell r="D8">
            <v>87541</v>
          </cell>
          <cell r="F8">
            <v>10746</v>
          </cell>
          <cell r="H8">
            <v>418077</v>
          </cell>
          <cell r="J8">
            <v>3005796</v>
          </cell>
          <cell r="N8">
            <v>1479064</v>
          </cell>
          <cell r="P8">
            <v>1014243</v>
          </cell>
        </row>
        <row r="9">
          <cell r="B9">
            <v>436</v>
          </cell>
          <cell r="D9">
            <v>87120</v>
          </cell>
          <cell r="F9">
            <v>11580</v>
          </cell>
          <cell r="H9">
            <v>361066</v>
          </cell>
          <cell r="J9">
            <v>2893935</v>
          </cell>
          <cell r="N9">
            <v>1307255</v>
          </cell>
          <cell r="P9">
            <v>935661</v>
          </cell>
        </row>
        <row r="10">
          <cell r="B10">
            <v>435</v>
          </cell>
          <cell r="D10">
            <v>87499</v>
          </cell>
          <cell r="F10">
            <v>10352</v>
          </cell>
          <cell r="H10">
            <v>345550</v>
          </cell>
          <cell r="J10">
            <v>2906785</v>
          </cell>
          <cell r="N10">
            <v>1454862</v>
          </cell>
          <cell r="P10">
            <v>781203</v>
          </cell>
        </row>
        <row r="11">
          <cell r="B11">
            <v>435</v>
          </cell>
          <cell r="D11">
            <v>87646</v>
          </cell>
          <cell r="F11">
            <v>11242</v>
          </cell>
          <cell r="H11">
            <v>356438</v>
          </cell>
          <cell r="J11">
            <v>3144824</v>
          </cell>
          <cell r="N11">
            <v>1568139</v>
          </cell>
          <cell r="P11">
            <v>1132292</v>
          </cell>
        </row>
        <row r="12">
          <cell r="B12">
            <v>434</v>
          </cell>
          <cell r="D12">
            <v>87269</v>
          </cell>
          <cell r="F12">
            <v>11245</v>
          </cell>
          <cell r="H12">
            <v>365963</v>
          </cell>
          <cell r="J12">
            <v>3018672</v>
          </cell>
          <cell r="N12">
            <v>1442763</v>
          </cell>
          <cell r="P12">
            <v>988369</v>
          </cell>
        </row>
        <row r="13">
          <cell r="B13">
            <v>434</v>
          </cell>
          <cell r="D13">
            <v>87466</v>
          </cell>
          <cell r="F13">
            <v>11441</v>
          </cell>
          <cell r="H13">
            <v>427508</v>
          </cell>
          <cell r="J13">
            <v>3265165</v>
          </cell>
          <cell r="N13">
            <v>1616109</v>
          </cell>
          <cell r="P13">
            <v>1081427</v>
          </cell>
        </row>
        <row r="14">
          <cell r="B14">
            <v>434</v>
          </cell>
          <cell r="D14">
            <v>87142</v>
          </cell>
          <cell r="F14">
            <v>9599</v>
          </cell>
          <cell r="H14">
            <v>375065</v>
          </cell>
          <cell r="J14">
            <v>2860814</v>
          </cell>
          <cell r="N14">
            <v>1409323</v>
          </cell>
          <cell r="P14">
            <v>917668</v>
          </cell>
        </row>
        <row r="15">
          <cell r="B15">
            <v>434</v>
          </cell>
          <cell r="D15">
            <v>88462</v>
          </cell>
          <cell r="F15">
            <v>34540</v>
          </cell>
          <cell r="H15">
            <v>1104738</v>
          </cell>
          <cell r="J15">
            <v>8928194</v>
          </cell>
          <cell r="N15">
            <v>4219983</v>
          </cell>
          <cell r="P15">
            <v>2857974</v>
          </cell>
        </row>
        <row r="16">
          <cell r="B16">
            <v>436</v>
          </cell>
          <cell r="D16">
            <v>88374</v>
          </cell>
          <cell r="F16">
            <v>33366</v>
          </cell>
          <cell r="H16">
            <v>1160234</v>
          </cell>
          <cell r="J16">
            <v>9189510</v>
          </cell>
          <cell r="N16">
            <v>4567477</v>
          </cell>
          <cell r="P16">
            <v>3004790</v>
          </cell>
        </row>
        <row r="17">
          <cell r="B17">
            <v>435</v>
          </cell>
          <cell r="D17">
            <v>87422</v>
          </cell>
          <cell r="F17">
            <v>33174</v>
          </cell>
          <cell r="H17">
            <v>1063054</v>
          </cell>
          <cell r="J17">
            <v>8945544</v>
          </cell>
          <cell r="N17">
            <v>4330256</v>
          </cell>
          <cell r="P17">
            <v>2849156</v>
          </cell>
        </row>
        <row r="18">
          <cell r="B18">
            <v>434</v>
          </cell>
          <cell r="D18">
            <v>87292</v>
          </cell>
          <cell r="F18">
            <v>32284</v>
          </cell>
          <cell r="H18">
            <v>1168536</v>
          </cell>
          <cell r="J18">
            <v>9144651</v>
          </cell>
          <cell r="N18">
            <v>4468195</v>
          </cell>
          <cell r="P18">
            <v>2987464</v>
          </cell>
        </row>
        <row r="19">
          <cell r="B19">
            <v>435</v>
          </cell>
          <cell r="D19">
            <v>88418</v>
          </cell>
          <cell r="F19">
            <v>67906</v>
          </cell>
          <cell r="H19">
            <v>2264972</v>
          </cell>
          <cell r="J19">
            <v>18117704</v>
          </cell>
          <cell r="N19">
            <v>8787460</v>
          </cell>
          <cell r="P19">
            <v>5862764</v>
          </cell>
        </row>
        <row r="20">
          <cell r="B20">
            <v>435</v>
          </cell>
          <cell r="D20">
            <v>87357</v>
          </cell>
          <cell r="F20">
            <v>65459</v>
          </cell>
          <cell r="H20">
            <v>2231590</v>
          </cell>
          <cell r="J20">
            <v>18090195</v>
          </cell>
          <cell r="N20">
            <v>8798451</v>
          </cell>
          <cell r="P20">
            <v>5836620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"/>
      <sheetName val="Jan"/>
      <sheetName val="Feb"/>
      <sheetName val="März"/>
      <sheetName val="April"/>
      <sheetName val="Mai"/>
      <sheetName val="Juni"/>
      <sheetName val="Juli"/>
      <sheetName val="Aug"/>
      <sheetName val="Sep"/>
      <sheetName val="Okt"/>
      <sheetName val="Nov"/>
      <sheetName val="De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7">
          <cell r="B77">
            <v>15</v>
          </cell>
          <cell r="C77">
            <v>4124</v>
          </cell>
          <cell r="D77">
            <v>441</v>
          </cell>
          <cell r="E77">
            <v>18018</v>
          </cell>
          <cell r="F77">
            <v>71357</v>
          </cell>
          <cell r="G77">
            <v>6319</v>
          </cell>
        </row>
        <row r="78">
          <cell r="B78">
            <v>5</v>
          </cell>
          <cell r="C78">
            <v>1515</v>
          </cell>
          <cell r="D78">
            <v>126</v>
          </cell>
          <cell r="E78">
            <v>8006</v>
          </cell>
          <cell r="F78">
            <v>22586</v>
          </cell>
          <cell r="G78" t="str">
            <v>•</v>
          </cell>
        </row>
        <row r="79">
          <cell r="B79">
            <v>3</v>
          </cell>
          <cell r="C79">
            <v>357</v>
          </cell>
          <cell r="D79">
            <v>55</v>
          </cell>
          <cell r="E79">
            <v>1353</v>
          </cell>
          <cell r="F79">
            <v>15978</v>
          </cell>
          <cell r="G79" t="str">
            <v>•</v>
          </cell>
        </row>
        <row r="80">
          <cell r="B80">
            <v>5</v>
          </cell>
          <cell r="C80">
            <v>552</v>
          </cell>
          <cell r="D80">
            <v>65</v>
          </cell>
          <cell r="E80">
            <v>2114</v>
          </cell>
          <cell r="F80">
            <v>6934</v>
          </cell>
          <cell r="G80">
            <v>2640</v>
          </cell>
        </row>
        <row r="82">
          <cell r="B82">
            <v>23</v>
          </cell>
          <cell r="C82">
            <v>2706</v>
          </cell>
          <cell r="D82">
            <v>313</v>
          </cell>
          <cell r="E82">
            <v>8078</v>
          </cell>
          <cell r="F82">
            <v>58899</v>
          </cell>
          <cell r="G82">
            <v>26867</v>
          </cell>
        </row>
        <row r="83">
          <cell r="B83">
            <v>30</v>
          </cell>
          <cell r="C83">
            <v>4334</v>
          </cell>
          <cell r="D83">
            <v>529</v>
          </cell>
          <cell r="E83">
            <v>16731</v>
          </cell>
          <cell r="F83">
            <v>99224</v>
          </cell>
          <cell r="G83">
            <v>24084</v>
          </cell>
        </row>
        <row r="84">
          <cell r="B84">
            <v>38</v>
          </cell>
          <cell r="C84">
            <v>4649</v>
          </cell>
          <cell r="D84">
            <v>494</v>
          </cell>
          <cell r="E84">
            <v>16252</v>
          </cell>
          <cell r="F84">
            <v>75404</v>
          </cell>
          <cell r="G84">
            <v>15278</v>
          </cell>
        </row>
        <row r="85">
          <cell r="B85">
            <v>31</v>
          </cell>
          <cell r="C85">
            <v>4931</v>
          </cell>
          <cell r="D85">
            <v>548</v>
          </cell>
          <cell r="E85">
            <v>19312</v>
          </cell>
          <cell r="F85">
            <v>87325</v>
          </cell>
          <cell r="G85">
            <v>20761</v>
          </cell>
        </row>
        <row r="86">
          <cell r="B86">
            <v>20</v>
          </cell>
          <cell r="C86">
            <v>2180</v>
          </cell>
          <cell r="D86">
            <v>302</v>
          </cell>
          <cell r="E86">
            <v>9039</v>
          </cell>
          <cell r="F86">
            <v>42275</v>
          </cell>
          <cell r="G86">
            <v>4436</v>
          </cell>
        </row>
        <row r="87">
          <cell r="B87">
            <v>37</v>
          </cell>
          <cell r="C87">
            <v>7778</v>
          </cell>
          <cell r="D87">
            <v>955</v>
          </cell>
          <cell r="E87">
            <v>35399</v>
          </cell>
          <cell r="F87">
            <v>249263</v>
          </cell>
          <cell r="G87">
            <v>114159</v>
          </cell>
        </row>
        <row r="88">
          <cell r="B88">
            <v>28</v>
          </cell>
          <cell r="C88">
            <v>4858</v>
          </cell>
          <cell r="D88">
            <v>507</v>
          </cell>
          <cell r="E88">
            <v>19939</v>
          </cell>
          <cell r="F88">
            <v>113346</v>
          </cell>
          <cell r="G88">
            <v>7196</v>
          </cell>
        </row>
        <row r="89">
          <cell r="B89">
            <v>29</v>
          </cell>
          <cell r="C89">
            <v>17028</v>
          </cell>
          <cell r="D89">
            <v>1633</v>
          </cell>
          <cell r="E89">
            <v>87876</v>
          </cell>
          <cell r="F89">
            <v>833041</v>
          </cell>
          <cell r="G89" t="str">
            <v>•</v>
          </cell>
        </row>
        <row r="90">
          <cell r="B90">
            <v>26</v>
          </cell>
          <cell r="C90">
            <v>3697</v>
          </cell>
          <cell r="D90">
            <v>525</v>
          </cell>
          <cell r="E90">
            <v>13414</v>
          </cell>
          <cell r="F90">
            <v>76331</v>
          </cell>
          <cell r="G90">
            <v>35160</v>
          </cell>
        </row>
        <row r="91">
          <cell r="B91">
            <v>31</v>
          </cell>
          <cell r="C91">
            <v>3307</v>
          </cell>
          <cell r="D91">
            <v>378</v>
          </cell>
          <cell r="E91">
            <v>14060</v>
          </cell>
          <cell r="F91">
            <v>59256</v>
          </cell>
          <cell r="G91">
            <v>16496</v>
          </cell>
        </row>
        <row r="92">
          <cell r="B92">
            <v>27</v>
          </cell>
          <cell r="C92">
            <v>3913</v>
          </cell>
          <cell r="D92">
            <v>405</v>
          </cell>
          <cell r="E92">
            <v>13513</v>
          </cell>
          <cell r="F92">
            <v>88644</v>
          </cell>
          <cell r="G92">
            <v>26529</v>
          </cell>
        </row>
        <row r="93">
          <cell r="B93">
            <v>26</v>
          </cell>
          <cell r="C93">
            <v>5746</v>
          </cell>
          <cell r="D93">
            <v>648</v>
          </cell>
          <cell r="E93">
            <v>21697</v>
          </cell>
          <cell r="F93">
            <v>188048</v>
          </cell>
          <cell r="G93">
            <v>36150</v>
          </cell>
        </row>
        <row r="94">
          <cell r="B94">
            <v>40</v>
          </cell>
          <cell r="C94">
            <v>11643</v>
          </cell>
          <cell r="D94">
            <v>1249</v>
          </cell>
          <cell r="E94">
            <v>53485</v>
          </cell>
          <cell r="F94">
            <v>474744</v>
          </cell>
          <cell r="G94">
            <v>281248</v>
          </cell>
        </row>
        <row r="95">
          <cell r="B95">
            <v>20</v>
          </cell>
          <cell r="C95">
            <v>3824</v>
          </cell>
          <cell r="D95">
            <v>427</v>
          </cell>
          <cell r="E95">
            <v>16779</v>
          </cell>
          <cell r="F95">
            <v>298158</v>
          </cell>
          <cell r="G95">
            <v>24802</v>
          </cell>
        </row>
        <row r="96">
          <cell r="B96">
            <v>434</v>
          </cell>
          <cell r="C96">
            <v>87142</v>
          </cell>
          <cell r="D96">
            <v>9599</v>
          </cell>
          <cell r="E96">
            <v>375065</v>
          </cell>
          <cell r="F96">
            <v>2860814</v>
          </cell>
          <cell r="G96">
            <v>1409323</v>
          </cell>
        </row>
        <row r="99">
          <cell r="B99">
            <v>0</v>
          </cell>
          <cell r="C99">
            <v>-0.506634499396867</v>
          </cell>
          <cell r="D99">
            <v>17.599999999999994</v>
          </cell>
          <cell r="E99">
            <v>3.4981905910735946</v>
          </cell>
          <cell r="F99">
            <v>35.94916933394299</v>
          </cell>
          <cell r="G99">
            <v>15.817448680351902</v>
          </cell>
        </row>
        <row r="100">
          <cell r="B100">
            <v>0</v>
          </cell>
          <cell r="C100">
            <v>16.628175519630489</v>
          </cell>
          <cell r="D100">
            <v>15.596330275229349</v>
          </cell>
          <cell r="E100">
            <v>-3.2156673114119911</v>
          </cell>
          <cell r="F100">
            <v>-25.835686609312404</v>
          </cell>
          <cell r="G100" t="str">
            <v>•</v>
          </cell>
        </row>
        <row r="101">
          <cell r="B101">
            <v>0</v>
          </cell>
          <cell r="C101">
            <v>4.3859649122806985</v>
          </cell>
          <cell r="D101">
            <v>7.8431372549019613</v>
          </cell>
          <cell r="E101">
            <v>18.062827225130889</v>
          </cell>
          <cell r="F101">
            <v>-5.1356646678145239</v>
          </cell>
          <cell r="G101" t="str">
            <v>•</v>
          </cell>
        </row>
        <row r="102">
          <cell r="B102">
            <v>-16.666666666666657</v>
          </cell>
          <cell r="C102">
            <v>-9.8039215686274446</v>
          </cell>
          <cell r="D102">
            <v>-13.333333333333329</v>
          </cell>
          <cell r="E102">
            <v>-3.9090909090909065</v>
          </cell>
          <cell r="F102">
            <v>-5.505587353502321</v>
          </cell>
          <cell r="G102">
            <v>15.738711091626485</v>
          </cell>
        </row>
        <row r="104">
          <cell r="B104">
            <v>4.5454545454545467</v>
          </cell>
          <cell r="C104">
            <v>19.681556833259634</v>
          </cell>
          <cell r="D104">
            <v>32.067510548523217</v>
          </cell>
          <cell r="E104">
            <v>29.517396184062875</v>
          </cell>
          <cell r="F104">
            <v>86.649131702370397</v>
          </cell>
          <cell r="G104">
            <v>544.44710961861358</v>
          </cell>
        </row>
        <row r="105">
          <cell r="B105">
            <v>3.448275862068968</v>
          </cell>
          <cell r="C105">
            <v>2.2652194431335602</v>
          </cell>
          <cell r="D105">
            <v>6.012024048096194</v>
          </cell>
          <cell r="E105">
            <v>7.9071267333118413</v>
          </cell>
          <cell r="F105">
            <v>-27.134401574456206</v>
          </cell>
          <cell r="G105">
            <v>-21.265814508483444</v>
          </cell>
        </row>
        <row r="106">
          <cell r="B106">
            <v>5.5555555555555571</v>
          </cell>
          <cell r="C106">
            <v>-1.650095197799871</v>
          </cell>
          <cell r="D106">
            <v>-5</v>
          </cell>
          <cell r="E106">
            <v>-0.8661705502012893</v>
          </cell>
          <cell r="F106">
            <v>-2.4199601418329593</v>
          </cell>
          <cell r="G106">
            <v>-4.3031631694331338</v>
          </cell>
        </row>
        <row r="107">
          <cell r="B107">
            <v>-3.125</v>
          </cell>
          <cell r="C107">
            <v>-5.3005569425772876</v>
          </cell>
          <cell r="D107">
            <v>-0.72463768115942173</v>
          </cell>
          <cell r="E107">
            <v>5.1450971851690497</v>
          </cell>
          <cell r="F107">
            <v>-0.67336237587724668</v>
          </cell>
          <cell r="G107">
            <v>-18.565152584921947</v>
          </cell>
        </row>
        <row r="108">
          <cell r="B108">
            <v>11.111111111111114</v>
          </cell>
          <cell r="C108">
            <v>2.491772449459333</v>
          </cell>
          <cell r="D108">
            <v>13.108614232209746</v>
          </cell>
          <cell r="E108">
            <v>3.8965517241379217</v>
          </cell>
          <cell r="F108">
            <v>-1.6555508254100459E-2</v>
          </cell>
          <cell r="G108">
            <v>68.605093120486515</v>
          </cell>
        </row>
        <row r="109">
          <cell r="B109">
            <v>2.7777777777777715</v>
          </cell>
          <cell r="C109">
            <v>-3.1141006477329256</v>
          </cell>
          <cell r="D109">
            <v>1.5957446808510696</v>
          </cell>
          <cell r="E109">
            <v>-4.1015360442120681</v>
          </cell>
          <cell r="F109">
            <v>-2.5947331606116393</v>
          </cell>
          <cell r="G109">
            <v>14.924396480560546</v>
          </cell>
        </row>
        <row r="110">
          <cell r="B110">
            <v>-3.448275862068968</v>
          </cell>
          <cell r="C110">
            <v>-6.4329738058551555</v>
          </cell>
          <cell r="D110">
            <v>-5.0561797752808957</v>
          </cell>
          <cell r="E110">
            <v>-3.0769978611705255</v>
          </cell>
          <cell r="F110">
            <v>-23.137536788141006</v>
          </cell>
          <cell r="G110">
            <v>-6.5211743309950663</v>
          </cell>
        </row>
        <row r="111">
          <cell r="B111">
            <v>0</v>
          </cell>
          <cell r="C111">
            <v>3.1562367480462825</v>
          </cell>
          <cell r="D111">
            <v>1.2399256044637355</v>
          </cell>
          <cell r="E111">
            <v>12.959868370311341</v>
          </cell>
          <cell r="F111">
            <v>-11.838090631908798</v>
          </cell>
          <cell r="G111" t="str">
            <v>•</v>
          </cell>
        </row>
        <row r="112">
          <cell r="B112">
            <v>-3.7037037037037095</v>
          </cell>
          <cell r="C112">
            <v>-2.9404043055920113</v>
          </cell>
          <cell r="D112">
            <v>-0.37950664136621981</v>
          </cell>
          <cell r="E112">
            <v>0.97862089732008428</v>
          </cell>
          <cell r="F112">
            <v>-7.7459511723471053</v>
          </cell>
          <cell r="G112">
            <v>-5.4126762078984143</v>
          </cell>
        </row>
        <row r="113">
          <cell r="B113">
            <v>3.3333333333333428</v>
          </cell>
          <cell r="C113">
            <v>2.5744416873449154</v>
          </cell>
          <cell r="D113">
            <v>5</v>
          </cell>
          <cell r="E113">
            <v>12.165935380933377</v>
          </cell>
          <cell r="F113">
            <v>11.618444846292959</v>
          </cell>
          <cell r="G113">
            <v>61.062292520992003</v>
          </cell>
        </row>
        <row r="114">
          <cell r="B114">
            <v>0</v>
          </cell>
          <cell r="C114">
            <v>-5.7108433734939723</v>
          </cell>
          <cell r="D114">
            <v>-7.5342465753424648</v>
          </cell>
          <cell r="E114">
            <v>-0.72000587759900725</v>
          </cell>
          <cell r="F114">
            <v>-18.059548349525329</v>
          </cell>
          <cell r="G114">
            <v>-11.761184101114253</v>
          </cell>
        </row>
        <row r="115">
          <cell r="B115">
            <v>4</v>
          </cell>
          <cell r="C115">
            <v>-5.7569296375266532</v>
          </cell>
          <cell r="D115">
            <v>-4.1420118343195327</v>
          </cell>
          <cell r="E115">
            <v>1.5872272684708264</v>
          </cell>
          <cell r="F115">
            <v>-12.989885342538017</v>
          </cell>
          <cell r="G115">
            <v>-7.7617881200244909</v>
          </cell>
        </row>
        <row r="116">
          <cell r="B116">
            <v>0</v>
          </cell>
          <cell r="C116">
            <v>-0.12866700977869527</v>
          </cell>
          <cell r="D116">
            <v>7.7653149266609063</v>
          </cell>
          <cell r="E116">
            <v>3.7133992631374753</v>
          </cell>
          <cell r="F116">
            <v>11.677142534532734</v>
          </cell>
          <cell r="G116">
            <v>7.2356455727091458</v>
          </cell>
        </row>
        <row r="117">
          <cell r="B117">
            <v>-4.7619047619047734</v>
          </cell>
          <cell r="C117">
            <v>-1.6713808176909311</v>
          </cell>
          <cell r="D117">
            <v>1.9093078758949815</v>
          </cell>
          <cell r="E117">
            <v>-2.7360732711147193</v>
          </cell>
          <cell r="F117">
            <v>51.754430611684</v>
          </cell>
          <cell r="G117">
            <v>1.2988073844143031</v>
          </cell>
        </row>
        <row r="118">
          <cell r="B118">
            <v>0.93023255813953654</v>
          </cell>
          <cell r="C118">
            <v>-0.42279915897248088</v>
          </cell>
          <cell r="E118">
            <v>4.4406016963783372</v>
          </cell>
          <cell r="F118">
            <v>-1.7680159763541212</v>
          </cell>
          <cell r="G118">
            <v>-2.8944465459636746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ressum"/>
      <sheetName val="Ö-abs"/>
      <sheetName val="Ö%"/>
      <sheetName val="F-abs"/>
      <sheetName val="F%"/>
    </sheetNames>
    <sheetDataSet>
      <sheetData sheetId="0"/>
      <sheetData sheetId="1">
        <row r="10">
          <cell r="A10" t="str">
            <v>B-C</v>
          </cell>
          <cell r="B10" t="str">
            <v>insgesamt</v>
          </cell>
          <cell r="C10">
            <v>434</v>
          </cell>
          <cell r="D10">
            <v>87142</v>
          </cell>
          <cell r="E10">
            <v>9599</v>
          </cell>
          <cell r="F10">
            <v>375065</v>
          </cell>
          <cell r="G10">
            <v>2860814</v>
          </cell>
          <cell r="H10">
            <v>1451491</v>
          </cell>
          <cell r="I10">
            <v>1409323</v>
          </cell>
        </row>
        <row r="11">
          <cell r="A11" t="str">
            <v>VO</v>
          </cell>
          <cell r="B11" t="str">
            <v xml:space="preserve">   Vorleistungsgüterproduzenten </v>
          </cell>
          <cell r="C11">
            <v>219</v>
          </cell>
          <cell r="D11">
            <v>33941</v>
          </cell>
          <cell r="E11">
            <v>3861</v>
          </cell>
          <cell r="F11">
            <v>129261</v>
          </cell>
          <cell r="G11">
            <v>822495</v>
          </cell>
          <cell r="H11">
            <v>504708</v>
          </cell>
          <cell r="I11">
            <v>317787</v>
          </cell>
        </row>
        <row r="12">
          <cell r="A12" t="str">
            <v>IG</v>
          </cell>
          <cell r="B12" t="str">
            <v xml:space="preserve">   Investitionsgüterproduzenten</v>
          </cell>
          <cell r="C12">
            <v>133</v>
          </cell>
          <cell r="D12">
            <v>37335</v>
          </cell>
          <cell r="E12">
            <v>3818</v>
          </cell>
          <cell r="F12">
            <v>183596</v>
          </cell>
          <cell r="G12">
            <v>1321968</v>
          </cell>
          <cell r="H12">
            <v>342390</v>
          </cell>
          <cell r="I12">
            <v>979578</v>
          </cell>
        </row>
        <row r="13">
          <cell r="A13" t="str">
            <v>GG</v>
          </cell>
          <cell r="B13" t="str">
            <v xml:space="preserve">   Gebrauchsgüterproduzenten</v>
          </cell>
          <cell r="C13">
            <v>10</v>
          </cell>
          <cell r="D13">
            <v>1500</v>
          </cell>
          <cell r="E13">
            <v>152</v>
          </cell>
          <cell r="F13">
            <v>6747</v>
          </cell>
          <cell r="G13" t="str">
            <v>•</v>
          </cell>
          <cell r="H13" t="str">
            <v>•</v>
          </cell>
          <cell r="I13" t="str">
            <v>•</v>
          </cell>
        </row>
        <row r="14">
          <cell r="A14" t="str">
            <v>VG</v>
          </cell>
          <cell r="B14" t="str">
            <v xml:space="preserve">   Verbrauchsgüterproduzenten </v>
          </cell>
          <cell r="C14">
            <v>69</v>
          </cell>
          <cell r="D14">
            <v>10770</v>
          </cell>
          <cell r="E14">
            <v>1396</v>
          </cell>
          <cell r="F14">
            <v>36012</v>
          </cell>
          <cell r="G14">
            <v>350658</v>
          </cell>
          <cell r="H14">
            <v>252105</v>
          </cell>
          <cell r="I14">
            <v>98553</v>
          </cell>
        </row>
        <row r="15">
          <cell r="A15" t="str">
            <v>EN</v>
          </cell>
          <cell r="B15" t="str">
            <v xml:space="preserve">   Energie</v>
          </cell>
          <cell r="C15">
            <v>3</v>
          </cell>
          <cell r="D15">
            <v>3596</v>
          </cell>
          <cell r="E15">
            <v>371</v>
          </cell>
          <cell r="F15">
            <v>19449</v>
          </cell>
          <cell r="G15" t="str">
            <v>•</v>
          </cell>
          <cell r="H15" t="str">
            <v>•</v>
          </cell>
          <cell r="I15" t="str">
            <v>•</v>
          </cell>
        </row>
        <row r="16">
          <cell r="A16" t="str">
            <v>B</v>
          </cell>
          <cell r="B16" t="str">
            <v>Bergbau und Gewinnung von Steinen und Erden</v>
          </cell>
          <cell r="C16">
            <v>6</v>
          </cell>
          <cell r="D16">
            <v>2705</v>
          </cell>
          <cell r="E16">
            <v>252</v>
          </cell>
          <cell r="F16">
            <v>13572</v>
          </cell>
          <cell r="G16" t="str">
            <v>•</v>
          </cell>
          <cell r="H16" t="str">
            <v>•</v>
          </cell>
          <cell r="I16" t="str">
            <v>•</v>
          </cell>
        </row>
        <row r="17">
          <cell r="A17" t="str">
            <v>05</v>
          </cell>
          <cell r="B17" t="str">
            <v>Kohlenbergbau</v>
          </cell>
          <cell r="C17">
            <v>2</v>
          </cell>
          <cell r="D17" t="str">
            <v>•</v>
          </cell>
          <cell r="E17" t="str">
            <v>•</v>
          </cell>
          <cell r="F17" t="str">
            <v>•</v>
          </cell>
          <cell r="G17" t="str">
            <v>•</v>
          </cell>
          <cell r="H17" t="str">
            <v>•</v>
          </cell>
          <cell r="I17" t="str">
            <v>•</v>
          </cell>
        </row>
        <row r="18">
          <cell r="A18" t="str">
            <v>08</v>
          </cell>
          <cell r="B18" t="str">
            <v>Gewinnung von Steinen und Erden, sonstiger Bergbau</v>
          </cell>
          <cell r="C18">
            <v>2</v>
          </cell>
          <cell r="D18" t="str">
            <v>•</v>
          </cell>
          <cell r="E18" t="str">
            <v>•</v>
          </cell>
          <cell r="F18" t="str">
            <v>•</v>
          </cell>
          <cell r="G18" t="str">
            <v>•</v>
          </cell>
          <cell r="H18" t="str">
            <v>•</v>
          </cell>
          <cell r="I18" t="str">
            <v>–</v>
          </cell>
        </row>
        <row r="19">
          <cell r="A19" t="str">
            <v>09</v>
          </cell>
          <cell r="B19" t="str">
            <v>Erbringung von Dienstleistungen für den Bergbau u. für die Gew. von Steinen u. Erden</v>
          </cell>
          <cell r="C19">
            <v>2</v>
          </cell>
          <cell r="D19" t="str">
            <v>•</v>
          </cell>
          <cell r="E19" t="str">
            <v>•</v>
          </cell>
          <cell r="F19" t="str">
            <v>•</v>
          </cell>
          <cell r="G19" t="str">
            <v>•</v>
          </cell>
          <cell r="H19" t="str">
            <v>•</v>
          </cell>
          <cell r="I19" t="str">
            <v>–</v>
          </cell>
        </row>
        <row r="20">
          <cell r="A20" t="str">
            <v>C</v>
          </cell>
          <cell r="B20" t="str">
            <v>Verarbeitendes Gewerbe</v>
          </cell>
          <cell r="C20">
            <v>428</v>
          </cell>
          <cell r="D20">
            <v>84437</v>
          </cell>
          <cell r="E20">
            <v>9347</v>
          </cell>
          <cell r="F20">
            <v>361493</v>
          </cell>
          <cell r="G20" t="str">
            <v>•</v>
          </cell>
          <cell r="H20" t="str">
            <v>•</v>
          </cell>
          <cell r="I20" t="str">
            <v>•</v>
          </cell>
        </row>
        <row r="21">
          <cell r="A21" t="str">
            <v>10</v>
          </cell>
          <cell r="B21" t="str">
            <v>H. v. Nahrungs- und Futtermitteln</v>
          </cell>
          <cell r="C21">
            <v>61</v>
          </cell>
          <cell r="D21">
            <v>8649</v>
          </cell>
          <cell r="E21">
            <v>1124</v>
          </cell>
          <cell r="F21">
            <v>28173</v>
          </cell>
          <cell r="G21">
            <v>286254</v>
          </cell>
          <cell r="H21">
            <v>230998</v>
          </cell>
          <cell r="I21">
            <v>55255</v>
          </cell>
        </row>
        <row r="22">
          <cell r="A22" t="str">
            <v>11</v>
          </cell>
          <cell r="B22" t="str">
            <v>Getränkeherstellung</v>
          </cell>
          <cell r="C22">
            <v>5</v>
          </cell>
          <cell r="D22">
            <v>846</v>
          </cell>
          <cell r="E22">
            <v>96</v>
          </cell>
          <cell r="F22">
            <v>3396</v>
          </cell>
          <cell r="G22">
            <v>38927</v>
          </cell>
          <cell r="H22" t="str">
            <v>•</v>
          </cell>
          <cell r="I22" t="str">
            <v>•</v>
          </cell>
        </row>
        <row r="23">
          <cell r="A23" t="str">
            <v>12</v>
          </cell>
          <cell r="B23" t="str">
            <v>Tabakverarbeitung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A24" t="str">
            <v>13</v>
          </cell>
          <cell r="B24" t="str">
            <v>H. v. Textilien</v>
          </cell>
          <cell r="C24">
            <v>2</v>
          </cell>
          <cell r="D24" t="str">
            <v>•</v>
          </cell>
          <cell r="E24" t="str">
            <v>•</v>
          </cell>
          <cell r="F24" t="str">
            <v>•</v>
          </cell>
          <cell r="G24" t="str">
            <v>•</v>
          </cell>
          <cell r="H24" t="str">
            <v>•</v>
          </cell>
          <cell r="I24" t="str">
            <v>•</v>
          </cell>
        </row>
        <row r="25">
          <cell r="A25" t="str">
            <v>14</v>
          </cell>
          <cell r="B25" t="str">
            <v>H. v. Bekleidung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A26" t="str">
            <v>15</v>
          </cell>
          <cell r="B26" t="str">
            <v>H. v. Leder, Lederwaren und Schuhen</v>
          </cell>
          <cell r="C26">
            <v>2</v>
          </cell>
          <cell r="D26" t="str">
            <v>•</v>
          </cell>
          <cell r="E26" t="str">
            <v>•</v>
          </cell>
          <cell r="F26" t="str">
            <v>•</v>
          </cell>
          <cell r="G26" t="str">
            <v>•</v>
          </cell>
          <cell r="H26" t="str">
            <v>•</v>
          </cell>
          <cell r="I26" t="str">
            <v>•</v>
          </cell>
        </row>
        <row r="27">
          <cell r="A27" t="str">
            <v>16</v>
          </cell>
          <cell r="B27" t="str">
            <v>H. v. Holz-, Flecht-, Korb- und Korkwaren (ohne Möbel)</v>
          </cell>
          <cell r="C27">
            <v>20</v>
          </cell>
          <cell r="D27">
            <v>3427</v>
          </cell>
          <cell r="E27">
            <v>463</v>
          </cell>
          <cell r="F27">
            <v>11260</v>
          </cell>
          <cell r="G27">
            <v>81934</v>
          </cell>
          <cell r="H27">
            <v>50637</v>
          </cell>
          <cell r="I27">
            <v>31297</v>
          </cell>
        </row>
        <row r="28">
          <cell r="A28" t="str">
            <v>17</v>
          </cell>
          <cell r="B28" t="str">
            <v>H. v. Papier, Pappe und Waren daraus</v>
          </cell>
          <cell r="C28">
            <v>15</v>
          </cell>
          <cell r="D28">
            <v>3470</v>
          </cell>
          <cell r="E28">
            <v>439</v>
          </cell>
          <cell r="F28">
            <v>13372</v>
          </cell>
          <cell r="G28">
            <v>115407</v>
          </cell>
          <cell r="H28">
            <v>62532</v>
          </cell>
          <cell r="I28">
            <v>52875</v>
          </cell>
        </row>
        <row r="29">
          <cell r="A29" t="str">
            <v>18</v>
          </cell>
          <cell r="B29" t="str">
            <v>H. v. Druckerzeugnissen; Vervielfältigung von
 bespielten Ton-, Bild- und Datenträgern</v>
          </cell>
          <cell r="C29">
            <v>2</v>
          </cell>
          <cell r="D29" t="str">
            <v>•</v>
          </cell>
          <cell r="E29" t="str">
            <v>•</v>
          </cell>
          <cell r="F29" t="str">
            <v>•</v>
          </cell>
          <cell r="G29" t="str">
            <v>•</v>
          </cell>
          <cell r="H29" t="str">
            <v>•</v>
          </cell>
          <cell r="I29" t="str">
            <v>•</v>
          </cell>
        </row>
        <row r="30">
          <cell r="A30" t="str">
            <v>19</v>
          </cell>
          <cell r="B30" t="str">
            <v>Kokerei und Mineralölverarbeitung</v>
          </cell>
          <cell r="C30">
            <v>1</v>
          </cell>
          <cell r="D30" t="str">
            <v>•</v>
          </cell>
          <cell r="E30" t="str">
            <v>•</v>
          </cell>
          <cell r="F30" t="str">
            <v>•</v>
          </cell>
          <cell r="G30" t="str">
            <v>•</v>
          </cell>
          <cell r="H30" t="str">
            <v>•</v>
          </cell>
          <cell r="I30" t="str">
            <v>•</v>
          </cell>
        </row>
        <row r="31">
          <cell r="A31" t="str">
            <v>20</v>
          </cell>
          <cell r="B31" t="str">
            <v>H. v. chemischen Erzeugnissen</v>
          </cell>
          <cell r="C31">
            <v>19</v>
          </cell>
          <cell r="D31">
            <v>3957</v>
          </cell>
          <cell r="E31">
            <v>446</v>
          </cell>
          <cell r="F31">
            <v>18092</v>
          </cell>
          <cell r="G31">
            <v>129823</v>
          </cell>
          <cell r="H31">
            <v>100983</v>
          </cell>
          <cell r="I31">
            <v>28840</v>
          </cell>
        </row>
        <row r="32">
          <cell r="A32" t="str">
            <v>21</v>
          </cell>
          <cell r="B32" t="str">
            <v>H. v. pharmazeutischen Erzeugnissen</v>
          </cell>
          <cell r="C32">
            <v>3</v>
          </cell>
          <cell r="D32">
            <v>1113</v>
          </cell>
          <cell r="E32">
            <v>146</v>
          </cell>
          <cell r="F32">
            <v>5109</v>
          </cell>
          <cell r="G32" t="str">
            <v>•</v>
          </cell>
          <cell r="H32">
            <v>5822</v>
          </cell>
          <cell r="I32" t="str">
            <v>•</v>
          </cell>
        </row>
        <row r="33">
          <cell r="A33" t="str">
            <v>22</v>
          </cell>
          <cell r="B33" t="str">
            <v>H. v. Gummi- und Kunststoffwaren</v>
          </cell>
          <cell r="C33">
            <v>45</v>
          </cell>
          <cell r="D33">
            <v>6529</v>
          </cell>
          <cell r="E33">
            <v>744</v>
          </cell>
          <cell r="F33">
            <v>24180</v>
          </cell>
          <cell r="G33">
            <v>95690</v>
          </cell>
          <cell r="H33">
            <v>54638</v>
          </cell>
          <cell r="I33">
            <v>41053</v>
          </cell>
        </row>
        <row r="34">
          <cell r="A34" t="str">
            <v>23</v>
          </cell>
          <cell r="B34" t="str">
            <v>H. v. Glas und Glaswaren, Keramik, Verarbeitung von 
 Steinen und Erden</v>
          </cell>
          <cell r="C34">
            <v>32</v>
          </cell>
          <cell r="D34">
            <v>3007</v>
          </cell>
          <cell r="E34">
            <v>322</v>
          </cell>
          <cell r="F34">
            <v>10618</v>
          </cell>
          <cell r="G34">
            <v>46753</v>
          </cell>
          <cell r="H34">
            <v>38828</v>
          </cell>
          <cell r="I34">
            <v>7925</v>
          </cell>
        </row>
        <row r="35">
          <cell r="A35" t="str">
            <v>24</v>
          </cell>
          <cell r="B35" t="str">
            <v>Metallerzeugung und -bearbeitung</v>
          </cell>
          <cell r="C35">
            <v>14</v>
          </cell>
          <cell r="D35">
            <v>5798</v>
          </cell>
          <cell r="E35">
            <v>579</v>
          </cell>
          <cell r="F35">
            <v>23098</v>
          </cell>
          <cell r="G35">
            <v>192212</v>
          </cell>
          <cell r="H35">
            <v>103977</v>
          </cell>
          <cell r="I35">
            <v>88235</v>
          </cell>
        </row>
        <row r="36">
          <cell r="A36" t="str">
            <v>25</v>
          </cell>
          <cell r="B36" t="str">
            <v>H. v. Metallerzeugnissen</v>
          </cell>
          <cell r="C36">
            <v>59</v>
          </cell>
          <cell r="D36">
            <v>6282</v>
          </cell>
          <cell r="E36">
            <v>733</v>
          </cell>
          <cell r="F36">
            <v>21287</v>
          </cell>
          <cell r="G36">
            <v>102815</v>
          </cell>
          <cell r="H36">
            <v>62784</v>
          </cell>
          <cell r="I36">
            <v>40031</v>
          </cell>
        </row>
        <row r="37">
          <cell r="A37" t="str">
            <v>26</v>
          </cell>
          <cell r="B37" t="str">
            <v>H. v. Datenverarbeitungsgeräten, elektronischen und
 optischen Erzeugnissen</v>
          </cell>
          <cell r="C37">
            <v>17</v>
          </cell>
          <cell r="D37">
            <v>1942</v>
          </cell>
          <cell r="E37">
            <v>219</v>
          </cell>
          <cell r="F37">
            <v>7893</v>
          </cell>
          <cell r="G37">
            <v>21688</v>
          </cell>
          <cell r="H37">
            <v>14913</v>
          </cell>
          <cell r="I37">
            <v>6775</v>
          </cell>
        </row>
        <row r="38">
          <cell r="A38" t="str">
            <v>27</v>
          </cell>
          <cell r="B38" t="str">
            <v>H. v. elektrischen Ausrüstungen</v>
          </cell>
          <cell r="C38">
            <v>19</v>
          </cell>
          <cell r="D38">
            <v>2596</v>
          </cell>
          <cell r="E38">
            <v>278</v>
          </cell>
          <cell r="F38">
            <v>11574</v>
          </cell>
          <cell r="G38">
            <v>56156</v>
          </cell>
          <cell r="H38">
            <v>43320</v>
          </cell>
          <cell r="I38">
            <v>12836</v>
          </cell>
        </row>
        <row r="39">
          <cell r="A39" t="str">
            <v>28</v>
          </cell>
          <cell r="B39" t="str">
            <v>Maschinenbau</v>
          </cell>
          <cell r="C39">
            <v>26</v>
          </cell>
          <cell r="D39">
            <v>2902</v>
          </cell>
          <cell r="E39">
            <v>322</v>
          </cell>
          <cell r="F39">
            <v>11238</v>
          </cell>
          <cell r="G39">
            <v>29604</v>
          </cell>
          <cell r="H39">
            <v>19332</v>
          </cell>
          <cell r="I39">
            <v>10272</v>
          </cell>
        </row>
        <row r="40">
          <cell r="A40" t="str">
            <v>29</v>
          </cell>
          <cell r="B40" t="str">
            <v>H. v. Kraftwagen und Kraftwagenteilen</v>
          </cell>
          <cell r="C40">
            <v>21</v>
          </cell>
          <cell r="D40">
            <v>17394</v>
          </cell>
          <cell r="E40">
            <v>1477</v>
          </cell>
          <cell r="F40">
            <v>91614</v>
          </cell>
          <cell r="G40">
            <v>825610</v>
          </cell>
          <cell r="H40" t="str">
            <v>•</v>
          </cell>
          <cell r="I40" t="str">
            <v>•</v>
          </cell>
        </row>
        <row r="41">
          <cell r="A41" t="str">
            <v>30</v>
          </cell>
          <cell r="B41" t="str">
            <v>Sonstiger Fahrzeugbau</v>
          </cell>
          <cell r="C41">
            <v>6</v>
          </cell>
          <cell r="D41">
            <v>4857</v>
          </cell>
          <cell r="E41">
            <v>630</v>
          </cell>
          <cell r="F41">
            <v>31450</v>
          </cell>
          <cell r="G41" t="str">
            <v>•</v>
          </cell>
          <cell r="H41">
            <v>12147</v>
          </cell>
          <cell r="I41" t="str">
            <v>•</v>
          </cell>
        </row>
        <row r="42">
          <cell r="A42" t="str">
            <v>31</v>
          </cell>
          <cell r="B42" t="str">
            <v>H. v. Möbeln</v>
          </cell>
          <cell r="C42">
            <v>7</v>
          </cell>
          <cell r="D42">
            <v>882</v>
          </cell>
          <cell r="E42">
            <v>93</v>
          </cell>
          <cell r="F42">
            <v>2996</v>
          </cell>
          <cell r="G42">
            <v>19239</v>
          </cell>
          <cell r="H42" t="str">
            <v>•</v>
          </cell>
          <cell r="I42" t="str">
            <v>•</v>
          </cell>
        </row>
        <row r="43">
          <cell r="A43" t="str">
            <v>32</v>
          </cell>
          <cell r="B43" t="str">
            <v>H. v. sonstigen Waren</v>
          </cell>
          <cell r="C43">
            <v>13</v>
          </cell>
          <cell r="D43">
            <v>2242</v>
          </cell>
          <cell r="E43">
            <v>281</v>
          </cell>
          <cell r="F43">
            <v>8385</v>
          </cell>
          <cell r="G43">
            <v>17027</v>
          </cell>
          <cell r="H43">
            <v>14953</v>
          </cell>
          <cell r="I43">
            <v>2074</v>
          </cell>
        </row>
        <row r="44">
          <cell r="A44" t="str">
            <v>33</v>
          </cell>
          <cell r="B44" t="str">
            <v>Reparatur und Installation von Maschinen und 
 Ausrüstungen</v>
          </cell>
          <cell r="C44">
            <v>39</v>
          </cell>
          <cell r="D44">
            <v>6909</v>
          </cell>
          <cell r="E44">
            <v>746</v>
          </cell>
          <cell r="F44">
            <v>29361</v>
          </cell>
          <cell r="G44">
            <v>199232</v>
          </cell>
          <cell r="H44">
            <v>95187</v>
          </cell>
          <cell r="I44">
            <v>104045</v>
          </cell>
        </row>
      </sheetData>
      <sheetData sheetId="2">
        <row r="10">
          <cell r="A10" t="str">
            <v>B-C</v>
          </cell>
          <cell r="B10" t="str">
            <v>insgesamt</v>
          </cell>
          <cell r="C10">
            <v>4</v>
          </cell>
          <cell r="D10">
            <v>-370</v>
          </cell>
          <cell r="E10">
            <v>-0.4</v>
          </cell>
          <cell r="F10">
            <v>2.6</v>
          </cell>
          <cell r="G10">
            <v>4.4000000000000004</v>
          </cell>
          <cell r="H10">
            <v>-1.8</v>
          </cell>
          <cell r="I10">
            <v>-0.6</v>
          </cell>
          <cell r="J10">
            <v>-2.9</v>
          </cell>
        </row>
        <row r="11">
          <cell r="A11" t="str">
            <v>VO</v>
          </cell>
          <cell r="B11" t="str">
            <v xml:space="preserve">   Vorleistungsgüterproduzenten </v>
          </cell>
          <cell r="C11">
            <v>4</v>
          </cell>
          <cell r="D11">
            <v>-401</v>
          </cell>
          <cell r="E11">
            <v>-1.2</v>
          </cell>
          <cell r="F11">
            <v>0.6</v>
          </cell>
          <cell r="G11">
            <v>2.6</v>
          </cell>
          <cell r="H11">
            <v>-1</v>
          </cell>
          <cell r="I11">
            <v>-4.5999999999999996</v>
          </cell>
          <cell r="J11">
            <v>5.3</v>
          </cell>
        </row>
        <row r="12">
          <cell r="A12" t="str">
            <v>IG</v>
          </cell>
          <cell r="B12" t="str">
            <v xml:space="preserve">   Investitionsgüterproduzenten</v>
          </cell>
          <cell r="C12" t="str">
            <v>–</v>
          </cell>
          <cell r="D12">
            <v>455</v>
          </cell>
          <cell r="E12">
            <v>1.2</v>
          </cell>
          <cell r="F12">
            <v>4.4000000000000004</v>
          </cell>
          <cell r="G12">
            <v>6.5</v>
          </cell>
          <cell r="H12">
            <v>-9.6</v>
          </cell>
          <cell r="I12">
            <v>-12.8</v>
          </cell>
          <cell r="J12">
            <v>-8.4</v>
          </cell>
        </row>
        <row r="13">
          <cell r="A13" t="str">
            <v>GG</v>
          </cell>
          <cell r="B13" t="str">
            <v xml:space="preserve">   Gebrauchsgüterproduzenten</v>
          </cell>
          <cell r="C13">
            <v>1</v>
          </cell>
          <cell r="D13">
            <v>-50</v>
          </cell>
          <cell r="E13">
            <v>-3.2</v>
          </cell>
          <cell r="F13">
            <v>-0.9</v>
          </cell>
          <cell r="G13">
            <v>20.8</v>
          </cell>
          <cell r="H13" t="str">
            <v>•</v>
          </cell>
          <cell r="I13" t="str">
            <v>•</v>
          </cell>
          <cell r="J13" t="str">
            <v>•</v>
          </cell>
        </row>
        <row r="14">
          <cell r="A14" t="str">
            <v>VG</v>
          </cell>
          <cell r="B14" t="str">
            <v xml:space="preserve">   Verbrauchsgüterproduzenten </v>
          </cell>
          <cell r="C14">
            <v>-1</v>
          </cell>
          <cell r="D14">
            <v>78</v>
          </cell>
          <cell r="E14">
            <v>0.7</v>
          </cell>
          <cell r="F14">
            <v>7.3</v>
          </cell>
          <cell r="G14">
            <v>3.8</v>
          </cell>
          <cell r="H14">
            <v>11.9</v>
          </cell>
          <cell r="I14">
            <v>2</v>
          </cell>
          <cell r="J14">
            <v>49</v>
          </cell>
        </row>
        <row r="15">
          <cell r="A15" t="str">
            <v>EN</v>
          </cell>
          <cell r="B15" t="str">
            <v xml:space="preserve">   Energie</v>
          </cell>
          <cell r="C15" t="str">
            <v>–</v>
          </cell>
          <cell r="D15">
            <v>-452</v>
          </cell>
          <cell r="E15">
            <v>-11.2</v>
          </cell>
          <cell r="F15">
            <v>-7.8</v>
          </cell>
          <cell r="G15">
            <v>-4.5</v>
          </cell>
          <cell r="H15" t="str">
            <v>•</v>
          </cell>
          <cell r="I15" t="str">
            <v>•</v>
          </cell>
          <cell r="J15" t="str">
            <v>•</v>
          </cell>
        </row>
        <row r="16">
          <cell r="A16" t="str">
            <v>B</v>
          </cell>
          <cell r="B16" t="str">
            <v>Bergbau und Gewinnung von Steinen und Erden</v>
          </cell>
          <cell r="C16">
            <v>1</v>
          </cell>
          <cell r="D16">
            <v>-453</v>
          </cell>
          <cell r="E16">
            <v>-14.3</v>
          </cell>
          <cell r="F16">
            <v>-12.7</v>
          </cell>
          <cell r="G16">
            <v>-8.9</v>
          </cell>
          <cell r="H16" t="str">
            <v>•</v>
          </cell>
          <cell r="I16" t="str">
            <v>•</v>
          </cell>
          <cell r="J16" t="str">
            <v>•</v>
          </cell>
        </row>
        <row r="17">
          <cell r="A17" t="str">
            <v>05</v>
          </cell>
          <cell r="B17" t="str">
            <v>Kohlenbergbau</v>
          </cell>
          <cell r="C17" t="str">
            <v>–</v>
          </cell>
          <cell r="D17" t="str">
            <v>•</v>
          </cell>
          <cell r="E17" t="str">
            <v>•</v>
          </cell>
          <cell r="F17" t="str">
            <v>•</v>
          </cell>
          <cell r="G17" t="str">
            <v>•</v>
          </cell>
          <cell r="H17" t="str">
            <v>•</v>
          </cell>
          <cell r="I17" t="str">
            <v>•</v>
          </cell>
          <cell r="J17" t="str">
            <v>•</v>
          </cell>
        </row>
        <row r="18">
          <cell r="A18" t="str">
            <v>08</v>
          </cell>
          <cell r="B18" t="str">
            <v>Gewinnung von Steinen und Erden, sonstiger Bergbau</v>
          </cell>
          <cell r="C18" t="str">
            <v>–</v>
          </cell>
          <cell r="D18" t="str">
            <v>•</v>
          </cell>
          <cell r="E18" t="str">
            <v>•</v>
          </cell>
          <cell r="F18" t="str">
            <v>•</v>
          </cell>
          <cell r="G18" t="str">
            <v>•</v>
          </cell>
          <cell r="H18" t="str">
            <v>•</v>
          </cell>
          <cell r="I18" t="str">
            <v>•</v>
          </cell>
          <cell r="J18" t="str">
            <v>–</v>
          </cell>
        </row>
        <row r="19">
          <cell r="A19" t="str">
            <v>09</v>
          </cell>
          <cell r="B19" t="str">
            <v>Erbringung von Dienstleistungen für den Bergbau u. für die Gew. von Steinen u. Erden</v>
          </cell>
          <cell r="C19">
            <v>1</v>
          </cell>
          <cell r="D19" t="str">
            <v>•</v>
          </cell>
          <cell r="E19" t="str">
            <v>•</v>
          </cell>
          <cell r="F19" t="str">
            <v>•</v>
          </cell>
          <cell r="G19" t="str">
            <v>•</v>
          </cell>
          <cell r="H19" t="str">
            <v>•</v>
          </cell>
          <cell r="I19" t="str">
            <v>•</v>
          </cell>
          <cell r="J19" t="str">
            <v>–</v>
          </cell>
        </row>
        <row r="20">
          <cell r="A20" t="str">
            <v>C</v>
          </cell>
          <cell r="B20" t="str">
            <v>Verarbeitendes Gewerbe</v>
          </cell>
          <cell r="C20">
            <v>3</v>
          </cell>
          <cell r="D20">
            <v>83</v>
          </cell>
          <cell r="E20">
            <v>0.1</v>
          </cell>
          <cell r="F20">
            <v>3.1</v>
          </cell>
          <cell r="G20">
            <v>5</v>
          </cell>
          <cell r="H20" t="str">
            <v>•</v>
          </cell>
          <cell r="I20" t="str">
            <v>•</v>
          </cell>
          <cell r="J20" t="str">
            <v>•</v>
          </cell>
        </row>
        <row r="21">
          <cell r="A21" t="str">
            <v>10</v>
          </cell>
          <cell r="B21" t="str">
            <v>H. v. Nahrungs- und Futtermitteln</v>
          </cell>
          <cell r="C21">
            <v>3</v>
          </cell>
          <cell r="D21">
            <v>257</v>
          </cell>
          <cell r="E21">
            <v>3.1</v>
          </cell>
          <cell r="F21">
            <v>11.1</v>
          </cell>
          <cell r="G21">
            <v>9.6</v>
          </cell>
          <cell r="H21">
            <v>7.2</v>
          </cell>
          <cell r="I21">
            <v>4.9000000000000004</v>
          </cell>
          <cell r="J21">
            <v>17.899999999999999</v>
          </cell>
        </row>
        <row r="22">
          <cell r="A22" t="str">
            <v>11</v>
          </cell>
          <cell r="B22" t="str">
            <v>Getränkeherstellung</v>
          </cell>
          <cell r="C22">
            <v>-1</v>
          </cell>
          <cell r="D22">
            <v>-27</v>
          </cell>
          <cell r="E22">
            <v>-3.1</v>
          </cell>
          <cell r="F22">
            <v>-5.2</v>
          </cell>
          <cell r="G22">
            <v>2.4</v>
          </cell>
          <cell r="H22">
            <v>6.1</v>
          </cell>
          <cell r="I22" t="str">
            <v>•</v>
          </cell>
          <cell r="J22" t="str">
            <v>•</v>
          </cell>
        </row>
        <row r="23">
          <cell r="A23" t="str">
            <v>12</v>
          </cell>
          <cell r="B23" t="str">
            <v>Tabakverarbeitung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A24" t="str">
            <v>13</v>
          </cell>
          <cell r="B24" t="str">
            <v>H. v. Textilien</v>
          </cell>
          <cell r="C24" t="str">
            <v>–</v>
          </cell>
          <cell r="D24" t="str">
            <v>•</v>
          </cell>
          <cell r="E24" t="str">
            <v>•</v>
          </cell>
          <cell r="F24" t="str">
            <v>•</v>
          </cell>
          <cell r="G24" t="str">
            <v>•</v>
          </cell>
          <cell r="H24" t="str">
            <v>•</v>
          </cell>
          <cell r="I24" t="str">
            <v>•</v>
          </cell>
          <cell r="J24" t="str">
            <v>•</v>
          </cell>
        </row>
        <row r="25">
          <cell r="A25" t="str">
            <v>14</v>
          </cell>
          <cell r="B25" t="str">
            <v>H. v. Bekleidung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 t="str">
            <v>15</v>
          </cell>
          <cell r="B26" t="str">
            <v>H. v. Leder, Lederwaren und Schuhen</v>
          </cell>
          <cell r="C26" t="str">
            <v>–</v>
          </cell>
          <cell r="D26" t="str">
            <v>•</v>
          </cell>
          <cell r="E26" t="str">
            <v>•</v>
          </cell>
          <cell r="F26" t="str">
            <v>•</v>
          </cell>
          <cell r="G26" t="str">
            <v>•</v>
          </cell>
          <cell r="H26" t="str">
            <v>•</v>
          </cell>
          <cell r="I26" t="str">
            <v>•</v>
          </cell>
          <cell r="J26" t="str">
            <v>•</v>
          </cell>
        </row>
        <row r="27">
          <cell r="A27" t="str">
            <v>16</v>
          </cell>
          <cell r="B27" t="str">
            <v>H. v. Holz-, Flecht-, Korb- und Korkwaren (ohne Möbel)</v>
          </cell>
          <cell r="C27" t="str">
            <v>–</v>
          </cell>
          <cell r="D27">
            <v>-120</v>
          </cell>
          <cell r="E27">
            <v>-3.4</v>
          </cell>
          <cell r="F27">
            <v>-3.1</v>
          </cell>
          <cell r="G27">
            <v>0.4</v>
          </cell>
          <cell r="H27">
            <v>-0.5</v>
          </cell>
          <cell r="I27">
            <v>0.6</v>
          </cell>
          <cell r="J27">
            <v>-2.2000000000000002</v>
          </cell>
        </row>
        <row r="28">
          <cell r="A28" t="str">
            <v>17</v>
          </cell>
          <cell r="B28" t="str">
            <v>H. v. Papier, Pappe und Waren daraus</v>
          </cell>
          <cell r="C28">
            <v>-1</v>
          </cell>
          <cell r="D28">
            <v>-320</v>
          </cell>
          <cell r="E28">
            <v>-8.4</v>
          </cell>
          <cell r="F28">
            <v>-3.8</v>
          </cell>
          <cell r="G28">
            <v>-4.8</v>
          </cell>
          <cell r="H28">
            <v>-7.8</v>
          </cell>
          <cell r="I28">
            <v>1.8</v>
          </cell>
          <cell r="J28">
            <v>-17.100000000000001</v>
          </cell>
        </row>
        <row r="29">
          <cell r="A29" t="str">
            <v>18</v>
          </cell>
          <cell r="B29" t="str">
            <v>H. v. Druckerzeugnissen; Vervielfältigung von
 bespielten Ton-, Bild- und Datenträgern</v>
          </cell>
          <cell r="C29">
            <v>-1</v>
          </cell>
          <cell r="D29" t="str">
            <v>•</v>
          </cell>
          <cell r="E29" t="str">
            <v>•</v>
          </cell>
          <cell r="F29" t="str">
            <v>•</v>
          </cell>
          <cell r="G29" t="str">
            <v>•</v>
          </cell>
          <cell r="H29" t="str">
            <v>•</v>
          </cell>
          <cell r="I29" t="str">
            <v>•</v>
          </cell>
          <cell r="J29" t="str">
            <v>•</v>
          </cell>
        </row>
        <row r="30">
          <cell r="A30" t="str">
            <v>19</v>
          </cell>
          <cell r="B30" t="str">
            <v>Kokerei und Mineralölverarbeitung</v>
          </cell>
          <cell r="C30" t="str">
            <v>–</v>
          </cell>
          <cell r="D30" t="str">
            <v>•</v>
          </cell>
          <cell r="E30" t="str">
            <v>•</v>
          </cell>
          <cell r="F30" t="str">
            <v>•</v>
          </cell>
          <cell r="G30" t="str">
            <v>•</v>
          </cell>
          <cell r="H30" t="str">
            <v>•</v>
          </cell>
          <cell r="I30" t="str">
            <v>•</v>
          </cell>
          <cell r="J30" t="str">
            <v>•</v>
          </cell>
        </row>
        <row r="31">
          <cell r="A31" t="str">
            <v>20</v>
          </cell>
          <cell r="B31" t="str">
            <v>H. v. chemischen Erzeugnissen</v>
          </cell>
          <cell r="C31">
            <v>-1</v>
          </cell>
          <cell r="D31">
            <v>-201</v>
          </cell>
          <cell r="E31">
            <v>-4.8</v>
          </cell>
          <cell r="F31">
            <v>-8.3000000000000007</v>
          </cell>
          <cell r="G31">
            <v>-5</v>
          </cell>
          <cell r="H31">
            <v>-9.4</v>
          </cell>
          <cell r="I31">
            <v>-13.7</v>
          </cell>
          <cell r="J31">
            <v>10</v>
          </cell>
        </row>
        <row r="32">
          <cell r="A32" t="str">
            <v>21</v>
          </cell>
          <cell r="B32" t="str">
            <v>H. v. pharmazeutischen Erzeugnissen</v>
          </cell>
          <cell r="C32" t="str">
            <v>–</v>
          </cell>
          <cell r="D32">
            <v>-57</v>
          </cell>
          <cell r="E32">
            <v>-4.9000000000000004</v>
          </cell>
          <cell r="F32">
            <v>-0.8</v>
          </cell>
          <cell r="G32">
            <v>-6.7</v>
          </cell>
          <cell r="H32" t="str">
            <v>•</v>
          </cell>
          <cell r="I32">
            <v>-36</v>
          </cell>
          <cell r="J32" t="str">
            <v>•</v>
          </cell>
        </row>
        <row r="33">
          <cell r="A33" t="str">
            <v>22</v>
          </cell>
          <cell r="B33" t="str">
            <v>H. v. Gummi- und Kunststoffwaren</v>
          </cell>
          <cell r="C33">
            <v>2</v>
          </cell>
          <cell r="D33">
            <v>-73</v>
          </cell>
          <cell r="E33">
            <v>-1.1000000000000001</v>
          </cell>
          <cell r="F33">
            <v>-1.6</v>
          </cell>
          <cell r="G33">
            <v>2</v>
          </cell>
          <cell r="H33">
            <v>-0.9</v>
          </cell>
          <cell r="I33">
            <v>-8.3000000000000007</v>
          </cell>
          <cell r="J33">
            <v>11</v>
          </cell>
        </row>
        <row r="34">
          <cell r="A34" t="str">
            <v>23</v>
          </cell>
          <cell r="B34" t="str">
            <v>H. v. Glas und Glaswaren, Keramik, Verarbeitung von 
 Steinen und Erden</v>
          </cell>
          <cell r="C34">
            <v>-2</v>
          </cell>
          <cell r="D34">
            <v>-165</v>
          </cell>
          <cell r="E34">
            <v>-5.2</v>
          </cell>
          <cell r="F34">
            <v>-2.9</v>
          </cell>
          <cell r="G34">
            <v>-2.7</v>
          </cell>
          <cell r="H34">
            <v>17.8</v>
          </cell>
          <cell r="I34">
            <v>23.9</v>
          </cell>
          <cell r="J34">
            <v>-4.9000000000000004</v>
          </cell>
        </row>
        <row r="35">
          <cell r="A35" t="str">
            <v>24</v>
          </cell>
          <cell r="B35" t="str">
            <v>Metallerzeugung und -bearbeitung</v>
          </cell>
          <cell r="C35" t="str">
            <v>–</v>
          </cell>
          <cell r="D35">
            <v>-9</v>
          </cell>
          <cell r="E35">
            <v>-0.2</v>
          </cell>
          <cell r="F35">
            <v>8.8000000000000007</v>
          </cell>
          <cell r="G35">
            <v>5.7</v>
          </cell>
          <cell r="H35">
            <v>-11.2</v>
          </cell>
          <cell r="I35">
            <v>-9</v>
          </cell>
          <cell r="J35">
            <v>-13.6</v>
          </cell>
        </row>
        <row r="36">
          <cell r="A36" t="str">
            <v>25</v>
          </cell>
          <cell r="B36" t="str">
            <v>H. v. Metallerzeugnissen</v>
          </cell>
          <cell r="C36">
            <v>2</v>
          </cell>
          <cell r="D36">
            <v>144</v>
          </cell>
          <cell r="E36">
            <v>2.2999999999999998</v>
          </cell>
          <cell r="F36">
            <v>10.6</v>
          </cell>
          <cell r="G36">
            <v>4.2</v>
          </cell>
          <cell r="H36">
            <v>2.1</v>
          </cell>
          <cell r="I36">
            <v>-29.6</v>
          </cell>
          <cell r="J36">
            <v>247.6</v>
          </cell>
        </row>
        <row r="37">
          <cell r="A37" t="str">
            <v>26</v>
          </cell>
          <cell r="B37" t="str">
            <v>H. v. Datenverarbeitungsgeräten, elektronischen und
 optischen Erzeugnissen</v>
          </cell>
          <cell r="C37">
            <v>1</v>
          </cell>
          <cell r="D37">
            <v>-50</v>
          </cell>
          <cell r="E37">
            <v>-2.5</v>
          </cell>
          <cell r="F37">
            <v>4.4000000000000004</v>
          </cell>
          <cell r="G37">
            <v>-10.5</v>
          </cell>
          <cell r="H37">
            <v>-60.4</v>
          </cell>
          <cell r="I37">
            <v>-68.7</v>
          </cell>
          <cell r="J37">
            <v>-5.0999999999999996</v>
          </cell>
        </row>
        <row r="38">
          <cell r="A38" t="str">
            <v>27</v>
          </cell>
          <cell r="B38" t="str">
            <v>H. v. elektrischen Ausrüstungen</v>
          </cell>
          <cell r="C38">
            <v>2</v>
          </cell>
          <cell r="D38">
            <v>213</v>
          </cell>
          <cell r="E38">
            <v>8.9</v>
          </cell>
          <cell r="F38">
            <v>-0.5</v>
          </cell>
          <cell r="G38">
            <v>15.1</v>
          </cell>
          <cell r="H38">
            <v>7.1</v>
          </cell>
          <cell r="I38">
            <v>-4.5</v>
          </cell>
          <cell r="J38">
            <v>81.3</v>
          </cell>
        </row>
        <row r="39">
          <cell r="A39" t="str">
            <v>28</v>
          </cell>
          <cell r="B39" t="str">
            <v>Maschinenbau</v>
          </cell>
          <cell r="C39">
            <v>-1</v>
          </cell>
          <cell r="D39">
            <v>-155</v>
          </cell>
          <cell r="E39">
            <v>-5.0999999999999996</v>
          </cell>
          <cell r="F39">
            <v>-3.5</v>
          </cell>
          <cell r="G39">
            <v>-7.6</v>
          </cell>
          <cell r="H39">
            <v>-10.199999999999999</v>
          </cell>
          <cell r="I39">
            <v>-5.9</v>
          </cell>
          <cell r="J39">
            <v>-17.3</v>
          </cell>
        </row>
        <row r="40">
          <cell r="A40" t="str">
            <v>29</v>
          </cell>
          <cell r="B40" t="str">
            <v>H. v. Kraftwagen und Kraftwagenteilen</v>
          </cell>
          <cell r="C40">
            <v>1</v>
          </cell>
          <cell r="D40">
            <v>404</v>
          </cell>
          <cell r="E40">
            <v>2.4</v>
          </cell>
          <cell r="F40">
            <v>2.2000000000000002</v>
          </cell>
          <cell r="G40">
            <v>7.1</v>
          </cell>
          <cell r="H40">
            <v>-7.6</v>
          </cell>
          <cell r="I40" t="str">
            <v>•</v>
          </cell>
          <cell r="J40" t="str">
            <v>•</v>
          </cell>
        </row>
        <row r="41">
          <cell r="A41" t="str">
            <v>30</v>
          </cell>
          <cell r="B41" t="str">
            <v>Sonstiger Fahrzeugbau</v>
          </cell>
          <cell r="C41">
            <v>-1</v>
          </cell>
          <cell r="D41">
            <v>-155</v>
          </cell>
          <cell r="E41">
            <v>-3.1</v>
          </cell>
          <cell r="F41">
            <v>3.5</v>
          </cell>
          <cell r="G41">
            <v>4.9000000000000004</v>
          </cell>
          <cell r="H41" t="str">
            <v>•</v>
          </cell>
          <cell r="I41">
            <v>-63.8</v>
          </cell>
          <cell r="J41" t="str">
            <v>•</v>
          </cell>
        </row>
        <row r="42">
          <cell r="A42" t="str">
            <v>31</v>
          </cell>
          <cell r="B42" t="str">
            <v>H. v. Möbeln</v>
          </cell>
          <cell r="C42">
            <v>1</v>
          </cell>
          <cell r="D42">
            <v>-21</v>
          </cell>
          <cell r="E42">
            <v>-2.2999999999999998</v>
          </cell>
          <cell r="F42">
            <v>-1.6</v>
          </cell>
          <cell r="G42">
            <v>9.3000000000000007</v>
          </cell>
          <cell r="H42">
            <v>-8.6999999999999993</v>
          </cell>
          <cell r="I42" t="str">
            <v>•</v>
          </cell>
          <cell r="J42" t="str">
            <v>•</v>
          </cell>
        </row>
        <row r="43">
          <cell r="A43" t="str">
            <v>32</v>
          </cell>
          <cell r="B43" t="str">
            <v>H. v. sonstigen Waren</v>
          </cell>
          <cell r="C43">
            <v>-1</v>
          </cell>
          <cell r="D43">
            <v>-112</v>
          </cell>
          <cell r="E43">
            <v>-4.8</v>
          </cell>
          <cell r="F43">
            <v>9.4</v>
          </cell>
          <cell r="G43">
            <v>12.3</v>
          </cell>
          <cell r="H43">
            <v>6</v>
          </cell>
          <cell r="I43">
            <v>13.4</v>
          </cell>
          <cell r="J43">
            <v>-27.8</v>
          </cell>
        </row>
        <row r="44">
          <cell r="A44" t="str">
            <v>33</v>
          </cell>
          <cell r="B44" t="str">
            <v>Reparatur und Installation von Maschinen und 
 Ausrüstungen</v>
          </cell>
          <cell r="C44" t="str">
            <v>–</v>
          </cell>
          <cell r="D44">
            <v>543</v>
          </cell>
          <cell r="E44">
            <v>8.5</v>
          </cell>
          <cell r="F44">
            <v>12.4</v>
          </cell>
          <cell r="G44">
            <v>24.1</v>
          </cell>
          <cell r="H44">
            <v>3.7</v>
          </cell>
          <cell r="I44">
            <v>-8.1999999999999993</v>
          </cell>
          <cell r="J44">
            <v>17.600000000000001</v>
          </cell>
        </row>
      </sheetData>
      <sheetData sheetId="3">
        <row r="10">
          <cell r="A10" t="str">
            <v>B-C</v>
          </cell>
          <cell r="B10" t="str">
            <v>insgesamt</v>
          </cell>
          <cell r="C10">
            <v>573</v>
          </cell>
          <cell r="D10">
            <v>84797</v>
          </cell>
          <cell r="E10">
            <v>2713432</v>
          </cell>
          <cell r="F10">
            <v>1321418</v>
          </cell>
          <cell r="G10">
            <v>1392015</v>
          </cell>
          <cell r="H10">
            <v>51.3</v>
          </cell>
        </row>
        <row r="11">
          <cell r="A11" t="str">
            <v>VO</v>
          </cell>
          <cell r="B11" t="str">
            <v xml:space="preserve">   Vorleistungsgüterproduzenten </v>
          </cell>
          <cell r="C11">
            <v>282</v>
          </cell>
          <cell r="D11">
            <v>33486</v>
          </cell>
          <cell r="E11">
            <v>779559</v>
          </cell>
          <cell r="F11">
            <v>467802</v>
          </cell>
          <cell r="G11">
            <v>311757</v>
          </cell>
          <cell r="H11">
            <v>40</v>
          </cell>
        </row>
        <row r="12">
          <cell r="A12" t="str">
            <v>IG</v>
          </cell>
          <cell r="B12" t="str">
            <v xml:space="preserve">   Investitionsgüterproduzenten</v>
          </cell>
          <cell r="C12">
            <v>181</v>
          </cell>
          <cell r="D12">
            <v>35841</v>
          </cell>
          <cell r="E12">
            <v>1301133</v>
          </cell>
          <cell r="F12">
            <v>331644</v>
          </cell>
          <cell r="G12">
            <v>969488</v>
          </cell>
          <cell r="H12">
            <v>74.5</v>
          </cell>
        </row>
        <row r="13">
          <cell r="A13" t="str">
            <v>GG</v>
          </cell>
          <cell r="B13" t="str">
            <v xml:space="preserve">   Gebrauchsgüterproduzenten</v>
          </cell>
          <cell r="C13">
            <v>11</v>
          </cell>
          <cell r="D13">
            <v>1379</v>
          </cell>
          <cell r="E13">
            <v>29136</v>
          </cell>
          <cell r="F13" t="str">
            <v>•</v>
          </cell>
          <cell r="G13" t="str">
            <v>•</v>
          </cell>
          <cell r="H13" t="str">
            <v>•</v>
          </cell>
        </row>
        <row r="14">
          <cell r="A14" t="str">
            <v>VG</v>
          </cell>
          <cell r="B14" t="str">
            <v xml:space="preserve">   Verbrauchsgüterproduzenten </v>
          </cell>
          <cell r="C14">
            <v>95</v>
          </cell>
          <cell r="D14">
            <v>10591</v>
          </cell>
          <cell r="E14">
            <v>335184</v>
          </cell>
          <cell r="F14">
            <v>237674</v>
          </cell>
          <cell r="G14">
            <v>97510</v>
          </cell>
          <cell r="H14">
            <v>29.1</v>
          </cell>
        </row>
        <row r="15">
          <cell r="A15" t="str">
            <v>EN</v>
          </cell>
          <cell r="B15" t="str">
            <v xml:space="preserve">   Energie</v>
          </cell>
          <cell r="C15">
            <v>4</v>
          </cell>
          <cell r="D15">
            <v>3500</v>
          </cell>
          <cell r="E15">
            <v>268420</v>
          </cell>
          <cell r="F15" t="str">
            <v>•</v>
          </cell>
          <cell r="G15" t="str">
            <v>•</v>
          </cell>
          <cell r="H15" t="str">
            <v>•</v>
          </cell>
        </row>
        <row r="16">
          <cell r="A16" t="str">
            <v>B</v>
          </cell>
          <cell r="B16" t="str">
            <v>Bergbau und Gewinnung von Steinen und Erden</v>
          </cell>
          <cell r="C16">
            <v>9</v>
          </cell>
          <cell r="D16">
            <v>2430</v>
          </cell>
          <cell r="E16">
            <v>35463</v>
          </cell>
          <cell r="F16">
            <v>35463</v>
          </cell>
          <cell r="G16" t="str">
            <v>–</v>
          </cell>
          <cell r="H16" t="str">
            <v>–</v>
          </cell>
        </row>
        <row r="17">
          <cell r="A17" t="str">
            <v>05</v>
          </cell>
          <cell r="B17" t="str">
            <v>Kohlenbergbau</v>
          </cell>
          <cell r="C17">
            <v>2</v>
          </cell>
          <cell r="D17" t="str">
            <v>•</v>
          </cell>
          <cell r="E17" t="str">
            <v>•</v>
          </cell>
          <cell r="F17" t="str">
            <v>•</v>
          </cell>
          <cell r="G17" t="str">
            <v>–</v>
          </cell>
          <cell r="H17" t="str">
            <v>•</v>
          </cell>
        </row>
        <row r="18">
          <cell r="A18" t="str">
            <v>08</v>
          </cell>
          <cell r="B18" t="str">
            <v>Gewinnung von Steinen und Erden, sonstiger Bergbau</v>
          </cell>
          <cell r="C18">
            <v>4</v>
          </cell>
          <cell r="D18">
            <v>172</v>
          </cell>
          <cell r="E18">
            <v>2568</v>
          </cell>
          <cell r="F18">
            <v>2568</v>
          </cell>
          <cell r="G18" t="str">
            <v>–</v>
          </cell>
          <cell r="H18" t="str">
            <v>–</v>
          </cell>
        </row>
        <row r="19">
          <cell r="A19" t="str">
            <v>09</v>
          </cell>
          <cell r="B19" t="str">
            <v>Erbringung v. Dienstl. für den Bergbau u. f. die Gew. von Steinen u. Erden</v>
          </cell>
          <cell r="C19">
            <v>3</v>
          </cell>
          <cell r="D19" t="str">
            <v>•</v>
          </cell>
          <cell r="E19" t="str">
            <v>•</v>
          </cell>
          <cell r="F19" t="str">
            <v>•</v>
          </cell>
          <cell r="G19" t="str">
            <v>–</v>
          </cell>
          <cell r="H19" t="str">
            <v>•</v>
          </cell>
        </row>
        <row r="20">
          <cell r="A20" t="str">
            <v>C</v>
          </cell>
          <cell r="B20" t="str">
            <v>Verarbeitendes Gewerbe</v>
          </cell>
          <cell r="C20">
            <v>564</v>
          </cell>
          <cell r="D20">
            <v>82367</v>
          </cell>
          <cell r="E20">
            <v>2677970</v>
          </cell>
          <cell r="F20">
            <v>1285955</v>
          </cell>
          <cell r="G20">
            <v>1392015</v>
          </cell>
          <cell r="H20">
            <v>52</v>
          </cell>
        </row>
        <row r="21">
          <cell r="A21" t="str">
            <v>10</v>
          </cell>
          <cell r="B21" t="str">
            <v>H. v. Nahrungs- und Futtermitteln</v>
          </cell>
          <cell r="C21">
            <v>75</v>
          </cell>
          <cell r="D21">
            <v>8416</v>
          </cell>
          <cell r="E21">
            <v>269956</v>
          </cell>
          <cell r="F21">
            <v>215129</v>
          </cell>
          <cell r="G21">
            <v>54827</v>
          </cell>
          <cell r="H21">
            <v>20.3</v>
          </cell>
        </row>
        <row r="22">
          <cell r="A22" t="str">
            <v>11</v>
          </cell>
          <cell r="B22" t="str">
            <v>Getränkeherstellung</v>
          </cell>
          <cell r="C22">
            <v>12</v>
          </cell>
          <cell r="D22">
            <v>878</v>
          </cell>
          <cell r="E22">
            <v>35536</v>
          </cell>
          <cell r="F22" t="str">
            <v>•</v>
          </cell>
          <cell r="G22" t="str">
            <v>•</v>
          </cell>
          <cell r="H22" t="str">
            <v>•</v>
          </cell>
        </row>
        <row r="23">
          <cell r="A23" t="str">
            <v>12</v>
          </cell>
          <cell r="B23" t="str">
            <v>Tabakverarbeitung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13</v>
          </cell>
          <cell r="B24" t="str">
            <v>H. v. Textilien</v>
          </cell>
          <cell r="C24">
            <v>5</v>
          </cell>
          <cell r="D24">
            <v>105</v>
          </cell>
          <cell r="E24">
            <v>4197</v>
          </cell>
          <cell r="F24" t="str">
            <v>•</v>
          </cell>
          <cell r="G24" t="str">
            <v>•</v>
          </cell>
          <cell r="H24" t="str">
            <v>•</v>
          </cell>
        </row>
        <row r="25">
          <cell r="A25" t="str">
            <v>14</v>
          </cell>
          <cell r="B25" t="str">
            <v>H. v. Bekleidung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A26" t="str">
            <v>15</v>
          </cell>
          <cell r="B26" t="str">
            <v>H. v. Leder, Lederwaren und Schuhen</v>
          </cell>
          <cell r="C26">
            <v>3</v>
          </cell>
          <cell r="D26" t="str">
            <v>•</v>
          </cell>
          <cell r="E26" t="str">
            <v>•</v>
          </cell>
          <cell r="F26" t="str">
            <v>•</v>
          </cell>
          <cell r="G26" t="str">
            <v>•</v>
          </cell>
          <cell r="H26" t="str">
            <v>•</v>
          </cell>
        </row>
        <row r="27">
          <cell r="A27" t="str">
            <v>16</v>
          </cell>
          <cell r="B27" t="str">
            <v>H. v. Holz-, Flecht-, Korb- und Korkwaren (ohne Möbel)</v>
          </cell>
          <cell r="C27">
            <v>22</v>
          </cell>
          <cell r="D27">
            <v>3374</v>
          </cell>
          <cell r="E27">
            <v>79975</v>
          </cell>
          <cell r="F27">
            <v>49464</v>
          </cell>
          <cell r="G27">
            <v>30511</v>
          </cell>
          <cell r="H27">
            <v>38.200000000000003</v>
          </cell>
        </row>
        <row r="28">
          <cell r="A28" t="str">
            <v>17</v>
          </cell>
          <cell r="B28" t="str">
            <v>H. v. Papier, Pappe und Waren daraus</v>
          </cell>
          <cell r="C28">
            <v>16</v>
          </cell>
          <cell r="D28">
            <v>3465</v>
          </cell>
          <cell r="E28">
            <v>114814</v>
          </cell>
          <cell r="F28">
            <v>61822</v>
          </cell>
          <cell r="G28">
            <v>52992</v>
          </cell>
          <cell r="H28">
            <v>46.2</v>
          </cell>
        </row>
        <row r="29">
          <cell r="A29" t="str">
            <v>18</v>
          </cell>
          <cell r="B29" t="str">
            <v>H. v. Druckerzeugnissen; Vervielfältigung von
 bespielten Ton-, Bild- und Datenträgern</v>
          </cell>
          <cell r="C29">
            <v>2</v>
          </cell>
          <cell r="D29" t="str">
            <v>•</v>
          </cell>
          <cell r="E29" t="str">
            <v>•</v>
          </cell>
          <cell r="F29" t="str">
            <v>•</v>
          </cell>
          <cell r="G29" t="str">
            <v>•</v>
          </cell>
          <cell r="H29" t="str">
            <v>•</v>
          </cell>
        </row>
        <row r="30">
          <cell r="A30" t="str">
            <v>19</v>
          </cell>
          <cell r="B30" t="str">
            <v>Kokerei und Mineralölverarbeitung</v>
          </cell>
          <cell r="C30">
            <v>2</v>
          </cell>
          <cell r="D30" t="str">
            <v>•</v>
          </cell>
          <cell r="E30" t="str">
            <v>•</v>
          </cell>
          <cell r="F30" t="str">
            <v>•</v>
          </cell>
          <cell r="G30" t="str">
            <v>•</v>
          </cell>
          <cell r="H30" t="str">
            <v>•</v>
          </cell>
        </row>
        <row r="31">
          <cell r="A31" t="str">
            <v>20</v>
          </cell>
          <cell r="B31" t="str">
            <v>H. v. chemischen Erzeugnissen</v>
          </cell>
          <cell r="C31">
            <v>33</v>
          </cell>
          <cell r="D31">
            <v>3956</v>
          </cell>
          <cell r="E31">
            <v>113984</v>
          </cell>
          <cell r="F31">
            <v>89417</v>
          </cell>
          <cell r="G31">
            <v>24567</v>
          </cell>
          <cell r="H31">
            <v>21.6</v>
          </cell>
        </row>
        <row r="32">
          <cell r="A32" t="str">
            <v>21</v>
          </cell>
          <cell r="B32" t="str">
            <v>H. v. pharmazeutischen Erzeugnissen</v>
          </cell>
          <cell r="C32">
            <v>4</v>
          </cell>
          <cell r="D32">
            <v>1088</v>
          </cell>
          <cell r="E32" t="str">
            <v>•</v>
          </cell>
          <cell r="F32">
            <v>5175</v>
          </cell>
          <cell r="G32" t="str">
            <v>•</v>
          </cell>
          <cell r="H32" t="str">
            <v>•</v>
          </cell>
        </row>
        <row r="33">
          <cell r="A33" t="str">
            <v>22</v>
          </cell>
          <cell r="B33" t="str">
            <v>H. v. Gummi- und Kunststoffwaren</v>
          </cell>
          <cell r="C33">
            <v>59</v>
          </cell>
          <cell r="D33">
            <v>6503</v>
          </cell>
          <cell r="E33">
            <v>93675</v>
          </cell>
          <cell r="F33">
            <v>52665</v>
          </cell>
          <cell r="G33">
            <v>41010</v>
          </cell>
          <cell r="H33">
            <v>43.8</v>
          </cell>
        </row>
        <row r="34">
          <cell r="A34" t="str">
            <v>23</v>
          </cell>
          <cell r="B34" t="str">
            <v>H. v. Glas und Glaswaren, Keramik, Verarbeitung von 
 Steinen und Erden</v>
          </cell>
          <cell r="C34">
            <v>36</v>
          </cell>
          <cell r="D34">
            <v>2911</v>
          </cell>
          <cell r="E34">
            <v>42860</v>
          </cell>
          <cell r="F34">
            <v>34933</v>
          </cell>
          <cell r="G34">
            <v>7927</v>
          </cell>
          <cell r="H34">
            <v>18.5</v>
          </cell>
        </row>
        <row r="35">
          <cell r="A35" t="str">
            <v>24</v>
          </cell>
          <cell r="B35" t="str">
            <v>Metallerzeugung und -bearbeitung</v>
          </cell>
          <cell r="C35">
            <v>17</v>
          </cell>
          <cell r="D35">
            <v>5823</v>
          </cell>
          <cell r="E35">
            <v>184458</v>
          </cell>
          <cell r="F35">
            <v>96060</v>
          </cell>
          <cell r="G35">
            <v>88398</v>
          </cell>
          <cell r="H35">
            <v>47.9</v>
          </cell>
        </row>
        <row r="36">
          <cell r="A36" t="str">
            <v>25</v>
          </cell>
          <cell r="B36" t="str">
            <v>H. v. Metallerzeugnissen</v>
          </cell>
          <cell r="C36">
            <v>78</v>
          </cell>
          <cell r="D36">
            <v>5893</v>
          </cell>
          <cell r="E36">
            <v>94006</v>
          </cell>
          <cell r="F36">
            <v>57097</v>
          </cell>
          <cell r="G36">
            <v>36909</v>
          </cell>
          <cell r="H36">
            <v>39.299999999999997</v>
          </cell>
        </row>
        <row r="37">
          <cell r="A37" t="str">
            <v>26</v>
          </cell>
          <cell r="B37" t="str">
            <v>H. v. Datenverarbeitungsgeräten, elektronischen und
 optischen Erzeugnissen</v>
          </cell>
          <cell r="C37">
            <v>20</v>
          </cell>
          <cell r="D37">
            <v>2018</v>
          </cell>
          <cell r="E37">
            <v>22717</v>
          </cell>
          <cell r="F37">
            <v>15155</v>
          </cell>
          <cell r="G37">
            <v>7563</v>
          </cell>
          <cell r="H37">
            <v>33.299999999999997</v>
          </cell>
        </row>
        <row r="38">
          <cell r="A38" t="str">
            <v>27</v>
          </cell>
          <cell r="B38" t="str">
            <v>H. v. elektrischen Ausrüstungen</v>
          </cell>
          <cell r="C38">
            <v>27</v>
          </cell>
          <cell r="D38">
            <v>2400</v>
          </cell>
          <cell r="E38">
            <v>50698</v>
          </cell>
          <cell r="F38">
            <v>38481</v>
          </cell>
          <cell r="G38">
            <v>12217</v>
          </cell>
          <cell r="H38">
            <v>24.1</v>
          </cell>
        </row>
        <row r="39">
          <cell r="A39" t="str">
            <v>28</v>
          </cell>
          <cell r="B39" t="str">
            <v>Maschinenbau</v>
          </cell>
          <cell r="C39">
            <v>37</v>
          </cell>
          <cell r="D39">
            <v>2856</v>
          </cell>
          <cell r="E39">
            <v>29921</v>
          </cell>
          <cell r="F39">
            <v>21667</v>
          </cell>
          <cell r="G39">
            <v>8254</v>
          </cell>
          <cell r="H39">
            <v>27.6</v>
          </cell>
        </row>
        <row r="40">
          <cell r="A40" t="str">
            <v>29</v>
          </cell>
          <cell r="B40" t="str">
            <v>H. v. Kraftwagen und Kraftwagenteilen</v>
          </cell>
          <cell r="C40">
            <v>23</v>
          </cell>
          <cell r="D40">
            <v>15986</v>
          </cell>
          <cell r="E40">
            <v>804822</v>
          </cell>
          <cell r="F40" t="str">
            <v>•</v>
          </cell>
          <cell r="G40" t="str">
            <v>•</v>
          </cell>
          <cell r="H40" t="str">
            <v>•</v>
          </cell>
        </row>
        <row r="41">
          <cell r="A41" t="str">
            <v>30</v>
          </cell>
          <cell r="B41" t="str">
            <v>Sonstiger Fahrzeugbau</v>
          </cell>
          <cell r="C41">
            <v>6</v>
          </cell>
          <cell r="D41">
            <v>4070</v>
          </cell>
          <cell r="E41" t="str">
            <v>•</v>
          </cell>
          <cell r="F41" t="str">
            <v>•</v>
          </cell>
          <cell r="G41" t="str">
            <v>•</v>
          </cell>
          <cell r="H41" t="str">
            <v>•</v>
          </cell>
        </row>
        <row r="42">
          <cell r="A42" t="str">
            <v>31</v>
          </cell>
          <cell r="B42" t="str">
            <v>H. v. Möbeln</v>
          </cell>
          <cell r="C42">
            <v>8</v>
          </cell>
          <cell r="D42">
            <v>893</v>
          </cell>
          <cell r="E42">
            <v>19111</v>
          </cell>
          <cell r="F42" t="str">
            <v>•</v>
          </cell>
          <cell r="G42" t="str">
            <v>•</v>
          </cell>
          <cell r="H42" t="str">
            <v>•</v>
          </cell>
        </row>
        <row r="43">
          <cell r="A43" t="str">
            <v>32</v>
          </cell>
          <cell r="B43" t="str">
            <v>H. v. sonstigen Waren</v>
          </cell>
          <cell r="C43">
            <v>15</v>
          </cell>
          <cell r="D43">
            <v>2209</v>
          </cell>
          <cell r="E43">
            <v>16764</v>
          </cell>
          <cell r="F43">
            <v>14686</v>
          </cell>
          <cell r="G43">
            <v>2078</v>
          </cell>
          <cell r="H43">
            <v>12.4</v>
          </cell>
        </row>
        <row r="44">
          <cell r="A44" t="str">
            <v>33</v>
          </cell>
          <cell r="B44" t="str">
            <v>Reparatur und Installation von Maschinen und 
 Ausrüstungen</v>
          </cell>
          <cell r="C44">
            <v>64</v>
          </cell>
          <cell r="D44">
            <v>7835</v>
          </cell>
          <cell r="E44">
            <v>229322</v>
          </cell>
          <cell r="F44">
            <v>100208</v>
          </cell>
          <cell r="G44">
            <v>129114</v>
          </cell>
          <cell r="H44">
            <v>56.3</v>
          </cell>
        </row>
      </sheetData>
      <sheetData sheetId="4">
        <row r="10">
          <cell r="A10" t="str">
            <v>B-C</v>
          </cell>
          <cell r="B10" t="str">
            <v>insgesamt</v>
          </cell>
          <cell r="C10">
            <v>8</v>
          </cell>
          <cell r="D10">
            <v>-528</v>
          </cell>
          <cell r="E10">
            <v>-0.6</v>
          </cell>
          <cell r="F10">
            <v>-1.8</v>
          </cell>
          <cell r="G10">
            <v>-1.2</v>
          </cell>
          <cell r="H10">
            <v>-2.4</v>
          </cell>
        </row>
        <row r="11">
          <cell r="A11" t="str">
            <v>VO</v>
          </cell>
          <cell r="B11" t="str">
            <v xml:space="preserve">   Vorleistungsgüterproduzenten </v>
          </cell>
          <cell r="C11">
            <v>11</v>
          </cell>
          <cell r="D11">
            <v>-371</v>
          </cell>
          <cell r="E11">
            <v>-1.1000000000000001</v>
          </cell>
          <cell r="F11">
            <v>-1.6</v>
          </cell>
          <cell r="G11">
            <v>-5.8</v>
          </cell>
          <cell r="H11">
            <v>5.5</v>
          </cell>
        </row>
        <row r="12">
          <cell r="A12" t="str">
            <v>IG</v>
          </cell>
          <cell r="B12" t="str">
            <v xml:space="preserve">   Investitionsgüterproduzenten</v>
          </cell>
          <cell r="C12">
            <v>-7</v>
          </cell>
          <cell r="D12">
            <v>251</v>
          </cell>
          <cell r="E12">
            <v>0.7</v>
          </cell>
          <cell r="F12">
            <v>-10.5</v>
          </cell>
          <cell r="G12">
            <v>-16.8</v>
          </cell>
          <cell r="H12">
            <v>-8.1</v>
          </cell>
        </row>
        <row r="13">
          <cell r="A13" t="str">
            <v>GG</v>
          </cell>
          <cell r="B13" t="str">
            <v xml:space="preserve">   Gebrauchsgüterproduzenten</v>
          </cell>
          <cell r="C13">
            <v>1</v>
          </cell>
          <cell r="D13">
            <v>-36</v>
          </cell>
          <cell r="E13">
            <v>-2.5</v>
          </cell>
          <cell r="F13">
            <v>-9.1999999999999993</v>
          </cell>
          <cell r="G13" t="str">
            <v>•</v>
          </cell>
          <cell r="H13" t="str">
            <v>•</v>
          </cell>
        </row>
        <row r="14">
          <cell r="A14" t="str">
            <v>VG</v>
          </cell>
          <cell r="B14" t="str">
            <v xml:space="preserve">   Verbrauchsgüterproduzenten </v>
          </cell>
          <cell r="C14">
            <v>3</v>
          </cell>
          <cell r="D14">
            <v>76</v>
          </cell>
          <cell r="E14">
            <v>0.7</v>
          </cell>
          <cell r="F14">
            <v>13.2</v>
          </cell>
          <cell r="G14">
            <v>1.7</v>
          </cell>
          <cell r="H14">
            <v>56.4</v>
          </cell>
        </row>
        <row r="15">
          <cell r="A15" t="str">
            <v>EN</v>
          </cell>
          <cell r="B15" t="str">
            <v xml:space="preserve">   Energie</v>
          </cell>
          <cell r="C15" t="str">
            <v>–</v>
          </cell>
          <cell r="D15">
            <v>-448</v>
          </cell>
          <cell r="E15">
            <v>-11.3</v>
          </cell>
          <cell r="F15">
            <v>40.9</v>
          </cell>
          <cell r="G15" t="str">
            <v>•</v>
          </cell>
          <cell r="H15" t="str">
            <v>•</v>
          </cell>
        </row>
        <row r="16">
          <cell r="A16" t="str">
            <v>B</v>
          </cell>
          <cell r="B16" t="str">
            <v>Bergbau und Gewinnung von Steinen und Erden</v>
          </cell>
          <cell r="C16">
            <v>2</v>
          </cell>
          <cell r="D16">
            <v>-452</v>
          </cell>
          <cell r="E16">
            <v>-15.7</v>
          </cell>
          <cell r="F16">
            <v>-16.899999999999999</v>
          </cell>
          <cell r="G16">
            <v>-16.899999999999999</v>
          </cell>
          <cell r="H16" t="str">
            <v>–</v>
          </cell>
        </row>
        <row r="17">
          <cell r="A17" t="str">
            <v>05</v>
          </cell>
          <cell r="B17" t="str">
            <v>Kohlenbergbau</v>
          </cell>
          <cell r="C17" t="str">
            <v>–</v>
          </cell>
          <cell r="D17" t="str">
            <v>•</v>
          </cell>
          <cell r="E17" t="str">
            <v>•</v>
          </cell>
          <cell r="F17" t="str">
            <v>•</v>
          </cell>
          <cell r="G17" t="str">
            <v>•</v>
          </cell>
          <cell r="H17" t="str">
            <v>–</v>
          </cell>
        </row>
        <row r="18">
          <cell r="A18" t="str">
            <v>08</v>
          </cell>
          <cell r="B18" t="str">
            <v>Gewinnung von Steinen und Erden, sonstiger Bergbau</v>
          </cell>
          <cell r="C18">
            <v>1</v>
          </cell>
          <cell r="D18">
            <v>5</v>
          </cell>
          <cell r="E18">
            <v>3</v>
          </cell>
          <cell r="F18">
            <v>-9.8000000000000007</v>
          </cell>
          <cell r="G18">
            <v>-9.8000000000000007</v>
          </cell>
          <cell r="H18" t="str">
            <v>–</v>
          </cell>
        </row>
        <row r="19">
          <cell r="A19" t="str">
            <v>09</v>
          </cell>
          <cell r="B19" t="str">
            <v>Erbringung v. Dienstl. für den Bergbau u. f. die Gew. von Steinen u. Erden</v>
          </cell>
          <cell r="C19">
            <v>1</v>
          </cell>
          <cell r="D19" t="str">
            <v>•</v>
          </cell>
          <cell r="E19" t="str">
            <v>•</v>
          </cell>
          <cell r="F19" t="str">
            <v>•</v>
          </cell>
          <cell r="G19" t="str">
            <v>•</v>
          </cell>
          <cell r="H19" t="str">
            <v>–</v>
          </cell>
        </row>
        <row r="20">
          <cell r="A20" t="str">
            <v>C</v>
          </cell>
          <cell r="B20" t="str">
            <v>Verarbeitendes Gewerbe</v>
          </cell>
          <cell r="C20">
            <v>6</v>
          </cell>
          <cell r="D20">
            <v>-76</v>
          </cell>
          <cell r="E20">
            <v>-0.1</v>
          </cell>
          <cell r="F20">
            <v>-1.6</v>
          </cell>
          <cell r="G20">
            <v>-0.6</v>
          </cell>
          <cell r="H20">
            <v>-2.4</v>
          </cell>
        </row>
        <row r="21">
          <cell r="A21" t="str">
            <v>10</v>
          </cell>
          <cell r="B21" t="str">
            <v>H. v. Nahrungs- und Futtermitteln</v>
          </cell>
          <cell r="C21">
            <v>4</v>
          </cell>
          <cell r="D21">
            <v>209</v>
          </cell>
          <cell r="E21">
            <v>2.5</v>
          </cell>
          <cell r="F21">
            <v>6.4</v>
          </cell>
          <cell r="G21">
            <v>3.8</v>
          </cell>
          <cell r="H21">
            <v>17.8</v>
          </cell>
        </row>
        <row r="22">
          <cell r="A22" t="str">
            <v>11</v>
          </cell>
          <cell r="B22" t="str">
            <v>Getränkeherstellung</v>
          </cell>
          <cell r="C22" t="str">
            <v>–</v>
          </cell>
          <cell r="D22">
            <v>-27</v>
          </cell>
          <cell r="E22">
            <v>-3</v>
          </cell>
          <cell r="F22">
            <v>2.5</v>
          </cell>
          <cell r="G22" t="str">
            <v>•</v>
          </cell>
          <cell r="H22" t="str">
            <v>•</v>
          </cell>
        </row>
        <row r="23">
          <cell r="A23" t="str">
            <v>12</v>
          </cell>
          <cell r="B23" t="str">
            <v>Tabakverarbeitung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13</v>
          </cell>
          <cell r="B24" t="str">
            <v>H. v. Textilien</v>
          </cell>
          <cell r="C24">
            <v>2</v>
          </cell>
          <cell r="D24" t="str">
            <v>•</v>
          </cell>
          <cell r="E24" t="str">
            <v>•</v>
          </cell>
          <cell r="F24" t="str">
            <v>•</v>
          </cell>
          <cell r="G24" t="str">
            <v>•</v>
          </cell>
          <cell r="H24" t="str">
            <v>•</v>
          </cell>
        </row>
        <row r="25">
          <cell r="A25" t="str">
            <v>14</v>
          </cell>
          <cell r="B25" t="str">
            <v>H. v. Bekleidung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A26" t="str">
            <v>15</v>
          </cell>
          <cell r="B26" t="str">
            <v>H. v. Leder, Lederwaren und Schuhen</v>
          </cell>
          <cell r="C26" t="str">
            <v>–</v>
          </cell>
          <cell r="D26" t="str">
            <v>•</v>
          </cell>
          <cell r="E26" t="str">
            <v>•</v>
          </cell>
          <cell r="F26" t="str">
            <v>•</v>
          </cell>
          <cell r="G26" t="str">
            <v>•</v>
          </cell>
          <cell r="H26" t="str">
            <v>•</v>
          </cell>
        </row>
        <row r="27">
          <cell r="A27" t="str">
            <v>16</v>
          </cell>
          <cell r="B27" t="str">
            <v>H. v. Holz-, Flecht-, Korb- und Korkwaren (ohne Möbel)</v>
          </cell>
          <cell r="C27">
            <v>1</v>
          </cell>
          <cell r="D27">
            <v>-121</v>
          </cell>
          <cell r="E27">
            <v>-3.5</v>
          </cell>
          <cell r="F27">
            <v>-2.8</v>
          </cell>
          <cell r="G27">
            <v>-3.7</v>
          </cell>
          <cell r="H27">
            <v>-1.2</v>
          </cell>
        </row>
        <row r="28">
          <cell r="A28" t="str">
            <v>17</v>
          </cell>
          <cell r="B28" t="str">
            <v>H. v. Papier, Pappe und Waren daraus</v>
          </cell>
          <cell r="C28">
            <v>-1</v>
          </cell>
          <cell r="D28">
            <v>-322</v>
          </cell>
          <cell r="E28">
            <v>-8.5</v>
          </cell>
          <cell r="F28">
            <v>-8</v>
          </cell>
          <cell r="G28">
            <v>1.6</v>
          </cell>
          <cell r="H28">
            <v>-17.100000000000001</v>
          </cell>
        </row>
        <row r="29">
          <cell r="A29" t="str">
            <v>18</v>
          </cell>
          <cell r="B29" t="str">
            <v>H. v. Druckerzeugnissen; Vervielfältigung von
 bespielten Ton-, Bild- und Datenträgern</v>
          </cell>
          <cell r="C29">
            <v>-1</v>
          </cell>
          <cell r="D29" t="str">
            <v>•</v>
          </cell>
          <cell r="E29" t="str">
            <v>•</v>
          </cell>
          <cell r="F29" t="str">
            <v>•</v>
          </cell>
          <cell r="G29" t="str">
            <v>•</v>
          </cell>
          <cell r="H29" t="str">
            <v>•</v>
          </cell>
        </row>
        <row r="30">
          <cell r="A30" t="str">
            <v>19</v>
          </cell>
          <cell r="B30" t="str">
            <v>Kokerei und Mineralölverarbeitung</v>
          </cell>
          <cell r="C30" t="str">
            <v>–</v>
          </cell>
          <cell r="D30" t="str">
            <v>•</v>
          </cell>
          <cell r="E30" t="str">
            <v>•</v>
          </cell>
          <cell r="F30" t="str">
            <v>•</v>
          </cell>
          <cell r="G30" t="str">
            <v>•</v>
          </cell>
          <cell r="H30" t="str">
            <v>•</v>
          </cell>
        </row>
        <row r="31">
          <cell r="A31" t="str">
            <v>20</v>
          </cell>
          <cell r="B31" t="str">
            <v>H. v. chemischen Erzeugnissen</v>
          </cell>
          <cell r="C31" t="str">
            <v>–</v>
          </cell>
          <cell r="D31">
            <v>-157</v>
          </cell>
          <cell r="E31">
            <v>-3.8</v>
          </cell>
          <cell r="F31">
            <v>-11.4</v>
          </cell>
          <cell r="G31">
            <v>-16.2</v>
          </cell>
          <cell r="H31">
            <v>12.2</v>
          </cell>
        </row>
        <row r="32">
          <cell r="A32" t="str">
            <v>21</v>
          </cell>
          <cell r="B32" t="str">
            <v>H. v. pharmazeutischen Erzeugnissen</v>
          </cell>
          <cell r="C32" t="str">
            <v>–</v>
          </cell>
          <cell r="D32">
            <v>-55</v>
          </cell>
          <cell r="E32">
            <v>-4.8</v>
          </cell>
          <cell r="F32" t="str">
            <v>•</v>
          </cell>
          <cell r="G32">
            <v>-28.9</v>
          </cell>
          <cell r="H32" t="str">
            <v>•</v>
          </cell>
        </row>
        <row r="33">
          <cell r="A33" t="str">
            <v>22</v>
          </cell>
          <cell r="B33" t="str">
            <v>H. v. Gummi- und Kunststoffwaren</v>
          </cell>
          <cell r="C33">
            <v>3</v>
          </cell>
          <cell r="D33">
            <v>-121</v>
          </cell>
          <cell r="E33">
            <v>-1.8</v>
          </cell>
          <cell r="F33">
            <v>0.4</v>
          </cell>
          <cell r="G33">
            <v>-7.1</v>
          </cell>
          <cell r="H33">
            <v>11.9</v>
          </cell>
        </row>
        <row r="34">
          <cell r="A34" t="str">
            <v>23</v>
          </cell>
          <cell r="B34" t="str">
            <v>H. v. Glas und Glaswaren, Keramik, Verarbeitung von 
 Steinen und Erden</v>
          </cell>
          <cell r="C34">
            <v>-3</v>
          </cell>
          <cell r="D34">
            <v>-148</v>
          </cell>
          <cell r="E34">
            <v>-4.8</v>
          </cell>
          <cell r="F34">
            <v>16.399999999999999</v>
          </cell>
          <cell r="G34">
            <v>22.6</v>
          </cell>
          <cell r="H34">
            <v>-4.7</v>
          </cell>
        </row>
        <row r="35">
          <cell r="A35" t="str">
            <v>24</v>
          </cell>
          <cell r="B35" t="str">
            <v>Metallerzeugung und -bearbeitung</v>
          </cell>
          <cell r="C35" t="str">
            <v>–</v>
          </cell>
          <cell r="D35">
            <v>-5</v>
          </cell>
          <cell r="E35">
            <v>-0.1</v>
          </cell>
          <cell r="F35">
            <v>-13.2</v>
          </cell>
          <cell r="G35">
            <v>-12.9</v>
          </cell>
          <cell r="H35">
            <v>-13.5</v>
          </cell>
        </row>
        <row r="36">
          <cell r="A36" t="str">
            <v>25</v>
          </cell>
          <cell r="B36" t="str">
            <v>H. v. Metallerzeugnissen</v>
          </cell>
          <cell r="C36">
            <v>4</v>
          </cell>
          <cell r="D36">
            <v>155</v>
          </cell>
          <cell r="E36">
            <v>2.7</v>
          </cell>
          <cell r="F36">
            <v>-3</v>
          </cell>
          <cell r="G36">
            <v>-33.5</v>
          </cell>
          <cell r="H36">
            <v>233.6</v>
          </cell>
        </row>
        <row r="37">
          <cell r="A37" t="str">
            <v>26</v>
          </cell>
          <cell r="B37" t="str">
            <v>H. v. Datenverarbeitungsgeräten, elektronischen und
 optischen Erzeugnissen</v>
          </cell>
          <cell r="C37" t="str">
            <v>–</v>
          </cell>
          <cell r="D37">
            <v>-40</v>
          </cell>
          <cell r="E37">
            <v>-1.9</v>
          </cell>
          <cell r="F37">
            <v>-58.9</v>
          </cell>
          <cell r="G37">
            <v>-68.2</v>
          </cell>
          <cell r="H37">
            <v>-1.1000000000000001</v>
          </cell>
        </row>
        <row r="38">
          <cell r="A38" t="str">
            <v>27</v>
          </cell>
          <cell r="B38" t="str">
            <v>H. v. elektrischen Ausrüstungen</v>
          </cell>
          <cell r="C38">
            <v>4</v>
          </cell>
          <cell r="D38">
            <v>221</v>
          </cell>
          <cell r="E38">
            <v>10.1</v>
          </cell>
          <cell r="F38">
            <v>27.2</v>
          </cell>
          <cell r="G38">
            <v>14.5</v>
          </cell>
          <cell r="H38">
            <v>95.7</v>
          </cell>
        </row>
        <row r="39">
          <cell r="A39" t="str">
            <v>28</v>
          </cell>
          <cell r="B39" t="str">
            <v>Maschinenbau</v>
          </cell>
          <cell r="C39">
            <v>-4</v>
          </cell>
          <cell r="D39">
            <v>-260</v>
          </cell>
          <cell r="E39">
            <v>-8.3000000000000007</v>
          </cell>
          <cell r="F39">
            <v>-16.899999999999999</v>
          </cell>
          <cell r="G39">
            <v>-12.4</v>
          </cell>
          <cell r="H39">
            <v>-26.7</v>
          </cell>
        </row>
        <row r="40">
          <cell r="A40" t="str">
            <v>29</v>
          </cell>
          <cell r="B40" t="str">
            <v>H. v. Kraftwagen und Kraftwagenteilen</v>
          </cell>
          <cell r="C40" t="str">
            <v>–</v>
          </cell>
          <cell r="D40">
            <v>305</v>
          </cell>
          <cell r="E40">
            <v>1.9</v>
          </cell>
          <cell r="F40">
            <v>-7.9</v>
          </cell>
          <cell r="G40" t="str">
            <v>•</v>
          </cell>
          <cell r="H40" t="str">
            <v>•</v>
          </cell>
        </row>
        <row r="41">
          <cell r="A41" t="str">
            <v>30</v>
          </cell>
          <cell r="B41" t="str">
            <v>Sonstiger Fahrzeugbau</v>
          </cell>
          <cell r="C41">
            <v>-2</v>
          </cell>
          <cell r="D41">
            <v>-149</v>
          </cell>
          <cell r="E41">
            <v>-3.5</v>
          </cell>
          <cell r="F41" t="str">
            <v>•</v>
          </cell>
          <cell r="G41" t="str">
            <v>•</v>
          </cell>
          <cell r="H41" t="str">
            <v>•</v>
          </cell>
        </row>
        <row r="42">
          <cell r="A42" t="str">
            <v>31</v>
          </cell>
          <cell r="B42" t="str">
            <v>H. v. Möbeln</v>
          </cell>
          <cell r="C42">
            <v>1</v>
          </cell>
          <cell r="D42">
            <v>-39</v>
          </cell>
          <cell r="E42">
            <v>-4.2</v>
          </cell>
          <cell r="F42">
            <v>-9.6</v>
          </cell>
          <cell r="G42" t="str">
            <v>•</v>
          </cell>
          <cell r="H42" t="str">
            <v>•</v>
          </cell>
        </row>
        <row r="43">
          <cell r="A43" t="str">
            <v>32</v>
          </cell>
          <cell r="B43" t="str">
            <v>H. v. sonstigen Waren</v>
          </cell>
          <cell r="C43" t="str">
            <v>–</v>
          </cell>
          <cell r="D43">
            <v>-65</v>
          </cell>
          <cell r="E43">
            <v>-2.9</v>
          </cell>
          <cell r="F43">
            <v>11.2</v>
          </cell>
          <cell r="G43">
            <v>20.399999999999999</v>
          </cell>
          <cell r="H43">
            <v>-27.9</v>
          </cell>
        </row>
        <row r="44">
          <cell r="A44" t="str">
            <v>33</v>
          </cell>
          <cell r="B44" t="str">
            <v>Reparatur und Installation von Maschinen und 
 Ausrüstungen</v>
          </cell>
          <cell r="C44">
            <v>-2</v>
          </cell>
          <cell r="D44">
            <v>534</v>
          </cell>
          <cell r="E44">
            <v>7.3</v>
          </cell>
          <cell r="F44">
            <v>-2.1</v>
          </cell>
          <cell r="G44">
            <v>-15</v>
          </cell>
          <cell r="H44">
            <v>10.9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4 2024 BB"/>
      <sheetName val="Ü_F4_2024_BB"/>
      <sheetName val="F4 2023 BB"/>
    </sheetNames>
    <sheetDataSet>
      <sheetData sheetId="0">
        <row r="3">
          <cell r="B3">
            <v>569</v>
          </cell>
          <cell r="D3">
            <v>85937</v>
          </cell>
          <cell r="F3">
            <v>2587560</v>
          </cell>
          <cell r="J3">
            <v>1169607</v>
          </cell>
          <cell r="N3">
            <v>838207</v>
          </cell>
        </row>
        <row r="4">
          <cell r="B4">
            <v>569</v>
          </cell>
          <cell r="D4">
            <v>86165</v>
          </cell>
          <cell r="F4">
            <v>2897577</v>
          </cell>
          <cell r="J4">
            <v>1418825</v>
          </cell>
          <cell r="N4">
            <v>958305</v>
          </cell>
        </row>
        <row r="5">
          <cell r="B5">
            <v>577</v>
          </cell>
          <cell r="D5">
            <v>86311</v>
          </cell>
          <cell r="F5">
            <v>2980053</v>
          </cell>
          <cell r="J5">
            <v>1528269</v>
          </cell>
          <cell r="N5">
            <v>1034379</v>
          </cell>
        </row>
        <row r="6">
          <cell r="B6">
            <v>575</v>
          </cell>
          <cell r="D6">
            <v>86622</v>
          </cell>
          <cell r="F6">
            <v>2942931</v>
          </cell>
          <cell r="J6">
            <v>1453620</v>
          </cell>
          <cell r="N6">
            <v>1087580</v>
          </cell>
        </row>
        <row r="7">
          <cell r="B7">
            <v>575</v>
          </cell>
          <cell r="D7">
            <v>86104</v>
          </cell>
          <cell r="F7">
            <v>2947079</v>
          </cell>
          <cell r="J7">
            <v>1558745</v>
          </cell>
          <cell r="N7">
            <v>883327</v>
          </cell>
        </row>
        <row r="8">
          <cell r="B8">
            <v>573</v>
          </cell>
          <cell r="D8">
            <v>85142</v>
          </cell>
          <cell r="F8">
            <v>2844604</v>
          </cell>
          <cell r="J8">
            <v>1447663</v>
          </cell>
          <cell r="N8">
            <v>1006265</v>
          </cell>
        </row>
        <row r="9">
          <cell r="B9">
            <v>572</v>
          </cell>
          <cell r="D9">
            <v>84841</v>
          </cell>
          <cell r="F9">
            <v>2751166</v>
          </cell>
          <cell r="J9">
            <v>1284023</v>
          </cell>
          <cell r="N9">
            <v>926971</v>
          </cell>
        </row>
        <row r="10">
          <cell r="B10">
            <v>572</v>
          </cell>
          <cell r="D10">
            <v>85117</v>
          </cell>
          <cell r="F10">
            <v>2738746</v>
          </cell>
          <cell r="J10">
            <v>1397861</v>
          </cell>
          <cell r="N10">
            <v>772830</v>
          </cell>
        </row>
        <row r="11">
          <cell r="B11">
            <v>573</v>
          </cell>
          <cell r="D11">
            <v>85381</v>
          </cell>
          <cell r="F11">
            <v>3004929</v>
          </cell>
          <cell r="J11">
            <v>1548768</v>
          </cell>
          <cell r="N11">
            <v>1125098</v>
          </cell>
        </row>
        <row r="12">
          <cell r="B12">
            <v>574</v>
          </cell>
          <cell r="D12">
            <v>84981</v>
          </cell>
          <cell r="F12">
            <v>2864230</v>
          </cell>
          <cell r="J12">
            <v>1421269</v>
          </cell>
          <cell r="N12">
            <v>981082</v>
          </cell>
        </row>
        <row r="13">
          <cell r="B13">
            <v>574</v>
          </cell>
          <cell r="D13">
            <v>85137</v>
          </cell>
          <cell r="F13">
            <v>3033957</v>
          </cell>
          <cell r="J13">
            <v>1563317</v>
          </cell>
          <cell r="N13">
            <v>1070219</v>
          </cell>
        </row>
        <row r="14">
          <cell r="B14">
            <v>573</v>
          </cell>
          <cell r="D14">
            <v>84797</v>
          </cell>
          <cell r="F14">
            <v>2713432</v>
          </cell>
          <cell r="J14">
            <v>1392015</v>
          </cell>
          <cell r="N14">
            <v>911597</v>
          </cell>
        </row>
        <row r="15">
          <cell r="B15">
            <v>572</v>
          </cell>
          <cell r="D15">
            <v>86138</v>
          </cell>
          <cell r="F15">
            <v>8465190</v>
          </cell>
          <cell r="J15">
            <v>4116701</v>
          </cell>
          <cell r="N15">
            <v>2830890</v>
          </cell>
        </row>
        <row r="16">
          <cell r="B16">
            <v>574</v>
          </cell>
          <cell r="D16">
            <v>85956</v>
          </cell>
          <cell r="F16">
            <v>8734614</v>
          </cell>
          <cell r="J16">
            <v>4460029</v>
          </cell>
          <cell r="N16">
            <v>2977173</v>
          </cell>
        </row>
        <row r="17">
          <cell r="B17">
            <v>572</v>
          </cell>
          <cell r="D17">
            <v>85113</v>
          </cell>
          <cell r="F17">
            <v>8494841</v>
          </cell>
          <cell r="J17">
            <v>4230652</v>
          </cell>
          <cell r="N17">
            <v>2824900</v>
          </cell>
        </row>
        <row r="18">
          <cell r="B18">
            <v>574</v>
          </cell>
          <cell r="D18">
            <v>84972</v>
          </cell>
          <cell r="F18">
            <v>8611620</v>
          </cell>
          <cell r="J18">
            <v>4376601</v>
          </cell>
          <cell r="N18">
            <v>2962899</v>
          </cell>
        </row>
        <row r="19">
          <cell r="B19">
            <v>573</v>
          </cell>
          <cell r="D19">
            <v>86047</v>
          </cell>
          <cell r="F19">
            <v>17199805</v>
          </cell>
          <cell r="J19">
            <v>8576730</v>
          </cell>
          <cell r="N19">
            <v>5808063</v>
          </cell>
        </row>
        <row r="20">
          <cell r="B20">
            <v>573</v>
          </cell>
          <cell r="D20">
            <v>85042</v>
          </cell>
          <cell r="F20">
            <v>17106460</v>
          </cell>
          <cell r="J20">
            <v>8607253</v>
          </cell>
          <cell r="N20">
            <v>5787798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!"/>
      <sheetName val="!"/>
      <sheetName val="AT"/>
      <sheetName val="VG_2024"/>
      <sheetName val="VI_2024"/>
      <sheetName val="VA_2024"/>
      <sheetName val="VG_2023"/>
      <sheetName val="VI_2023"/>
      <sheetName val="VA_2023"/>
      <sheetName val="VG_2022"/>
      <sheetName val="VI_2022"/>
      <sheetName val="VA_2022"/>
      <sheetName val="VG_2021"/>
      <sheetName val="VI_2021"/>
      <sheetName val="VA_2021"/>
      <sheetName val="VG_2020"/>
      <sheetName val="VI_2020"/>
      <sheetName val="VA_2020"/>
    </sheetNames>
    <sheetDataSet>
      <sheetData sheetId="0"/>
      <sheetData sheetId="1"/>
      <sheetData sheetId="2"/>
      <sheetData sheetId="3">
        <row r="3">
          <cell r="D3">
            <v>109.9</v>
          </cell>
          <cell r="E3">
            <v>179.3</v>
          </cell>
          <cell r="F3">
            <v>120.1</v>
          </cell>
          <cell r="G3">
            <v>112.1</v>
          </cell>
          <cell r="H3">
            <v>97.2</v>
          </cell>
          <cell r="I3">
            <v>118.7</v>
          </cell>
          <cell r="J3">
            <v>109.7</v>
          </cell>
          <cell r="K3">
            <v>91.1</v>
          </cell>
          <cell r="L3">
            <v>117.3</v>
          </cell>
          <cell r="M3">
            <v>110</v>
          </cell>
          <cell r="N3">
            <v>118.3</v>
          </cell>
          <cell r="O3">
            <v>116.2</v>
          </cell>
          <cell r="AB3">
            <v>116.65833333333336</v>
          </cell>
        </row>
        <row r="4">
          <cell r="D4">
            <v>98.2</v>
          </cell>
          <cell r="E4">
            <v>94.5</v>
          </cell>
          <cell r="F4">
            <v>84.5</v>
          </cell>
          <cell r="G4">
            <v>89.3</v>
          </cell>
          <cell r="H4">
            <v>87.9</v>
          </cell>
          <cell r="I4">
            <v>83.7</v>
          </cell>
          <cell r="J4">
            <v>93.8</v>
          </cell>
          <cell r="K4">
            <v>80</v>
          </cell>
          <cell r="L4">
            <v>87.4</v>
          </cell>
          <cell r="M4">
            <v>96.3</v>
          </cell>
          <cell r="N4">
            <v>92</v>
          </cell>
          <cell r="O4">
            <v>95.2</v>
          </cell>
          <cell r="AB4">
            <v>90.233333333333334</v>
          </cell>
        </row>
        <row r="5">
          <cell r="D5">
            <v>120.4</v>
          </cell>
          <cell r="E5">
            <v>274.89999999999998</v>
          </cell>
          <cell r="F5">
            <v>158</v>
          </cell>
          <cell r="G5">
            <v>137.19999999999999</v>
          </cell>
          <cell r="H5">
            <v>107.1</v>
          </cell>
          <cell r="I5">
            <v>157.4</v>
          </cell>
          <cell r="J5">
            <v>126</v>
          </cell>
          <cell r="K5">
            <v>103.4</v>
          </cell>
          <cell r="L5">
            <v>148.9</v>
          </cell>
          <cell r="M5">
            <v>124.8</v>
          </cell>
          <cell r="N5">
            <v>148</v>
          </cell>
          <cell r="O5">
            <v>136.80000000000001</v>
          </cell>
          <cell r="AB5">
            <v>145.24166666666667</v>
          </cell>
        </row>
        <row r="6">
          <cell r="D6">
            <v>82</v>
          </cell>
          <cell r="E6">
            <v>59.8</v>
          </cell>
          <cell r="F6">
            <v>59.2</v>
          </cell>
          <cell r="G6">
            <v>43.4</v>
          </cell>
          <cell r="H6">
            <v>43.6</v>
          </cell>
          <cell r="I6">
            <v>70.900000000000006</v>
          </cell>
          <cell r="J6">
            <v>67.400000000000006</v>
          </cell>
          <cell r="K6">
            <v>44.7</v>
          </cell>
          <cell r="L6">
            <v>71</v>
          </cell>
          <cell r="M6">
            <v>77.7</v>
          </cell>
          <cell r="N6">
            <v>71.900000000000006</v>
          </cell>
          <cell r="O6">
            <v>56.8</v>
          </cell>
          <cell r="AB6">
            <v>62.366666666666667</v>
          </cell>
        </row>
        <row r="7">
          <cell r="D7">
            <v>152.6</v>
          </cell>
          <cell r="E7">
            <v>138.4</v>
          </cell>
          <cell r="F7">
            <v>142.19999999999999</v>
          </cell>
          <cell r="G7">
            <v>124.4</v>
          </cell>
          <cell r="H7">
            <v>118.7</v>
          </cell>
          <cell r="I7">
            <v>112.5</v>
          </cell>
          <cell r="J7">
            <v>133.5</v>
          </cell>
          <cell r="K7">
            <v>100</v>
          </cell>
          <cell r="L7">
            <v>135.9</v>
          </cell>
          <cell r="M7">
            <v>120.4</v>
          </cell>
          <cell r="N7">
            <v>105.8</v>
          </cell>
          <cell r="O7">
            <v>166.2</v>
          </cell>
          <cell r="AB7">
            <v>129.21666666666667</v>
          </cell>
        </row>
        <row r="8">
          <cell r="D8">
            <v>110.3</v>
          </cell>
          <cell r="E8">
            <v>3014.6</v>
          </cell>
          <cell r="F8">
            <v>3420.2</v>
          </cell>
          <cell r="G8">
            <v>3362.1</v>
          </cell>
          <cell r="H8">
            <v>2997.9</v>
          </cell>
          <cell r="I8">
            <v>3004.9</v>
          </cell>
          <cell r="J8">
            <v>3755.8</v>
          </cell>
          <cell r="K8">
            <v>3755.1</v>
          </cell>
          <cell r="L8">
            <v>3248.6</v>
          </cell>
          <cell r="M8">
            <v>3224.3</v>
          </cell>
          <cell r="N8">
            <v>3317.6</v>
          </cell>
          <cell r="O8">
            <v>2746.5</v>
          </cell>
          <cell r="AB8">
            <v>2996.4916666666663</v>
          </cell>
        </row>
        <row r="9">
          <cell r="D9">
            <v>87.7</v>
          </cell>
          <cell r="E9">
            <v>83</v>
          </cell>
          <cell r="F9">
            <v>82</v>
          </cell>
          <cell r="G9">
            <v>89.9</v>
          </cell>
          <cell r="H9">
            <v>80.2</v>
          </cell>
          <cell r="I9">
            <v>80.5</v>
          </cell>
          <cell r="J9">
            <v>92.7</v>
          </cell>
          <cell r="K9">
            <v>82</v>
          </cell>
          <cell r="L9">
            <v>76.900000000000006</v>
          </cell>
          <cell r="M9">
            <v>79</v>
          </cell>
          <cell r="N9">
            <v>80.099999999999994</v>
          </cell>
          <cell r="O9">
            <v>74.2</v>
          </cell>
          <cell r="AB9">
            <v>82.350000000000009</v>
          </cell>
        </row>
        <row r="10">
          <cell r="D10">
            <v>83.5</v>
          </cell>
          <cell r="E10">
            <v>59.1</v>
          </cell>
          <cell r="F10">
            <v>52.5</v>
          </cell>
          <cell r="G10">
            <v>56.9</v>
          </cell>
          <cell r="H10">
            <v>59.6</v>
          </cell>
          <cell r="I10">
            <v>46.7</v>
          </cell>
          <cell r="J10">
            <v>54.2</v>
          </cell>
          <cell r="K10">
            <v>44.9</v>
          </cell>
          <cell r="L10">
            <v>66.099999999999994</v>
          </cell>
          <cell r="M10">
            <v>109</v>
          </cell>
          <cell r="N10">
            <v>60.6</v>
          </cell>
          <cell r="O10">
            <v>98.1</v>
          </cell>
          <cell r="AB10">
            <v>65.933333333333337</v>
          </cell>
        </row>
        <row r="11">
          <cell r="D11">
            <v>153.5</v>
          </cell>
          <cell r="E11">
            <v>139.5</v>
          </cell>
          <cell r="F11">
            <v>143.4</v>
          </cell>
          <cell r="G11">
            <v>124.3</v>
          </cell>
          <cell r="H11">
            <v>118.5</v>
          </cell>
          <cell r="I11">
            <v>113</v>
          </cell>
          <cell r="J11">
            <v>134.4</v>
          </cell>
          <cell r="K11">
            <v>99.9</v>
          </cell>
          <cell r="L11">
            <v>137.19999999999999</v>
          </cell>
          <cell r="M11">
            <v>121.6</v>
          </cell>
          <cell r="N11">
            <v>106.1</v>
          </cell>
          <cell r="O11">
            <v>168.9</v>
          </cell>
          <cell r="AB11">
            <v>130.02500000000001</v>
          </cell>
        </row>
        <row r="12">
          <cell r="D12">
            <v>128.9</v>
          </cell>
          <cell r="E12">
            <v>135.19999999999999</v>
          </cell>
          <cell r="F12">
            <v>118</v>
          </cell>
          <cell r="G12">
            <v>119.5</v>
          </cell>
          <cell r="H12">
            <v>124.3</v>
          </cell>
          <cell r="I12">
            <v>123.4</v>
          </cell>
          <cell r="J12">
            <v>136.9</v>
          </cell>
          <cell r="K12">
            <v>107.9</v>
          </cell>
          <cell r="L12">
            <v>115.7</v>
          </cell>
          <cell r="M12">
            <v>101.7</v>
          </cell>
          <cell r="N12">
            <v>130.6</v>
          </cell>
          <cell r="O12">
            <v>109.1</v>
          </cell>
          <cell r="AB12">
            <v>120.93333333333332</v>
          </cell>
        </row>
        <row r="13">
          <cell r="D13">
            <v>69.599999999999994</v>
          </cell>
          <cell r="E13">
            <v>86.9</v>
          </cell>
          <cell r="F13">
            <v>84.9</v>
          </cell>
          <cell r="G13">
            <v>96.1</v>
          </cell>
          <cell r="H13">
            <v>76.599999999999994</v>
          </cell>
          <cell r="I13">
            <v>84.2</v>
          </cell>
          <cell r="J13">
            <v>69.099999999999994</v>
          </cell>
          <cell r="K13">
            <v>93.3</v>
          </cell>
          <cell r="L13">
            <v>62</v>
          </cell>
          <cell r="M13">
            <v>65.8</v>
          </cell>
          <cell r="N13">
            <v>76.099999999999994</v>
          </cell>
          <cell r="O13">
            <v>55.2</v>
          </cell>
          <cell r="AB13">
            <v>76.649999999999991</v>
          </cell>
        </row>
        <row r="14">
          <cell r="D14">
            <v>56.2</v>
          </cell>
          <cell r="E14">
            <v>65.3</v>
          </cell>
          <cell r="F14">
            <v>60.4</v>
          </cell>
          <cell r="G14">
            <v>48.2</v>
          </cell>
          <cell r="H14">
            <v>43.2</v>
          </cell>
          <cell r="I14">
            <v>42.5</v>
          </cell>
          <cell r="J14">
            <v>60.5</v>
          </cell>
          <cell r="K14">
            <v>38.9</v>
          </cell>
          <cell r="L14">
            <v>43.2</v>
          </cell>
          <cell r="M14">
            <v>70.7</v>
          </cell>
          <cell r="N14">
            <v>43.6</v>
          </cell>
          <cell r="O14">
            <v>47.4</v>
          </cell>
          <cell r="AB14">
            <v>51.675000000000004</v>
          </cell>
        </row>
        <row r="15">
          <cell r="D15">
            <v>83.3</v>
          </cell>
          <cell r="E15">
            <v>96.3</v>
          </cell>
          <cell r="F15">
            <v>83.8</v>
          </cell>
          <cell r="G15">
            <v>92</v>
          </cell>
          <cell r="H15">
            <v>73.2</v>
          </cell>
          <cell r="I15">
            <v>79.7</v>
          </cell>
          <cell r="J15">
            <v>93.7</v>
          </cell>
          <cell r="K15">
            <v>102.1</v>
          </cell>
          <cell r="L15">
            <v>105.9</v>
          </cell>
          <cell r="M15">
            <v>102.6</v>
          </cell>
          <cell r="N15">
            <v>98.9</v>
          </cell>
          <cell r="O15">
            <v>116.2</v>
          </cell>
          <cell r="AB15">
            <v>93.975000000000009</v>
          </cell>
        </row>
        <row r="16">
          <cell r="D16">
            <v>71</v>
          </cell>
          <cell r="E16">
            <v>80.5</v>
          </cell>
          <cell r="F16">
            <v>79.400000000000006</v>
          </cell>
          <cell r="G16">
            <v>70.599999999999994</v>
          </cell>
          <cell r="H16">
            <v>70.099999999999994</v>
          </cell>
          <cell r="I16">
            <v>58.2</v>
          </cell>
          <cell r="J16">
            <v>96.2</v>
          </cell>
          <cell r="K16">
            <v>55.7</v>
          </cell>
          <cell r="L16">
            <v>66.599999999999994</v>
          </cell>
          <cell r="M16">
            <v>57.8</v>
          </cell>
          <cell r="N16">
            <v>68.3</v>
          </cell>
          <cell r="O16">
            <v>44.1</v>
          </cell>
          <cell r="AB16">
            <v>68.208333333333329</v>
          </cell>
        </row>
        <row r="17">
          <cell r="D17">
            <v>192.6</v>
          </cell>
          <cell r="E17">
            <v>185.1</v>
          </cell>
          <cell r="F17">
            <v>223.3</v>
          </cell>
          <cell r="G17">
            <v>200.6</v>
          </cell>
          <cell r="H17">
            <v>168.6</v>
          </cell>
          <cell r="I17">
            <v>217.7</v>
          </cell>
          <cell r="J17">
            <v>193.3</v>
          </cell>
          <cell r="K17">
            <v>158.19999999999999</v>
          </cell>
          <cell r="L17">
            <v>251.5</v>
          </cell>
          <cell r="M17">
            <v>204.6</v>
          </cell>
          <cell r="N17">
            <v>239.4</v>
          </cell>
          <cell r="O17">
            <v>208.1</v>
          </cell>
          <cell r="AB17">
            <v>203.58333333333334</v>
          </cell>
        </row>
        <row r="18">
          <cell r="D18">
            <v>12</v>
          </cell>
          <cell r="E18">
            <v>631.9</v>
          </cell>
          <cell r="F18">
            <v>81.2</v>
          </cell>
          <cell r="G18">
            <v>48</v>
          </cell>
          <cell r="H18">
            <v>9.8000000000000007</v>
          </cell>
          <cell r="I18">
            <v>104</v>
          </cell>
          <cell r="J18">
            <v>21</v>
          </cell>
          <cell r="K18">
            <v>10.4</v>
          </cell>
          <cell r="L18">
            <v>4.5</v>
          </cell>
          <cell r="M18">
            <v>4.5999999999999996</v>
          </cell>
          <cell r="N18">
            <v>23.2</v>
          </cell>
          <cell r="O18">
            <v>60.1</v>
          </cell>
          <cell r="AB18">
            <v>84.225000000000009</v>
          </cell>
        </row>
        <row r="22">
          <cell r="D22">
            <v>-43.9</v>
          </cell>
          <cell r="E22">
            <v>68.400000000000006</v>
          </cell>
          <cell r="F22">
            <v>-9.1999999999999993</v>
          </cell>
          <cell r="G22">
            <v>4.2</v>
          </cell>
          <cell r="H22">
            <v>-12.8</v>
          </cell>
          <cell r="I22">
            <v>-3.3</v>
          </cell>
          <cell r="J22">
            <v>-1.3</v>
          </cell>
          <cell r="K22">
            <v>-12.4</v>
          </cell>
          <cell r="L22">
            <v>-1.3</v>
          </cell>
          <cell r="M22">
            <v>6.7</v>
          </cell>
          <cell r="N22">
            <v>-5.8</v>
          </cell>
          <cell r="O22">
            <v>2.7</v>
          </cell>
          <cell r="AB22">
            <v>-3.6279774197989383</v>
          </cell>
        </row>
        <row r="23">
          <cell r="D23">
            <v>-4.9000000000000004</v>
          </cell>
          <cell r="E23">
            <v>-10.1</v>
          </cell>
          <cell r="F23">
            <v>-18.899999999999999</v>
          </cell>
          <cell r="G23">
            <v>-4</v>
          </cell>
          <cell r="H23">
            <v>-1.6</v>
          </cell>
          <cell r="I23">
            <v>-12.9</v>
          </cell>
          <cell r="J23">
            <v>4.5999999999999996</v>
          </cell>
          <cell r="K23">
            <v>0.9</v>
          </cell>
          <cell r="L23">
            <v>8.8000000000000007</v>
          </cell>
          <cell r="M23">
            <v>2.9</v>
          </cell>
          <cell r="N23">
            <v>-10.9</v>
          </cell>
          <cell r="O23">
            <v>11.6</v>
          </cell>
          <cell r="AB23">
            <v>-3.5281539558089605</v>
          </cell>
        </row>
        <row r="24">
          <cell r="D24">
            <v>-60.1</v>
          </cell>
          <cell r="E24">
            <v>157.19999999999999</v>
          </cell>
          <cell r="F24">
            <v>-4.3</v>
          </cell>
          <cell r="G24">
            <v>9</v>
          </cell>
          <cell r="H24">
            <v>-21.6</v>
          </cell>
          <cell r="I24">
            <v>2.5</v>
          </cell>
          <cell r="J24">
            <v>-7.3</v>
          </cell>
          <cell r="K24">
            <v>-20.9</v>
          </cell>
          <cell r="L24">
            <v>-7.6</v>
          </cell>
          <cell r="M24">
            <v>8.1</v>
          </cell>
          <cell r="N24">
            <v>-2.8</v>
          </cell>
          <cell r="O24">
            <v>-6</v>
          </cell>
          <cell r="AB24">
            <v>-4.8011798121040101</v>
          </cell>
        </row>
        <row r="25">
          <cell r="D25">
            <v>-17.600000000000001</v>
          </cell>
          <cell r="E25">
            <v>-38.200000000000003</v>
          </cell>
          <cell r="F25">
            <v>-36.799999999999997</v>
          </cell>
          <cell r="G25">
            <v>26.5</v>
          </cell>
          <cell r="H25">
            <v>-21.2</v>
          </cell>
          <cell r="I25">
            <v>4.5999999999999996</v>
          </cell>
          <cell r="J25">
            <v>-4.4000000000000004</v>
          </cell>
          <cell r="K25">
            <v>-39.9</v>
          </cell>
          <cell r="L25">
            <v>-24.8</v>
          </cell>
          <cell r="M25">
            <v>17.2</v>
          </cell>
          <cell r="N25">
            <v>-4.4000000000000004</v>
          </cell>
          <cell r="O25">
            <v>-10.1</v>
          </cell>
          <cell r="AB25">
            <v>-16.032761135420159</v>
          </cell>
        </row>
        <row r="26">
          <cell r="D26">
            <v>28.7</v>
          </cell>
          <cell r="E26">
            <v>6.9</v>
          </cell>
          <cell r="F26">
            <v>44.7</v>
          </cell>
          <cell r="G26">
            <v>39.9</v>
          </cell>
          <cell r="H26">
            <v>8</v>
          </cell>
          <cell r="I26">
            <v>6.1</v>
          </cell>
          <cell r="J26">
            <v>36.200000000000003</v>
          </cell>
          <cell r="K26">
            <v>-5.0999999999999996</v>
          </cell>
          <cell r="L26">
            <v>28.3</v>
          </cell>
          <cell r="M26">
            <v>46.5</v>
          </cell>
          <cell r="N26">
            <v>6.7</v>
          </cell>
          <cell r="O26">
            <v>96.7</v>
          </cell>
          <cell r="AB26">
            <v>26.435094585779524</v>
          </cell>
        </row>
        <row r="27">
          <cell r="F27">
            <v>6795.6</v>
          </cell>
          <cell r="G27">
            <v>1997.4</v>
          </cell>
          <cell r="H27">
            <v>1634.9</v>
          </cell>
          <cell r="I27">
            <v>1774.5</v>
          </cell>
          <cell r="J27">
            <v>1929.1</v>
          </cell>
          <cell r="K27">
            <v>3283</v>
          </cell>
          <cell r="L27">
            <v>2824</v>
          </cell>
          <cell r="M27">
            <v>1641.9</v>
          </cell>
          <cell r="N27">
            <v>2886.1</v>
          </cell>
          <cell r="O27">
            <v>2383.3000000000002</v>
          </cell>
          <cell r="AB27">
            <v>2549.8084008843039</v>
          </cell>
        </row>
        <row r="28">
          <cell r="D28">
            <v>1.4</v>
          </cell>
          <cell r="E28">
            <v>-0.4</v>
          </cell>
          <cell r="F28">
            <v>5.0999999999999996</v>
          </cell>
          <cell r="G28">
            <v>20.2</v>
          </cell>
          <cell r="H28">
            <v>-2.1</v>
          </cell>
          <cell r="I28">
            <v>-9.6999999999999993</v>
          </cell>
          <cell r="J28">
            <v>24.1</v>
          </cell>
          <cell r="K28">
            <v>4.7</v>
          </cell>
          <cell r="L28">
            <v>-10.4</v>
          </cell>
          <cell r="M28">
            <v>-26.9</v>
          </cell>
          <cell r="N28">
            <v>5.8</v>
          </cell>
          <cell r="O28">
            <v>4.5</v>
          </cell>
          <cell r="AB28">
            <v>0.10129659643436639</v>
          </cell>
        </row>
        <row r="29">
          <cell r="D29">
            <v>-19.600000000000001</v>
          </cell>
          <cell r="E29">
            <v>-21</v>
          </cell>
          <cell r="F29">
            <v>-14.1</v>
          </cell>
          <cell r="G29">
            <v>-25.1</v>
          </cell>
          <cell r="H29">
            <v>-7.6</v>
          </cell>
          <cell r="I29">
            <v>-21.9</v>
          </cell>
          <cell r="J29">
            <v>-24.6</v>
          </cell>
          <cell r="K29">
            <v>-21.4</v>
          </cell>
          <cell r="L29">
            <v>17.399999999999999</v>
          </cell>
          <cell r="M29">
            <v>48.3</v>
          </cell>
          <cell r="N29">
            <v>-32.299999999999997</v>
          </cell>
          <cell r="O29">
            <v>59</v>
          </cell>
          <cell r="AB29">
            <v>-6.9285966356899138</v>
          </cell>
        </row>
        <row r="30">
          <cell r="D30">
            <v>28.7</v>
          </cell>
          <cell r="E30">
            <v>6.2</v>
          </cell>
          <cell r="F30">
            <v>44.6</v>
          </cell>
          <cell r="G30">
            <v>39.799999999999997</v>
          </cell>
          <cell r="H30">
            <v>7.6</v>
          </cell>
          <cell r="I30">
            <v>6</v>
          </cell>
          <cell r="J30">
            <v>38</v>
          </cell>
          <cell r="K30">
            <v>-5.8</v>
          </cell>
          <cell r="L30">
            <v>29.8</v>
          </cell>
          <cell r="M30">
            <v>47.2</v>
          </cell>
          <cell r="N30">
            <v>8.1999999999999993</v>
          </cell>
          <cell r="O30">
            <v>98.9</v>
          </cell>
          <cell r="AB30">
            <v>26.833035278816453</v>
          </cell>
        </row>
        <row r="31">
          <cell r="D31">
            <v>14.3</v>
          </cell>
          <cell r="E31">
            <v>-12</v>
          </cell>
          <cell r="F31">
            <v>-24.4</v>
          </cell>
          <cell r="G31">
            <v>-4.9000000000000004</v>
          </cell>
          <cell r="H31">
            <v>3.2</v>
          </cell>
          <cell r="I31">
            <v>-3.1</v>
          </cell>
          <cell r="J31">
            <v>9.3000000000000007</v>
          </cell>
          <cell r="K31">
            <v>10.1</v>
          </cell>
          <cell r="L31">
            <v>7.7</v>
          </cell>
          <cell r="M31">
            <v>-8.9</v>
          </cell>
          <cell r="N31">
            <v>-11</v>
          </cell>
          <cell r="O31">
            <v>-0.8</v>
          </cell>
          <cell r="AB31">
            <v>-2.9232724596963067</v>
          </cell>
        </row>
        <row r="32">
          <cell r="D32">
            <v>-27.5</v>
          </cell>
          <cell r="E32">
            <v>-13.5</v>
          </cell>
          <cell r="F32">
            <v>-5.4</v>
          </cell>
          <cell r="G32">
            <v>50.2</v>
          </cell>
          <cell r="H32">
            <v>-9.9</v>
          </cell>
          <cell r="I32">
            <v>-2.5</v>
          </cell>
          <cell r="J32">
            <v>13.7</v>
          </cell>
          <cell r="K32">
            <v>-6.8</v>
          </cell>
          <cell r="L32">
            <v>-24.1</v>
          </cell>
          <cell r="M32">
            <v>-10.8</v>
          </cell>
          <cell r="N32">
            <v>4.0999999999999996</v>
          </cell>
          <cell r="O32">
            <v>5.0999999999999996</v>
          </cell>
          <cell r="AB32">
            <v>-4.5454545454545467</v>
          </cell>
        </row>
        <row r="33">
          <cell r="D33">
            <v>-59.5</v>
          </cell>
          <cell r="E33">
            <v>-37</v>
          </cell>
          <cell r="F33">
            <v>-26.5</v>
          </cell>
          <cell r="G33">
            <v>-43.6</v>
          </cell>
          <cell r="H33">
            <v>-20.3</v>
          </cell>
          <cell r="I33">
            <v>-43.6</v>
          </cell>
          <cell r="J33">
            <v>-29.8</v>
          </cell>
          <cell r="K33">
            <v>-48.7</v>
          </cell>
          <cell r="L33">
            <v>-40.200000000000003</v>
          </cell>
          <cell r="M33">
            <v>24.3</v>
          </cell>
          <cell r="N33">
            <v>-27.3</v>
          </cell>
          <cell r="O33">
            <v>-60.9</v>
          </cell>
          <cell r="AB33">
            <v>-38.73135065704971</v>
          </cell>
        </row>
        <row r="34">
          <cell r="D34">
            <v>-2.9</v>
          </cell>
          <cell r="E34">
            <v>8.1</v>
          </cell>
          <cell r="F34">
            <v>-42</v>
          </cell>
          <cell r="G34">
            <v>2</v>
          </cell>
          <cell r="H34">
            <v>-2</v>
          </cell>
          <cell r="I34">
            <v>-43.1</v>
          </cell>
          <cell r="J34">
            <v>25.8</v>
          </cell>
          <cell r="K34">
            <v>-4.7</v>
          </cell>
          <cell r="L34">
            <v>83.9</v>
          </cell>
          <cell r="M34">
            <v>50.2</v>
          </cell>
          <cell r="N34">
            <v>14.5</v>
          </cell>
          <cell r="O34">
            <v>-23.1</v>
          </cell>
          <cell r="AB34">
            <v>-3.5824213406292671</v>
          </cell>
        </row>
        <row r="35">
          <cell r="D35">
            <v>-15.7</v>
          </cell>
          <cell r="E35">
            <v>6.3</v>
          </cell>
          <cell r="F35">
            <v>-23.9</v>
          </cell>
          <cell r="G35">
            <v>15.9</v>
          </cell>
          <cell r="H35">
            <v>4.2</v>
          </cell>
          <cell r="I35">
            <v>-19.100000000000001</v>
          </cell>
          <cell r="J35">
            <v>39.799999999999997</v>
          </cell>
          <cell r="K35">
            <v>-12.1</v>
          </cell>
          <cell r="L35">
            <v>-31.6</v>
          </cell>
          <cell r="M35">
            <v>-9.5</v>
          </cell>
          <cell r="N35">
            <v>-9.5</v>
          </cell>
          <cell r="O35">
            <v>-21.3</v>
          </cell>
          <cell r="AB35">
            <v>-7.961317890475641</v>
          </cell>
        </row>
        <row r="36">
          <cell r="D36">
            <v>-9.5</v>
          </cell>
          <cell r="E36">
            <v>16.7</v>
          </cell>
          <cell r="F36">
            <v>-14</v>
          </cell>
          <cell r="G36">
            <v>-1.7</v>
          </cell>
          <cell r="H36">
            <v>-23.2</v>
          </cell>
          <cell r="I36">
            <v>-12.6</v>
          </cell>
          <cell r="J36">
            <v>-9.6</v>
          </cell>
          <cell r="K36">
            <v>-22.6</v>
          </cell>
          <cell r="L36">
            <v>-1.1000000000000001</v>
          </cell>
          <cell r="M36">
            <v>10.7</v>
          </cell>
          <cell r="N36">
            <v>-4.5999999999999996</v>
          </cell>
          <cell r="O36">
            <v>-11</v>
          </cell>
          <cell r="AB36">
            <v>-7.65799818566677</v>
          </cell>
        </row>
        <row r="37">
          <cell r="D37">
            <v>-98.2</v>
          </cell>
          <cell r="E37">
            <v>7247.7</v>
          </cell>
          <cell r="F37">
            <v>264.10000000000002</v>
          </cell>
          <cell r="G37">
            <v>686.9</v>
          </cell>
          <cell r="H37">
            <v>-33.799999999999997</v>
          </cell>
          <cell r="I37">
            <v>1138.0999999999999</v>
          </cell>
          <cell r="J37">
            <v>-12.5</v>
          </cell>
          <cell r="K37">
            <v>235.5</v>
          </cell>
          <cell r="L37">
            <v>-77.3</v>
          </cell>
          <cell r="M37">
            <v>-47.1</v>
          </cell>
          <cell r="N37">
            <v>213.5</v>
          </cell>
          <cell r="O37">
            <v>323.2</v>
          </cell>
          <cell r="AB37">
            <v>25.646444554947792</v>
          </cell>
        </row>
      </sheetData>
      <sheetData sheetId="4">
        <row r="3">
          <cell r="D3">
            <v>87.3</v>
          </cell>
          <cell r="E3">
            <v>77.3</v>
          </cell>
          <cell r="F3">
            <v>76.400000000000006</v>
          </cell>
          <cell r="G3">
            <v>80.400000000000006</v>
          </cell>
          <cell r="H3">
            <v>71</v>
          </cell>
          <cell r="I3">
            <v>67.900000000000006</v>
          </cell>
          <cell r="J3">
            <v>75.900000000000006</v>
          </cell>
          <cell r="K3">
            <v>69.3</v>
          </cell>
          <cell r="L3">
            <v>75.599999999999994</v>
          </cell>
          <cell r="M3">
            <v>81.099999999999994</v>
          </cell>
          <cell r="N3">
            <v>78.599999999999994</v>
          </cell>
          <cell r="O3">
            <v>73.599999999999994</v>
          </cell>
          <cell r="AB3">
            <v>76.2</v>
          </cell>
        </row>
        <row r="4">
          <cell r="D4">
            <v>96.4</v>
          </cell>
          <cell r="E4">
            <v>85.6</v>
          </cell>
          <cell r="F4">
            <v>78.5</v>
          </cell>
          <cell r="G4">
            <v>89.2</v>
          </cell>
          <cell r="H4">
            <v>78.900000000000006</v>
          </cell>
          <cell r="I4">
            <v>76.900000000000006</v>
          </cell>
          <cell r="J4">
            <v>89.7</v>
          </cell>
          <cell r="K4">
            <v>76.7</v>
          </cell>
          <cell r="L4">
            <v>84.1</v>
          </cell>
          <cell r="M4">
            <v>98.9</v>
          </cell>
          <cell r="N4">
            <v>86.7</v>
          </cell>
          <cell r="O4">
            <v>93</v>
          </cell>
          <cell r="AB4">
            <v>86.216666666666683</v>
          </cell>
        </row>
        <row r="5">
          <cell r="D5">
            <v>76.400000000000006</v>
          </cell>
          <cell r="E5">
            <v>65.8</v>
          </cell>
          <cell r="F5">
            <v>73.2</v>
          </cell>
          <cell r="G5">
            <v>70.099999999999994</v>
          </cell>
          <cell r="H5">
            <v>61.3</v>
          </cell>
          <cell r="I5">
            <v>55.8</v>
          </cell>
          <cell r="J5">
            <v>57.6</v>
          </cell>
          <cell r="K5">
            <v>61.4</v>
          </cell>
          <cell r="L5">
            <v>66.3</v>
          </cell>
          <cell r="M5">
            <v>58.4</v>
          </cell>
          <cell r="N5">
            <v>69.2</v>
          </cell>
          <cell r="O5">
            <v>49.3</v>
          </cell>
          <cell r="AB5">
            <v>63.733333333333327</v>
          </cell>
        </row>
        <row r="6">
          <cell r="D6">
            <v>83.7</v>
          </cell>
          <cell r="E6">
            <v>61</v>
          </cell>
          <cell r="F6">
            <v>60.4</v>
          </cell>
          <cell r="G6">
            <v>44.4</v>
          </cell>
          <cell r="H6">
            <v>44.5</v>
          </cell>
          <cell r="I6">
            <v>72.400000000000006</v>
          </cell>
          <cell r="J6">
            <v>68.8</v>
          </cell>
          <cell r="K6">
            <v>45.6</v>
          </cell>
          <cell r="L6">
            <v>72.5</v>
          </cell>
          <cell r="M6">
            <v>79.400000000000006</v>
          </cell>
          <cell r="N6">
            <v>73.400000000000006</v>
          </cell>
          <cell r="O6">
            <v>58</v>
          </cell>
          <cell r="AB6">
            <v>63.67499999999999</v>
          </cell>
        </row>
        <row r="7">
          <cell r="D7">
            <v>61.7</v>
          </cell>
          <cell r="E7">
            <v>88.5</v>
          </cell>
          <cell r="F7">
            <v>93.7</v>
          </cell>
          <cell r="G7">
            <v>78</v>
          </cell>
          <cell r="H7">
            <v>70.5</v>
          </cell>
          <cell r="I7">
            <v>59.3</v>
          </cell>
          <cell r="J7">
            <v>67.599999999999994</v>
          </cell>
          <cell r="K7">
            <v>49</v>
          </cell>
          <cell r="L7">
            <v>40.700000000000003</v>
          </cell>
          <cell r="M7">
            <v>50.9</v>
          </cell>
          <cell r="N7">
            <v>55.1</v>
          </cell>
          <cell r="O7">
            <v>43.3</v>
          </cell>
          <cell r="AB7">
            <v>63.191666666666663</v>
          </cell>
        </row>
        <row r="8">
          <cell r="D8">
            <v>110.3</v>
          </cell>
          <cell r="E8">
            <v>3014.6</v>
          </cell>
          <cell r="F8">
            <v>3420.2</v>
          </cell>
          <cell r="G8">
            <v>3362.1</v>
          </cell>
          <cell r="H8">
            <v>2997.9</v>
          </cell>
          <cell r="I8">
            <v>3004.9</v>
          </cell>
          <cell r="J8">
            <v>3755.8</v>
          </cell>
          <cell r="K8">
            <v>3755.1</v>
          </cell>
          <cell r="L8">
            <v>3248.6</v>
          </cell>
          <cell r="M8">
            <v>3224.3</v>
          </cell>
          <cell r="N8">
            <v>3317.6</v>
          </cell>
          <cell r="O8">
            <v>2746.5</v>
          </cell>
          <cell r="AB8">
            <v>2996.4916666666663</v>
          </cell>
        </row>
        <row r="9">
          <cell r="D9">
            <v>82.2</v>
          </cell>
          <cell r="E9">
            <v>79.5</v>
          </cell>
          <cell r="F9">
            <v>82.3</v>
          </cell>
          <cell r="G9">
            <v>87.3</v>
          </cell>
          <cell r="H9">
            <v>75.599999999999994</v>
          </cell>
          <cell r="I9">
            <v>74.3</v>
          </cell>
          <cell r="J9">
            <v>86.6</v>
          </cell>
          <cell r="K9">
            <v>78.2</v>
          </cell>
          <cell r="L9">
            <v>68.5</v>
          </cell>
          <cell r="M9">
            <v>76</v>
          </cell>
          <cell r="N9">
            <v>76.900000000000006</v>
          </cell>
          <cell r="O9">
            <v>69.900000000000006</v>
          </cell>
          <cell r="AB9">
            <v>78.108333333333334</v>
          </cell>
        </row>
        <row r="10">
          <cell r="D10">
            <v>84.3</v>
          </cell>
          <cell r="E10">
            <v>46.3</v>
          </cell>
          <cell r="F10">
            <v>47.8</v>
          </cell>
          <cell r="G10">
            <v>53.1</v>
          </cell>
          <cell r="H10">
            <v>48.6</v>
          </cell>
          <cell r="I10">
            <v>42.3</v>
          </cell>
          <cell r="J10">
            <v>50.6</v>
          </cell>
          <cell r="K10">
            <v>38</v>
          </cell>
          <cell r="L10">
            <v>56.3</v>
          </cell>
          <cell r="M10">
            <v>101.5</v>
          </cell>
          <cell r="N10">
            <v>53.3</v>
          </cell>
          <cell r="O10">
            <v>97.2</v>
          </cell>
          <cell r="AB10">
            <v>59.941666666666663</v>
          </cell>
        </row>
        <row r="11">
          <cell r="D11">
            <v>57.9</v>
          </cell>
          <cell r="E11">
            <v>87.8</v>
          </cell>
          <cell r="F11">
            <v>92.9</v>
          </cell>
          <cell r="G11">
            <v>74.7</v>
          </cell>
          <cell r="H11">
            <v>66.7</v>
          </cell>
          <cell r="I11">
            <v>57.3</v>
          </cell>
          <cell r="J11">
            <v>65.3</v>
          </cell>
          <cell r="K11">
            <v>45.5</v>
          </cell>
          <cell r="L11">
            <v>37.299999999999997</v>
          </cell>
          <cell r="M11">
            <v>48.9</v>
          </cell>
          <cell r="N11">
            <v>53.1</v>
          </cell>
          <cell r="O11">
            <v>41.2</v>
          </cell>
          <cell r="AB11">
            <v>60.716666666666669</v>
          </cell>
        </row>
        <row r="12">
          <cell r="D12">
            <v>143.80000000000001</v>
          </cell>
          <cell r="E12">
            <v>155.6</v>
          </cell>
          <cell r="F12">
            <v>130.69999999999999</v>
          </cell>
          <cell r="G12">
            <v>154.4</v>
          </cell>
          <cell r="H12">
            <v>138.80000000000001</v>
          </cell>
          <cell r="I12">
            <v>141.80000000000001</v>
          </cell>
          <cell r="J12">
            <v>179.4</v>
          </cell>
          <cell r="K12">
            <v>142.6</v>
          </cell>
          <cell r="L12">
            <v>155.30000000000001</v>
          </cell>
          <cell r="M12">
            <v>131.4</v>
          </cell>
          <cell r="N12">
            <v>163.19999999999999</v>
          </cell>
          <cell r="O12">
            <v>107.5</v>
          </cell>
          <cell r="AB12">
            <v>145.375</v>
          </cell>
        </row>
        <row r="13">
          <cell r="D13">
            <v>68.5</v>
          </cell>
          <cell r="E13">
            <v>86</v>
          </cell>
          <cell r="F13">
            <v>83.4</v>
          </cell>
          <cell r="G13">
            <v>106.4</v>
          </cell>
          <cell r="H13">
            <v>76.900000000000006</v>
          </cell>
          <cell r="I13">
            <v>81.599999999999994</v>
          </cell>
          <cell r="J13">
            <v>70.3</v>
          </cell>
          <cell r="K13">
            <v>104.6</v>
          </cell>
          <cell r="L13">
            <v>60.2</v>
          </cell>
          <cell r="M13">
            <v>63.9</v>
          </cell>
          <cell r="N13">
            <v>69.7</v>
          </cell>
          <cell r="O13">
            <v>45.9</v>
          </cell>
          <cell r="AB13">
            <v>76.45</v>
          </cell>
        </row>
        <row r="14">
          <cell r="D14">
            <v>56.1</v>
          </cell>
          <cell r="E14">
            <v>63.2</v>
          </cell>
          <cell r="F14">
            <v>63</v>
          </cell>
          <cell r="G14">
            <v>50.4</v>
          </cell>
          <cell r="H14">
            <v>41.8</v>
          </cell>
          <cell r="I14">
            <v>45.6</v>
          </cell>
          <cell r="J14">
            <v>72.2</v>
          </cell>
          <cell r="K14">
            <v>33.6</v>
          </cell>
          <cell r="L14">
            <v>43.4</v>
          </cell>
          <cell r="M14">
            <v>83.1</v>
          </cell>
          <cell r="N14">
            <v>43.5</v>
          </cell>
          <cell r="O14">
            <v>50</v>
          </cell>
          <cell r="AB14">
            <v>53.824999999999996</v>
          </cell>
        </row>
        <row r="15">
          <cell r="D15">
            <v>93.1</v>
          </cell>
          <cell r="E15">
            <v>95.5</v>
          </cell>
          <cell r="F15">
            <v>84.4</v>
          </cell>
          <cell r="G15">
            <v>100.9</v>
          </cell>
          <cell r="H15">
            <v>74</v>
          </cell>
          <cell r="I15">
            <v>89.8</v>
          </cell>
          <cell r="J15">
            <v>79.8</v>
          </cell>
          <cell r="K15">
            <v>97.7</v>
          </cell>
          <cell r="L15">
            <v>95.9</v>
          </cell>
          <cell r="M15">
            <v>91.7</v>
          </cell>
          <cell r="N15">
            <v>98.5</v>
          </cell>
          <cell r="O15">
            <v>127.6</v>
          </cell>
          <cell r="AB15">
            <v>94.074999999999989</v>
          </cell>
        </row>
        <row r="16">
          <cell r="D16">
            <v>80.7</v>
          </cell>
          <cell r="E16">
            <v>88.1</v>
          </cell>
          <cell r="F16">
            <v>81.2</v>
          </cell>
          <cell r="G16">
            <v>70.2</v>
          </cell>
          <cell r="H16">
            <v>84.6</v>
          </cell>
          <cell r="I16">
            <v>66.3</v>
          </cell>
          <cell r="J16">
            <v>103.9</v>
          </cell>
          <cell r="K16">
            <v>59</v>
          </cell>
          <cell r="L16">
            <v>73.5</v>
          </cell>
          <cell r="M16">
            <v>64.599999999999994</v>
          </cell>
          <cell r="N16">
            <v>74.099999999999994</v>
          </cell>
          <cell r="O16">
            <v>42.6</v>
          </cell>
          <cell r="AB16">
            <v>74.066666666666677</v>
          </cell>
        </row>
        <row r="17">
          <cell r="D17">
            <v>146</v>
          </cell>
          <cell r="E17">
            <v>99</v>
          </cell>
          <cell r="F17">
            <v>106</v>
          </cell>
          <cell r="G17">
            <v>88.4</v>
          </cell>
          <cell r="H17">
            <v>93</v>
          </cell>
          <cell r="I17">
            <v>87.5</v>
          </cell>
          <cell r="J17">
            <v>79.5</v>
          </cell>
          <cell r="K17">
            <v>89.6</v>
          </cell>
          <cell r="L17">
            <v>124.9</v>
          </cell>
          <cell r="M17">
            <v>95.1</v>
          </cell>
          <cell r="N17">
            <v>112.9</v>
          </cell>
          <cell r="O17">
            <v>96.4</v>
          </cell>
          <cell r="AB17">
            <v>101.52500000000002</v>
          </cell>
        </row>
        <row r="18">
          <cell r="D18">
            <v>7</v>
          </cell>
          <cell r="E18">
            <v>17</v>
          </cell>
          <cell r="F18">
            <v>28.3</v>
          </cell>
          <cell r="G18">
            <v>30.2</v>
          </cell>
          <cell r="H18">
            <v>16.399999999999999</v>
          </cell>
          <cell r="I18">
            <v>6.6</v>
          </cell>
          <cell r="J18">
            <v>6.7</v>
          </cell>
          <cell r="K18">
            <v>5.4</v>
          </cell>
          <cell r="L18">
            <v>7.5</v>
          </cell>
          <cell r="M18">
            <v>7.5</v>
          </cell>
          <cell r="N18">
            <v>23.6</v>
          </cell>
          <cell r="O18">
            <v>2.4</v>
          </cell>
          <cell r="AB18">
            <v>13.216666666666669</v>
          </cell>
        </row>
        <row r="22">
          <cell r="D22">
            <v>-3.6</v>
          </cell>
          <cell r="E22">
            <v>-6.5</v>
          </cell>
          <cell r="F22">
            <v>-23.3</v>
          </cell>
          <cell r="G22">
            <v>1.3</v>
          </cell>
          <cell r="H22">
            <v>-11.5</v>
          </cell>
          <cell r="I22">
            <v>-20.9</v>
          </cell>
          <cell r="J22">
            <v>-2.1</v>
          </cell>
          <cell r="K22">
            <v>-9.9</v>
          </cell>
          <cell r="L22">
            <v>-1.3</v>
          </cell>
          <cell r="M22">
            <v>2.5</v>
          </cell>
          <cell r="N22">
            <v>-14</v>
          </cell>
          <cell r="O22">
            <v>-0.1</v>
          </cell>
          <cell r="AB22">
            <v>-7.9617513839959742</v>
          </cell>
        </row>
        <row r="23">
          <cell r="D23">
            <v>-6.8</v>
          </cell>
          <cell r="E23">
            <v>-14.3</v>
          </cell>
          <cell r="F23">
            <v>-24.6</v>
          </cell>
          <cell r="G23">
            <v>-2.9</v>
          </cell>
          <cell r="H23">
            <v>-11.1</v>
          </cell>
          <cell r="I23">
            <v>-20.7</v>
          </cell>
          <cell r="J23">
            <v>3.2</v>
          </cell>
          <cell r="K23">
            <v>-8.9</v>
          </cell>
          <cell r="L23">
            <v>9.4</v>
          </cell>
          <cell r="M23">
            <v>10.4</v>
          </cell>
          <cell r="N23">
            <v>-18.2</v>
          </cell>
          <cell r="O23">
            <v>14.1</v>
          </cell>
          <cell r="AB23">
            <v>-6.8095838587641566</v>
          </cell>
        </row>
        <row r="24">
          <cell r="D24">
            <v>2</v>
          </cell>
          <cell r="E24">
            <v>9.3000000000000007</v>
          </cell>
          <cell r="F24">
            <v>-24.3</v>
          </cell>
          <cell r="G24">
            <v>6.4</v>
          </cell>
          <cell r="H24">
            <v>-14</v>
          </cell>
          <cell r="I24">
            <v>-24</v>
          </cell>
          <cell r="J24">
            <v>-12.3</v>
          </cell>
          <cell r="K24">
            <v>-9.1999999999999993</v>
          </cell>
          <cell r="L24">
            <v>-13.9</v>
          </cell>
          <cell r="M24">
            <v>-13</v>
          </cell>
          <cell r="N24">
            <v>-5.6</v>
          </cell>
          <cell r="O24">
            <v>-24.4</v>
          </cell>
          <cell r="AB24">
            <v>-10.893626936968431</v>
          </cell>
        </row>
        <row r="25">
          <cell r="D25">
            <v>-17.600000000000001</v>
          </cell>
          <cell r="E25">
            <v>-38.200000000000003</v>
          </cell>
          <cell r="F25">
            <v>-36.9</v>
          </cell>
          <cell r="G25">
            <v>26.5</v>
          </cell>
          <cell r="H25">
            <v>-21.2</v>
          </cell>
          <cell r="I25">
            <v>4.5</v>
          </cell>
          <cell r="J25">
            <v>-4.4000000000000004</v>
          </cell>
          <cell r="K25">
            <v>-40</v>
          </cell>
          <cell r="L25">
            <v>-24.8</v>
          </cell>
          <cell r="M25">
            <v>17.3</v>
          </cell>
          <cell r="N25">
            <v>-4.4000000000000004</v>
          </cell>
          <cell r="O25">
            <v>-10.199999999999999</v>
          </cell>
          <cell r="AB25">
            <v>-16.06985940246048</v>
          </cell>
        </row>
        <row r="26">
          <cell r="D26">
            <v>27.2</v>
          </cell>
          <cell r="E26">
            <v>80.2</v>
          </cell>
          <cell r="F26">
            <v>83.4</v>
          </cell>
          <cell r="G26">
            <v>41.8</v>
          </cell>
          <cell r="H26">
            <v>30.3</v>
          </cell>
          <cell r="I26">
            <v>19.8</v>
          </cell>
          <cell r="J26">
            <v>8.6999999999999993</v>
          </cell>
          <cell r="K26">
            <v>-21.1</v>
          </cell>
          <cell r="L26">
            <v>-17.600000000000001</v>
          </cell>
          <cell r="M26">
            <v>10.7</v>
          </cell>
          <cell r="N26">
            <v>-16.399999999999999</v>
          </cell>
          <cell r="O26">
            <v>-4.2</v>
          </cell>
          <cell r="AB26">
            <v>18.837172856918954</v>
          </cell>
        </row>
        <row r="27">
          <cell r="F27">
            <v>6795.6</v>
          </cell>
          <cell r="G27">
            <v>1997.4</v>
          </cell>
          <cell r="H27">
            <v>1634.9</v>
          </cell>
          <cell r="I27">
            <v>1774.5</v>
          </cell>
          <cell r="J27">
            <v>1929.1</v>
          </cell>
          <cell r="K27">
            <v>3283</v>
          </cell>
          <cell r="L27">
            <v>2824</v>
          </cell>
          <cell r="M27">
            <v>1641.9</v>
          </cell>
          <cell r="N27">
            <v>2886.1</v>
          </cell>
          <cell r="O27">
            <v>2383.3000000000002</v>
          </cell>
          <cell r="AB27">
            <v>2549.8084008843039</v>
          </cell>
        </row>
        <row r="28">
          <cell r="E28">
            <v>6.4</v>
          </cell>
          <cell r="F28">
            <v>8</v>
          </cell>
          <cell r="G28">
            <v>28.4</v>
          </cell>
          <cell r="H28">
            <v>6.8</v>
          </cell>
          <cell r="I28">
            <v>-0.5</v>
          </cell>
          <cell r="J28">
            <v>24.1</v>
          </cell>
          <cell r="K28">
            <v>5.7</v>
          </cell>
          <cell r="L28">
            <v>-8.1999999999999993</v>
          </cell>
          <cell r="M28">
            <v>0.8</v>
          </cell>
          <cell r="N28">
            <v>-0.9</v>
          </cell>
          <cell r="O28">
            <v>9.4</v>
          </cell>
          <cell r="AB28">
            <v>6.2818913709037361</v>
          </cell>
        </row>
        <row r="29">
          <cell r="D29">
            <v>-17.600000000000001</v>
          </cell>
          <cell r="E29">
            <v>-38.799999999999997</v>
          </cell>
          <cell r="F29">
            <v>-19.5</v>
          </cell>
          <cell r="G29">
            <v>-31</v>
          </cell>
          <cell r="H29">
            <v>-17.8</v>
          </cell>
          <cell r="I29">
            <v>-28.4</v>
          </cell>
          <cell r="J29">
            <v>-23.6</v>
          </cell>
          <cell r="K29">
            <v>-30.8</v>
          </cell>
          <cell r="L29">
            <v>5.4</v>
          </cell>
          <cell r="M29">
            <v>41.6</v>
          </cell>
          <cell r="N29">
            <v>-38.200000000000003</v>
          </cell>
          <cell r="O29">
            <v>53.6</v>
          </cell>
          <cell r="AB29">
            <v>-13.169966199903428</v>
          </cell>
        </row>
        <row r="30">
          <cell r="D30">
            <v>27.5</v>
          </cell>
          <cell r="E30">
            <v>84.5</v>
          </cell>
          <cell r="F30">
            <v>86.5</v>
          </cell>
          <cell r="G30">
            <v>40.9</v>
          </cell>
          <cell r="H30">
            <v>31.6</v>
          </cell>
          <cell r="I30">
            <v>22.7</v>
          </cell>
          <cell r="J30">
            <v>11.6</v>
          </cell>
          <cell r="K30">
            <v>-24.3</v>
          </cell>
          <cell r="L30">
            <v>-18</v>
          </cell>
          <cell r="M30">
            <v>9.6</v>
          </cell>
          <cell r="N30">
            <v>-13.8</v>
          </cell>
          <cell r="O30">
            <v>-5.7</v>
          </cell>
          <cell r="AB30">
            <v>19.993412384716734</v>
          </cell>
        </row>
        <row r="31">
          <cell r="D31">
            <v>26.4</v>
          </cell>
          <cell r="E31">
            <v>-6.4</v>
          </cell>
          <cell r="F31">
            <v>-31.9</v>
          </cell>
          <cell r="G31">
            <v>9.1999999999999993</v>
          </cell>
          <cell r="H31">
            <v>-13.6</v>
          </cell>
          <cell r="I31">
            <v>-16.7</v>
          </cell>
          <cell r="J31">
            <v>18.3</v>
          </cell>
          <cell r="K31">
            <v>-1.6</v>
          </cell>
          <cell r="L31">
            <v>14.7</v>
          </cell>
          <cell r="M31">
            <v>-8.4</v>
          </cell>
          <cell r="N31">
            <v>-14</v>
          </cell>
          <cell r="O31">
            <v>8</v>
          </cell>
          <cell r="AB31">
            <v>-3.5708363274556376</v>
          </cell>
        </row>
        <row r="32">
          <cell r="D32">
            <v>-31.8</v>
          </cell>
          <cell r="E32">
            <v>-7.4</v>
          </cell>
          <cell r="F32">
            <v>-3.7</v>
          </cell>
          <cell r="G32">
            <v>75.599999999999994</v>
          </cell>
          <cell r="H32">
            <v>-10.1</v>
          </cell>
          <cell r="I32">
            <v>7.7</v>
          </cell>
          <cell r="J32">
            <v>14.7</v>
          </cell>
          <cell r="K32">
            <v>7.4</v>
          </cell>
          <cell r="L32">
            <v>-15.4</v>
          </cell>
          <cell r="M32">
            <v>-18.899999999999999</v>
          </cell>
          <cell r="N32">
            <v>-9.1</v>
          </cell>
          <cell r="O32">
            <v>-11.7</v>
          </cell>
          <cell r="AB32">
            <v>-2.3211243611584251</v>
          </cell>
        </row>
        <row r="33">
          <cell r="D33">
            <v>-63.2</v>
          </cell>
          <cell r="E33">
            <v>-36.4</v>
          </cell>
          <cell r="F33">
            <v>-13.9</v>
          </cell>
          <cell r="G33">
            <v>-30.9</v>
          </cell>
          <cell r="H33">
            <v>-27.6</v>
          </cell>
          <cell r="I33">
            <v>-49.6</v>
          </cell>
          <cell r="J33">
            <v>-10.1</v>
          </cell>
          <cell r="K33">
            <v>-62.9</v>
          </cell>
          <cell r="L33">
            <v>-37</v>
          </cell>
          <cell r="M33">
            <v>40.6</v>
          </cell>
          <cell r="N33">
            <v>-30.7</v>
          </cell>
          <cell r="O33">
            <v>-68.099999999999994</v>
          </cell>
          <cell r="AB33">
            <v>-39.317925591882741</v>
          </cell>
        </row>
        <row r="34">
          <cell r="D34">
            <v>3</v>
          </cell>
          <cell r="E34">
            <v>-2.2000000000000002</v>
          </cell>
          <cell r="F34">
            <v>-50.5</v>
          </cell>
          <cell r="G34">
            <v>-0.9</v>
          </cell>
          <cell r="H34">
            <v>-7.6</v>
          </cell>
          <cell r="I34">
            <v>-40.799999999999997</v>
          </cell>
          <cell r="J34">
            <v>3.6</v>
          </cell>
          <cell r="K34">
            <v>-16.399999999999999</v>
          </cell>
          <cell r="L34">
            <v>51.7</v>
          </cell>
          <cell r="M34">
            <v>17.3</v>
          </cell>
          <cell r="N34">
            <v>7.2</v>
          </cell>
          <cell r="O34">
            <v>-32.299999999999997</v>
          </cell>
          <cell r="AB34">
            <v>-13.679461691390145</v>
          </cell>
        </row>
        <row r="35">
          <cell r="D35">
            <v>-5.0999999999999996</v>
          </cell>
          <cell r="E35">
            <v>6.4</v>
          </cell>
          <cell r="F35">
            <v>-29.3</v>
          </cell>
          <cell r="G35">
            <v>-5.4</v>
          </cell>
          <cell r="H35">
            <v>7.9</v>
          </cell>
          <cell r="I35">
            <v>-1.8</v>
          </cell>
          <cell r="J35">
            <v>33.9</v>
          </cell>
          <cell r="K35">
            <v>-10.6</v>
          </cell>
          <cell r="L35">
            <v>-36.700000000000003</v>
          </cell>
          <cell r="M35">
            <v>-8</v>
          </cell>
          <cell r="N35">
            <v>-8.3000000000000007</v>
          </cell>
          <cell r="O35">
            <v>-27.9</v>
          </cell>
          <cell r="AB35">
            <v>-8.6160806086777626</v>
          </cell>
        </row>
        <row r="36">
          <cell r="D36">
            <v>26.1</v>
          </cell>
          <cell r="E36">
            <v>19.100000000000001</v>
          </cell>
          <cell r="F36">
            <v>-31</v>
          </cell>
          <cell r="G36">
            <v>-23.5</v>
          </cell>
          <cell r="H36">
            <v>-26.3</v>
          </cell>
          <cell r="I36">
            <v>-32.1</v>
          </cell>
          <cell r="J36">
            <v>-29.8</v>
          </cell>
          <cell r="K36">
            <v>-6.5</v>
          </cell>
          <cell r="L36">
            <v>-4.9000000000000004</v>
          </cell>
          <cell r="M36">
            <v>-14.8</v>
          </cell>
          <cell r="N36">
            <v>-9</v>
          </cell>
          <cell r="O36">
            <v>-4.5999999999999996</v>
          </cell>
          <cell r="AB36">
            <v>-12.997214882525142</v>
          </cell>
        </row>
        <row r="37">
          <cell r="D37">
            <v>-39.1</v>
          </cell>
          <cell r="E37">
            <v>45.3</v>
          </cell>
          <cell r="F37">
            <v>-23.7</v>
          </cell>
          <cell r="G37">
            <v>221.3</v>
          </cell>
          <cell r="H37">
            <v>115.8</v>
          </cell>
          <cell r="I37">
            <v>-38.9</v>
          </cell>
          <cell r="J37">
            <v>-35.6</v>
          </cell>
          <cell r="K37">
            <v>5.9</v>
          </cell>
          <cell r="L37">
            <v>50</v>
          </cell>
          <cell r="M37">
            <v>-48.6</v>
          </cell>
          <cell r="N37">
            <v>90.3</v>
          </cell>
          <cell r="O37">
            <v>-48.9</v>
          </cell>
          <cell r="AB37">
            <v>13.043478260869605</v>
          </cell>
        </row>
      </sheetData>
      <sheetData sheetId="5">
        <row r="3">
          <cell r="D3">
            <v>136.4</v>
          </cell>
          <cell r="E3">
            <v>298.60000000000002</v>
          </cell>
          <cell r="F3">
            <v>171.2</v>
          </cell>
          <cell r="G3">
            <v>149.19999999999999</v>
          </cell>
          <cell r="H3">
            <v>127.9</v>
          </cell>
          <cell r="I3">
            <v>178.1</v>
          </cell>
          <cell r="J3">
            <v>149.1</v>
          </cell>
          <cell r="K3">
            <v>116.6</v>
          </cell>
          <cell r="L3">
            <v>165.9</v>
          </cell>
          <cell r="M3">
            <v>143.9</v>
          </cell>
          <cell r="N3">
            <v>164.6</v>
          </cell>
          <cell r="O3">
            <v>166.1</v>
          </cell>
          <cell r="AB3">
            <v>163.96666666666667</v>
          </cell>
        </row>
        <row r="4">
          <cell r="D4">
            <v>101</v>
          </cell>
          <cell r="E4">
            <v>108.1</v>
          </cell>
          <cell r="F4">
            <v>93.7</v>
          </cell>
          <cell r="G4">
            <v>89.4</v>
          </cell>
          <cell r="H4">
            <v>101.6</v>
          </cell>
          <cell r="I4">
            <v>94.3</v>
          </cell>
          <cell r="J4">
            <v>100.1</v>
          </cell>
          <cell r="K4">
            <v>85.2</v>
          </cell>
          <cell r="L4">
            <v>92.5</v>
          </cell>
          <cell r="M4">
            <v>92.2</v>
          </cell>
          <cell r="N4">
            <v>100.2</v>
          </cell>
          <cell r="O4">
            <v>98.5</v>
          </cell>
          <cell r="AB4">
            <v>96.40000000000002</v>
          </cell>
        </row>
        <row r="5">
          <cell r="D5">
            <v>158</v>
          </cell>
          <cell r="E5">
            <v>453.7</v>
          </cell>
          <cell r="F5">
            <v>230.5</v>
          </cell>
          <cell r="G5">
            <v>194.7</v>
          </cell>
          <cell r="H5">
            <v>146.30000000000001</v>
          </cell>
          <cell r="I5">
            <v>244.3</v>
          </cell>
          <cell r="J5">
            <v>184.5</v>
          </cell>
          <cell r="K5">
            <v>139.30000000000001</v>
          </cell>
          <cell r="L5">
            <v>219.5</v>
          </cell>
          <cell r="M5">
            <v>181.7</v>
          </cell>
          <cell r="N5">
            <v>215.5</v>
          </cell>
          <cell r="O5">
            <v>211.7</v>
          </cell>
          <cell r="AB5">
            <v>214.97499999999999</v>
          </cell>
        </row>
        <row r="7">
          <cell r="D7">
            <v>239.3</v>
          </cell>
          <cell r="E7">
            <v>186.1</v>
          </cell>
          <cell r="F7">
            <v>188.5</v>
          </cell>
          <cell r="G7">
            <v>168.7</v>
          </cell>
          <cell r="H7">
            <v>164.7</v>
          </cell>
          <cell r="I7">
            <v>163.19999999999999</v>
          </cell>
          <cell r="J7">
            <v>196.4</v>
          </cell>
          <cell r="K7">
            <v>148.6</v>
          </cell>
          <cell r="L7">
            <v>226.7</v>
          </cell>
          <cell r="M7">
            <v>186.7</v>
          </cell>
          <cell r="N7">
            <v>154.1</v>
          </cell>
          <cell r="O7">
            <v>283.5</v>
          </cell>
          <cell r="AB7">
            <v>192.20833333333334</v>
          </cell>
        </row>
        <row r="9">
          <cell r="D9">
            <v>93.4</v>
          </cell>
          <cell r="E9">
            <v>86.7</v>
          </cell>
          <cell r="F9">
            <v>81.599999999999994</v>
          </cell>
          <cell r="G9">
            <v>92.7</v>
          </cell>
          <cell r="H9">
            <v>84.9</v>
          </cell>
          <cell r="I9">
            <v>86.9</v>
          </cell>
          <cell r="J9">
            <v>99.1</v>
          </cell>
          <cell r="K9">
            <v>86</v>
          </cell>
          <cell r="L9">
            <v>85.5</v>
          </cell>
          <cell r="M9">
            <v>81.900000000000006</v>
          </cell>
          <cell r="N9">
            <v>83.3</v>
          </cell>
          <cell r="O9">
            <v>78.599999999999994</v>
          </cell>
          <cell r="AB9">
            <v>86.716666666666654</v>
          </cell>
        </row>
        <row r="10">
          <cell r="D10">
            <v>79.2</v>
          </cell>
          <cell r="E10">
            <v>125.2</v>
          </cell>
          <cell r="F10">
            <v>76.599999999999994</v>
          </cell>
          <cell r="G10">
            <v>76.900000000000006</v>
          </cell>
          <cell r="H10">
            <v>116.4</v>
          </cell>
          <cell r="I10">
            <v>69.599999999999994</v>
          </cell>
          <cell r="J10">
            <v>72.7</v>
          </cell>
          <cell r="K10">
            <v>80.599999999999994</v>
          </cell>
          <cell r="L10">
            <v>116.7</v>
          </cell>
          <cell r="M10">
            <v>148.1</v>
          </cell>
          <cell r="N10">
            <v>98.1</v>
          </cell>
          <cell r="O10">
            <v>103.1</v>
          </cell>
          <cell r="AB10">
            <v>96.933333333333337</v>
          </cell>
        </row>
        <row r="11">
          <cell r="D11">
            <v>240.3</v>
          </cell>
          <cell r="E11">
            <v>186.5</v>
          </cell>
          <cell r="F11">
            <v>189.2</v>
          </cell>
          <cell r="G11">
            <v>169.2</v>
          </cell>
          <cell r="H11">
            <v>165.6</v>
          </cell>
          <cell r="I11">
            <v>163.6</v>
          </cell>
          <cell r="J11">
            <v>197.1</v>
          </cell>
          <cell r="K11">
            <v>149.1</v>
          </cell>
          <cell r="L11">
            <v>227.7</v>
          </cell>
          <cell r="M11">
            <v>187.5</v>
          </cell>
          <cell r="N11">
            <v>154.1</v>
          </cell>
          <cell r="O11">
            <v>284.60000000000002</v>
          </cell>
          <cell r="AB11">
            <v>192.875</v>
          </cell>
        </row>
        <row r="12">
          <cell r="D12">
            <v>118.6</v>
          </cell>
          <cell r="E12">
            <v>121.3</v>
          </cell>
          <cell r="F12">
            <v>109.4</v>
          </cell>
          <cell r="G12">
            <v>95.7</v>
          </cell>
          <cell r="H12">
            <v>114.5</v>
          </cell>
          <cell r="I12">
            <v>110.9</v>
          </cell>
          <cell r="J12">
            <v>107.7</v>
          </cell>
          <cell r="K12">
            <v>84.2</v>
          </cell>
          <cell r="L12">
            <v>88.6</v>
          </cell>
          <cell r="M12">
            <v>81.3</v>
          </cell>
          <cell r="N12">
            <v>108.3</v>
          </cell>
          <cell r="O12">
            <v>110.2</v>
          </cell>
          <cell r="AB12">
            <v>104.22500000000001</v>
          </cell>
        </row>
        <row r="13">
          <cell r="D13">
            <v>73.3</v>
          </cell>
          <cell r="E13">
            <v>89.8</v>
          </cell>
          <cell r="F13">
            <v>89.7</v>
          </cell>
          <cell r="G13">
            <v>61.7</v>
          </cell>
          <cell r="H13">
            <v>75.2</v>
          </cell>
          <cell r="I13">
            <v>92.9</v>
          </cell>
          <cell r="J13">
            <v>65.3</v>
          </cell>
          <cell r="K13">
            <v>55.8</v>
          </cell>
          <cell r="L13">
            <v>68.099999999999994</v>
          </cell>
          <cell r="M13">
            <v>71.8</v>
          </cell>
          <cell r="N13">
            <v>97.7</v>
          </cell>
          <cell r="O13">
            <v>86.1</v>
          </cell>
          <cell r="AB13">
            <v>77.283333333333331</v>
          </cell>
        </row>
        <row r="14">
          <cell r="D14">
            <v>56.3</v>
          </cell>
          <cell r="E14">
            <v>69.099999999999994</v>
          </cell>
          <cell r="F14">
            <v>55.6</v>
          </cell>
          <cell r="G14">
            <v>44.2</v>
          </cell>
          <cell r="H14">
            <v>45.8</v>
          </cell>
          <cell r="I14">
            <v>36.9</v>
          </cell>
          <cell r="J14">
            <v>39</v>
          </cell>
          <cell r="K14">
            <v>48.4</v>
          </cell>
          <cell r="L14">
            <v>42.8</v>
          </cell>
          <cell r="M14">
            <v>47.8</v>
          </cell>
          <cell r="N14">
            <v>43.9</v>
          </cell>
          <cell r="O14">
            <v>42.5</v>
          </cell>
          <cell r="AB14">
            <v>47.691666666666663</v>
          </cell>
        </row>
        <row r="15">
          <cell r="D15">
            <v>54.3</v>
          </cell>
          <cell r="E15">
            <v>98.4</v>
          </cell>
          <cell r="F15">
            <v>82</v>
          </cell>
          <cell r="G15">
            <v>65.400000000000006</v>
          </cell>
          <cell r="H15">
            <v>70.900000000000006</v>
          </cell>
          <cell r="I15">
            <v>49.7</v>
          </cell>
          <cell r="J15">
            <v>134.69999999999999</v>
          </cell>
          <cell r="K15">
            <v>115</v>
          </cell>
          <cell r="L15">
            <v>135.30000000000001</v>
          </cell>
          <cell r="M15">
            <v>135</v>
          </cell>
          <cell r="N15">
            <v>100</v>
          </cell>
          <cell r="O15">
            <v>82.4</v>
          </cell>
          <cell r="AB15">
            <v>93.591666666666683</v>
          </cell>
        </row>
        <row r="16">
          <cell r="D16">
            <v>52.5</v>
          </cell>
          <cell r="E16">
            <v>65.900000000000006</v>
          </cell>
          <cell r="F16">
            <v>76.099999999999994</v>
          </cell>
          <cell r="G16">
            <v>71.3</v>
          </cell>
          <cell r="H16">
            <v>42.6</v>
          </cell>
          <cell r="I16">
            <v>42.8</v>
          </cell>
          <cell r="J16">
            <v>81.599999999999994</v>
          </cell>
          <cell r="K16">
            <v>49.3</v>
          </cell>
          <cell r="L16">
            <v>53.5</v>
          </cell>
          <cell r="M16">
            <v>44.8</v>
          </cell>
          <cell r="N16">
            <v>57.4</v>
          </cell>
          <cell r="O16">
            <v>46.8</v>
          </cell>
          <cell r="AB16">
            <v>57.050000000000004</v>
          </cell>
        </row>
        <row r="17">
          <cell r="D17">
            <v>213.8</v>
          </cell>
          <cell r="E17">
            <v>224.4</v>
          </cell>
          <cell r="F17">
            <v>276.7</v>
          </cell>
          <cell r="G17">
            <v>251.7</v>
          </cell>
          <cell r="H17">
            <v>203</v>
          </cell>
          <cell r="I17">
            <v>277.2</v>
          </cell>
          <cell r="J17">
            <v>245.2</v>
          </cell>
          <cell r="K17">
            <v>189.5</v>
          </cell>
          <cell r="L17">
            <v>309.2</v>
          </cell>
          <cell r="M17">
            <v>254.6</v>
          </cell>
          <cell r="N17">
            <v>297.10000000000002</v>
          </cell>
          <cell r="O17">
            <v>259.10000000000002</v>
          </cell>
          <cell r="AB17">
            <v>250.125</v>
          </cell>
        </row>
        <row r="18">
          <cell r="D18">
            <v>19.399999999999999</v>
          </cell>
          <cell r="E18">
            <v>1519.5</v>
          </cell>
          <cell r="F18">
            <v>157.5</v>
          </cell>
          <cell r="G18">
            <v>73.7</v>
          </cell>
          <cell r="H18">
            <v>0.3</v>
          </cell>
          <cell r="I18">
            <v>244.6</v>
          </cell>
          <cell r="J18">
            <v>41.5</v>
          </cell>
          <cell r="K18">
            <v>17.600000000000001</v>
          </cell>
          <cell r="L18">
            <v>0.2</v>
          </cell>
          <cell r="M18">
            <v>0.5</v>
          </cell>
          <cell r="N18">
            <v>22.7</v>
          </cell>
          <cell r="O18">
            <v>143.6</v>
          </cell>
          <cell r="AB18">
            <v>186.7583333333333</v>
          </cell>
        </row>
        <row r="22">
          <cell r="D22">
            <v>-57.3</v>
          </cell>
          <cell r="E22">
            <v>122.2</v>
          </cell>
          <cell r="F22">
            <v>0.4</v>
          </cell>
          <cell r="G22">
            <v>6.3</v>
          </cell>
          <cell r="H22">
            <v>-13.6</v>
          </cell>
          <cell r="I22">
            <v>7.3</v>
          </cell>
          <cell r="J22">
            <v>-1</v>
          </cell>
          <cell r="K22">
            <v>-14.1</v>
          </cell>
          <cell r="L22">
            <v>-1.4</v>
          </cell>
          <cell r="M22">
            <v>9.6</v>
          </cell>
          <cell r="N22">
            <v>-0.6</v>
          </cell>
          <cell r="O22">
            <v>4.3</v>
          </cell>
          <cell r="AB22">
            <v>-1.0958077812405662</v>
          </cell>
        </row>
        <row r="23">
          <cell r="D23">
            <v>-2.1</v>
          </cell>
          <cell r="E23">
            <v>-4.3</v>
          </cell>
          <cell r="F23">
            <v>-10.199999999999999</v>
          </cell>
          <cell r="G23">
            <v>-5.5</v>
          </cell>
          <cell r="H23">
            <v>12.6</v>
          </cell>
          <cell r="I23">
            <v>-0.4</v>
          </cell>
          <cell r="J23">
            <v>6.6</v>
          </cell>
          <cell r="K23">
            <v>18.7</v>
          </cell>
          <cell r="L23">
            <v>8.1</v>
          </cell>
          <cell r="M23">
            <v>-7.6</v>
          </cell>
          <cell r="N23">
            <v>1.3</v>
          </cell>
          <cell r="O23">
            <v>8</v>
          </cell>
          <cell r="AB23">
            <v>1.3669821240799251</v>
          </cell>
        </row>
        <row r="24">
          <cell r="D24">
            <v>-68.099999999999994</v>
          </cell>
          <cell r="E24">
            <v>208.8</v>
          </cell>
          <cell r="F24">
            <v>3</v>
          </cell>
          <cell r="G24">
            <v>9.8000000000000007</v>
          </cell>
          <cell r="H24">
            <v>-24</v>
          </cell>
          <cell r="I24">
            <v>10</v>
          </cell>
          <cell r="J24">
            <v>-5.8</v>
          </cell>
          <cell r="K24">
            <v>-24.7</v>
          </cell>
          <cell r="L24">
            <v>-5.9</v>
          </cell>
          <cell r="M24">
            <v>16</v>
          </cell>
          <cell r="N24">
            <v>-1.9</v>
          </cell>
          <cell r="O24">
            <v>-1.3</v>
          </cell>
          <cell r="AB24">
            <v>-3.1244132336925929</v>
          </cell>
        </row>
        <row r="26">
          <cell r="D26">
            <v>29</v>
          </cell>
          <cell r="E26">
            <v>-9.8000000000000007</v>
          </cell>
          <cell r="F26">
            <v>31.4</v>
          </cell>
          <cell r="G26">
            <v>39.299999999999997</v>
          </cell>
          <cell r="H26">
            <v>0.9</v>
          </cell>
          <cell r="I26">
            <v>2</v>
          </cell>
          <cell r="J26">
            <v>48.6</v>
          </cell>
          <cell r="K26">
            <v>1.2</v>
          </cell>
          <cell r="L26">
            <v>41.9</v>
          </cell>
          <cell r="M26">
            <v>60</v>
          </cell>
          <cell r="N26">
            <v>17.600000000000001</v>
          </cell>
          <cell r="O26">
            <v>132.4</v>
          </cell>
          <cell r="AB26">
            <v>28.991667132710717</v>
          </cell>
        </row>
        <row r="28">
          <cell r="D28">
            <v>2.6</v>
          </cell>
          <cell r="E28">
            <v>-5.9</v>
          </cell>
          <cell r="F28">
            <v>2.2999999999999998</v>
          </cell>
          <cell r="G28">
            <v>13.2</v>
          </cell>
          <cell r="H28">
            <v>-9.1</v>
          </cell>
          <cell r="I28">
            <v>-16.5</v>
          </cell>
          <cell r="J28">
            <v>24</v>
          </cell>
          <cell r="K28">
            <v>4.0999999999999996</v>
          </cell>
          <cell r="L28">
            <v>-12.3</v>
          </cell>
          <cell r="M28">
            <v>-42.4</v>
          </cell>
          <cell r="N28">
            <v>13</v>
          </cell>
          <cell r="O28">
            <v>0.3</v>
          </cell>
          <cell r="AB28">
            <v>-5.0980392156862848</v>
          </cell>
        </row>
        <row r="29">
          <cell r="D29">
            <v>-29.6</v>
          </cell>
          <cell r="E29">
            <v>79.400000000000006</v>
          </cell>
          <cell r="F29">
            <v>8.8000000000000007</v>
          </cell>
          <cell r="G29">
            <v>8.6</v>
          </cell>
          <cell r="H29">
            <v>26</v>
          </cell>
          <cell r="I29">
            <v>9.3000000000000007</v>
          </cell>
          <cell r="J29">
            <v>-27.9</v>
          </cell>
          <cell r="K29">
            <v>17.3</v>
          </cell>
          <cell r="L29">
            <v>63</v>
          </cell>
          <cell r="M29">
            <v>79.099999999999994</v>
          </cell>
          <cell r="N29">
            <v>-7.5</v>
          </cell>
          <cell r="O29">
            <v>93.8</v>
          </cell>
          <cell r="AB29">
            <v>20.826841175859556</v>
          </cell>
        </row>
        <row r="30">
          <cell r="D30">
            <v>29</v>
          </cell>
          <cell r="E30">
            <v>-10</v>
          </cell>
          <cell r="F30">
            <v>31.3</v>
          </cell>
          <cell r="G30">
            <v>39.299999999999997</v>
          </cell>
          <cell r="H30">
            <v>1</v>
          </cell>
          <cell r="I30">
            <v>1.6</v>
          </cell>
          <cell r="J30">
            <v>48.4</v>
          </cell>
          <cell r="K30">
            <v>1</v>
          </cell>
          <cell r="L30">
            <v>42</v>
          </cell>
          <cell r="M30">
            <v>60.1</v>
          </cell>
          <cell r="N30">
            <v>17.5</v>
          </cell>
          <cell r="O30">
            <v>132.69999999999999</v>
          </cell>
          <cell r="AB30">
            <v>28.905597326649968</v>
          </cell>
        </row>
        <row r="31">
          <cell r="D31">
            <v>5.8</v>
          </cell>
          <cell r="E31">
            <v>-16.3</v>
          </cell>
          <cell r="F31">
            <v>-16.8</v>
          </cell>
          <cell r="G31">
            <v>-16.8</v>
          </cell>
          <cell r="H31">
            <v>23.4</v>
          </cell>
          <cell r="I31">
            <v>13.3</v>
          </cell>
          <cell r="J31">
            <v>0.4</v>
          </cell>
          <cell r="K31">
            <v>27.4</v>
          </cell>
          <cell r="L31">
            <v>0.5</v>
          </cell>
          <cell r="M31">
            <v>-9.5</v>
          </cell>
          <cell r="N31">
            <v>-7.7</v>
          </cell>
          <cell r="O31">
            <v>-6</v>
          </cell>
          <cell r="AB31">
            <v>-2.2966955706585424</v>
          </cell>
        </row>
        <row r="32">
          <cell r="D32">
            <v>-10.1</v>
          </cell>
          <cell r="E32">
            <v>-28.4</v>
          </cell>
          <cell r="F32">
            <v>-10.3</v>
          </cell>
          <cell r="G32">
            <v>-17.8</v>
          </cell>
          <cell r="H32">
            <v>-9.6999999999999993</v>
          </cell>
          <cell r="I32">
            <v>-23.5</v>
          </cell>
          <cell r="J32">
            <v>10.3</v>
          </cell>
          <cell r="K32">
            <v>-48.8</v>
          </cell>
          <cell r="L32">
            <v>-41.5</v>
          </cell>
          <cell r="M32">
            <v>25.1</v>
          </cell>
          <cell r="N32">
            <v>59.9</v>
          </cell>
          <cell r="O32">
            <v>58.9</v>
          </cell>
          <cell r="AB32">
            <v>-11.177090317019449</v>
          </cell>
        </row>
        <row r="33">
          <cell r="D33">
            <v>-50.5</v>
          </cell>
          <cell r="E33">
            <v>-37.9</v>
          </cell>
          <cell r="F33">
            <v>-43.7</v>
          </cell>
          <cell r="G33">
            <v>-59.3</v>
          </cell>
          <cell r="H33">
            <v>-4.2</v>
          </cell>
          <cell r="I33">
            <v>-23.1</v>
          </cell>
          <cell r="J33">
            <v>-59.9</v>
          </cell>
          <cell r="K33">
            <v>-1</v>
          </cell>
          <cell r="L33">
            <v>-45.3</v>
          </cell>
          <cell r="M33">
            <v>-9.6</v>
          </cell>
          <cell r="N33">
            <v>-20.3</v>
          </cell>
          <cell r="O33">
            <v>-23.7</v>
          </cell>
          <cell r="AB33">
            <v>-37.535472604234897</v>
          </cell>
        </row>
        <row r="34">
          <cell r="D34">
            <v>-24.8</v>
          </cell>
          <cell r="E34">
            <v>54.5</v>
          </cell>
          <cell r="F34">
            <v>21.5</v>
          </cell>
          <cell r="G34">
            <v>17.2</v>
          </cell>
          <cell r="H34">
            <v>21</v>
          </cell>
          <cell r="I34">
            <v>-53</v>
          </cell>
          <cell r="J34">
            <v>101</v>
          </cell>
          <cell r="K34">
            <v>47.1</v>
          </cell>
          <cell r="L34">
            <v>230</v>
          </cell>
          <cell r="M34">
            <v>247</v>
          </cell>
          <cell r="N34">
            <v>42.9</v>
          </cell>
          <cell r="O34">
            <v>104</v>
          </cell>
          <cell r="AB34">
            <v>47.951521538664224</v>
          </cell>
        </row>
        <row r="35">
          <cell r="D35">
            <v>-36.299999999999997</v>
          </cell>
          <cell r="E35">
            <v>6.1</v>
          </cell>
          <cell r="F35">
            <v>-9.8000000000000007</v>
          </cell>
          <cell r="G35">
            <v>99.7</v>
          </cell>
          <cell r="H35">
            <v>-7.6</v>
          </cell>
          <cell r="I35">
            <v>-46.6</v>
          </cell>
          <cell r="J35">
            <v>56.3</v>
          </cell>
          <cell r="K35">
            <v>-15.6</v>
          </cell>
          <cell r="L35">
            <v>-13</v>
          </cell>
          <cell r="M35">
            <v>-13.8</v>
          </cell>
          <cell r="N35">
            <v>-12.2</v>
          </cell>
          <cell r="O35">
            <v>-6.4</v>
          </cell>
          <cell r="AB35">
            <v>-6.2705366922234447</v>
          </cell>
        </row>
        <row r="36">
          <cell r="D36">
            <v>-16.8</v>
          </cell>
          <cell r="E36">
            <v>16.3</v>
          </cell>
          <cell r="F36">
            <v>-10.1</v>
          </cell>
          <cell r="G36">
            <v>3</v>
          </cell>
          <cell r="H36">
            <v>-22.5</v>
          </cell>
          <cell r="I36">
            <v>-8.8000000000000007</v>
          </cell>
          <cell r="J36">
            <v>-5.6</v>
          </cell>
          <cell r="K36">
            <v>-25.4</v>
          </cell>
          <cell r="L36">
            <v>-0.4</v>
          </cell>
          <cell r="M36">
            <v>16.7</v>
          </cell>
          <cell r="N36">
            <v>-3.8</v>
          </cell>
          <cell r="O36">
            <v>-12</v>
          </cell>
          <cell r="AB36">
            <v>-6.594261529843763</v>
          </cell>
        </row>
        <row r="37">
          <cell r="D37">
            <v>-98.8</v>
          </cell>
          <cell r="E37">
            <v>36078.6</v>
          </cell>
          <cell r="F37">
            <v>17400</v>
          </cell>
          <cell r="G37">
            <v>5569.2</v>
          </cell>
          <cell r="H37">
            <v>-98.8</v>
          </cell>
          <cell r="I37">
            <v>4792</v>
          </cell>
          <cell r="J37">
            <v>-4.5999999999999996</v>
          </cell>
          <cell r="K37">
            <v>8700</v>
          </cell>
          <cell r="L37">
            <v>-99.5</v>
          </cell>
          <cell r="M37">
            <v>150</v>
          </cell>
          <cell r="N37">
            <v>22600</v>
          </cell>
          <cell r="O37">
            <v>416.5</v>
          </cell>
          <cell r="AB37">
            <v>27.132970274563164</v>
          </cell>
        </row>
      </sheetData>
      <sheetData sheetId="6"/>
      <sheetData sheetId="7">
        <row r="3">
          <cell r="D3">
            <v>90.6</v>
          </cell>
          <cell r="E3">
            <v>82.7</v>
          </cell>
          <cell r="F3">
            <v>99.6</v>
          </cell>
          <cell r="G3">
            <v>79.400000000000006</v>
          </cell>
          <cell r="H3">
            <v>80.2</v>
          </cell>
          <cell r="I3">
            <v>85.8</v>
          </cell>
          <cell r="J3">
            <v>77.5</v>
          </cell>
          <cell r="K3">
            <v>76.900000000000006</v>
          </cell>
          <cell r="L3">
            <v>76.599999999999994</v>
          </cell>
          <cell r="M3">
            <v>79.099999999999994</v>
          </cell>
          <cell r="N3">
            <v>91.4</v>
          </cell>
          <cell r="O3">
            <v>73.7</v>
          </cell>
          <cell r="AB3">
            <v>82.791666666666671</v>
          </cell>
        </row>
      </sheetData>
      <sheetData sheetId="8">
        <row r="3">
          <cell r="D3">
            <v>319.3</v>
          </cell>
          <cell r="E3">
            <v>134.4</v>
          </cell>
          <cell r="F3">
            <v>170.5</v>
          </cell>
          <cell r="G3">
            <v>140.4</v>
          </cell>
          <cell r="H3">
            <v>148.1</v>
          </cell>
          <cell r="I3">
            <v>166</v>
          </cell>
          <cell r="J3">
            <v>150.6</v>
          </cell>
          <cell r="K3">
            <v>135.69999999999999</v>
          </cell>
          <cell r="L3">
            <v>168.3</v>
          </cell>
          <cell r="M3">
            <v>131.30000000000001</v>
          </cell>
          <cell r="N3">
            <v>165.6</v>
          </cell>
          <cell r="O3">
            <v>159.19999999999999</v>
          </cell>
          <cell r="AB3">
            <v>165.78333333333333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"/>
      <sheetName val="AT"/>
      <sheetName val="WG_2024"/>
      <sheetName val="WI_2024"/>
      <sheetName val="WA_2024"/>
      <sheetName val="WG_2023"/>
      <sheetName val="WI_2023"/>
      <sheetName val="WA_2023"/>
      <sheetName val="WG_2022"/>
      <sheetName val="WI_2022"/>
      <sheetName val="WA_2022"/>
      <sheetName val="WG_2021"/>
      <sheetName val="WI_2021"/>
      <sheetName val="WA_2021"/>
      <sheetName val="WG_2020"/>
      <sheetName val="WI_2020"/>
      <sheetName val="WA_2020"/>
    </sheetNames>
    <sheetDataSet>
      <sheetData sheetId="0"/>
      <sheetData sheetId="1"/>
      <sheetData sheetId="2">
        <row r="3">
          <cell r="D3">
            <v>124.4</v>
          </cell>
          <cell r="E3">
            <v>204</v>
          </cell>
          <cell r="F3">
            <v>136.19999999999999</v>
          </cell>
          <cell r="G3">
            <v>127.5</v>
          </cell>
          <cell r="H3">
            <v>110.5</v>
          </cell>
          <cell r="I3">
            <v>134.4</v>
          </cell>
          <cell r="J3">
            <v>124.2</v>
          </cell>
          <cell r="K3">
            <v>103.8</v>
          </cell>
          <cell r="L3">
            <v>133.1</v>
          </cell>
          <cell r="M3">
            <v>124.3</v>
          </cell>
          <cell r="N3">
            <v>132.5</v>
          </cell>
          <cell r="O3">
            <v>130.5</v>
          </cell>
          <cell r="AB3">
            <v>132.11666666666665</v>
          </cell>
        </row>
        <row r="22">
          <cell r="D22">
            <v>-43.5</v>
          </cell>
          <cell r="E22">
            <v>65.3</v>
          </cell>
          <cell r="F22">
            <v>-10.5</v>
          </cell>
          <cell r="G22">
            <v>3.1</v>
          </cell>
          <cell r="H22">
            <v>-13.6</v>
          </cell>
          <cell r="I22">
            <v>-4.4000000000000004</v>
          </cell>
          <cell r="J22">
            <v>-2</v>
          </cell>
          <cell r="K22">
            <v>-12.2</v>
          </cell>
          <cell r="L22">
            <v>-0.7</v>
          </cell>
          <cell r="M22">
            <v>6.4</v>
          </cell>
          <cell r="N22">
            <v>-6.6</v>
          </cell>
          <cell r="O22">
            <v>2.4</v>
          </cell>
          <cell r="AB22">
            <v>-4.0837316232077114</v>
          </cell>
        </row>
      </sheetData>
      <sheetData sheetId="3">
        <row r="3">
          <cell r="D3">
            <v>100.2</v>
          </cell>
          <cell r="E3">
            <v>88.8</v>
          </cell>
          <cell r="F3">
            <v>87.2</v>
          </cell>
          <cell r="G3">
            <v>92.3</v>
          </cell>
          <cell r="H3">
            <v>81.400000000000006</v>
          </cell>
          <cell r="I3">
            <v>77.900000000000006</v>
          </cell>
          <cell r="K3">
            <v>79.8</v>
          </cell>
          <cell r="L3">
            <v>86.3</v>
          </cell>
          <cell r="M3">
            <v>92.8</v>
          </cell>
          <cell r="N3">
            <v>89.4</v>
          </cell>
          <cell r="O3">
            <v>84.1</v>
          </cell>
          <cell r="AB3">
            <v>87.266666666666652</v>
          </cell>
        </row>
        <row r="4">
          <cell r="J4">
            <v>102.7</v>
          </cell>
        </row>
        <row r="22">
          <cell r="D22">
            <v>-8.1999999999999993</v>
          </cell>
          <cell r="E22">
            <v>-10.9</v>
          </cell>
          <cell r="F22">
            <v>-26</v>
          </cell>
          <cell r="G22">
            <v>-2.2999999999999998</v>
          </cell>
          <cell r="H22">
            <v>-14.4</v>
          </cell>
          <cell r="I22">
            <v>-23</v>
          </cell>
          <cell r="J22">
            <v>-4</v>
          </cell>
          <cell r="K22">
            <v>-10.9</v>
          </cell>
          <cell r="L22">
            <v>-2.5</v>
          </cell>
          <cell r="M22">
            <v>1.6</v>
          </cell>
          <cell r="N22">
            <v>-15</v>
          </cell>
          <cell r="O22">
            <v>-1.1000000000000001</v>
          </cell>
          <cell r="AB22">
            <v>-10.319431360794752</v>
          </cell>
        </row>
      </sheetData>
      <sheetData sheetId="4">
        <row r="3">
          <cell r="D3">
            <v>152.69999999999999</v>
          </cell>
          <cell r="E3">
            <v>338.7</v>
          </cell>
          <cell r="F3">
            <v>193.6</v>
          </cell>
          <cell r="G3">
            <v>168.6</v>
          </cell>
          <cell r="H3">
            <v>144.5</v>
          </cell>
          <cell r="I3">
            <v>200.4</v>
          </cell>
          <cell r="J3">
            <v>167.8</v>
          </cell>
          <cell r="K3">
            <v>131.69999999999999</v>
          </cell>
          <cell r="L3">
            <v>187.9</v>
          </cell>
          <cell r="M3">
            <v>161.1</v>
          </cell>
          <cell r="N3">
            <v>183</v>
          </cell>
          <cell r="O3">
            <v>184.6</v>
          </cell>
          <cell r="AB3">
            <v>184.54999999999998</v>
          </cell>
        </row>
        <row r="22">
          <cell r="D22">
            <v>-56.4</v>
          </cell>
          <cell r="E22">
            <v>124.3</v>
          </cell>
          <cell r="F22">
            <v>0.8</v>
          </cell>
          <cell r="G22">
            <v>6.9</v>
          </cell>
          <cell r="H22">
            <v>-13.1</v>
          </cell>
          <cell r="I22">
            <v>7.4</v>
          </cell>
          <cell r="J22">
            <v>-0.7</v>
          </cell>
          <cell r="K22">
            <v>-13.2</v>
          </cell>
          <cell r="L22">
            <v>0.3</v>
          </cell>
          <cell r="M22">
            <v>9.9</v>
          </cell>
          <cell r="N22">
            <v>-0.8</v>
          </cell>
          <cell r="O22">
            <v>4.2</v>
          </cell>
          <cell r="AB22">
            <v>-0.24773658844196689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7" bestFit="1" customWidth="1"/>
    <col min="8" max="8" width="5.140625" style="285" customWidth="1"/>
    <col min="9" max="9" width="5" style="282" bestFit="1" customWidth="1"/>
    <col min="10" max="16384" width="11.5703125" style="1"/>
  </cols>
  <sheetData>
    <row r="1" spans="1:10" ht="60" customHeight="1" x14ac:dyDescent="0.2">
      <c r="A1" s="128" t="s">
        <v>223</v>
      </c>
      <c r="D1" s="381"/>
      <c r="G1" s="344"/>
      <c r="H1" s="283" t="s">
        <v>36</v>
      </c>
      <c r="I1" s="225">
        <v>40.200000000000003</v>
      </c>
      <c r="J1" s="3"/>
    </row>
    <row r="2" spans="1:10" ht="40.15" customHeight="1" x14ac:dyDescent="0.45">
      <c r="B2" s="2" t="s">
        <v>34</v>
      </c>
      <c r="D2" s="382"/>
      <c r="G2" s="362"/>
      <c r="H2" s="283" t="s">
        <v>37</v>
      </c>
      <c r="I2" s="225">
        <v>26.1</v>
      </c>
      <c r="J2" s="3"/>
    </row>
    <row r="3" spans="1:10" ht="34.5" x14ac:dyDescent="0.45">
      <c r="B3" s="2" t="s">
        <v>35</v>
      </c>
      <c r="D3" s="382"/>
      <c r="G3" s="362"/>
      <c r="H3" s="283" t="s">
        <v>38</v>
      </c>
      <c r="I3" s="225">
        <v>21.1</v>
      </c>
      <c r="J3" s="3"/>
    </row>
    <row r="4" spans="1:10" ht="6.6" customHeight="1" x14ac:dyDescent="0.2">
      <c r="D4" s="382"/>
      <c r="G4" s="362"/>
      <c r="H4" s="283" t="s">
        <v>39</v>
      </c>
      <c r="I4" s="225">
        <v>20.8</v>
      </c>
      <c r="J4" s="3"/>
    </row>
    <row r="5" spans="1:10" ht="20.25" x14ac:dyDescent="0.3">
      <c r="C5" s="124" t="s">
        <v>344</v>
      </c>
      <c r="D5" s="382"/>
      <c r="G5" s="362"/>
      <c r="H5" s="283" t="s">
        <v>38</v>
      </c>
      <c r="I5" s="225">
        <v>34.9</v>
      </c>
      <c r="J5" s="3"/>
    </row>
    <row r="6" spans="1:10" s="4" customFormat="1" ht="34.9" customHeight="1" x14ac:dyDescent="0.2">
      <c r="D6" s="382"/>
      <c r="G6" s="362"/>
      <c r="H6" s="283" t="s">
        <v>36</v>
      </c>
      <c r="I6" s="225">
        <v>24.2</v>
      </c>
      <c r="J6" s="3"/>
    </row>
    <row r="7" spans="1:10" ht="84" customHeight="1" x14ac:dyDescent="0.2">
      <c r="C7" s="5" t="s">
        <v>345</v>
      </c>
      <c r="D7" s="382"/>
      <c r="G7" s="362"/>
      <c r="H7" s="283" t="s">
        <v>36</v>
      </c>
      <c r="I7" s="225">
        <v>38.9</v>
      </c>
      <c r="J7" s="3"/>
    </row>
    <row r="8" spans="1:10" x14ac:dyDescent="0.2">
      <c r="D8" s="382"/>
      <c r="G8" s="362"/>
      <c r="H8" s="283" t="s">
        <v>39</v>
      </c>
      <c r="I8" s="225">
        <v>57.6</v>
      </c>
      <c r="J8" s="3"/>
    </row>
    <row r="9" spans="1:10" ht="45" x14ac:dyDescent="0.2">
      <c r="C9" s="6" t="s">
        <v>264</v>
      </c>
      <c r="D9" s="382"/>
      <c r="G9" s="362"/>
      <c r="H9" s="140" t="s">
        <v>40</v>
      </c>
      <c r="I9" s="225">
        <v>56.9</v>
      </c>
      <c r="J9" s="3"/>
    </row>
    <row r="10" spans="1:10" ht="7.15" customHeight="1" x14ac:dyDescent="0.2">
      <c r="D10" s="382"/>
      <c r="G10" s="362"/>
      <c r="H10" s="140" t="s">
        <v>41</v>
      </c>
      <c r="I10" s="226">
        <v>31.4</v>
      </c>
      <c r="J10" s="3"/>
    </row>
    <row r="11" spans="1:10" ht="15" x14ac:dyDescent="0.2">
      <c r="A11" s="129"/>
      <c r="C11" s="6" t="s">
        <v>164</v>
      </c>
      <c r="D11" s="382"/>
      <c r="G11" s="362"/>
      <c r="H11" s="140" t="s">
        <v>42</v>
      </c>
      <c r="I11" s="225">
        <v>29.5</v>
      </c>
      <c r="J11" s="3"/>
    </row>
    <row r="12" spans="1:10" ht="66" customHeight="1" x14ac:dyDescent="0.2">
      <c r="G12" s="380"/>
      <c r="H12" s="140" t="s">
        <v>43</v>
      </c>
      <c r="I12" s="226">
        <v>39.4</v>
      </c>
      <c r="J12" s="3"/>
    </row>
    <row r="13" spans="1:10" ht="36" customHeight="1" x14ac:dyDescent="0.2">
      <c r="C13" s="7" t="s">
        <v>346</v>
      </c>
      <c r="G13" s="383">
        <v>2023</v>
      </c>
      <c r="H13" s="284" t="s">
        <v>36</v>
      </c>
      <c r="I13" s="280">
        <v>25.3</v>
      </c>
      <c r="J13" s="3"/>
    </row>
    <row r="14" spans="1:10" x14ac:dyDescent="0.2">
      <c r="C14" s="4" t="s">
        <v>300</v>
      </c>
      <c r="G14" s="384"/>
      <c r="H14" s="284" t="s">
        <v>37</v>
      </c>
      <c r="I14" s="281">
        <v>29.6</v>
      </c>
      <c r="J14" s="3"/>
    </row>
    <row r="15" spans="1:10" x14ac:dyDescent="0.2">
      <c r="G15" s="384"/>
      <c r="H15" s="283" t="s">
        <v>38</v>
      </c>
      <c r="I15" s="281">
        <v>34</v>
      </c>
      <c r="J15" s="3"/>
    </row>
    <row r="16" spans="1:10" x14ac:dyDescent="0.2">
      <c r="G16" s="384"/>
      <c r="H16" s="283" t="s">
        <v>39</v>
      </c>
      <c r="I16" s="282">
        <v>28.1</v>
      </c>
      <c r="J16" s="3"/>
    </row>
    <row r="17" spans="7:10" x14ac:dyDescent="0.2">
      <c r="G17" s="384"/>
      <c r="H17" s="283" t="s">
        <v>38</v>
      </c>
      <c r="I17" s="282">
        <v>21.3</v>
      </c>
      <c r="J17" s="3"/>
    </row>
    <row r="18" spans="7:10" x14ac:dyDescent="0.2">
      <c r="G18" s="384"/>
      <c r="H18" s="283" t="s">
        <v>36</v>
      </c>
      <c r="I18" s="282">
        <v>19.7</v>
      </c>
      <c r="J18" s="3"/>
    </row>
    <row r="19" spans="7:10" x14ac:dyDescent="0.2">
      <c r="G19" s="384"/>
      <c r="H19" s="283" t="s">
        <v>36</v>
      </c>
      <c r="I19" s="282">
        <v>4.4000000000000004</v>
      </c>
      <c r="J19" s="3"/>
    </row>
    <row r="20" spans="7:10" x14ac:dyDescent="0.2">
      <c r="G20" s="384"/>
      <c r="H20" s="283" t="s">
        <v>39</v>
      </c>
      <c r="I20" s="282">
        <v>-3.6</v>
      </c>
      <c r="J20" s="3"/>
    </row>
    <row r="21" spans="7:10" x14ac:dyDescent="0.2">
      <c r="G21" s="384"/>
      <c r="H21" s="283" t="s">
        <v>40</v>
      </c>
      <c r="I21" s="282">
        <v>-4.8</v>
      </c>
      <c r="J21" s="3"/>
    </row>
    <row r="22" spans="7:10" x14ac:dyDescent="0.2">
      <c r="G22" s="384"/>
      <c r="H22" s="283" t="s">
        <v>41</v>
      </c>
      <c r="I22" s="282">
        <v>6.6</v>
      </c>
      <c r="J22" s="3"/>
    </row>
    <row r="23" spans="7:10" x14ac:dyDescent="0.2">
      <c r="G23" s="384"/>
      <c r="H23" s="140" t="s">
        <v>42</v>
      </c>
      <c r="I23" s="282">
        <v>9.3000000000000007</v>
      </c>
      <c r="J23" s="3"/>
    </row>
    <row r="24" spans="7:10" x14ac:dyDescent="0.2">
      <c r="G24" s="385"/>
      <c r="H24" s="140" t="s">
        <v>43</v>
      </c>
      <c r="I24" s="282">
        <v>-1.7</v>
      </c>
      <c r="J24" s="3"/>
    </row>
    <row r="25" spans="7:10" x14ac:dyDescent="0.2">
      <c r="G25" s="383">
        <v>2024</v>
      </c>
      <c r="H25" s="285" t="s">
        <v>36</v>
      </c>
      <c r="I25" s="370">
        <v>-9</v>
      </c>
      <c r="J25" s="3" t="s">
        <v>63</v>
      </c>
    </row>
    <row r="26" spans="7:10" x14ac:dyDescent="0.2">
      <c r="G26" s="384"/>
      <c r="H26" s="285" t="s">
        <v>37</v>
      </c>
      <c r="I26" s="370">
        <v>3.4</v>
      </c>
      <c r="J26" s="3" t="s">
        <v>63</v>
      </c>
    </row>
    <row r="27" spans="7:10" x14ac:dyDescent="0.2">
      <c r="G27" s="384"/>
      <c r="H27" s="286" t="s">
        <v>38</v>
      </c>
      <c r="I27" s="370">
        <v>-11</v>
      </c>
      <c r="J27" s="3" t="s">
        <v>63</v>
      </c>
    </row>
    <row r="28" spans="7:10" x14ac:dyDescent="0.2">
      <c r="G28" s="384"/>
      <c r="H28" s="285" t="s">
        <v>39</v>
      </c>
      <c r="I28" s="370">
        <v>3.2</v>
      </c>
      <c r="J28" s="3" t="s">
        <v>63</v>
      </c>
    </row>
    <row r="29" spans="7:10" x14ac:dyDescent="0.2">
      <c r="G29" s="384"/>
      <c r="H29" s="285" t="s">
        <v>38</v>
      </c>
      <c r="I29" s="370">
        <v>-2.6</v>
      </c>
      <c r="J29" s="3" t="s">
        <v>63</v>
      </c>
    </row>
    <row r="30" spans="7:10" x14ac:dyDescent="0.2">
      <c r="G30" s="384"/>
      <c r="H30" s="285" t="s">
        <v>36</v>
      </c>
      <c r="I30" s="370">
        <v>-9.1</v>
      </c>
      <c r="J30" s="3" t="s">
        <v>63</v>
      </c>
    </row>
    <row r="31" spans="7:10" x14ac:dyDescent="0.2">
      <c r="G31" s="384"/>
      <c r="H31" s="285" t="s">
        <v>36</v>
      </c>
      <c r="I31" s="370">
        <v>1.3</v>
      </c>
      <c r="J31" s="3" t="s">
        <v>63</v>
      </c>
    </row>
    <row r="32" spans="7:10" ht="12" customHeight="1" x14ac:dyDescent="0.2">
      <c r="G32" s="384"/>
      <c r="H32" s="285" t="s">
        <v>39</v>
      </c>
      <c r="I32" s="370">
        <v>-5.6</v>
      </c>
      <c r="J32" s="3" t="s">
        <v>63</v>
      </c>
    </row>
    <row r="33" spans="7:10" ht="12" customHeight="1" x14ac:dyDescent="0.2">
      <c r="G33" s="384"/>
      <c r="H33" s="285" t="s">
        <v>40</v>
      </c>
      <c r="I33" s="370">
        <v>-3.7</v>
      </c>
      <c r="J33" s="3" t="s">
        <v>63</v>
      </c>
    </row>
    <row r="34" spans="7:10" x14ac:dyDescent="0.2">
      <c r="G34" s="384"/>
      <c r="H34" s="285" t="s">
        <v>41</v>
      </c>
      <c r="I34" s="370">
        <v>0.9</v>
      </c>
      <c r="J34" s="3" t="s">
        <v>63</v>
      </c>
    </row>
    <row r="35" spans="7:10" x14ac:dyDescent="0.2">
      <c r="G35" s="384"/>
      <c r="H35" s="285" t="s">
        <v>42</v>
      </c>
      <c r="I35" s="370">
        <v>-11.2</v>
      </c>
      <c r="J35" s="3" t="s">
        <v>63</v>
      </c>
    </row>
    <row r="36" spans="7:10" x14ac:dyDescent="0.2">
      <c r="G36" s="210"/>
      <c r="H36" s="285" t="s">
        <v>43</v>
      </c>
      <c r="I36" s="370">
        <v>-1.8</v>
      </c>
      <c r="J36" s="3" t="s">
        <v>63</v>
      </c>
    </row>
    <row r="37" spans="7:10" x14ac:dyDescent="0.2">
      <c r="G37" s="141" t="s">
        <v>237</v>
      </c>
      <c r="H37" s="142">
        <f>MAX(I1:I24)</f>
        <v>57.6</v>
      </c>
    </row>
    <row r="38" spans="7:10" x14ac:dyDescent="0.2">
      <c r="G38" s="141" t="s">
        <v>238</v>
      </c>
      <c r="H38" s="142">
        <f>MIN(I1:I24)</f>
        <v>-4.8</v>
      </c>
    </row>
  </sheetData>
  <sheetProtection selectLockedCells="1"/>
  <mergeCells count="3">
    <mergeCell ref="D1:D11"/>
    <mergeCell ref="G13:G24"/>
    <mergeCell ref="G25:G35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90" t="s">
        <v>357</v>
      </c>
      <c r="B1" s="403"/>
      <c r="C1" s="403"/>
      <c r="D1" s="403"/>
      <c r="E1" s="403"/>
      <c r="F1" s="403"/>
      <c r="G1" s="403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9" t="s">
        <v>24</v>
      </c>
      <c r="B3" s="413" t="s">
        <v>165</v>
      </c>
      <c r="C3" s="399" t="s">
        <v>132</v>
      </c>
      <c r="D3" s="438" t="s">
        <v>273</v>
      </c>
      <c r="E3" s="439"/>
      <c r="F3" s="433" t="s">
        <v>75</v>
      </c>
      <c r="G3" s="434"/>
    </row>
    <row r="4" spans="1:9" ht="12" customHeight="1" x14ac:dyDescent="0.2">
      <c r="A4" s="394"/>
      <c r="B4" s="414"/>
      <c r="C4" s="400"/>
      <c r="D4" s="440"/>
      <c r="E4" s="441"/>
      <c r="F4" s="435" t="s">
        <v>301</v>
      </c>
      <c r="G4" s="433" t="s">
        <v>113</v>
      </c>
    </row>
    <row r="5" spans="1:9" ht="12" customHeight="1" x14ac:dyDescent="0.2">
      <c r="A5" s="394"/>
      <c r="B5" s="414"/>
      <c r="C5" s="400"/>
      <c r="D5" s="442"/>
      <c r="E5" s="443"/>
      <c r="F5" s="436"/>
      <c r="G5" s="437"/>
    </row>
    <row r="6" spans="1:9" ht="12" customHeight="1" x14ac:dyDescent="0.2">
      <c r="A6" s="394"/>
      <c r="B6" s="414"/>
      <c r="C6" s="408" t="s">
        <v>98</v>
      </c>
      <c r="D6" s="392"/>
      <c r="E6" s="409" t="s">
        <v>242</v>
      </c>
      <c r="F6" s="417"/>
      <c r="G6" s="417"/>
      <c r="H6" s="194"/>
      <c r="I6" s="126"/>
    </row>
    <row r="7" spans="1:9" s="126" customFormat="1" ht="12" customHeight="1" x14ac:dyDescent="0.2">
      <c r="A7" s="348"/>
      <c r="B7" s="349"/>
      <c r="C7" s="335"/>
      <c r="D7" s="336"/>
      <c r="E7" s="337"/>
      <c r="F7" s="337"/>
      <c r="G7" s="337"/>
      <c r="H7" s="194"/>
    </row>
    <row r="8" spans="1:9" s="163" customFormat="1" ht="12" customHeight="1" x14ac:dyDescent="0.2">
      <c r="A8" s="313" t="s">
        <v>31</v>
      </c>
      <c r="B8" s="314" t="s">
        <v>166</v>
      </c>
      <c r="C8" s="196">
        <f>VLOOKUP($A8,'[3]F%'!$A$10:$H$44,3,FALSE)</f>
        <v>2</v>
      </c>
      <c r="D8" s="306">
        <f>VLOOKUP($A8,'[3]F%'!$A$10:$H$44,4,FALSE)</f>
        <v>-452</v>
      </c>
      <c r="E8" s="198">
        <f>VLOOKUP($A8,'[3]F%'!$A$10:$H$44,5,FALSE)</f>
        <v>-15.7</v>
      </c>
      <c r="F8" s="198">
        <f>VLOOKUP($A8,'[3]F%'!$A$10:$H$44,6,FALSE)</f>
        <v>-16.899999999999999</v>
      </c>
      <c r="G8" s="198" t="str">
        <f>VLOOKUP($A8,'[3]F%'!$A$10:$H$44,8,FALSE)</f>
        <v>–</v>
      </c>
      <c r="H8" s="51"/>
    </row>
    <row r="9" spans="1:9" ht="12" customHeight="1" x14ac:dyDescent="0.2">
      <c r="A9" s="293" t="s">
        <v>9</v>
      </c>
      <c r="B9" s="67" t="s">
        <v>10</v>
      </c>
      <c r="C9" s="179" t="str">
        <f>VLOOKUP($A9,'[3]F%'!$A$10:$H$44,3,FALSE)</f>
        <v>–</v>
      </c>
      <c r="D9" s="307" t="str">
        <f>VLOOKUP($A9,'[3]F%'!$A$10:$H$44,4,FALSE)</f>
        <v>•</v>
      </c>
      <c r="E9" s="195" t="str">
        <f>VLOOKUP($A9,'[3]F%'!$A$10:$H$44,5,FALSE)</f>
        <v>•</v>
      </c>
      <c r="F9" s="195" t="str">
        <f>VLOOKUP($A9,'[3]F%'!$A$10:$H$44,6,FALSE)</f>
        <v>•</v>
      </c>
      <c r="G9" s="195" t="str">
        <f>VLOOKUP($A9,'[3]F%'!$A$10:$H$44,8,FALSE)</f>
        <v>–</v>
      </c>
      <c r="H9" s="41"/>
    </row>
    <row r="10" spans="1:9" ht="12" customHeight="1" x14ac:dyDescent="0.2">
      <c r="A10" s="295" t="s">
        <v>14</v>
      </c>
      <c r="B10" s="147" t="s">
        <v>167</v>
      </c>
      <c r="C10" s="179">
        <f>VLOOKUP($A10,'[3]F%'!$A$10:$H$44,3,FALSE)</f>
        <v>1</v>
      </c>
      <c r="D10" s="307">
        <f>VLOOKUP($A10,'[3]F%'!$A$10:$H$44,4,FALSE)</f>
        <v>5</v>
      </c>
      <c r="E10" s="195">
        <f>VLOOKUP($A10,'[3]F%'!$A$10:$H$44,5,FALSE)</f>
        <v>3</v>
      </c>
      <c r="F10" s="195">
        <f>VLOOKUP($A10,'[3]F%'!$A$10:$H$44,6,FALSE)</f>
        <v>-9.8000000000000007</v>
      </c>
      <c r="G10" s="195" t="str">
        <f>VLOOKUP($A10,'[3]F%'!$A$10:$H$44,8,FALSE)</f>
        <v>–</v>
      </c>
      <c r="H10" s="41"/>
    </row>
    <row r="11" spans="1:9" s="126" customFormat="1" ht="22.35" customHeight="1" x14ac:dyDescent="0.2">
      <c r="A11" s="295" t="s">
        <v>16</v>
      </c>
      <c r="B11" s="147" t="s">
        <v>190</v>
      </c>
      <c r="C11" s="179">
        <f>VLOOKUP($A11,'[3]F%'!$A$10:$H$44,3,FALSE)</f>
        <v>1</v>
      </c>
      <c r="D11" s="307" t="str">
        <f>VLOOKUP($A11,'[3]F%'!$A$10:$H$44,4,FALSE)</f>
        <v>•</v>
      </c>
      <c r="E11" s="195" t="str">
        <f>VLOOKUP($A11,'[3]F%'!$A$10:$H$44,5,FALSE)</f>
        <v>•</v>
      </c>
      <c r="F11" s="195" t="str">
        <f>VLOOKUP($A11,'[3]F%'!$A$10:$H$44,6,FALSE)</f>
        <v>•</v>
      </c>
      <c r="G11" s="195" t="str">
        <f>VLOOKUP($A11,'[3]F%'!$A$10:$H$44,8,FALSE)</f>
        <v>–</v>
      </c>
      <c r="H11" s="41"/>
    </row>
    <row r="12" spans="1:9" s="163" customFormat="1" ht="12" customHeight="1" x14ac:dyDescent="0.2">
      <c r="A12" s="292" t="s">
        <v>99</v>
      </c>
      <c r="B12" s="23" t="s">
        <v>100</v>
      </c>
      <c r="C12" s="196">
        <f>VLOOKUP($A12,'[3]F%'!$A$10:$H$44,3,FALSE)</f>
        <v>6</v>
      </c>
      <c r="D12" s="306">
        <f>VLOOKUP($A12,'[3]F%'!$A$10:$H$44,4,FALSE)</f>
        <v>-76</v>
      </c>
      <c r="E12" s="198">
        <f>VLOOKUP($A12,'[3]F%'!$A$10:$H$44,5,FALSE)</f>
        <v>-0.1</v>
      </c>
      <c r="F12" s="198">
        <f>VLOOKUP($A12,'[3]F%'!$A$10:$H$44,6,FALSE)</f>
        <v>-1.6</v>
      </c>
      <c r="G12" s="198">
        <f>VLOOKUP($A12,'[3]F%'!$A$10:$H$44,8,FALSE)</f>
        <v>-2.4</v>
      </c>
      <c r="H12" s="51"/>
    </row>
    <row r="13" spans="1:9" ht="12" customHeight="1" x14ac:dyDescent="0.2">
      <c r="A13" s="293" t="s">
        <v>142</v>
      </c>
      <c r="B13" s="67" t="s">
        <v>254</v>
      </c>
      <c r="C13" s="179">
        <f>VLOOKUP($A13,'[3]F%'!$A$10:$H$44,3,FALSE)</f>
        <v>4</v>
      </c>
      <c r="D13" s="307">
        <f>VLOOKUP($A13,'[3]F%'!$A$10:$H$44,4,FALSE)</f>
        <v>209</v>
      </c>
      <c r="E13" s="195">
        <f>VLOOKUP($A13,'[3]F%'!$A$10:$H$44,5,FALSE)</f>
        <v>2.5</v>
      </c>
      <c r="F13" s="195">
        <f>VLOOKUP($A13,'[3]F%'!$A$10:$H$44,6,FALSE)</f>
        <v>6.4</v>
      </c>
      <c r="G13" s="195">
        <f>VLOOKUP($A13,'[3]F%'!$A$10:$H$44,8,FALSE)</f>
        <v>17.8</v>
      </c>
      <c r="H13" s="41"/>
    </row>
    <row r="14" spans="1:9" ht="12" customHeight="1" x14ac:dyDescent="0.2">
      <c r="A14" s="293" t="s">
        <v>145</v>
      </c>
      <c r="B14" s="67" t="s">
        <v>8</v>
      </c>
      <c r="C14" s="179" t="str">
        <f>VLOOKUP($A14,'[3]F%'!$A$10:$H$44,3,FALSE)</f>
        <v>–</v>
      </c>
      <c r="D14" s="307">
        <f>VLOOKUP($A14,'[3]F%'!$A$10:$H$44,4,FALSE)</f>
        <v>-27</v>
      </c>
      <c r="E14" s="195">
        <f>VLOOKUP($A14,'[3]F%'!$A$10:$H$44,5,FALSE)</f>
        <v>-3</v>
      </c>
      <c r="F14" s="195">
        <f>VLOOKUP($A14,'[3]F%'!$A$10:$H$44,6,FALSE)</f>
        <v>2.5</v>
      </c>
      <c r="G14" s="195" t="str">
        <f>VLOOKUP($A14,'[3]F%'!$A$10:$H$44,8,FALSE)</f>
        <v>•</v>
      </c>
      <c r="H14" s="41"/>
    </row>
    <row r="15" spans="1:9" ht="12" customHeight="1" x14ac:dyDescent="0.2">
      <c r="A15" s="293" t="s">
        <v>155</v>
      </c>
      <c r="B15" s="67" t="s">
        <v>101</v>
      </c>
      <c r="C15" s="179">
        <f>VLOOKUP($A15,'[3]F%'!$A$10:$H$44,3,FALSE)</f>
        <v>0</v>
      </c>
      <c r="D15" s="307">
        <f>VLOOKUP($A15,'[3]F%'!$A$10:$H$44,4,FALSE)</f>
        <v>0</v>
      </c>
      <c r="E15" s="195">
        <f>VLOOKUP($A15,'[3]F%'!$A$10:$H$44,5,FALSE)</f>
        <v>0</v>
      </c>
      <c r="F15" s="195">
        <f>VLOOKUP($A15,'[3]F%'!$A$10:$H$44,6,FALSE)</f>
        <v>0</v>
      </c>
      <c r="G15" s="195">
        <f>VLOOKUP($A15,'[3]F%'!$A$10:$H$44,8,FALSE)</f>
        <v>0</v>
      </c>
      <c r="H15" s="41"/>
    </row>
    <row r="16" spans="1:9" ht="12" customHeight="1" x14ac:dyDescent="0.2">
      <c r="A16" s="293" t="s">
        <v>7</v>
      </c>
      <c r="B16" s="67" t="s">
        <v>255</v>
      </c>
      <c r="C16" s="179">
        <f>VLOOKUP($A16,'[3]F%'!$A$10:$H$44,3,FALSE)</f>
        <v>2</v>
      </c>
      <c r="D16" s="307" t="str">
        <f>VLOOKUP($A16,'[3]F%'!$A$10:$H$44,4,FALSE)</f>
        <v>•</v>
      </c>
      <c r="E16" s="221" t="str">
        <f>VLOOKUP($A16,'[3]F%'!$A$10:$H$44,5,FALSE)</f>
        <v>•</v>
      </c>
      <c r="F16" s="221" t="str">
        <f>VLOOKUP($A16,'[3]F%'!$A$10:$H$44,6,FALSE)</f>
        <v>•</v>
      </c>
      <c r="G16" s="221" t="str">
        <f>VLOOKUP($A16,'[3]F%'!$A$10:$H$44,8,FALSE)</f>
        <v>•</v>
      </c>
      <c r="H16" s="41"/>
    </row>
    <row r="17" spans="1:8" ht="12" customHeight="1" x14ac:dyDescent="0.2">
      <c r="A17" s="293" t="s">
        <v>143</v>
      </c>
      <c r="B17" s="67" t="s">
        <v>256</v>
      </c>
      <c r="C17" s="179">
        <f>VLOOKUP($A17,'[3]F%'!$A$10:$H$44,3,FALSE)</f>
        <v>0</v>
      </c>
      <c r="D17" s="307">
        <f>VLOOKUP($A17,'[3]F%'!$A$10:$H$44,4,FALSE)</f>
        <v>0</v>
      </c>
      <c r="E17" s="221">
        <f>VLOOKUP($A17,'[3]F%'!$A$10:$H$44,5,FALSE)</f>
        <v>0</v>
      </c>
      <c r="F17" s="221">
        <f>VLOOKUP($A17,'[3]F%'!$A$10:$H$44,6,FALSE)</f>
        <v>0</v>
      </c>
      <c r="G17" s="221">
        <f>VLOOKUP($A17,'[3]F%'!$A$10:$H$44,8,FALSE)</f>
        <v>0</v>
      </c>
      <c r="H17" s="41"/>
    </row>
    <row r="18" spans="1:8" ht="12" customHeight="1" x14ac:dyDescent="0.2">
      <c r="A18" s="293" t="s">
        <v>144</v>
      </c>
      <c r="B18" s="67" t="s">
        <v>168</v>
      </c>
      <c r="C18" s="179" t="str">
        <f>VLOOKUP($A18,'[3]F%'!$A$10:$H$44,3,FALSE)</f>
        <v>–</v>
      </c>
      <c r="D18" s="307" t="str">
        <f>VLOOKUP($A18,'[3]F%'!$A$10:$H$44,4,FALSE)</f>
        <v>•</v>
      </c>
      <c r="E18" s="195" t="str">
        <f>VLOOKUP($A18,'[3]F%'!$A$10:$H$44,5,FALSE)</f>
        <v>•</v>
      </c>
      <c r="F18" s="195" t="str">
        <f>VLOOKUP($A18,'[3]F%'!$A$10:$H$44,6,FALSE)</f>
        <v>•</v>
      </c>
      <c r="G18" s="195" t="str">
        <f>VLOOKUP($A18,'[3]F%'!$A$10:$H$44,8,FALSE)</f>
        <v>•</v>
      </c>
      <c r="H18" s="41"/>
    </row>
    <row r="19" spans="1:8" ht="12" customHeight="1" x14ac:dyDescent="0.2">
      <c r="A19" s="295" t="s">
        <v>17</v>
      </c>
      <c r="B19" s="147" t="s">
        <v>250</v>
      </c>
      <c r="C19" s="179">
        <f>VLOOKUP($A19,'[3]F%'!$A$10:$H$44,3,FALSE)</f>
        <v>1</v>
      </c>
      <c r="D19" s="307">
        <f>VLOOKUP($A19,'[3]F%'!$A$10:$H$44,4,FALSE)</f>
        <v>-121</v>
      </c>
      <c r="E19" s="195">
        <f>VLOOKUP($A19,'[3]F%'!$A$10:$H$44,5,FALSE)</f>
        <v>-3.5</v>
      </c>
      <c r="F19" s="195">
        <f>VLOOKUP($A19,'[3]F%'!$A$10:$H$44,6,FALSE)</f>
        <v>-2.8</v>
      </c>
      <c r="G19" s="195">
        <f>VLOOKUP($A19,'[3]F%'!$A$10:$H$44,8,FALSE)</f>
        <v>-1.2</v>
      </c>
      <c r="H19" s="41"/>
    </row>
    <row r="20" spans="1:8" ht="12" customHeight="1" x14ac:dyDescent="0.2">
      <c r="A20" s="293" t="s">
        <v>148</v>
      </c>
      <c r="B20" s="67" t="s">
        <v>169</v>
      </c>
      <c r="C20" s="179">
        <f>VLOOKUP($A20,'[3]F%'!$A$10:$H$44,3,FALSE)</f>
        <v>-1</v>
      </c>
      <c r="D20" s="307">
        <f>VLOOKUP($A20,'[3]F%'!$A$10:$H$44,4,FALSE)</f>
        <v>-322</v>
      </c>
      <c r="E20" s="195">
        <f>VLOOKUP($A20,'[3]F%'!$A$10:$H$44,5,FALSE)</f>
        <v>-8.5</v>
      </c>
      <c r="F20" s="195">
        <f>VLOOKUP($A20,'[3]F%'!$A$10:$H$44,6,FALSE)</f>
        <v>-8</v>
      </c>
      <c r="G20" s="195">
        <f>VLOOKUP($A20,'[3]F%'!$A$10:$H$44,8,FALSE)</f>
        <v>-17.100000000000001</v>
      </c>
      <c r="H20" s="41"/>
    </row>
    <row r="21" spans="1:8" ht="22.35" customHeight="1" x14ac:dyDescent="0.2">
      <c r="A21" s="295" t="s">
        <v>147</v>
      </c>
      <c r="B21" s="147" t="s">
        <v>286</v>
      </c>
      <c r="C21" s="179">
        <f>VLOOKUP($A21,'[3]F%'!$A$10:$H$44,3,FALSE)</f>
        <v>-1</v>
      </c>
      <c r="D21" s="307" t="str">
        <f>VLOOKUP($A21,'[3]F%'!$A$10:$H$44,4,FALSE)</f>
        <v>•</v>
      </c>
      <c r="E21" s="195" t="str">
        <f>VLOOKUP($A21,'[3]F%'!$A$10:$H$44,5,FALSE)</f>
        <v>•</v>
      </c>
      <c r="F21" s="195" t="str">
        <f>VLOOKUP($A21,'[3]F%'!$A$10:$H$44,6,FALSE)</f>
        <v>•</v>
      </c>
      <c r="G21" s="195" t="str">
        <f>VLOOKUP($A21,'[3]F%'!$A$10:$H$44,8,FALSE)</f>
        <v>•</v>
      </c>
      <c r="H21" s="41"/>
    </row>
    <row r="22" spans="1:8" ht="12" customHeight="1" x14ac:dyDescent="0.2">
      <c r="A22" s="293" t="s">
        <v>26</v>
      </c>
      <c r="B22" s="67" t="s">
        <v>170</v>
      </c>
      <c r="C22" s="179" t="str">
        <f>VLOOKUP($A22,'[3]F%'!$A$10:$H$44,3,FALSE)</f>
        <v>–</v>
      </c>
      <c r="D22" s="307" t="str">
        <f>VLOOKUP($A22,'[3]F%'!$A$10:$H$44,4,FALSE)</f>
        <v>•</v>
      </c>
      <c r="E22" s="195" t="str">
        <f>VLOOKUP($A22,'[3]F%'!$A$10:$H$44,5,FALSE)</f>
        <v>•</v>
      </c>
      <c r="F22" s="195" t="str">
        <f>VLOOKUP($A22,'[3]F%'!$A$10:$H$44,6,FALSE)</f>
        <v>•</v>
      </c>
      <c r="G22" s="195" t="str">
        <f>VLOOKUP($A22,'[3]F%'!$A$10:$H$44,8,FALSE)</f>
        <v>•</v>
      </c>
      <c r="H22" s="41"/>
    </row>
    <row r="23" spans="1:8" ht="12" customHeight="1" x14ac:dyDescent="0.2">
      <c r="A23" s="293" t="s">
        <v>28</v>
      </c>
      <c r="B23" s="67" t="s">
        <v>108</v>
      </c>
      <c r="C23" s="179" t="str">
        <f>VLOOKUP($A23,'[3]F%'!$A$10:$H$44,3,FALSE)</f>
        <v>–</v>
      </c>
      <c r="D23" s="307">
        <f>VLOOKUP($A23,'[3]F%'!$A$10:$H$44,4,FALSE)</f>
        <v>-157</v>
      </c>
      <c r="E23" s="195">
        <f>VLOOKUP($A23,'[3]F%'!$A$10:$H$44,5,FALSE)</f>
        <v>-3.8</v>
      </c>
      <c r="F23" s="195">
        <f>VLOOKUP($A23,'[3]F%'!$A$10:$H$44,6,FALSE)</f>
        <v>-11.4</v>
      </c>
      <c r="G23" s="195">
        <f>VLOOKUP($A23,'[3]F%'!$A$10:$H$44,8,FALSE)</f>
        <v>12.2</v>
      </c>
      <c r="H23" s="41"/>
    </row>
    <row r="24" spans="1:8" ht="12" customHeight="1" x14ac:dyDescent="0.2">
      <c r="A24" s="293" t="s">
        <v>151</v>
      </c>
      <c r="B24" s="67" t="s">
        <v>109</v>
      </c>
      <c r="C24" s="179" t="str">
        <f>VLOOKUP($A24,'[3]F%'!$A$10:$H$44,3,FALSE)</f>
        <v>–</v>
      </c>
      <c r="D24" s="307">
        <f>VLOOKUP($A24,'[3]F%'!$A$10:$H$44,4,FALSE)</f>
        <v>-55</v>
      </c>
      <c r="E24" s="195">
        <f>VLOOKUP($A24,'[3]F%'!$A$10:$H$44,5,FALSE)</f>
        <v>-4.8</v>
      </c>
      <c r="F24" s="195" t="str">
        <f>VLOOKUP($A24,'[3]F%'!$A$10:$H$44,6,FALSE)</f>
        <v>•</v>
      </c>
      <c r="G24" s="195" t="str">
        <f>VLOOKUP($A24,'[3]F%'!$A$10:$H$44,8,FALSE)</f>
        <v>•</v>
      </c>
      <c r="H24" s="41"/>
    </row>
    <row r="25" spans="1:8" ht="12" customHeight="1" x14ac:dyDescent="0.2">
      <c r="A25" s="293" t="s">
        <v>149</v>
      </c>
      <c r="B25" s="67" t="s">
        <v>251</v>
      </c>
      <c r="C25" s="179">
        <f>VLOOKUP($A25,'[3]F%'!$A$10:$H$44,3,FALSE)</f>
        <v>3</v>
      </c>
      <c r="D25" s="307">
        <f>VLOOKUP($A25,'[3]F%'!$A$10:$H$44,4,FALSE)</f>
        <v>-121</v>
      </c>
      <c r="E25" s="195">
        <f>VLOOKUP($A25,'[3]F%'!$A$10:$H$44,5,FALSE)</f>
        <v>-1.8</v>
      </c>
      <c r="F25" s="195">
        <f>VLOOKUP($A25,'[3]F%'!$A$10:$H$44,6,FALSE)</f>
        <v>0.4</v>
      </c>
      <c r="G25" s="195">
        <f>VLOOKUP($A25,'[3]F%'!$A$10:$H$44,8,FALSE)</f>
        <v>11.9</v>
      </c>
      <c r="H25" s="41"/>
    </row>
    <row r="26" spans="1:8" ht="22.35" customHeight="1" x14ac:dyDescent="0.2">
      <c r="A26" s="295" t="s">
        <v>22</v>
      </c>
      <c r="B26" s="147" t="s">
        <v>297</v>
      </c>
      <c r="C26" s="179">
        <f>VLOOKUP($A26,'[3]F%'!$A$10:$H$44,3,FALSE)</f>
        <v>-3</v>
      </c>
      <c r="D26" s="307">
        <f>VLOOKUP($A26,'[3]F%'!$A$10:$H$44,4,FALSE)</f>
        <v>-148</v>
      </c>
      <c r="E26" s="195">
        <f>VLOOKUP($A26,'[3]F%'!$A$10:$H$44,5,FALSE)</f>
        <v>-4.8</v>
      </c>
      <c r="F26" s="195">
        <f>VLOOKUP($A26,'[3]F%'!$A$10:$H$44,6,FALSE)</f>
        <v>16.399999999999999</v>
      </c>
      <c r="G26" s="195">
        <f>VLOOKUP($A26,'[3]F%'!$A$10:$H$44,8,FALSE)</f>
        <v>-4.7</v>
      </c>
      <c r="H26" s="41"/>
    </row>
    <row r="27" spans="1:8" ht="12" customHeight="1" x14ac:dyDescent="0.2">
      <c r="A27" s="293" t="s">
        <v>20</v>
      </c>
      <c r="B27" s="67" t="s">
        <v>110</v>
      </c>
      <c r="C27" s="179" t="str">
        <f>VLOOKUP($A27,'[3]F%'!$A$10:$H$44,3,FALSE)</f>
        <v>–</v>
      </c>
      <c r="D27" s="307">
        <f>VLOOKUP($A27,'[3]F%'!$A$10:$H$44,4,FALSE)</f>
        <v>-5</v>
      </c>
      <c r="E27" s="195">
        <f>VLOOKUP($A27,'[3]F%'!$A$10:$H$44,5,FALSE)</f>
        <v>-0.1</v>
      </c>
      <c r="F27" s="195">
        <f>VLOOKUP($A27,'[3]F%'!$A$10:$H$44,6,FALSE)</f>
        <v>-13.2</v>
      </c>
      <c r="G27" s="195">
        <f>VLOOKUP($A27,'[3]F%'!$A$10:$H$44,8,FALSE)</f>
        <v>-13.5</v>
      </c>
      <c r="H27" s="41"/>
    </row>
    <row r="28" spans="1:8" ht="12" customHeight="1" x14ac:dyDescent="0.2">
      <c r="A28" s="293" t="s">
        <v>21</v>
      </c>
      <c r="B28" s="67" t="s">
        <v>30</v>
      </c>
      <c r="C28" s="179">
        <f>VLOOKUP($A28,'[3]F%'!$A$10:$H$44,3,FALSE)</f>
        <v>4</v>
      </c>
      <c r="D28" s="307">
        <f>VLOOKUP($A28,'[3]F%'!$A$10:$H$44,4,FALSE)</f>
        <v>155</v>
      </c>
      <c r="E28" s="195">
        <f>VLOOKUP($A28,'[3]F%'!$A$10:$H$44,5,FALSE)</f>
        <v>2.7</v>
      </c>
      <c r="F28" s="195">
        <f>VLOOKUP($A28,'[3]F%'!$A$10:$H$44,6,FALSE)</f>
        <v>-3</v>
      </c>
      <c r="G28" s="195">
        <f>VLOOKUP($A28,'[3]F%'!$A$10:$H$44,8,FALSE)</f>
        <v>233.6</v>
      </c>
      <c r="H28" s="41"/>
    </row>
    <row r="29" spans="1:8" ht="22.35" customHeight="1" x14ac:dyDescent="0.2">
      <c r="A29" s="295" t="s">
        <v>152</v>
      </c>
      <c r="B29" s="147" t="s">
        <v>280</v>
      </c>
      <c r="C29" s="179" t="str">
        <f>VLOOKUP($A29,'[3]F%'!$A$10:$H$44,3,FALSE)</f>
        <v>–</v>
      </c>
      <c r="D29" s="307">
        <f>VLOOKUP($A29,'[3]F%'!$A$10:$H$44,4,FALSE)</f>
        <v>-40</v>
      </c>
      <c r="E29" s="195">
        <f>VLOOKUP($A29,'[3]F%'!$A$10:$H$44,5,FALSE)</f>
        <v>-1.9</v>
      </c>
      <c r="F29" s="195">
        <f>VLOOKUP($A29,'[3]F%'!$A$10:$H$44,6,FALSE)</f>
        <v>-58.9</v>
      </c>
      <c r="G29" s="195">
        <f>VLOOKUP($A29,'[3]F%'!$A$10:$H$44,8,FALSE)</f>
        <v>-1.1000000000000001</v>
      </c>
      <c r="H29" s="41"/>
    </row>
    <row r="30" spans="1:8" ht="12" customHeight="1" x14ac:dyDescent="0.2">
      <c r="A30" s="293" t="s">
        <v>154</v>
      </c>
      <c r="B30" s="67" t="s">
        <v>23</v>
      </c>
      <c r="C30" s="179">
        <f>VLOOKUP($A30,'[3]F%'!$A$10:$H$44,3,FALSE)</f>
        <v>4</v>
      </c>
      <c r="D30" s="307">
        <f>VLOOKUP($A30,'[3]F%'!$A$10:$H$44,4,FALSE)</f>
        <v>221</v>
      </c>
      <c r="E30" s="195">
        <f>VLOOKUP($A30,'[3]F%'!$A$10:$H$44,5,FALSE)</f>
        <v>10.1</v>
      </c>
      <c r="F30" s="195">
        <f>VLOOKUP($A30,'[3]F%'!$A$10:$H$44,6,FALSE)</f>
        <v>27.2</v>
      </c>
      <c r="G30" s="195">
        <f>VLOOKUP($A30,'[3]F%'!$A$10:$H$44,8,FALSE)</f>
        <v>95.7</v>
      </c>
      <c r="H30" s="41"/>
    </row>
    <row r="31" spans="1:8" ht="12" customHeight="1" x14ac:dyDescent="0.2">
      <c r="A31" s="293" t="s">
        <v>156</v>
      </c>
      <c r="B31" s="67" t="s">
        <v>102</v>
      </c>
      <c r="C31" s="179">
        <f>VLOOKUP($A31,'[3]F%'!$A$10:$H$44,3,FALSE)</f>
        <v>-4</v>
      </c>
      <c r="D31" s="307">
        <f>VLOOKUP($A31,'[3]F%'!$A$10:$H$44,4,FALSE)</f>
        <v>-260</v>
      </c>
      <c r="E31" s="195">
        <f>VLOOKUP($A31,'[3]F%'!$A$10:$H$44,5,FALSE)</f>
        <v>-8.3000000000000007</v>
      </c>
      <c r="F31" s="195">
        <f>VLOOKUP($A31,'[3]F%'!$A$10:$H$44,6,FALSE)</f>
        <v>-16.899999999999999</v>
      </c>
      <c r="G31" s="195">
        <f>VLOOKUP($A31,'[3]F%'!$A$10:$H$44,8,FALSE)</f>
        <v>-26.7</v>
      </c>
      <c r="H31" s="41"/>
    </row>
    <row r="32" spans="1:8" ht="12" customHeight="1" x14ac:dyDescent="0.2">
      <c r="A32" s="293" t="s">
        <v>27</v>
      </c>
      <c r="B32" s="67" t="s">
        <v>252</v>
      </c>
      <c r="C32" s="179" t="str">
        <f>VLOOKUP($A32,'[3]F%'!$A$10:$H$44,3,FALSE)</f>
        <v>–</v>
      </c>
      <c r="D32" s="307">
        <f>VLOOKUP($A32,'[3]F%'!$A$10:$H$44,4,FALSE)</f>
        <v>305</v>
      </c>
      <c r="E32" s="195">
        <f>VLOOKUP($A32,'[3]F%'!$A$10:$H$44,5,FALSE)</f>
        <v>1.9</v>
      </c>
      <c r="F32" s="195">
        <f>VLOOKUP($A32,'[3]F%'!$A$10:$H$44,6,FALSE)</f>
        <v>-7.9</v>
      </c>
      <c r="G32" s="195" t="str">
        <f>VLOOKUP($A32,'[3]F%'!$A$10:$H$44,8,FALSE)</f>
        <v>•</v>
      </c>
      <c r="H32" s="41"/>
    </row>
    <row r="33" spans="1:8" ht="12" customHeight="1" x14ac:dyDescent="0.2">
      <c r="A33" s="293" t="s">
        <v>153</v>
      </c>
      <c r="B33" s="67" t="s">
        <v>103</v>
      </c>
      <c r="C33" s="179">
        <f>VLOOKUP($A33,'[3]F%'!$A$10:$H$44,3,FALSE)</f>
        <v>-2</v>
      </c>
      <c r="D33" s="307">
        <f>VLOOKUP($A33,'[3]F%'!$A$10:$H$44,4,FALSE)</f>
        <v>-149</v>
      </c>
      <c r="E33" s="195">
        <f>VLOOKUP($A33,'[3]F%'!$A$10:$H$44,5,FALSE)</f>
        <v>-3.5</v>
      </c>
      <c r="F33" s="195" t="str">
        <f>VLOOKUP($A33,'[3]F%'!$A$10:$H$44,6,FALSE)</f>
        <v>•</v>
      </c>
      <c r="G33" s="195" t="str">
        <f>VLOOKUP($A33,'[3]F%'!$A$10:$H$44,8,FALSE)</f>
        <v>•</v>
      </c>
      <c r="H33" s="41"/>
    </row>
    <row r="34" spans="1:8" ht="12" customHeight="1" x14ac:dyDescent="0.2">
      <c r="A34" s="293" t="s">
        <v>146</v>
      </c>
      <c r="B34" s="67" t="s">
        <v>257</v>
      </c>
      <c r="C34" s="179">
        <f>VLOOKUP($A34,'[3]F%'!$A$10:$H$44,3,FALSE)</f>
        <v>1</v>
      </c>
      <c r="D34" s="307">
        <f>VLOOKUP($A34,'[3]F%'!$A$10:$H$44,4,FALSE)</f>
        <v>-39</v>
      </c>
      <c r="E34" s="195">
        <f>VLOOKUP($A34,'[3]F%'!$A$10:$H$44,5,FALSE)</f>
        <v>-4.2</v>
      </c>
      <c r="F34" s="195">
        <f>VLOOKUP($A34,'[3]F%'!$A$10:$H$44,6,FALSE)</f>
        <v>-9.6</v>
      </c>
      <c r="G34" s="195" t="str">
        <f>VLOOKUP($A34,'[3]F%'!$A$10:$H$44,8,FALSE)</f>
        <v>•</v>
      </c>
      <c r="H34" s="41"/>
    </row>
    <row r="35" spans="1:8" ht="12" customHeight="1" x14ac:dyDescent="0.2">
      <c r="A35" s="293" t="s">
        <v>25</v>
      </c>
      <c r="B35" s="67" t="s">
        <v>253</v>
      </c>
      <c r="C35" s="179" t="str">
        <f>VLOOKUP($A35,'[3]F%'!$A$10:$H$44,3,FALSE)</f>
        <v>–</v>
      </c>
      <c r="D35" s="307">
        <f>VLOOKUP($A35,'[3]F%'!$A$10:$H$44,4,FALSE)</f>
        <v>-65</v>
      </c>
      <c r="E35" s="195">
        <f>VLOOKUP($A35,'[3]F%'!$A$10:$H$44,5,FALSE)</f>
        <v>-2.9</v>
      </c>
      <c r="F35" s="195">
        <f>VLOOKUP($A35,'[3]F%'!$A$10:$H$44,6,FALSE)</f>
        <v>11.2</v>
      </c>
      <c r="G35" s="195">
        <f>VLOOKUP($A35,'[3]F%'!$A$10:$H$44,8,FALSE)</f>
        <v>-27.9</v>
      </c>
      <c r="H35" s="41"/>
    </row>
    <row r="36" spans="1:8" ht="22.35" customHeight="1" x14ac:dyDescent="0.2">
      <c r="A36" s="295" t="s">
        <v>150</v>
      </c>
      <c r="B36" s="147" t="s">
        <v>281</v>
      </c>
      <c r="C36" s="179">
        <f>VLOOKUP($A36,'[3]F%'!$A$10:$H$44,3,FALSE)</f>
        <v>-2</v>
      </c>
      <c r="D36" s="307">
        <f>VLOOKUP($A36,'[3]F%'!$A$10:$H$44,4,FALSE)</f>
        <v>534</v>
      </c>
      <c r="E36" s="195">
        <f>VLOOKUP($A36,'[3]F%'!$A$10:$H$44,5,FALSE)</f>
        <v>7.3</v>
      </c>
      <c r="F36" s="195">
        <f>VLOOKUP($A36,'[3]F%'!$A$10:$H$44,6,FALSE)</f>
        <v>-2.1</v>
      </c>
      <c r="G36" s="195">
        <f>VLOOKUP($A36,'[3]F%'!$A$10:$H$44,8,FALSE)</f>
        <v>10.9</v>
      </c>
      <c r="H36" s="41"/>
    </row>
    <row r="37" spans="1:8" ht="12" customHeight="1" x14ac:dyDescent="0.2">
      <c r="A37" s="294" t="s">
        <v>246</v>
      </c>
      <c r="B37" s="147" t="s">
        <v>282</v>
      </c>
      <c r="C37" s="179">
        <f>VLOOKUP($A37,'[3]F%'!$A$10:$H$44,3,FALSE)</f>
        <v>11</v>
      </c>
      <c r="D37" s="307">
        <f>VLOOKUP($A37,'[3]F%'!$A$10:$H$44,4,FALSE)</f>
        <v>-371</v>
      </c>
      <c r="E37" s="195">
        <f>VLOOKUP($A37,'[3]F%'!$A$10:$H$44,5,FALSE)</f>
        <v>-1.1000000000000001</v>
      </c>
      <c r="F37" s="195">
        <f>VLOOKUP($A37,'[3]F%'!$A$10:$H$44,6,FALSE)</f>
        <v>-1.6</v>
      </c>
      <c r="G37" s="195">
        <f>VLOOKUP($A37,'[3]F%'!$A$10:$H$44,8,FALSE)</f>
        <v>5.5</v>
      </c>
      <c r="H37" s="41"/>
    </row>
    <row r="38" spans="1:8" ht="12" customHeight="1" x14ac:dyDescent="0.2">
      <c r="A38" s="294" t="s">
        <v>247</v>
      </c>
      <c r="B38" s="147" t="s">
        <v>283</v>
      </c>
      <c r="C38" s="179">
        <f>VLOOKUP($A38,'[3]F%'!$A$10:$H$44,3,FALSE)</f>
        <v>-7</v>
      </c>
      <c r="D38" s="307">
        <f>VLOOKUP($A38,'[3]F%'!$A$10:$H$44,4,FALSE)</f>
        <v>251</v>
      </c>
      <c r="E38" s="195">
        <f>VLOOKUP($A38,'[3]F%'!$A$10:$H$44,5,FALSE)</f>
        <v>0.7</v>
      </c>
      <c r="F38" s="195">
        <f>VLOOKUP($A38,'[3]F%'!$A$10:$H$44,6,FALSE)</f>
        <v>-10.5</v>
      </c>
      <c r="G38" s="195">
        <f>VLOOKUP($A38,'[3]F%'!$A$10:$H$44,8,FALSE)</f>
        <v>-8.1</v>
      </c>
      <c r="H38" s="41"/>
    </row>
    <row r="39" spans="1:8" ht="12" customHeight="1" x14ac:dyDescent="0.2">
      <c r="A39" s="294" t="s">
        <v>219</v>
      </c>
      <c r="B39" s="147" t="s">
        <v>284</v>
      </c>
      <c r="C39" s="179">
        <f>VLOOKUP($A39,'[3]F%'!$A$10:$H$44,3,FALSE)</f>
        <v>1</v>
      </c>
      <c r="D39" s="307">
        <f>VLOOKUP($A39,'[3]F%'!$A$10:$H$44,4,FALSE)</f>
        <v>-36</v>
      </c>
      <c r="E39" s="195">
        <f>VLOOKUP($A39,'[3]F%'!$A$10:$H$44,5,FALSE)</f>
        <v>-2.5</v>
      </c>
      <c r="F39" s="195">
        <f>VLOOKUP($A39,'[3]F%'!$A$10:$H$44,6,FALSE)</f>
        <v>-9.1999999999999993</v>
      </c>
      <c r="G39" s="195" t="str">
        <f>VLOOKUP($A39,'[3]F%'!$A$10:$H$44,8,FALSE)</f>
        <v>•</v>
      </c>
      <c r="H39" s="41"/>
    </row>
    <row r="40" spans="1:8" ht="12" customHeight="1" x14ac:dyDescent="0.2">
      <c r="A40" s="294" t="s">
        <v>220</v>
      </c>
      <c r="B40" s="147" t="s">
        <v>285</v>
      </c>
      <c r="C40" s="179">
        <f>VLOOKUP($A40,'[3]F%'!$A$10:$H$44,3,FALSE)</f>
        <v>3</v>
      </c>
      <c r="D40" s="307">
        <f>VLOOKUP($A40,'[3]F%'!$A$10:$H$44,4,FALSE)</f>
        <v>76</v>
      </c>
      <c r="E40" s="195">
        <f>VLOOKUP($A40,'[3]F%'!$A$10:$H$44,5,FALSE)</f>
        <v>0.7</v>
      </c>
      <c r="F40" s="195">
        <f>VLOOKUP($A40,'[3]F%'!$A$10:$H$44,6,FALSE)</f>
        <v>13.2</v>
      </c>
      <c r="G40" s="195">
        <f>VLOOKUP($A40,'[3]F%'!$A$10:$H$44,8,FALSE)</f>
        <v>56.4</v>
      </c>
      <c r="H40" s="41"/>
    </row>
    <row r="41" spans="1:8" ht="12" customHeight="1" x14ac:dyDescent="0.2">
      <c r="A41" s="294" t="s">
        <v>221</v>
      </c>
      <c r="B41" s="147" t="s">
        <v>248</v>
      </c>
      <c r="C41" s="179" t="str">
        <f>VLOOKUP($A41,'[3]F%'!$A$10:$H$44,3,FALSE)</f>
        <v>–</v>
      </c>
      <c r="D41" s="307">
        <f>VLOOKUP($A41,'[3]F%'!$A$10:$H$44,4,FALSE)</f>
        <v>-448</v>
      </c>
      <c r="E41" s="195">
        <f>VLOOKUP($A41,'[3]F%'!$A$10:$H$44,5,FALSE)</f>
        <v>-11.3</v>
      </c>
      <c r="F41" s="195">
        <f>VLOOKUP($A41,'[3]F%'!$A$10:$H$44,6,FALSE)</f>
        <v>40.9</v>
      </c>
      <c r="G41" s="195" t="str">
        <f>VLOOKUP($A41,'[3]F%'!$A$10:$H$44,8,FALSE)</f>
        <v>•</v>
      </c>
      <c r="H41" s="41"/>
    </row>
    <row r="42" spans="1:8" ht="12" customHeight="1" x14ac:dyDescent="0.2">
      <c r="A42" s="292" t="s">
        <v>159</v>
      </c>
      <c r="B42" s="23" t="s">
        <v>160</v>
      </c>
      <c r="C42" s="196">
        <f>VLOOKUP($A42,'[3]F%'!$A$10:$H$44,3,FALSE)</f>
        <v>8</v>
      </c>
      <c r="D42" s="306">
        <f>VLOOKUP($A42,'[3]F%'!$A$10:$H$44,4,FALSE)</f>
        <v>-528</v>
      </c>
      <c r="E42" s="198">
        <f>VLOOKUP($A42,'[3]F%'!$A$10:$H$44,5,FALSE)</f>
        <v>-0.6</v>
      </c>
      <c r="F42" s="198">
        <f>VLOOKUP($A42,'[3]F%'!$A$10:$H$44,6,FALSE)</f>
        <v>-1.8</v>
      </c>
      <c r="G42" s="198">
        <f>VLOOKUP($A42,'[3]F%'!$A$10:$H$44,8,FALSE)</f>
        <v>-2.4</v>
      </c>
      <c r="H42" s="41"/>
    </row>
    <row r="43" spans="1:8" ht="11.65" customHeight="1" x14ac:dyDescent="0.2">
      <c r="A43" s="8"/>
      <c r="B43" s="23"/>
      <c r="C43" s="179"/>
      <c r="D43" s="180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6" customWidth="1"/>
    <col min="2" max="2" width="34.42578125" style="236" customWidth="1"/>
    <col min="3" max="5" width="8.7109375" style="236" customWidth="1"/>
    <col min="6" max="8" width="11.5703125" style="236"/>
    <col min="9" max="9" width="9.140625" style="236" customWidth="1"/>
    <col min="10" max="10" width="8.7109375" style="236" customWidth="1"/>
    <col min="11" max="11" width="7.7109375" style="236" customWidth="1"/>
    <col min="12" max="16384" width="11.5703125" style="236"/>
  </cols>
  <sheetData>
    <row r="1" spans="1:6" s="233" customFormat="1" ht="15" customHeight="1" x14ac:dyDescent="0.2">
      <c r="A1" s="390" t="s">
        <v>332</v>
      </c>
      <c r="B1" s="390"/>
      <c r="C1" s="390"/>
      <c r="D1" s="390"/>
      <c r="E1" s="390"/>
      <c r="F1" s="390"/>
    </row>
    <row r="2" spans="1:6" s="233" customFormat="1" ht="12" customHeight="1" x14ac:dyDescent="0.2">
      <c r="A2" s="250"/>
      <c r="B2" s="251"/>
      <c r="C2" s="252"/>
      <c r="D2" s="251"/>
      <c r="E2" s="251"/>
    </row>
    <row r="3" spans="1:6" s="253" customFormat="1" ht="12" customHeight="1" x14ac:dyDescent="0.2">
      <c r="A3" s="447" t="s">
        <v>24</v>
      </c>
      <c r="B3" s="450" t="s">
        <v>175</v>
      </c>
      <c r="C3" s="453" t="s">
        <v>241</v>
      </c>
      <c r="D3" s="454"/>
      <c r="E3" s="454"/>
    </row>
    <row r="4" spans="1:6" s="253" customFormat="1" ht="12" customHeight="1" x14ac:dyDescent="0.2">
      <c r="A4" s="448"/>
      <c r="B4" s="451"/>
      <c r="C4" s="453" t="s">
        <v>176</v>
      </c>
      <c r="D4" s="454"/>
      <c r="E4" s="454"/>
    </row>
    <row r="5" spans="1:6" s="253" customFormat="1" ht="12" customHeight="1" x14ac:dyDescent="0.2">
      <c r="A5" s="449"/>
      <c r="B5" s="452"/>
      <c r="C5" s="254" t="s">
        <v>160</v>
      </c>
      <c r="D5" s="254" t="s">
        <v>177</v>
      </c>
      <c r="E5" s="224" t="s">
        <v>178</v>
      </c>
    </row>
    <row r="6" spans="1:6" s="253" customFormat="1" ht="12" customHeight="1" x14ac:dyDescent="0.2">
      <c r="A6" s="353"/>
      <c r="B6" s="354"/>
      <c r="C6" s="355"/>
      <c r="D6" s="355"/>
      <c r="E6" s="355"/>
    </row>
    <row r="7" spans="1:6" ht="12" customHeight="1" x14ac:dyDescent="0.2">
      <c r="A7" s="325" t="s">
        <v>99</v>
      </c>
      <c r="B7" s="23" t="s">
        <v>179</v>
      </c>
      <c r="C7" s="368">
        <v>100</v>
      </c>
      <c r="D7" s="368">
        <v>100</v>
      </c>
      <c r="E7" s="368">
        <v>100</v>
      </c>
    </row>
    <row r="8" spans="1:6" ht="13.15" customHeight="1" x14ac:dyDescent="0.2">
      <c r="A8" s="271" t="s">
        <v>246</v>
      </c>
      <c r="B8" s="274" t="s">
        <v>282</v>
      </c>
      <c r="C8" s="291">
        <v>49.459467368817563</v>
      </c>
      <c r="D8" s="291">
        <v>55.576619801040316</v>
      </c>
      <c r="E8" s="291">
        <v>42.304536396670969</v>
      </c>
    </row>
    <row r="9" spans="1:6" ht="13.15" customHeight="1" x14ac:dyDescent="0.2">
      <c r="A9" s="271" t="s">
        <v>247</v>
      </c>
      <c r="B9" s="274" t="s">
        <v>287</v>
      </c>
      <c r="C9" s="291">
        <v>46.511994369185999</v>
      </c>
      <c r="D9" s="291">
        <v>39.78094112636181</v>
      </c>
      <c r="E9" s="291">
        <v>54.385150887612497</v>
      </c>
    </row>
    <row r="10" spans="1:6" ht="13.15" customHeight="1" x14ac:dyDescent="0.2">
      <c r="A10" s="271" t="s">
        <v>219</v>
      </c>
      <c r="B10" s="274" t="s">
        <v>284</v>
      </c>
      <c r="C10" s="291">
        <v>1.0909702123636289</v>
      </c>
      <c r="D10" s="291">
        <v>1.9818021621937625</v>
      </c>
      <c r="E10" s="291">
        <v>4.8841480092212716E-2</v>
      </c>
    </row>
    <row r="11" spans="1:6" ht="13.15" customHeight="1" x14ac:dyDescent="0.2">
      <c r="A11" s="271" t="s">
        <v>220</v>
      </c>
      <c r="B11" s="274" t="s">
        <v>285</v>
      </c>
      <c r="C11" s="291">
        <v>2.9375680496328043</v>
      </c>
      <c r="D11" s="291">
        <v>2.6606369104041137</v>
      </c>
      <c r="E11" s="291">
        <v>3.2614712356243247</v>
      </c>
    </row>
    <row r="12" spans="1:6" ht="13.15" customHeight="1" x14ac:dyDescent="0.2">
      <c r="A12" s="323" t="s">
        <v>148</v>
      </c>
      <c r="B12" s="67" t="s">
        <v>18</v>
      </c>
      <c r="C12" s="367">
        <v>11.29719577358785</v>
      </c>
      <c r="D12" s="367">
        <v>10.693909138866735</v>
      </c>
      <c r="E12" s="367">
        <v>12.002956537594915</v>
      </c>
    </row>
    <row r="13" spans="1:6" ht="13.15" customHeight="1" x14ac:dyDescent="0.2">
      <c r="A13" s="323" t="s">
        <v>28</v>
      </c>
      <c r="B13" s="67" t="s">
        <v>108</v>
      </c>
      <c r="C13" s="367">
        <v>14.912352448135957</v>
      </c>
      <c r="D13" s="367">
        <v>23.169602901854997</v>
      </c>
      <c r="E13" s="367">
        <v>5.2540408184529621</v>
      </c>
    </row>
    <row r="14" spans="1:6" ht="13.15" customHeight="1" x14ac:dyDescent="0.2">
      <c r="A14" s="323" t="s">
        <v>151</v>
      </c>
      <c r="B14" s="67" t="s">
        <v>109</v>
      </c>
      <c r="C14" s="367">
        <v>2.8453469621443315</v>
      </c>
      <c r="D14" s="367">
        <v>2.5098930038402809</v>
      </c>
      <c r="E14" s="367">
        <v>3.2377017153127809</v>
      </c>
    </row>
    <row r="15" spans="1:6" ht="13.15" customHeight="1" x14ac:dyDescent="0.2">
      <c r="A15" s="323" t="s">
        <v>20</v>
      </c>
      <c r="B15" s="67" t="s">
        <v>110</v>
      </c>
      <c r="C15" s="367">
        <v>15.859250660517594</v>
      </c>
      <c r="D15" s="367">
        <v>11.937998738929092</v>
      </c>
      <c r="E15" s="367">
        <v>20.445531981401164</v>
      </c>
    </row>
    <row r="16" spans="1:6" ht="13.15" customHeight="1" x14ac:dyDescent="0.2">
      <c r="A16" s="323" t="s">
        <v>21</v>
      </c>
      <c r="B16" s="67" t="s">
        <v>30</v>
      </c>
      <c r="C16" s="367">
        <v>7.2351907865956004</v>
      </c>
      <c r="D16" s="367">
        <v>10.317954114278635</v>
      </c>
      <c r="E16" s="367">
        <v>3.629410385652327</v>
      </c>
    </row>
    <row r="17" spans="1:13" ht="22.5" customHeight="1" x14ac:dyDescent="0.2">
      <c r="A17" s="324" t="s">
        <v>276</v>
      </c>
      <c r="B17" s="147" t="s">
        <v>288</v>
      </c>
      <c r="C17" s="369">
        <v>3.0329407121208827</v>
      </c>
      <c r="D17" s="369">
        <v>3.6437432927313047</v>
      </c>
      <c r="E17" s="369">
        <v>2.3183422550436967</v>
      </c>
    </row>
    <row r="18" spans="1:13" ht="13.15" customHeight="1" x14ac:dyDescent="0.2">
      <c r="A18" s="323" t="s">
        <v>154</v>
      </c>
      <c r="B18" s="67" t="s">
        <v>23</v>
      </c>
      <c r="C18" s="367">
        <v>3.7208845120348899</v>
      </c>
      <c r="D18" s="367">
        <v>5.1623176423263279</v>
      </c>
      <c r="E18" s="367">
        <v>2.0352244754425035</v>
      </c>
    </row>
    <row r="19" spans="1:13" ht="13.15" customHeight="1" x14ac:dyDescent="0.2">
      <c r="A19" s="323" t="s">
        <v>156</v>
      </c>
      <c r="B19" s="67" t="s">
        <v>102</v>
      </c>
      <c r="C19" s="367">
        <v>4.2153816369730777</v>
      </c>
      <c r="D19" s="367">
        <v>5.1239009126757109</v>
      </c>
      <c r="E19" s="367">
        <v>3.1528803448859715</v>
      </c>
    </row>
    <row r="20" spans="1:13" ht="13.15" customHeight="1" x14ac:dyDescent="0.2">
      <c r="A20" s="323" t="s">
        <v>27</v>
      </c>
      <c r="B20" s="67" t="s">
        <v>333</v>
      </c>
      <c r="C20" s="367">
        <v>25.203520459349559</v>
      </c>
      <c r="D20" s="367">
        <v>14.643176785160009</v>
      </c>
      <c r="E20" s="367">
        <v>37.55551648237148</v>
      </c>
    </row>
    <row r="21" spans="1:13" ht="13.15" customHeight="1" x14ac:dyDescent="0.2">
      <c r="A21" s="255" t="s">
        <v>153</v>
      </c>
      <c r="B21" s="240" t="s">
        <v>334</v>
      </c>
      <c r="C21" s="367">
        <v>11.677410786040323</v>
      </c>
      <c r="D21" s="367">
        <v>12.796529131990697</v>
      </c>
      <c r="E21" s="367">
        <v>10.368395003842199</v>
      </c>
    </row>
    <row r="22" spans="1:13" ht="12" customHeight="1" x14ac:dyDescent="0.2">
      <c r="A22" s="255"/>
      <c r="B22" s="240"/>
      <c r="C22" s="235"/>
      <c r="D22" s="235"/>
      <c r="E22" s="235"/>
    </row>
    <row r="23" spans="1:13" ht="12" customHeight="1" x14ac:dyDescent="0.2">
      <c r="A23" s="256"/>
      <c r="B23" s="257"/>
      <c r="C23" s="235"/>
      <c r="D23" s="235"/>
      <c r="E23" s="235"/>
    </row>
    <row r="24" spans="1:13" ht="12" customHeight="1" x14ac:dyDescent="0.2">
      <c r="A24" s="233"/>
      <c r="B24" s="234"/>
      <c r="C24" s="235"/>
      <c r="D24" s="235"/>
      <c r="E24" s="235"/>
    </row>
    <row r="25" spans="1:13" ht="12" customHeight="1" x14ac:dyDescent="0.2">
      <c r="A25" s="403" t="s">
        <v>358</v>
      </c>
      <c r="B25" s="403"/>
      <c r="C25" s="403"/>
      <c r="D25" s="403"/>
      <c r="E25" s="403"/>
      <c r="F25" s="403"/>
    </row>
    <row r="26" spans="1:13" ht="12" customHeight="1" x14ac:dyDescent="0.2">
      <c r="A26" s="233" t="s">
        <v>300</v>
      </c>
      <c r="B26" s="234"/>
      <c r="C26" s="235"/>
      <c r="D26" s="235"/>
      <c r="E26" s="235"/>
      <c r="H26" s="258"/>
      <c r="J26" s="237"/>
    </row>
    <row r="27" spans="1:13" ht="12" customHeight="1" x14ac:dyDescent="0.2">
      <c r="A27" s="238"/>
      <c r="B27" s="239"/>
      <c r="C27" s="235"/>
      <c r="D27" s="235"/>
      <c r="E27" s="235"/>
      <c r="H27" s="259" t="s">
        <v>180</v>
      </c>
      <c r="I27" s="260" t="s">
        <v>160</v>
      </c>
      <c r="J27" s="260" t="s">
        <v>178</v>
      </c>
      <c r="K27" s="243"/>
      <c r="L27" s="243"/>
      <c r="M27" s="243"/>
    </row>
    <row r="28" spans="1:13" ht="12" customHeight="1" x14ac:dyDescent="0.2">
      <c r="A28" s="238"/>
      <c r="B28" s="240"/>
      <c r="C28" s="235"/>
      <c r="D28" s="235"/>
      <c r="E28" s="235"/>
      <c r="G28" s="345"/>
      <c r="H28" s="260" t="s">
        <v>36</v>
      </c>
      <c r="I28" s="372">
        <v>-21.8</v>
      </c>
      <c r="J28" s="373">
        <v>-47.7</v>
      </c>
      <c r="K28" s="236" t="s">
        <v>298</v>
      </c>
    </row>
    <row r="29" spans="1:13" ht="12" customHeight="1" x14ac:dyDescent="0.2">
      <c r="A29" s="238"/>
      <c r="B29" s="239"/>
      <c r="C29" s="235"/>
      <c r="D29" s="235"/>
      <c r="E29" s="235"/>
      <c r="G29" s="346"/>
      <c r="H29" s="260" t="s">
        <v>37</v>
      </c>
      <c r="I29" s="372">
        <v>112.3</v>
      </c>
      <c r="J29" s="373">
        <v>248.1</v>
      </c>
    </row>
    <row r="30" spans="1:13" ht="12" customHeight="1" x14ac:dyDescent="0.2">
      <c r="A30" s="238"/>
      <c r="B30" s="239"/>
      <c r="C30" s="235"/>
      <c r="D30" s="235"/>
      <c r="E30" s="235"/>
      <c r="G30" s="346"/>
      <c r="H30" s="260" t="s">
        <v>38</v>
      </c>
      <c r="I30" s="372">
        <v>-45.6</v>
      </c>
      <c r="J30" s="373">
        <v>-34.700000000000003</v>
      </c>
    </row>
    <row r="31" spans="1:13" ht="12" customHeight="1" x14ac:dyDescent="0.2">
      <c r="A31" s="238"/>
      <c r="B31" s="239"/>
      <c r="C31" s="235"/>
      <c r="D31" s="235"/>
      <c r="E31" s="235"/>
      <c r="G31" s="346"/>
      <c r="H31" s="260" t="s">
        <v>39</v>
      </c>
      <c r="I31" s="372">
        <v>1.3</v>
      </c>
      <c r="J31" s="373">
        <v>9</v>
      </c>
    </row>
    <row r="32" spans="1:13" ht="12" customHeight="1" x14ac:dyDescent="0.2">
      <c r="A32" s="233"/>
      <c r="B32" s="241"/>
      <c r="C32" s="235"/>
      <c r="D32" s="235"/>
      <c r="E32" s="235"/>
      <c r="G32" s="346"/>
      <c r="H32" s="260" t="s">
        <v>38</v>
      </c>
      <c r="I32" s="372">
        <v>-10.1</v>
      </c>
      <c r="J32" s="373">
        <v>-16.2</v>
      </c>
    </row>
    <row r="33" spans="1:25" ht="12" customHeight="1" x14ac:dyDescent="0.2">
      <c r="A33" s="233"/>
      <c r="B33" s="241"/>
      <c r="C33" s="235"/>
      <c r="D33" s="235"/>
      <c r="E33" s="235"/>
      <c r="G33" s="346"/>
      <c r="H33" s="260" t="s">
        <v>36</v>
      </c>
      <c r="I33" s="372">
        <v>54</v>
      </c>
      <c r="J33" s="373">
        <v>126.5</v>
      </c>
    </row>
    <row r="34" spans="1:25" ht="12" customHeight="1" x14ac:dyDescent="0.2">
      <c r="A34" s="233"/>
      <c r="B34" s="234"/>
      <c r="C34" s="235"/>
      <c r="D34" s="235"/>
      <c r="E34" s="235"/>
      <c r="G34" s="346"/>
      <c r="H34" s="260" t="s">
        <v>36</v>
      </c>
      <c r="I34" s="372">
        <v>-7.4</v>
      </c>
      <c r="J34" s="373">
        <v>-13.1</v>
      </c>
    </row>
    <row r="35" spans="1:25" ht="12" customHeight="1" x14ac:dyDescent="0.2">
      <c r="A35" s="233"/>
      <c r="B35" s="234"/>
      <c r="C35" s="235"/>
      <c r="D35" s="235"/>
      <c r="E35" s="235"/>
      <c r="G35" s="346"/>
      <c r="H35" s="260" t="s">
        <v>39</v>
      </c>
      <c r="I35" s="372">
        <v>15.5</v>
      </c>
      <c r="J35" s="373">
        <v>12.9</v>
      </c>
    </row>
    <row r="36" spans="1:25" ht="12" customHeight="1" x14ac:dyDescent="0.2">
      <c r="A36" s="233"/>
      <c r="B36" s="242"/>
      <c r="C36" s="233"/>
      <c r="D36" s="233"/>
      <c r="E36" s="233"/>
      <c r="G36" s="346"/>
      <c r="H36" s="260" t="s">
        <v>40</v>
      </c>
      <c r="I36" s="374">
        <v>25.9</v>
      </c>
      <c r="J36" s="375">
        <v>50.5</v>
      </c>
    </row>
    <row r="37" spans="1:25" ht="12" customHeight="1" x14ac:dyDescent="0.2">
      <c r="A37" s="233"/>
      <c r="B37" s="242"/>
      <c r="C37" s="233"/>
      <c r="D37" s="233"/>
      <c r="E37" s="233"/>
      <c r="G37" s="371"/>
      <c r="H37" s="260" t="s">
        <v>41</v>
      </c>
      <c r="I37" s="374">
        <v>3.4</v>
      </c>
      <c r="J37" s="375">
        <v>19.100000000000001</v>
      </c>
    </row>
    <row r="38" spans="1:25" ht="12" customHeight="1" x14ac:dyDescent="0.2">
      <c r="A38" s="233"/>
      <c r="B38" s="242"/>
      <c r="C38" s="233"/>
      <c r="D38" s="233"/>
      <c r="E38" s="233"/>
      <c r="G38" s="346"/>
      <c r="H38" s="260" t="s">
        <v>42</v>
      </c>
      <c r="I38" s="374">
        <v>-32.200000000000003</v>
      </c>
      <c r="J38" s="375">
        <v>-24.6</v>
      </c>
    </row>
    <row r="39" spans="1:25" ht="12" customHeight="1" x14ac:dyDescent="0.2">
      <c r="A39" s="233"/>
      <c r="B39" s="242"/>
      <c r="C39" s="233"/>
      <c r="D39" s="233"/>
      <c r="E39" s="233"/>
      <c r="G39" s="377"/>
      <c r="H39" s="260" t="s">
        <v>43</v>
      </c>
      <c r="I39" s="374">
        <v>11.8</v>
      </c>
      <c r="J39" s="375">
        <v>24.5</v>
      </c>
      <c r="R39" s="236">
        <v>-12.8</v>
      </c>
      <c r="S39" s="236">
        <v>84.1</v>
      </c>
      <c r="T39" s="236">
        <v>33.299999999999997</v>
      </c>
      <c r="U39" s="236">
        <v>31.7</v>
      </c>
      <c r="V39" s="236">
        <v>18.8</v>
      </c>
      <c r="W39" s="236">
        <v>43.6</v>
      </c>
      <c r="X39" s="236">
        <v>25</v>
      </c>
    </row>
    <row r="40" spans="1:25" ht="12" customHeight="1" x14ac:dyDescent="0.2">
      <c r="A40" s="233"/>
      <c r="B40" s="242"/>
      <c r="C40" s="233"/>
      <c r="D40" s="233"/>
      <c r="E40" s="233"/>
      <c r="G40" s="444">
        <v>2023</v>
      </c>
      <c r="H40" s="260" t="s">
        <v>36</v>
      </c>
      <c r="I40" s="372">
        <v>157.19999999999999</v>
      </c>
      <c r="J40" s="373">
        <v>362.1</v>
      </c>
      <c r="R40" s="236">
        <v>39.9</v>
      </c>
      <c r="S40" s="236">
        <v>-10.4</v>
      </c>
      <c r="T40" s="236">
        <v>30.4</v>
      </c>
      <c r="U40" s="236">
        <v>11.5</v>
      </c>
      <c r="V40" s="236">
        <v>4.2</v>
      </c>
      <c r="W40" s="236">
        <v>10.5</v>
      </c>
      <c r="X40" s="236">
        <v>14.8</v>
      </c>
      <c r="Y40" s="236">
        <v>8.5</v>
      </c>
    </row>
    <row r="41" spans="1:25" ht="11.25" customHeight="1" x14ac:dyDescent="0.2">
      <c r="A41" s="233"/>
      <c r="B41" s="233"/>
      <c r="C41" s="233"/>
      <c r="D41" s="233"/>
      <c r="E41" s="233"/>
      <c r="G41" s="445"/>
      <c r="H41" s="260" t="s">
        <v>37</v>
      </c>
      <c r="I41" s="372">
        <v>-41.7</v>
      </c>
      <c r="J41" s="373">
        <v>-56</v>
      </c>
    </row>
    <row r="42" spans="1:25" ht="11.25" customHeight="1" x14ac:dyDescent="0.2">
      <c r="A42" s="233"/>
      <c r="B42" s="233"/>
      <c r="C42" s="233"/>
      <c r="D42" s="233"/>
      <c r="E42" s="233"/>
      <c r="G42" s="445"/>
      <c r="H42" s="260" t="s">
        <v>38</v>
      </c>
      <c r="I42" s="372">
        <v>66.8</v>
      </c>
      <c r="J42" s="373">
        <v>152.6</v>
      </c>
    </row>
    <row r="43" spans="1:25" ht="11.25" customHeight="1" x14ac:dyDescent="0.2">
      <c r="A43" s="233"/>
      <c r="B43" s="233"/>
      <c r="C43" s="233"/>
      <c r="D43" s="233"/>
      <c r="E43" s="233"/>
      <c r="G43" s="445"/>
      <c r="H43" s="260" t="s">
        <v>39</v>
      </c>
      <c r="I43" s="372">
        <v>25.3</v>
      </c>
      <c r="J43" s="373">
        <v>65.2</v>
      </c>
    </row>
    <row r="44" spans="1:25" ht="11.25" customHeight="1" x14ac:dyDescent="0.2">
      <c r="A44" s="233"/>
      <c r="B44" s="233"/>
      <c r="C44" s="233"/>
      <c r="D44" s="233"/>
      <c r="E44" s="233"/>
      <c r="G44" s="445"/>
      <c r="H44" s="260" t="s">
        <v>38</v>
      </c>
      <c r="I44" s="372">
        <v>39.9</v>
      </c>
      <c r="J44" s="373">
        <v>81.3</v>
      </c>
    </row>
    <row r="45" spans="1:25" ht="11.25" customHeight="1" x14ac:dyDescent="0.2">
      <c r="A45" s="233"/>
      <c r="B45" s="233"/>
      <c r="C45" s="233"/>
      <c r="D45" s="233"/>
      <c r="E45" s="233"/>
      <c r="G45" s="445"/>
      <c r="H45" s="260" t="s">
        <v>36</v>
      </c>
      <c r="I45" s="372">
        <v>-10.4</v>
      </c>
      <c r="J45" s="373">
        <v>-12.8</v>
      </c>
    </row>
    <row r="46" spans="1:25" ht="11.25" customHeight="1" x14ac:dyDescent="0.2">
      <c r="A46" s="233"/>
      <c r="B46" s="233"/>
      <c r="C46" s="233"/>
      <c r="D46" s="233"/>
      <c r="E46" s="233"/>
      <c r="G46" s="445"/>
      <c r="H46" s="260" t="s">
        <v>36</v>
      </c>
      <c r="I46" s="372">
        <v>30.4</v>
      </c>
      <c r="J46" s="373">
        <v>84.1</v>
      </c>
    </row>
    <row r="47" spans="1:25" ht="11.25" customHeight="1" x14ac:dyDescent="0.2">
      <c r="A47" s="233"/>
      <c r="B47" s="233"/>
      <c r="C47" s="233"/>
      <c r="D47" s="233"/>
      <c r="E47" s="233"/>
      <c r="G47" s="445"/>
      <c r="H47" s="260" t="s">
        <v>39</v>
      </c>
      <c r="I47" s="372">
        <v>11.5</v>
      </c>
      <c r="J47" s="373">
        <v>33.299999999999997</v>
      </c>
      <c r="L47" s="376"/>
    </row>
    <row r="48" spans="1:25" ht="11.25" customHeight="1" x14ac:dyDescent="0.2">
      <c r="A48" s="233"/>
      <c r="B48" s="233"/>
      <c r="C48" s="233"/>
      <c r="D48" s="233"/>
      <c r="E48" s="233"/>
      <c r="G48" s="445"/>
      <c r="H48" s="260" t="s">
        <v>40</v>
      </c>
      <c r="I48" s="374">
        <v>4.2</v>
      </c>
      <c r="J48" s="375">
        <v>31.7</v>
      </c>
      <c r="L48" s="376"/>
    </row>
    <row r="49" spans="1:12" ht="11.25" customHeight="1" x14ac:dyDescent="0.2">
      <c r="A49" s="233"/>
      <c r="B49" s="233"/>
      <c r="C49" s="233"/>
      <c r="D49" s="233"/>
      <c r="E49" s="233"/>
      <c r="G49" s="445"/>
      <c r="H49" s="260" t="s">
        <v>41</v>
      </c>
      <c r="I49" s="374">
        <v>10.5</v>
      </c>
      <c r="J49" s="375">
        <v>18.8</v>
      </c>
      <c r="L49" s="376"/>
    </row>
    <row r="50" spans="1:12" ht="11.25" customHeight="1" x14ac:dyDescent="0.2">
      <c r="A50" s="233"/>
      <c r="B50" s="233"/>
      <c r="C50" s="233"/>
      <c r="D50" s="233"/>
      <c r="E50" s="233"/>
      <c r="G50" s="445"/>
      <c r="H50" s="260" t="s">
        <v>42</v>
      </c>
      <c r="I50" s="374">
        <v>14.8</v>
      </c>
      <c r="J50" s="375">
        <v>43.6</v>
      </c>
      <c r="L50" s="376"/>
    </row>
    <row r="51" spans="1:12" ht="11.25" customHeight="1" x14ac:dyDescent="0.2">
      <c r="A51" s="233"/>
      <c r="B51" s="233"/>
      <c r="C51" s="233"/>
      <c r="D51" s="233"/>
      <c r="E51" s="233"/>
      <c r="G51" s="446"/>
      <c r="H51" s="260" t="s">
        <v>43</v>
      </c>
      <c r="I51" s="374">
        <v>8.5</v>
      </c>
      <c r="J51" s="375">
        <v>25</v>
      </c>
      <c r="L51" s="376"/>
    </row>
    <row r="52" spans="1:12" x14ac:dyDescent="0.2">
      <c r="A52" s="233"/>
      <c r="B52" s="233"/>
      <c r="C52" s="233"/>
      <c r="D52" s="233"/>
      <c r="E52" s="233"/>
      <c r="G52" s="444">
        <v>2024</v>
      </c>
      <c r="H52" s="260" t="s">
        <v>36</v>
      </c>
      <c r="I52" s="236">
        <v>-43.9</v>
      </c>
      <c r="J52" s="236">
        <v>-57.3</v>
      </c>
      <c r="K52" s="236" t="s">
        <v>63</v>
      </c>
    </row>
    <row r="53" spans="1:12" ht="12" customHeight="1" x14ac:dyDescent="0.2">
      <c r="A53" s="233"/>
      <c r="B53" s="233"/>
      <c r="C53" s="233"/>
      <c r="D53" s="233"/>
      <c r="E53" s="233"/>
      <c r="G53" s="445"/>
      <c r="H53" s="260" t="s">
        <v>37</v>
      </c>
      <c r="I53" s="236">
        <v>68.400000000000006</v>
      </c>
      <c r="J53" s="236">
        <v>122.2</v>
      </c>
      <c r="K53" s="236" t="s">
        <v>63</v>
      </c>
    </row>
    <row r="54" spans="1:12" x14ac:dyDescent="0.2">
      <c r="A54" s="233"/>
      <c r="B54" s="233"/>
      <c r="C54" s="233"/>
      <c r="D54" s="233"/>
      <c r="E54" s="233"/>
      <c r="G54" s="346"/>
      <c r="H54" s="260" t="s">
        <v>38</v>
      </c>
      <c r="I54" s="342">
        <v>-9.1999999999999993</v>
      </c>
      <c r="J54" s="342">
        <v>0.4</v>
      </c>
      <c r="K54" s="236" t="s">
        <v>63</v>
      </c>
    </row>
    <row r="55" spans="1:12" x14ac:dyDescent="0.2">
      <c r="A55" s="233"/>
      <c r="B55" s="233"/>
      <c r="C55" s="233"/>
      <c r="D55" s="233"/>
      <c r="E55" s="233"/>
      <c r="G55" s="346"/>
      <c r="H55" s="260" t="s">
        <v>39</v>
      </c>
      <c r="I55" s="342">
        <v>4.2</v>
      </c>
      <c r="J55" s="342">
        <v>6.3</v>
      </c>
      <c r="K55" s="236" t="s">
        <v>63</v>
      </c>
    </row>
    <row r="56" spans="1:12" x14ac:dyDescent="0.2">
      <c r="A56" s="233"/>
      <c r="B56" s="233"/>
      <c r="C56" s="233"/>
      <c r="D56" s="233"/>
      <c r="E56" s="233"/>
      <c r="G56" s="346"/>
      <c r="H56" s="260" t="s">
        <v>38</v>
      </c>
      <c r="I56" s="342">
        <v>-12.8</v>
      </c>
      <c r="J56" s="342">
        <v>-13.6</v>
      </c>
      <c r="K56" s="236" t="s">
        <v>63</v>
      </c>
    </row>
    <row r="57" spans="1:12" x14ac:dyDescent="0.2">
      <c r="A57" s="233"/>
      <c r="B57" s="233"/>
      <c r="C57" s="233"/>
      <c r="D57" s="233"/>
      <c r="E57" s="233"/>
      <c r="G57" s="346"/>
      <c r="H57" s="260" t="s">
        <v>36</v>
      </c>
      <c r="I57" s="342">
        <v>-3.3</v>
      </c>
      <c r="J57" s="342">
        <v>7.3</v>
      </c>
      <c r="K57" s="236" t="s">
        <v>63</v>
      </c>
    </row>
    <row r="58" spans="1:12" x14ac:dyDescent="0.2">
      <c r="A58" s="233"/>
      <c r="B58" s="233"/>
      <c r="C58" s="233"/>
      <c r="D58" s="233"/>
      <c r="E58" s="233"/>
      <c r="G58" s="346"/>
      <c r="H58" s="260" t="s">
        <v>36</v>
      </c>
      <c r="I58" s="342">
        <v>-1.3</v>
      </c>
      <c r="J58" s="342">
        <v>-1</v>
      </c>
      <c r="K58" s="236" t="s">
        <v>63</v>
      </c>
    </row>
    <row r="59" spans="1:12" x14ac:dyDescent="0.2">
      <c r="A59" s="233"/>
      <c r="B59" s="233"/>
      <c r="C59" s="233"/>
      <c r="D59" s="233"/>
      <c r="E59" s="233"/>
      <c r="G59" s="346"/>
      <c r="H59" s="260" t="s">
        <v>39</v>
      </c>
      <c r="I59" s="342">
        <v>-12.4</v>
      </c>
      <c r="J59" s="342">
        <v>-14.1</v>
      </c>
      <c r="K59" s="236" t="s">
        <v>63</v>
      </c>
    </row>
    <row r="60" spans="1:12" x14ac:dyDescent="0.2">
      <c r="A60" s="233"/>
      <c r="B60" s="233"/>
      <c r="C60" s="233"/>
      <c r="D60" s="233"/>
      <c r="E60" s="233"/>
      <c r="G60" s="346"/>
      <c r="H60" s="260" t="s">
        <v>40</v>
      </c>
      <c r="I60" s="342">
        <v>-1.3</v>
      </c>
      <c r="J60" s="342">
        <v>-1.4</v>
      </c>
      <c r="K60" s="236" t="s">
        <v>63</v>
      </c>
    </row>
    <row r="61" spans="1:12" x14ac:dyDescent="0.2">
      <c r="A61" s="233"/>
      <c r="B61" s="233"/>
      <c r="C61" s="233"/>
      <c r="D61" s="233"/>
      <c r="E61" s="233"/>
      <c r="G61" s="346"/>
      <c r="H61" s="260" t="s">
        <v>41</v>
      </c>
      <c r="I61" s="342">
        <v>6.7</v>
      </c>
      <c r="J61" s="342">
        <v>9.6</v>
      </c>
      <c r="K61" s="236" t="s">
        <v>63</v>
      </c>
    </row>
    <row r="62" spans="1:12" x14ac:dyDescent="0.2">
      <c r="G62" s="346"/>
      <c r="H62" s="260" t="s">
        <v>42</v>
      </c>
      <c r="I62" s="342">
        <v>-5.8</v>
      </c>
      <c r="J62" s="342">
        <v>-0.6</v>
      </c>
      <c r="K62" s="236" t="s">
        <v>63</v>
      </c>
    </row>
    <row r="63" spans="1:12" x14ac:dyDescent="0.2">
      <c r="G63" s="347"/>
      <c r="H63" s="260" t="s">
        <v>43</v>
      </c>
      <c r="I63" s="342">
        <v>2.7</v>
      </c>
      <c r="J63" s="342">
        <v>4.3</v>
      </c>
      <c r="K63" s="236" t="s">
        <v>63</v>
      </c>
    </row>
    <row r="65" spans="8:9" x14ac:dyDescent="0.2">
      <c r="H65" s="261" t="s">
        <v>237</v>
      </c>
      <c r="I65" s="262">
        <f>MAX(I28:J63)</f>
        <v>362.1</v>
      </c>
    </row>
    <row r="66" spans="8:9" x14ac:dyDescent="0.2">
      <c r="H66" s="261" t="s">
        <v>238</v>
      </c>
      <c r="I66" s="262">
        <f>MIN(I28:J63)</f>
        <v>-57.3</v>
      </c>
    </row>
  </sheetData>
  <mergeCells count="8">
    <mergeCell ref="G52:G53"/>
    <mergeCell ref="G40:G51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90" t="s">
        <v>335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61" t="s">
        <v>181</v>
      </c>
      <c r="B3" s="463" t="s">
        <v>362</v>
      </c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</row>
    <row r="4" spans="1:15" s="93" customFormat="1" ht="12" customHeight="1" x14ac:dyDescent="0.2">
      <c r="A4" s="462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9"/>
    </row>
    <row r="5" spans="1:15" ht="12" customHeight="1" x14ac:dyDescent="0.2">
      <c r="A5" s="97" t="s">
        <v>223</v>
      </c>
      <c r="B5" s="464" t="s">
        <v>160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</row>
    <row r="6" spans="1:15" ht="12" customHeight="1" x14ac:dyDescent="0.2">
      <c r="A6" s="275">
        <v>2020</v>
      </c>
      <c r="B6" s="191">
        <v>92.5</v>
      </c>
      <c r="C6" s="191">
        <v>96.4</v>
      </c>
      <c r="D6" s="191">
        <v>76.5</v>
      </c>
      <c r="E6" s="191">
        <v>51.9</v>
      </c>
      <c r="F6" s="191">
        <v>59.9</v>
      </c>
      <c r="G6" s="191">
        <v>74.3</v>
      </c>
      <c r="H6" s="191">
        <v>65.7</v>
      </c>
      <c r="I6" s="191">
        <v>68.400000000000006</v>
      </c>
      <c r="J6" s="191">
        <v>94.2</v>
      </c>
      <c r="K6" s="191">
        <v>99.3</v>
      </c>
      <c r="L6" s="191">
        <v>105.7</v>
      </c>
      <c r="M6" s="191">
        <v>89.1</v>
      </c>
      <c r="N6" s="191">
        <v>81.2</v>
      </c>
    </row>
    <row r="7" spans="1:15" ht="12" customHeight="1" x14ac:dyDescent="0.2">
      <c r="A7" s="279">
        <v>2021</v>
      </c>
      <c r="B7" s="191">
        <v>97.4</v>
      </c>
      <c r="C7" s="191">
        <v>86</v>
      </c>
      <c r="D7" s="191">
        <v>145.9</v>
      </c>
      <c r="E7" s="191">
        <v>84.8</v>
      </c>
      <c r="F7" s="191">
        <v>88.7</v>
      </c>
      <c r="G7" s="191">
        <v>89</v>
      </c>
      <c r="H7" s="191">
        <v>92.1</v>
      </c>
      <c r="I7" s="191">
        <v>80.8</v>
      </c>
      <c r="J7" s="191">
        <v>90.6</v>
      </c>
      <c r="K7" s="191">
        <v>90.2</v>
      </c>
      <c r="L7" s="191">
        <v>161.30000000000001</v>
      </c>
      <c r="M7" s="191">
        <v>93.2</v>
      </c>
      <c r="N7" s="191">
        <v>100</v>
      </c>
    </row>
    <row r="8" spans="1:15" ht="12" customHeight="1" x14ac:dyDescent="0.2">
      <c r="A8" s="279">
        <v>2022</v>
      </c>
      <c r="B8" s="191">
        <v>76.2</v>
      </c>
      <c r="C8" s="191">
        <v>182.6</v>
      </c>
      <c r="D8" s="191">
        <v>79.3</v>
      </c>
      <c r="E8" s="191">
        <v>85.9</v>
      </c>
      <c r="F8" s="191">
        <v>79.7</v>
      </c>
      <c r="G8" s="191">
        <v>137.1</v>
      </c>
      <c r="H8" s="191">
        <v>85.3</v>
      </c>
      <c r="I8" s="191">
        <v>93.3</v>
      </c>
      <c r="J8" s="191">
        <v>114.1</v>
      </c>
      <c r="K8" s="191">
        <v>93.3</v>
      </c>
      <c r="L8" s="191">
        <v>109.4</v>
      </c>
      <c r="M8" s="191">
        <v>104.2</v>
      </c>
      <c r="N8" s="191">
        <v>103.4</v>
      </c>
    </row>
    <row r="9" spans="1:15" ht="12" customHeight="1" x14ac:dyDescent="0.2">
      <c r="A9" s="279">
        <v>2023</v>
      </c>
      <c r="B9" s="191">
        <v>196</v>
      </c>
      <c r="C9" s="191">
        <v>106.5</v>
      </c>
      <c r="D9" s="191">
        <v>132.30000000000001</v>
      </c>
      <c r="E9" s="191">
        <v>107.6</v>
      </c>
      <c r="F9" s="191">
        <v>111.5</v>
      </c>
      <c r="G9" s="191">
        <v>122.8</v>
      </c>
      <c r="H9" s="191">
        <v>111.2</v>
      </c>
      <c r="I9" s="191">
        <v>104</v>
      </c>
      <c r="J9" s="191">
        <v>118.9</v>
      </c>
      <c r="K9" s="191">
        <v>103.1</v>
      </c>
      <c r="L9" s="191">
        <v>125.6</v>
      </c>
      <c r="M9" s="191">
        <v>113.1</v>
      </c>
      <c r="N9" s="191">
        <v>121.1</v>
      </c>
    </row>
    <row r="10" spans="1:15" ht="12" customHeight="1" x14ac:dyDescent="0.2">
      <c r="A10" s="279" t="s">
        <v>342</v>
      </c>
      <c r="B10" s="191">
        <f>[5]VG_2024!D3</f>
        <v>109.9</v>
      </c>
      <c r="C10" s="191">
        <f>[5]VG_2024!E3</f>
        <v>179.3</v>
      </c>
      <c r="D10" s="191">
        <f>[5]VG_2024!F3</f>
        <v>120.1</v>
      </c>
      <c r="E10" s="191">
        <f>[5]VG_2024!G3</f>
        <v>112.1</v>
      </c>
      <c r="F10" s="191">
        <f>[5]VG_2024!H3</f>
        <v>97.2</v>
      </c>
      <c r="G10" s="191">
        <f>[5]VG_2024!I3</f>
        <v>118.7</v>
      </c>
      <c r="H10" s="191">
        <f>[5]VG_2024!J3</f>
        <v>109.7</v>
      </c>
      <c r="I10" s="191">
        <f>[5]VG_2024!K3</f>
        <v>91.1</v>
      </c>
      <c r="J10" s="191">
        <f>[5]VG_2024!L3</f>
        <v>117.3</v>
      </c>
      <c r="K10" s="191">
        <f>[5]VG_2024!M3</f>
        <v>110</v>
      </c>
      <c r="L10" s="191">
        <f>[5]VG_2024!N3</f>
        <v>118.3</v>
      </c>
      <c r="M10" s="191">
        <f>[5]VG_2024!O3</f>
        <v>116.2</v>
      </c>
      <c r="N10" s="191">
        <f>[5]VG_2024!$AB$3</f>
        <v>116.65833333333336</v>
      </c>
    </row>
    <row r="11" spans="1:15" s="99" customFormat="1" ht="12" customHeight="1" x14ac:dyDescent="0.2">
      <c r="A11" s="98"/>
      <c r="B11" s="466" t="s">
        <v>182</v>
      </c>
      <c r="C11" s="466"/>
      <c r="D11" s="466"/>
      <c r="E11" s="466"/>
      <c r="F11" s="466"/>
      <c r="G11" s="466"/>
      <c r="H11" s="466"/>
      <c r="I11" s="466"/>
      <c r="J11" s="466"/>
      <c r="K11" s="466"/>
      <c r="L11" s="466"/>
      <c r="M11" s="466"/>
      <c r="N11" s="466"/>
    </row>
    <row r="12" spans="1:15" ht="12" customHeight="1" x14ac:dyDescent="0.2">
      <c r="A12" s="277">
        <v>2020</v>
      </c>
      <c r="B12" s="191">
        <v>82.8</v>
      </c>
      <c r="C12" s="191">
        <v>86.3</v>
      </c>
      <c r="D12" s="191">
        <v>77.2</v>
      </c>
      <c r="E12" s="191">
        <v>52.4</v>
      </c>
      <c r="F12" s="191">
        <v>61.9</v>
      </c>
      <c r="G12" s="191">
        <v>71.5</v>
      </c>
      <c r="H12" s="191">
        <v>72.599999999999994</v>
      </c>
      <c r="I12" s="191">
        <v>69.3</v>
      </c>
      <c r="J12" s="191">
        <v>82.8</v>
      </c>
      <c r="K12" s="191">
        <v>95.4</v>
      </c>
      <c r="L12" s="191">
        <v>102.6</v>
      </c>
      <c r="M12" s="191">
        <v>91.3</v>
      </c>
      <c r="N12" s="191">
        <v>78.8</v>
      </c>
    </row>
    <row r="13" spans="1:15" ht="12" customHeight="1" x14ac:dyDescent="0.2">
      <c r="A13" s="278">
        <v>2021</v>
      </c>
      <c r="B13" s="191">
        <v>77.099999999999994</v>
      </c>
      <c r="C13" s="191">
        <v>85</v>
      </c>
      <c r="D13" s="191">
        <v>170.5</v>
      </c>
      <c r="E13" s="191">
        <v>88.8</v>
      </c>
      <c r="F13" s="191">
        <v>83.5</v>
      </c>
      <c r="G13" s="191">
        <v>91.8</v>
      </c>
      <c r="H13" s="191">
        <v>91</v>
      </c>
      <c r="I13" s="191">
        <v>75.5</v>
      </c>
      <c r="J13" s="191">
        <v>93.9</v>
      </c>
      <c r="K13" s="191">
        <v>88.7</v>
      </c>
      <c r="L13" s="191">
        <v>166.3</v>
      </c>
      <c r="M13" s="191">
        <v>87.9</v>
      </c>
      <c r="N13" s="191">
        <v>100</v>
      </c>
    </row>
    <row r="14" spans="1:15" ht="12" customHeight="1" x14ac:dyDescent="0.2">
      <c r="A14" s="279">
        <v>2022</v>
      </c>
      <c r="B14" s="191">
        <v>82.3</v>
      </c>
      <c r="C14" s="191">
        <v>77.8</v>
      </c>
      <c r="D14" s="191">
        <v>89.5</v>
      </c>
      <c r="E14" s="191">
        <v>86.6</v>
      </c>
      <c r="F14" s="191">
        <v>78</v>
      </c>
      <c r="G14" s="191">
        <v>91.7</v>
      </c>
      <c r="H14" s="191">
        <v>88.3</v>
      </c>
      <c r="I14" s="191">
        <v>86</v>
      </c>
      <c r="J14" s="191">
        <v>102.3</v>
      </c>
      <c r="K14" s="191">
        <v>78.7</v>
      </c>
      <c r="L14" s="191">
        <v>104.3</v>
      </c>
      <c r="M14" s="191">
        <v>84.3</v>
      </c>
      <c r="N14" s="191">
        <v>87.5</v>
      </c>
    </row>
    <row r="15" spans="1:15" ht="12" customHeight="1" x14ac:dyDescent="0.2">
      <c r="A15" s="279">
        <v>2023</v>
      </c>
      <c r="B15" s="191">
        <f>[5]VI_2023!D$3</f>
        <v>90.6</v>
      </c>
      <c r="C15" s="191">
        <f>[5]VI_2023!E$3</f>
        <v>82.7</v>
      </c>
      <c r="D15" s="191">
        <f>[5]VI_2023!F$3</f>
        <v>99.6</v>
      </c>
      <c r="E15" s="191">
        <f>[5]VI_2023!G$3</f>
        <v>79.400000000000006</v>
      </c>
      <c r="F15" s="191">
        <f>[5]VI_2023!H$3</f>
        <v>80.2</v>
      </c>
      <c r="G15" s="191">
        <f>[5]VI_2023!I$3</f>
        <v>85.8</v>
      </c>
      <c r="H15" s="191">
        <f>[5]VI_2023!J$3</f>
        <v>77.5</v>
      </c>
      <c r="I15" s="191">
        <f>[5]VI_2023!K$3</f>
        <v>76.900000000000006</v>
      </c>
      <c r="J15" s="191">
        <f>[5]VI_2023!L$3</f>
        <v>76.599999999999994</v>
      </c>
      <c r="K15" s="191">
        <f>[5]VI_2023!M$3</f>
        <v>79.099999999999994</v>
      </c>
      <c r="L15" s="191">
        <f>[5]VI_2023!N$3</f>
        <v>91.4</v>
      </c>
      <c r="M15" s="191">
        <f>[5]VI_2023!O$3</f>
        <v>73.7</v>
      </c>
      <c r="N15" s="191">
        <f>[5]VI_2023!$AB$3</f>
        <v>82.791666666666671</v>
      </c>
    </row>
    <row r="16" spans="1:15" ht="12" customHeight="1" x14ac:dyDescent="0.2">
      <c r="A16" s="279" t="s">
        <v>342</v>
      </c>
      <c r="B16" s="191">
        <f>[5]VI_2024!D3</f>
        <v>87.3</v>
      </c>
      <c r="C16" s="191">
        <f>[5]VI_2024!E3</f>
        <v>77.3</v>
      </c>
      <c r="D16" s="191">
        <f>[5]VI_2024!F3</f>
        <v>76.400000000000006</v>
      </c>
      <c r="E16" s="191">
        <f>[5]VI_2024!G3</f>
        <v>80.400000000000006</v>
      </c>
      <c r="F16" s="191">
        <f>[5]VI_2024!H3</f>
        <v>71</v>
      </c>
      <c r="G16" s="191">
        <f>[5]VI_2024!I3</f>
        <v>67.900000000000006</v>
      </c>
      <c r="H16" s="191">
        <f>[5]VI_2024!J3</f>
        <v>75.900000000000006</v>
      </c>
      <c r="I16" s="191">
        <f>[5]VI_2024!K3</f>
        <v>69.3</v>
      </c>
      <c r="J16" s="191">
        <f>[5]VI_2024!L3</f>
        <v>75.599999999999994</v>
      </c>
      <c r="K16" s="191">
        <f>[5]VI_2024!M3</f>
        <v>81.099999999999994</v>
      </c>
      <c r="L16" s="191">
        <f>[5]VI_2024!N3</f>
        <v>78.599999999999994</v>
      </c>
      <c r="M16" s="191">
        <f>[5]VI_2024!O3</f>
        <v>73.599999999999994</v>
      </c>
      <c r="N16" s="191">
        <f>[5]VI_2024!$AB$3</f>
        <v>76.2</v>
      </c>
    </row>
    <row r="17" spans="1:16" s="99" customFormat="1" ht="12" customHeight="1" x14ac:dyDescent="0.2">
      <c r="A17" s="98"/>
      <c r="B17" s="466" t="s">
        <v>178</v>
      </c>
      <c r="C17" s="466"/>
      <c r="D17" s="466"/>
      <c r="E17" s="466"/>
      <c r="F17" s="466"/>
      <c r="G17" s="466"/>
      <c r="H17" s="466"/>
      <c r="I17" s="466"/>
      <c r="J17" s="466"/>
      <c r="K17" s="466"/>
      <c r="L17" s="466"/>
      <c r="M17" s="466"/>
      <c r="N17" s="466"/>
    </row>
    <row r="18" spans="1:16" ht="12" customHeight="1" x14ac:dyDescent="0.2">
      <c r="A18" s="277">
        <v>2020</v>
      </c>
      <c r="B18" s="191">
        <v>109.3</v>
      </c>
      <c r="C18" s="191">
        <v>114</v>
      </c>
      <c r="D18" s="191">
        <v>75.3</v>
      </c>
      <c r="E18" s="191">
        <v>50.9</v>
      </c>
      <c r="F18" s="191">
        <v>56.3</v>
      </c>
      <c r="G18" s="191">
        <v>79</v>
      </c>
      <c r="H18" s="191">
        <v>53.6</v>
      </c>
      <c r="I18" s="191">
        <v>66.599999999999994</v>
      </c>
      <c r="J18" s="191">
        <v>114</v>
      </c>
      <c r="K18" s="191">
        <v>106.1</v>
      </c>
      <c r="L18" s="191">
        <v>111</v>
      </c>
      <c r="M18" s="191">
        <v>85.2</v>
      </c>
      <c r="N18" s="191">
        <v>85.1</v>
      </c>
    </row>
    <row r="19" spans="1:16" ht="12" customHeight="1" x14ac:dyDescent="0.2">
      <c r="A19" s="278">
        <v>2021</v>
      </c>
      <c r="B19" s="191">
        <v>132.19999999999999</v>
      </c>
      <c r="C19" s="191">
        <v>87.7</v>
      </c>
      <c r="D19" s="191">
        <v>103.4</v>
      </c>
      <c r="E19" s="191">
        <v>78</v>
      </c>
      <c r="F19" s="191">
        <v>97.5</v>
      </c>
      <c r="G19" s="191">
        <v>84</v>
      </c>
      <c r="H19" s="191">
        <v>94.1</v>
      </c>
      <c r="I19" s="191">
        <v>90.2</v>
      </c>
      <c r="J19" s="191">
        <v>84.9</v>
      </c>
      <c r="K19" s="191">
        <v>92.8</v>
      </c>
      <c r="L19" s="191">
        <v>153</v>
      </c>
      <c r="M19" s="191">
        <v>102.3</v>
      </c>
      <c r="N19" s="191">
        <v>100</v>
      </c>
    </row>
    <row r="20" spans="1:16" ht="12" customHeight="1" x14ac:dyDescent="0.2">
      <c r="A20" s="279">
        <v>2022</v>
      </c>
      <c r="B20" s="191">
        <v>69.099999999999994</v>
      </c>
      <c r="C20" s="191">
        <v>305.3</v>
      </c>
      <c r="D20" s="191">
        <v>67.5</v>
      </c>
      <c r="E20" s="191">
        <v>85</v>
      </c>
      <c r="F20" s="191">
        <v>81.7</v>
      </c>
      <c r="G20" s="191">
        <v>190.3</v>
      </c>
      <c r="H20" s="191">
        <v>81.8</v>
      </c>
      <c r="I20" s="191">
        <v>101.8</v>
      </c>
      <c r="J20" s="191">
        <v>127.8</v>
      </c>
      <c r="K20" s="191">
        <v>110.5</v>
      </c>
      <c r="L20" s="191">
        <v>115.3</v>
      </c>
      <c r="M20" s="191">
        <v>127.4</v>
      </c>
      <c r="N20" s="191">
        <v>122</v>
      </c>
    </row>
    <row r="21" spans="1:16" ht="12" customHeight="1" x14ac:dyDescent="0.2">
      <c r="A21" s="279">
        <v>2023</v>
      </c>
      <c r="B21" s="191">
        <f>[5]VA_2023!D$3</f>
        <v>319.3</v>
      </c>
      <c r="C21" s="191">
        <f>[5]VA_2023!E$3</f>
        <v>134.4</v>
      </c>
      <c r="D21" s="191">
        <f>[5]VA_2023!F$3</f>
        <v>170.5</v>
      </c>
      <c r="E21" s="191">
        <f>[5]VA_2023!G$3</f>
        <v>140.4</v>
      </c>
      <c r="F21" s="191">
        <f>[5]VA_2023!H$3</f>
        <v>148.1</v>
      </c>
      <c r="G21" s="191">
        <f>[5]VA_2023!I$3</f>
        <v>166</v>
      </c>
      <c r="H21" s="191">
        <f>[5]VA_2023!J$3</f>
        <v>150.6</v>
      </c>
      <c r="I21" s="191">
        <f>[5]VA_2023!K$3</f>
        <v>135.69999999999999</v>
      </c>
      <c r="J21" s="191">
        <f>[5]VA_2023!L$3</f>
        <v>168.3</v>
      </c>
      <c r="K21" s="191">
        <f>[5]VA_2023!M$3</f>
        <v>131.30000000000001</v>
      </c>
      <c r="L21" s="191">
        <f>[5]VA_2023!N$3</f>
        <v>165.6</v>
      </c>
      <c r="M21" s="191">
        <f>[5]VA_2023!O$3</f>
        <v>159.19999999999999</v>
      </c>
      <c r="N21" s="191">
        <f>[5]VA_2023!$AB$3</f>
        <v>165.78333333333333</v>
      </c>
    </row>
    <row r="22" spans="1:16" ht="12" customHeight="1" x14ac:dyDescent="0.2">
      <c r="A22" s="279" t="s">
        <v>342</v>
      </c>
      <c r="B22" s="191">
        <f>[5]VA_2024!D3</f>
        <v>136.4</v>
      </c>
      <c r="C22" s="191">
        <f>[5]VA_2024!E3</f>
        <v>298.60000000000002</v>
      </c>
      <c r="D22" s="191">
        <f>[5]VA_2024!F3</f>
        <v>171.2</v>
      </c>
      <c r="E22" s="191">
        <f>[5]VA_2024!G3</f>
        <v>149.19999999999999</v>
      </c>
      <c r="F22" s="191">
        <f>[5]VA_2024!H3</f>
        <v>127.9</v>
      </c>
      <c r="G22" s="191">
        <f>[5]VA_2024!I3</f>
        <v>178.1</v>
      </c>
      <c r="H22" s="191">
        <f>[5]VA_2024!J3</f>
        <v>149.1</v>
      </c>
      <c r="I22" s="191">
        <f>[5]VA_2024!K3</f>
        <v>116.6</v>
      </c>
      <c r="J22" s="191">
        <f>[5]VA_2024!L3</f>
        <v>165.9</v>
      </c>
      <c r="K22" s="191">
        <f>[5]VA_2024!M3</f>
        <v>143.9</v>
      </c>
      <c r="L22" s="191">
        <f>[5]VA_2024!N3</f>
        <v>164.6</v>
      </c>
      <c r="M22" s="191">
        <f>[5]VA_2024!O3</f>
        <v>166.1</v>
      </c>
      <c r="N22" s="191">
        <f>[5]VA_2024!$AB$3</f>
        <v>163.96666666666667</v>
      </c>
    </row>
    <row r="23" spans="1:16" ht="12" customHeight="1" x14ac:dyDescent="0.2">
      <c r="A23" s="279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</row>
    <row r="24" spans="1:16" s="93" customFormat="1" ht="12" customHeight="1" x14ac:dyDescent="0.2">
      <c r="A24" s="461" t="s">
        <v>181</v>
      </c>
      <c r="B24" s="457" t="s">
        <v>302</v>
      </c>
      <c r="C24" s="458"/>
      <c r="D24" s="458"/>
      <c r="E24" s="458"/>
      <c r="F24" s="458"/>
      <c r="G24" s="458"/>
      <c r="H24" s="458"/>
      <c r="I24" s="458"/>
      <c r="J24" s="458"/>
      <c r="K24" s="458"/>
      <c r="L24" s="458"/>
      <c r="M24" s="458"/>
      <c r="N24" s="458"/>
      <c r="O24" s="290"/>
      <c r="P24" s="288"/>
    </row>
    <row r="25" spans="1:16" s="93" customFormat="1" ht="12" customHeight="1" x14ac:dyDescent="0.2">
      <c r="A25" s="462"/>
      <c r="B25" s="265" t="s">
        <v>236</v>
      </c>
      <c r="C25" s="263" t="s">
        <v>235</v>
      </c>
      <c r="D25" s="263" t="s">
        <v>234</v>
      </c>
      <c r="E25" s="263" t="s">
        <v>233</v>
      </c>
      <c r="F25" s="263" t="s">
        <v>85</v>
      </c>
      <c r="G25" s="263" t="s">
        <v>232</v>
      </c>
      <c r="H25" s="263" t="s">
        <v>231</v>
      </c>
      <c r="I25" s="263" t="s">
        <v>230</v>
      </c>
      <c r="J25" s="263" t="s">
        <v>229</v>
      </c>
      <c r="K25" s="263" t="s">
        <v>228</v>
      </c>
      <c r="L25" s="263" t="s">
        <v>227</v>
      </c>
      <c r="M25" s="263" t="s">
        <v>226</v>
      </c>
      <c r="N25" s="264" t="s">
        <v>181</v>
      </c>
    </row>
    <row r="26" spans="1:16" s="99" customFormat="1" ht="12" customHeight="1" x14ac:dyDescent="0.2">
      <c r="A26" s="100"/>
      <c r="B26" s="459" t="s">
        <v>160</v>
      </c>
      <c r="C26" s="459"/>
      <c r="D26" s="459"/>
      <c r="E26" s="459"/>
      <c r="F26" s="459"/>
      <c r="G26" s="459"/>
      <c r="H26" s="459"/>
      <c r="I26" s="459"/>
      <c r="J26" s="459"/>
      <c r="K26" s="459"/>
      <c r="L26" s="459"/>
      <c r="M26" s="459"/>
      <c r="N26" s="459"/>
    </row>
    <row r="27" spans="1:16" ht="12" customHeight="1" x14ac:dyDescent="0.2">
      <c r="A27" s="278">
        <v>2021</v>
      </c>
      <c r="B27" s="190">
        <v>5.3</v>
      </c>
      <c r="C27" s="190">
        <v>-10.8</v>
      </c>
      <c r="D27" s="190">
        <v>90.7</v>
      </c>
      <c r="E27" s="190">
        <v>63.4</v>
      </c>
      <c r="F27" s="190">
        <v>48.1</v>
      </c>
      <c r="G27" s="190">
        <v>19.8</v>
      </c>
      <c r="H27" s="190">
        <v>40.200000000000003</v>
      </c>
      <c r="I27" s="190">
        <v>18.100000000000001</v>
      </c>
      <c r="J27" s="190">
        <v>-3.8</v>
      </c>
      <c r="K27" s="190">
        <v>-9.1999999999999993</v>
      </c>
      <c r="L27" s="190">
        <v>52.6</v>
      </c>
      <c r="M27" s="190">
        <v>4.5999999999999996</v>
      </c>
      <c r="N27" s="190">
        <v>23.231886564067082</v>
      </c>
    </row>
    <row r="28" spans="1:16" ht="12" customHeight="1" x14ac:dyDescent="0.2">
      <c r="A28" s="279">
        <v>2022</v>
      </c>
      <c r="B28" s="190">
        <v>-21.8</v>
      </c>
      <c r="C28" s="190">
        <v>112.3</v>
      </c>
      <c r="D28" s="190">
        <v>-45.6</v>
      </c>
      <c r="E28" s="190">
        <v>1.3</v>
      </c>
      <c r="F28" s="190">
        <v>-10.1</v>
      </c>
      <c r="G28" s="190">
        <v>54</v>
      </c>
      <c r="H28" s="190">
        <v>-7.4</v>
      </c>
      <c r="I28" s="190">
        <v>15.5</v>
      </c>
      <c r="J28" s="190">
        <v>25.9</v>
      </c>
      <c r="K28" s="190">
        <v>3.4</v>
      </c>
      <c r="L28" s="190">
        <v>-32.200000000000003</v>
      </c>
      <c r="M28" s="190">
        <v>11.8</v>
      </c>
      <c r="N28" s="208">
        <v>3.4</v>
      </c>
    </row>
    <row r="29" spans="1:16" ht="12" customHeight="1" x14ac:dyDescent="0.2">
      <c r="A29" s="279">
        <v>2023</v>
      </c>
      <c r="B29" s="190">
        <v>157.19999999999999</v>
      </c>
      <c r="C29" s="190">
        <v>-41.7</v>
      </c>
      <c r="D29" s="190">
        <v>66.8</v>
      </c>
      <c r="E29" s="190">
        <v>25.3</v>
      </c>
      <c r="F29" s="190">
        <v>39.9</v>
      </c>
      <c r="G29" s="190">
        <v>-10.4</v>
      </c>
      <c r="H29" s="190">
        <v>30.4</v>
      </c>
      <c r="I29" s="190">
        <v>11.5</v>
      </c>
      <c r="J29" s="190">
        <v>4.2</v>
      </c>
      <c r="K29" s="190">
        <v>10.5</v>
      </c>
      <c r="L29" s="190">
        <v>14.8</v>
      </c>
      <c r="M29" s="190">
        <v>8.5</v>
      </c>
      <c r="N29" s="190">
        <v>17.100000000000001</v>
      </c>
    </row>
    <row r="30" spans="1:16" ht="12" customHeight="1" x14ac:dyDescent="0.2">
      <c r="A30" s="279" t="s">
        <v>342</v>
      </c>
      <c r="B30" s="190">
        <f>[5]VG_2024!D22</f>
        <v>-43.9</v>
      </c>
      <c r="C30" s="190">
        <f>[5]VG_2024!E22</f>
        <v>68.400000000000006</v>
      </c>
      <c r="D30" s="190">
        <f>[5]VG_2024!F22</f>
        <v>-9.1999999999999993</v>
      </c>
      <c r="E30" s="190">
        <f>[5]VG_2024!G22</f>
        <v>4.2</v>
      </c>
      <c r="F30" s="190">
        <f>[5]VG_2024!H22</f>
        <v>-12.8</v>
      </c>
      <c r="G30" s="190">
        <f>[5]VG_2024!I22</f>
        <v>-3.3</v>
      </c>
      <c r="H30" s="190">
        <f>[5]VG_2024!J22</f>
        <v>-1.3</v>
      </c>
      <c r="I30" s="190">
        <f>[5]VG_2024!K22</f>
        <v>-12.4</v>
      </c>
      <c r="J30" s="190">
        <f>[5]VG_2024!L22</f>
        <v>-1.3</v>
      </c>
      <c r="K30" s="190">
        <f>[5]VG_2024!M22</f>
        <v>6.7</v>
      </c>
      <c r="L30" s="190">
        <f>[5]VG_2024!N22</f>
        <v>-5.8</v>
      </c>
      <c r="M30" s="190">
        <f>[5]VG_2024!O22</f>
        <v>2.7</v>
      </c>
      <c r="N30" s="190">
        <f>[5]VG_2024!$AB$22</f>
        <v>-3.6279774197989383</v>
      </c>
    </row>
    <row r="31" spans="1:16" s="99" customFormat="1" ht="12" customHeight="1" x14ac:dyDescent="0.2">
      <c r="A31" s="98"/>
      <c r="B31" s="460" t="s">
        <v>182</v>
      </c>
      <c r="C31" s="460"/>
      <c r="D31" s="460"/>
      <c r="E31" s="460"/>
      <c r="F31" s="460"/>
      <c r="G31" s="460"/>
      <c r="H31" s="460"/>
      <c r="I31" s="460"/>
      <c r="J31" s="460"/>
      <c r="K31" s="460"/>
      <c r="L31" s="460"/>
      <c r="M31" s="460"/>
      <c r="N31" s="460"/>
    </row>
    <row r="32" spans="1:16" ht="12" customHeight="1" x14ac:dyDescent="0.2">
      <c r="A32" s="278">
        <v>2021</v>
      </c>
      <c r="B32" s="190">
        <v>-6.9</v>
      </c>
      <c r="C32" s="190">
        <v>-1.5</v>
      </c>
      <c r="D32" s="190">
        <v>120.9</v>
      </c>
      <c r="E32" s="190">
        <v>69.5</v>
      </c>
      <c r="F32" s="190">
        <v>34.9</v>
      </c>
      <c r="G32" s="190">
        <v>28.4</v>
      </c>
      <c r="H32" s="190">
        <v>25.3</v>
      </c>
      <c r="I32" s="190">
        <v>8.9</v>
      </c>
      <c r="J32" s="190">
        <v>13.4</v>
      </c>
      <c r="K32" s="190">
        <v>-7</v>
      </c>
      <c r="L32" s="190">
        <v>62.1</v>
      </c>
      <c r="M32" s="190">
        <v>-3.7</v>
      </c>
      <c r="N32" s="208">
        <v>26.815018472377361</v>
      </c>
    </row>
    <row r="33" spans="1:14" ht="12" customHeight="1" x14ac:dyDescent="0.2">
      <c r="A33" s="279">
        <v>2022</v>
      </c>
      <c r="B33" s="190">
        <v>6.7</v>
      </c>
      <c r="C33" s="190">
        <v>-8.5</v>
      </c>
      <c r="D33" s="190">
        <v>-47.5</v>
      </c>
      <c r="E33" s="190">
        <v>-2.5</v>
      </c>
      <c r="F33" s="190">
        <v>-6.6</v>
      </c>
      <c r="G33" s="190">
        <v>-0.1</v>
      </c>
      <c r="H33" s="190">
        <v>-3</v>
      </c>
      <c r="I33" s="190">
        <v>13.9</v>
      </c>
      <c r="J33" s="190">
        <v>8.9</v>
      </c>
      <c r="K33" s="190">
        <v>-11.3</v>
      </c>
      <c r="L33" s="190">
        <v>-37.299999999999997</v>
      </c>
      <c r="M33" s="190">
        <v>-4.0999999999999996</v>
      </c>
      <c r="N33" s="208">
        <v>-12.5</v>
      </c>
    </row>
    <row r="34" spans="1:14" ht="12" customHeight="1" x14ac:dyDescent="0.2">
      <c r="A34" s="279">
        <v>2023</v>
      </c>
      <c r="B34" s="190">
        <v>10.1</v>
      </c>
      <c r="C34" s="190">
        <v>6.3</v>
      </c>
      <c r="D34" s="190">
        <v>11.3</v>
      </c>
      <c r="E34" s="190">
        <v>-8.3000000000000007</v>
      </c>
      <c r="F34" s="190">
        <v>2.8</v>
      </c>
      <c r="G34" s="190">
        <v>-6.4</v>
      </c>
      <c r="H34" s="190">
        <v>-12.2</v>
      </c>
      <c r="I34" s="190">
        <v>-10.6</v>
      </c>
      <c r="J34" s="190">
        <v>-25.1</v>
      </c>
      <c r="K34" s="190">
        <v>0.5</v>
      </c>
      <c r="L34" s="190">
        <v>-12.4</v>
      </c>
      <c r="M34" s="190">
        <v>-12.6</v>
      </c>
      <c r="N34" s="190">
        <v>-5.4</v>
      </c>
    </row>
    <row r="35" spans="1:14" ht="12" customHeight="1" x14ac:dyDescent="0.2">
      <c r="A35" s="279" t="s">
        <v>342</v>
      </c>
      <c r="B35" s="190">
        <f>[5]VI_2024!D22</f>
        <v>-3.6</v>
      </c>
      <c r="C35" s="190">
        <f>[5]VI_2024!E22</f>
        <v>-6.5</v>
      </c>
      <c r="D35" s="190">
        <f>[5]VI_2024!F22</f>
        <v>-23.3</v>
      </c>
      <c r="E35" s="190">
        <f>[5]VI_2024!G22</f>
        <v>1.3</v>
      </c>
      <c r="F35" s="190">
        <f>[5]VI_2024!H22</f>
        <v>-11.5</v>
      </c>
      <c r="G35" s="190">
        <f>[5]VI_2024!I22</f>
        <v>-20.9</v>
      </c>
      <c r="H35" s="190">
        <f>[5]VI_2024!J22</f>
        <v>-2.1</v>
      </c>
      <c r="I35" s="190">
        <f>[5]VI_2024!K22</f>
        <v>-9.9</v>
      </c>
      <c r="J35" s="190">
        <f>[5]VI_2024!L22</f>
        <v>-1.3</v>
      </c>
      <c r="K35" s="190">
        <f>[5]VI_2024!M22</f>
        <v>2.5</v>
      </c>
      <c r="L35" s="190">
        <f>[5]VI_2024!N22</f>
        <v>-14</v>
      </c>
      <c r="M35" s="190">
        <f>[5]VI_2024!O22</f>
        <v>-0.1</v>
      </c>
      <c r="N35" s="190">
        <f>[5]VI_2024!$AB$22</f>
        <v>-7.9617513839959742</v>
      </c>
    </row>
    <row r="36" spans="1:14" s="99" customFormat="1" ht="12" customHeight="1" x14ac:dyDescent="0.2">
      <c r="A36" s="98"/>
      <c r="B36" s="460" t="s">
        <v>178</v>
      </c>
      <c r="C36" s="460"/>
      <c r="D36" s="460"/>
      <c r="E36" s="460"/>
      <c r="F36" s="460"/>
      <c r="G36" s="460"/>
      <c r="H36" s="460"/>
      <c r="I36" s="460"/>
      <c r="J36" s="460"/>
      <c r="K36" s="460"/>
      <c r="L36" s="460"/>
      <c r="M36" s="460"/>
      <c r="N36" s="460"/>
    </row>
    <row r="37" spans="1:14" ht="12" customHeight="1" x14ac:dyDescent="0.2">
      <c r="A37" s="278">
        <v>2021</v>
      </c>
      <c r="B37" s="190">
        <v>21</v>
      </c>
      <c r="C37" s="190">
        <v>-23.1</v>
      </c>
      <c r="D37" s="190">
        <v>37.299999999999997</v>
      </c>
      <c r="E37" s="190">
        <v>53.2</v>
      </c>
      <c r="F37" s="190">
        <v>73.2</v>
      </c>
      <c r="G37" s="190">
        <v>6.3</v>
      </c>
      <c r="H37" s="190">
        <v>75.599999999999994</v>
      </c>
      <c r="I37" s="190">
        <v>35.4</v>
      </c>
      <c r="J37" s="190">
        <v>-25.5</v>
      </c>
      <c r="K37" s="190">
        <v>-12.5</v>
      </c>
      <c r="L37" s="190">
        <v>37.799999999999997</v>
      </c>
      <c r="M37" s="190">
        <v>20.100000000000001</v>
      </c>
      <c r="N37" s="190">
        <v>17.49650593990215</v>
      </c>
    </row>
    <row r="38" spans="1:14" ht="12" customHeight="1" x14ac:dyDescent="0.2">
      <c r="A38" s="279">
        <v>2022</v>
      </c>
      <c r="B38" s="190">
        <v>-47.7</v>
      </c>
      <c r="C38" s="190">
        <v>248.1</v>
      </c>
      <c r="D38" s="190">
        <v>-34.700000000000003</v>
      </c>
      <c r="E38" s="190">
        <v>9</v>
      </c>
      <c r="F38" s="190">
        <v>-16.2</v>
      </c>
      <c r="G38" s="190">
        <v>126.5</v>
      </c>
      <c r="H38" s="190">
        <v>-13.1</v>
      </c>
      <c r="I38" s="190">
        <v>12.9</v>
      </c>
      <c r="J38" s="190">
        <v>50.5</v>
      </c>
      <c r="K38" s="190">
        <v>19.100000000000001</v>
      </c>
      <c r="L38" s="190">
        <v>-24.6</v>
      </c>
      <c r="M38" s="190">
        <v>24.5</v>
      </c>
      <c r="N38" s="190">
        <v>21.9</v>
      </c>
    </row>
    <row r="39" spans="1:14" ht="12" customHeight="1" x14ac:dyDescent="0.2">
      <c r="A39" s="279">
        <v>2023</v>
      </c>
      <c r="B39" s="190">
        <v>362.1</v>
      </c>
      <c r="C39" s="190">
        <v>-56</v>
      </c>
      <c r="D39" s="190">
        <v>152.6</v>
      </c>
      <c r="E39" s="190">
        <v>65.2</v>
      </c>
      <c r="F39" s="190">
        <v>81.3</v>
      </c>
      <c r="G39" s="190">
        <v>-12.8</v>
      </c>
      <c r="H39" s="190">
        <v>84.1</v>
      </c>
      <c r="I39" s="190">
        <v>33.299999999999997</v>
      </c>
      <c r="J39" s="190">
        <v>31.7</v>
      </c>
      <c r="K39" s="190">
        <v>18.8</v>
      </c>
      <c r="L39" s="190">
        <v>43.6</v>
      </c>
      <c r="M39" s="190">
        <v>25</v>
      </c>
      <c r="N39" s="190">
        <v>35.9</v>
      </c>
    </row>
    <row r="40" spans="1:14" ht="12" customHeight="1" x14ac:dyDescent="0.2">
      <c r="A40" s="279" t="s">
        <v>342</v>
      </c>
      <c r="B40" s="190">
        <f>[5]VA_2024!D22</f>
        <v>-57.3</v>
      </c>
      <c r="C40" s="190">
        <f>[5]VA_2024!E22</f>
        <v>122.2</v>
      </c>
      <c r="D40" s="190">
        <f>[5]VA_2024!F22</f>
        <v>0.4</v>
      </c>
      <c r="E40" s="190">
        <f>[5]VA_2024!G22</f>
        <v>6.3</v>
      </c>
      <c r="F40" s="190">
        <f>[5]VA_2024!H22</f>
        <v>-13.6</v>
      </c>
      <c r="G40" s="190">
        <f>[5]VA_2024!I22</f>
        <v>7.3</v>
      </c>
      <c r="H40" s="190">
        <f>[5]VA_2024!J22</f>
        <v>-1</v>
      </c>
      <c r="I40" s="190">
        <f>[5]VA_2024!K22</f>
        <v>-14.1</v>
      </c>
      <c r="J40" s="190">
        <f>[5]VA_2024!L22</f>
        <v>-1.4</v>
      </c>
      <c r="K40" s="190">
        <f>[5]VA_2024!M22</f>
        <v>9.6</v>
      </c>
      <c r="L40" s="190">
        <f>[5]VA_2024!N22</f>
        <v>-0.6</v>
      </c>
      <c r="M40" s="190">
        <f>[5]VA_2024!O22</f>
        <v>4.3</v>
      </c>
      <c r="N40" s="190">
        <f>[5]VA_2024!$AB$22</f>
        <v>-1.0958077812405662</v>
      </c>
    </row>
    <row r="41" spans="1:14" ht="12" customHeight="1" x14ac:dyDescent="0.2">
      <c r="A41" s="279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1:14" ht="12" customHeight="1" x14ac:dyDescent="0.2">
      <c r="A42" s="279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</row>
    <row r="43" spans="1:14" ht="12" customHeight="1" x14ac:dyDescent="0.2">
      <c r="A43" s="455"/>
      <c r="B43" s="455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56"/>
      <c r="B44" s="456"/>
      <c r="C44" s="456"/>
      <c r="D44" s="456"/>
      <c r="E44" s="456"/>
      <c r="F44" s="456"/>
      <c r="G44" s="456"/>
      <c r="H44" s="456"/>
      <c r="I44" s="456"/>
    </row>
    <row r="45" spans="1:14" ht="12" customHeight="1" x14ac:dyDescent="0.2">
      <c r="A45" s="102"/>
    </row>
  </sheetData>
  <mergeCells count="13">
    <mergeCell ref="A43:B43"/>
    <mergeCell ref="A44:I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4" width="5.28515625" style="103" customWidth="1"/>
    <col min="15" max="15" width="5.28515625" style="166" customWidth="1"/>
    <col min="16" max="16384" width="11.5703125" style="103"/>
  </cols>
  <sheetData>
    <row r="1" spans="1:15" s="211" customFormat="1" ht="24" customHeight="1" x14ac:dyDescent="0.2">
      <c r="A1" s="390" t="s">
        <v>359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69" t="s">
        <v>183</v>
      </c>
      <c r="B3" s="471" t="s">
        <v>184</v>
      </c>
      <c r="C3" s="457" t="s">
        <v>362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67"/>
    </row>
    <row r="4" spans="1:15" s="106" customFormat="1" ht="36" customHeight="1" x14ac:dyDescent="0.2">
      <c r="A4" s="470"/>
      <c r="B4" s="472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6"/>
      <c r="B5" s="357"/>
      <c r="C5" s="358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60"/>
    </row>
    <row r="6" spans="1:15" s="118" customFormat="1" ht="12" customHeight="1" x14ac:dyDescent="0.2">
      <c r="A6" s="161" t="s">
        <v>99</v>
      </c>
      <c r="B6" s="86" t="s">
        <v>179</v>
      </c>
      <c r="C6" s="200">
        <f>[5]VG_2024!D3</f>
        <v>109.9</v>
      </c>
      <c r="D6" s="200">
        <f>[5]VG_2024!E3</f>
        <v>179.3</v>
      </c>
      <c r="E6" s="200">
        <f>[5]VG_2024!F3</f>
        <v>120.1</v>
      </c>
      <c r="F6" s="200">
        <f>[5]VG_2024!G3</f>
        <v>112.1</v>
      </c>
      <c r="G6" s="200">
        <f>[5]VG_2024!H3</f>
        <v>97.2</v>
      </c>
      <c r="H6" s="200">
        <f>[5]VG_2024!I3</f>
        <v>118.7</v>
      </c>
      <c r="I6" s="200">
        <f>[5]VG_2024!J3</f>
        <v>109.7</v>
      </c>
      <c r="J6" s="200">
        <f>[5]VG_2024!K3</f>
        <v>91.1</v>
      </c>
      <c r="K6" s="200">
        <f>[5]VG_2024!L3</f>
        <v>117.3</v>
      </c>
      <c r="L6" s="200">
        <f>[5]VG_2024!M3</f>
        <v>110</v>
      </c>
      <c r="M6" s="200">
        <f>[5]VG_2024!N3</f>
        <v>118.3</v>
      </c>
      <c r="N6" s="200">
        <f>[5]VG_2024!O3</f>
        <v>116.2</v>
      </c>
      <c r="O6" s="200">
        <f>[5]VG_2024!AB3</f>
        <v>116.65833333333336</v>
      </c>
    </row>
    <row r="7" spans="1:15" ht="12" customHeight="1" x14ac:dyDescent="0.2">
      <c r="A7" s="326" t="s">
        <v>246</v>
      </c>
      <c r="B7" s="178" t="s">
        <v>289</v>
      </c>
      <c r="C7" s="191">
        <f>[5]VG_2024!D4</f>
        <v>98.2</v>
      </c>
      <c r="D7" s="191">
        <f>[5]VG_2024!E4</f>
        <v>94.5</v>
      </c>
      <c r="E7" s="191">
        <f>[5]VG_2024!F4</f>
        <v>84.5</v>
      </c>
      <c r="F7" s="191">
        <f>[5]VG_2024!G4</f>
        <v>89.3</v>
      </c>
      <c r="G7" s="191">
        <f>[5]VG_2024!H4</f>
        <v>87.9</v>
      </c>
      <c r="H7" s="191">
        <f>[5]VG_2024!I4</f>
        <v>83.7</v>
      </c>
      <c r="I7" s="191">
        <f>[5]VG_2024!J4</f>
        <v>93.8</v>
      </c>
      <c r="J7" s="191">
        <f>[5]VG_2024!K4</f>
        <v>80</v>
      </c>
      <c r="K7" s="191">
        <f>[5]VG_2024!L4</f>
        <v>87.4</v>
      </c>
      <c r="L7" s="191">
        <f>[5]VG_2024!M4</f>
        <v>96.3</v>
      </c>
      <c r="M7" s="191">
        <f>[5]VG_2024!N4</f>
        <v>92</v>
      </c>
      <c r="N7" s="191">
        <f>[5]VG_2024!O4</f>
        <v>95.2</v>
      </c>
      <c r="O7" s="191">
        <f>[5]VG_2024!AB4</f>
        <v>90.233333333333334</v>
      </c>
    </row>
    <row r="8" spans="1:15" ht="12" customHeight="1" x14ac:dyDescent="0.2">
      <c r="A8" s="326" t="s">
        <v>247</v>
      </c>
      <c r="B8" s="178" t="s">
        <v>290</v>
      </c>
      <c r="C8" s="191">
        <f>[5]VG_2024!D5</f>
        <v>120.4</v>
      </c>
      <c r="D8" s="191">
        <f>[5]VG_2024!E5</f>
        <v>274.89999999999998</v>
      </c>
      <c r="E8" s="191">
        <f>[5]VG_2024!F5</f>
        <v>158</v>
      </c>
      <c r="F8" s="191">
        <f>[5]VG_2024!G5</f>
        <v>137.19999999999999</v>
      </c>
      <c r="G8" s="191">
        <f>[5]VG_2024!H5</f>
        <v>107.1</v>
      </c>
      <c r="H8" s="191">
        <f>[5]VG_2024!I5</f>
        <v>157.4</v>
      </c>
      <c r="I8" s="191">
        <f>[5]VG_2024!J5</f>
        <v>126</v>
      </c>
      <c r="J8" s="191">
        <f>[5]VG_2024!K5</f>
        <v>103.4</v>
      </c>
      <c r="K8" s="191">
        <f>[5]VG_2024!L5</f>
        <v>148.9</v>
      </c>
      <c r="L8" s="191">
        <f>[5]VG_2024!M5</f>
        <v>124.8</v>
      </c>
      <c r="M8" s="191">
        <f>[5]VG_2024!N5</f>
        <v>148</v>
      </c>
      <c r="N8" s="191">
        <f>[5]VG_2024!O5</f>
        <v>136.80000000000001</v>
      </c>
      <c r="O8" s="191">
        <f>[5]VG_2024!AB5</f>
        <v>145.24166666666667</v>
      </c>
    </row>
    <row r="9" spans="1:15" ht="12" customHeight="1" x14ac:dyDescent="0.2">
      <c r="A9" s="326" t="s">
        <v>219</v>
      </c>
      <c r="B9" s="178" t="s">
        <v>291</v>
      </c>
      <c r="C9" s="191">
        <f>[5]VG_2024!D6</f>
        <v>82</v>
      </c>
      <c r="D9" s="191">
        <f>[5]VG_2024!E6</f>
        <v>59.8</v>
      </c>
      <c r="E9" s="191">
        <f>[5]VG_2024!F6</f>
        <v>59.2</v>
      </c>
      <c r="F9" s="191">
        <f>[5]VG_2024!G6</f>
        <v>43.4</v>
      </c>
      <c r="G9" s="191">
        <f>[5]VG_2024!H6</f>
        <v>43.6</v>
      </c>
      <c r="H9" s="191">
        <f>[5]VG_2024!I6</f>
        <v>70.900000000000006</v>
      </c>
      <c r="I9" s="191">
        <f>[5]VG_2024!J6</f>
        <v>67.400000000000006</v>
      </c>
      <c r="J9" s="191">
        <f>[5]VG_2024!K6</f>
        <v>44.7</v>
      </c>
      <c r="K9" s="191">
        <f>[5]VG_2024!L6</f>
        <v>71</v>
      </c>
      <c r="L9" s="191">
        <f>[5]VG_2024!M6</f>
        <v>77.7</v>
      </c>
      <c r="M9" s="191">
        <f>[5]VG_2024!N6</f>
        <v>71.900000000000006</v>
      </c>
      <c r="N9" s="191">
        <f>[5]VG_2024!O6</f>
        <v>56.8</v>
      </c>
      <c r="O9" s="191">
        <f>[5]VG_2024!AB6</f>
        <v>62.366666666666667</v>
      </c>
    </row>
    <row r="10" spans="1:15" ht="12" customHeight="1" x14ac:dyDescent="0.2">
      <c r="A10" s="326" t="s">
        <v>220</v>
      </c>
      <c r="B10" s="178" t="s">
        <v>292</v>
      </c>
      <c r="C10" s="191">
        <f>[5]VG_2024!D7</f>
        <v>152.6</v>
      </c>
      <c r="D10" s="191">
        <f>[5]VG_2024!E7</f>
        <v>138.4</v>
      </c>
      <c r="E10" s="191">
        <f>[5]VG_2024!F7</f>
        <v>142.19999999999999</v>
      </c>
      <c r="F10" s="191">
        <f>[5]VG_2024!G7</f>
        <v>124.4</v>
      </c>
      <c r="G10" s="191">
        <f>[5]VG_2024!H7</f>
        <v>118.7</v>
      </c>
      <c r="H10" s="191">
        <f>[5]VG_2024!I7</f>
        <v>112.5</v>
      </c>
      <c r="I10" s="191">
        <f>[5]VG_2024!J7</f>
        <v>133.5</v>
      </c>
      <c r="J10" s="191">
        <f>[5]VG_2024!K7</f>
        <v>100</v>
      </c>
      <c r="K10" s="191">
        <f>[5]VG_2024!L7</f>
        <v>135.9</v>
      </c>
      <c r="L10" s="191">
        <f>[5]VG_2024!M7</f>
        <v>120.4</v>
      </c>
      <c r="M10" s="191">
        <f>[5]VG_2024!N7</f>
        <v>105.8</v>
      </c>
      <c r="N10" s="191">
        <f>[5]VG_2024!O7</f>
        <v>166.2</v>
      </c>
      <c r="O10" s="191">
        <f>[5]VG_2024!AB7</f>
        <v>129.21666666666667</v>
      </c>
    </row>
    <row r="11" spans="1:15" ht="12" customHeight="1" x14ac:dyDescent="0.2">
      <c r="A11" s="109">
        <v>13</v>
      </c>
      <c r="B11" s="112" t="s">
        <v>255</v>
      </c>
      <c r="C11" s="191">
        <f>[5]VG_2024!D8</f>
        <v>110.3</v>
      </c>
      <c r="D11" s="316">
        <f>[5]VG_2024!E8</f>
        <v>3014.6</v>
      </c>
      <c r="E11" s="316">
        <f>[5]VG_2024!F8</f>
        <v>3420.2</v>
      </c>
      <c r="F11" s="316">
        <f>[5]VG_2024!G8</f>
        <v>3362.1</v>
      </c>
      <c r="G11" s="316">
        <f>[5]VG_2024!H8</f>
        <v>2997.9</v>
      </c>
      <c r="H11" s="316">
        <f>[5]VG_2024!I8</f>
        <v>3004.9</v>
      </c>
      <c r="I11" s="316">
        <f>[5]VG_2024!J8</f>
        <v>3755.8</v>
      </c>
      <c r="J11" s="316">
        <f>[5]VG_2024!K8</f>
        <v>3755.1</v>
      </c>
      <c r="K11" s="316">
        <f>[5]VG_2024!L8</f>
        <v>3248.6</v>
      </c>
      <c r="L11" s="316">
        <f>[5]VG_2024!M8</f>
        <v>3224.3</v>
      </c>
      <c r="M11" s="316">
        <f>[5]VG_2024!N8</f>
        <v>3317.6</v>
      </c>
      <c r="N11" s="316">
        <f>[5]VG_2024!O8</f>
        <v>2746.5</v>
      </c>
      <c r="O11" s="316">
        <f>[5]VG_2024!AB8</f>
        <v>2996.4916666666663</v>
      </c>
    </row>
    <row r="12" spans="1:15" s="87" customFormat="1" ht="22.15" customHeight="1" x14ac:dyDescent="0.2">
      <c r="A12" s="109" t="s">
        <v>274</v>
      </c>
      <c r="B12" s="112" t="s">
        <v>293</v>
      </c>
      <c r="C12" s="191">
        <f>[5]VG_2024!D9</f>
        <v>87.7</v>
      </c>
      <c r="D12" s="191">
        <f>[5]VG_2024!E9</f>
        <v>83</v>
      </c>
      <c r="E12" s="191">
        <f>[5]VG_2024!F9</f>
        <v>82</v>
      </c>
      <c r="F12" s="191">
        <f>[5]VG_2024!G9</f>
        <v>89.9</v>
      </c>
      <c r="G12" s="191">
        <f>[5]VG_2024!H9</f>
        <v>80.2</v>
      </c>
      <c r="H12" s="191">
        <f>[5]VG_2024!I9</f>
        <v>80.5</v>
      </c>
      <c r="I12" s="191">
        <f>[5]VG_2024!J9</f>
        <v>92.7</v>
      </c>
      <c r="J12" s="191">
        <f>[5]VG_2024!K9</f>
        <v>82</v>
      </c>
      <c r="K12" s="191">
        <f>[5]VG_2024!L9</f>
        <v>76.900000000000006</v>
      </c>
      <c r="L12" s="191">
        <f>[5]VG_2024!M9</f>
        <v>79</v>
      </c>
      <c r="M12" s="191">
        <f>[5]VG_2024!N9</f>
        <v>80.099999999999994</v>
      </c>
      <c r="N12" s="191">
        <f>[5]VG_2024!O9</f>
        <v>74.2</v>
      </c>
      <c r="O12" s="191">
        <f>[5]VG_2024!AB9</f>
        <v>82.350000000000009</v>
      </c>
    </row>
    <row r="13" spans="1:15" ht="12" customHeight="1" x14ac:dyDescent="0.2">
      <c r="A13" s="109" t="s">
        <v>28</v>
      </c>
      <c r="B13" s="109" t="s">
        <v>108</v>
      </c>
      <c r="C13" s="191">
        <f>[5]VG_2024!D10</f>
        <v>83.5</v>
      </c>
      <c r="D13" s="191">
        <f>[5]VG_2024!E10</f>
        <v>59.1</v>
      </c>
      <c r="E13" s="191">
        <f>[5]VG_2024!F10</f>
        <v>52.5</v>
      </c>
      <c r="F13" s="191">
        <f>[5]VG_2024!G10</f>
        <v>56.9</v>
      </c>
      <c r="G13" s="191">
        <f>[5]VG_2024!H10</f>
        <v>59.6</v>
      </c>
      <c r="H13" s="191">
        <f>[5]VG_2024!I10</f>
        <v>46.7</v>
      </c>
      <c r="I13" s="191">
        <f>[5]VG_2024!J10</f>
        <v>54.2</v>
      </c>
      <c r="J13" s="191">
        <f>[5]VG_2024!K10</f>
        <v>44.9</v>
      </c>
      <c r="K13" s="191">
        <f>[5]VG_2024!L10</f>
        <v>66.099999999999994</v>
      </c>
      <c r="L13" s="191">
        <f>[5]VG_2024!M10</f>
        <v>109</v>
      </c>
      <c r="M13" s="191">
        <f>[5]VG_2024!N10</f>
        <v>60.6</v>
      </c>
      <c r="N13" s="191">
        <f>[5]VG_2024!O10</f>
        <v>98.1</v>
      </c>
      <c r="O13" s="191">
        <f>[5]VG_2024!AB10</f>
        <v>65.933333333333337</v>
      </c>
    </row>
    <row r="14" spans="1:15" ht="12" customHeight="1" x14ac:dyDescent="0.2">
      <c r="A14" s="109" t="s">
        <v>151</v>
      </c>
      <c r="B14" s="109" t="s">
        <v>258</v>
      </c>
      <c r="C14" s="191">
        <f>[5]VG_2024!D11</f>
        <v>153.5</v>
      </c>
      <c r="D14" s="191">
        <f>[5]VG_2024!E11</f>
        <v>139.5</v>
      </c>
      <c r="E14" s="191">
        <f>[5]VG_2024!F11</f>
        <v>143.4</v>
      </c>
      <c r="F14" s="191">
        <f>[5]VG_2024!G11</f>
        <v>124.3</v>
      </c>
      <c r="G14" s="191">
        <f>[5]VG_2024!H11</f>
        <v>118.5</v>
      </c>
      <c r="H14" s="191">
        <f>[5]VG_2024!I11</f>
        <v>113</v>
      </c>
      <c r="I14" s="191">
        <f>[5]VG_2024!J11</f>
        <v>134.4</v>
      </c>
      <c r="J14" s="191">
        <f>[5]VG_2024!K11</f>
        <v>99.9</v>
      </c>
      <c r="K14" s="191">
        <f>[5]VG_2024!L11</f>
        <v>137.19999999999999</v>
      </c>
      <c r="L14" s="191">
        <f>[5]VG_2024!M11</f>
        <v>121.6</v>
      </c>
      <c r="M14" s="191">
        <f>[5]VG_2024!N11</f>
        <v>106.1</v>
      </c>
      <c r="N14" s="191">
        <f>[5]VG_2024!O11</f>
        <v>168.9</v>
      </c>
      <c r="O14" s="191">
        <f>[5]VG_2024!AB11</f>
        <v>130.02500000000001</v>
      </c>
    </row>
    <row r="15" spans="1:15" ht="22.35" customHeight="1" x14ac:dyDescent="0.2">
      <c r="A15" s="109" t="s">
        <v>275</v>
      </c>
      <c r="B15" s="109" t="s">
        <v>294</v>
      </c>
      <c r="C15" s="191">
        <f>[5]VG_2024!D12</f>
        <v>128.9</v>
      </c>
      <c r="D15" s="191">
        <f>[5]VG_2024!E12</f>
        <v>135.19999999999999</v>
      </c>
      <c r="E15" s="191">
        <f>[5]VG_2024!F12</f>
        <v>118</v>
      </c>
      <c r="F15" s="191">
        <f>[5]VG_2024!G12</f>
        <v>119.5</v>
      </c>
      <c r="G15" s="191">
        <f>[5]VG_2024!H12</f>
        <v>124.3</v>
      </c>
      <c r="H15" s="191">
        <f>[5]VG_2024!I12</f>
        <v>123.4</v>
      </c>
      <c r="I15" s="191">
        <f>[5]VG_2024!J12</f>
        <v>136.9</v>
      </c>
      <c r="J15" s="191">
        <f>[5]VG_2024!K12</f>
        <v>107.9</v>
      </c>
      <c r="K15" s="191">
        <f>[5]VG_2024!L12</f>
        <v>115.7</v>
      </c>
      <c r="L15" s="191">
        <f>[5]VG_2024!M12</f>
        <v>101.7</v>
      </c>
      <c r="M15" s="191">
        <f>[5]VG_2024!N12</f>
        <v>130.6</v>
      </c>
      <c r="N15" s="191">
        <f>[5]VG_2024!O12</f>
        <v>109.1</v>
      </c>
      <c r="O15" s="191">
        <f>[5]VG_2024!AB12</f>
        <v>120.93333333333332</v>
      </c>
    </row>
    <row r="16" spans="1:15" ht="12" customHeight="1" x14ac:dyDescent="0.2">
      <c r="A16" s="109" t="s">
        <v>21</v>
      </c>
      <c r="B16" s="109" t="s">
        <v>30</v>
      </c>
      <c r="C16" s="191">
        <f>[5]VG_2024!D13</f>
        <v>69.599999999999994</v>
      </c>
      <c r="D16" s="191">
        <f>[5]VG_2024!E13</f>
        <v>86.9</v>
      </c>
      <c r="E16" s="191">
        <f>[5]VG_2024!F13</f>
        <v>84.9</v>
      </c>
      <c r="F16" s="191">
        <f>[5]VG_2024!G13</f>
        <v>96.1</v>
      </c>
      <c r="G16" s="191">
        <f>[5]VG_2024!H13</f>
        <v>76.599999999999994</v>
      </c>
      <c r="H16" s="191">
        <f>[5]VG_2024!I13</f>
        <v>84.2</v>
      </c>
      <c r="I16" s="191">
        <f>[5]VG_2024!J13</f>
        <v>69.099999999999994</v>
      </c>
      <c r="J16" s="191">
        <f>[5]VG_2024!K13</f>
        <v>93.3</v>
      </c>
      <c r="K16" s="191">
        <f>[5]VG_2024!L13</f>
        <v>62</v>
      </c>
      <c r="L16" s="191">
        <f>[5]VG_2024!M13</f>
        <v>65.8</v>
      </c>
      <c r="M16" s="191">
        <f>[5]VG_2024!N13</f>
        <v>76.099999999999994</v>
      </c>
      <c r="N16" s="191">
        <f>[5]VG_2024!O13</f>
        <v>55.2</v>
      </c>
      <c r="O16" s="191">
        <f>[5]VG_2024!AB13</f>
        <v>76.649999999999991</v>
      </c>
    </row>
    <row r="17" spans="1:233" ht="22.35" customHeight="1" x14ac:dyDescent="0.2">
      <c r="A17" s="109" t="s">
        <v>276</v>
      </c>
      <c r="B17" s="109" t="s">
        <v>295</v>
      </c>
      <c r="C17" s="191">
        <f>[5]VG_2024!D14</f>
        <v>56.2</v>
      </c>
      <c r="D17" s="191">
        <f>[5]VG_2024!E14</f>
        <v>65.3</v>
      </c>
      <c r="E17" s="191">
        <f>[5]VG_2024!F14</f>
        <v>60.4</v>
      </c>
      <c r="F17" s="191">
        <f>[5]VG_2024!G14</f>
        <v>48.2</v>
      </c>
      <c r="G17" s="191">
        <f>[5]VG_2024!H14</f>
        <v>43.2</v>
      </c>
      <c r="H17" s="191">
        <f>[5]VG_2024!I14</f>
        <v>42.5</v>
      </c>
      <c r="I17" s="191">
        <f>[5]VG_2024!J14</f>
        <v>60.5</v>
      </c>
      <c r="J17" s="191">
        <f>[5]VG_2024!K14</f>
        <v>38.9</v>
      </c>
      <c r="K17" s="191">
        <f>[5]VG_2024!L14</f>
        <v>43.2</v>
      </c>
      <c r="L17" s="191">
        <f>[5]VG_2024!M14</f>
        <v>70.7</v>
      </c>
      <c r="M17" s="191">
        <f>[5]VG_2024!N14</f>
        <v>43.6</v>
      </c>
      <c r="N17" s="191">
        <f>[5]VG_2024!O14</f>
        <v>47.4</v>
      </c>
      <c r="O17" s="191">
        <f>[5]VG_2024!AB14</f>
        <v>51.675000000000004</v>
      </c>
    </row>
    <row r="18" spans="1:233" ht="12" customHeight="1" x14ac:dyDescent="0.2">
      <c r="A18" s="109" t="s">
        <v>154</v>
      </c>
      <c r="B18" s="109" t="s">
        <v>23</v>
      </c>
      <c r="C18" s="191">
        <f>[5]VG_2024!D15</f>
        <v>83.3</v>
      </c>
      <c r="D18" s="191">
        <f>[5]VG_2024!E15</f>
        <v>96.3</v>
      </c>
      <c r="E18" s="191">
        <f>[5]VG_2024!F15</f>
        <v>83.8</v>
      </c>
      <c r="F18" s="191">
        <f>[5]VG_2024!G15</f>
        <v>92</v>
      </c>
      <c r="G18" s="191">
        <f>[5]VG_2024!H15</f>
        <v>73.2</v>
      </c>
      <c r="H18" s="191">
        <f>[5]VG_2024!I15</f>
        <v>79.7</v>
      </c>
      <c r="I18" s="191">
        <f>[5]VG_2024!J15</f>
        <v>93.7</v>
      </c>
      <c r="J18" s="191">
        <f>[5]VG_2024!K15</f>
        <v>102.1</v>
      </c>
      <c r="K18" s="191">
        <f>[5]VG_2024!L15</f>
        <v>105.9</v>
      </c>
      <c r="L18" s="191">
        <f>[5]VG_2024!M15</f>
        <v>102.6</v>
      </c>
      <c r="M18" s="191">
        <f>[5]VG_2024!N15</f>
        <v>98.9</v>
      </c>
      <c r="N18" s="191">
        <f>[5]VG_2024!O15</f>
        <v>116.2</v>
      </c>
      <c r="O18" s="191">
        <f>[5]VG_2024!AB15</f>
        <v>93.975000000000009</v>
      </c>
    </row>
    <row r="19" spans="1:233" ht="12" customHeight="1" x14ac:dyDescent="0.2">
      <c r="A19" s="109" t="s">
        <v>156</v>
      </c>
      <c r="B19" s="109" t="s">
        <v>102</v>
      </c>
      <c r="C19" s="191">
        <f>[5]VG_2024!D16</f>
        <v>71</v>
      </c>
      <c r="D19" s="191">
        <f>[5]VG_2024!E16</f>
        <v>80.5</v>
      </c>
      <c r="E19" s="191">
        <f>[5]VG_2024!F16</f>
        <v>79.400000000000006</v>
      </c>
      <c r="F19" s="191">
        <f>[5]VG_2024!G16</f>
        <v>70.599999999999994</v>
      </c>
      <c r="G19" s="191">
        <f>[5]VG_2024!H16</f>
        <v>70.099999999999994</v>
      </c>
      <c r="H19" s="191">
        <f>[5]VG_2024!I16</f>
        <v>58.2</v>
      </c>
      <c r="I19" s="191">
        <f>[5]VG_2024!J16</f>
        <v>96.2</v>
      </c>
      <c r="J19" s="191">
        <f>[5]VG_2024!K16</f>
        <v>55.7</v>
      </c>
      <c r="K19" s="191">
        <f>[5]VG_2024!L16</f>
        <v>66.599999999999994</v>
      </c>
      <c r="L19" s="191">
        <f>[5]VG_2024!M16</f>
        <v>57.8</v>
      </c>
      <c r="M19" s="191">
        <f>[5]VG_2024!N16</f>
        <v>68.3</v>
      </c>
      <c r="N19" s="191">
        <f>[5]VG_2024!O16</f>
        <v>44.1</v>
      </c>
      <c r="O19" s="191">
        <f>[5]VG_2024!AB16</f>
        <v>68.208333333333329</v>
      </c>
    </row>
    <row r="20" spans="1:233" ht="22.35" customHeight="1" x14ac:dyDescent="0.2">
      <c r="A20" s="109" t="s">
        <v>338</v>
      </c>
      <c r="B20" s="109" t="s">
        <v>252</v>
      </c>
      <c r="C20" s="191">
        <f>[5]VG_2024!D17</f>
        <v>192.6</v>
      </c>
      <c r="D20" s="191">
        <f>[5]VG_2024!E17</f>
        <v>185.1</v>
      </c>
      <c r="E20" s="191">
        <f>[5]VG_2024!F17</f>
        <v>223.3</v>
      </c>
      <c r="F20" s="191">
        <f>[5]VG_2024!G17</f>
        <v>200.6</v>
      </c>
      <c r="G20" s="191">
        <f>[5]VG_2024!H17</f>
        <v>168.6</v>
      </c>
      <c r="H20" s="191">
        <f>[5]VG_2024!I17</f>
        <v>217.7</v>
      </c>
      <c r="I20" s="191">
        <f>[5]VG_2024!J17</f>
        <v>193.3</v>
      </c>
      <c r="J20" s="191">
        <f>[5]VG_2024!K17</f>
        <v>158.19999999999999</v>
      </c>
      <c r="K20" s="191">
        <f>[5]VG_2024!L17</f>
        <v>251.5</v>
      </c>
      <c r="L20" s="191">
        <f>[5]VG_2024!M17</f>
        <v>204.6</v>
      </c>
      <c r="M20" s="191">
        <f>[5]VG_2024!N17</f>
        <v>239.4</v>
      </c>
      <c r="N20" s="191">
        <f>[5]VG_2024!O17</f>
        <v>208.1</v>
      </c>
      <c r="O20" s="191">
        <f>[5]VG_2024!AB17</f>
        <v>203.58333333333334</v>
      </c>
    </row>
    <row r="21" spans="1:233" ht="12" customHeight="1" x14ac:dyDescent="0.2">
      <c r="A21" s="112" t="s">
        <v>153</v>
      </c>
      <c r="B21" s="109" t="s">
        <v>103</v>
      </c>
      <c r="C21" s="191">
        <f>[5]VG_2024!D18</f>
        <v>12</v>
      </c>
      <c r="D21" s="191">
        <f>[5]VG_2024!E18</f>
        <v>631.9</v>
      </c>
      <c r="E21" s="191">
        <f>[5]VG_2024!F18</f>
        <v>81.2</v>
      </c>
      <c r="F21" s="191">
        <f>[5]VG_2024!G18</f>
        <v>48</v>
      </c>
      <c r="G21" s="191">
        <f>[5]VG_2024!H18</f>
        <v>9.8000000000000007</v>
      </c>
      <c r="H21" s="191">
        <f>[5]VG_2024!I18</f>
        <v>104</v>
      </c>
      <c r="I21" s="191">
        <f>[5]VG_2024!J18</f>
        <v>21</v>
      </c>
      <c r="J21" s="191">
        <f>[5]VG_2024!K18</f>
        <v>10.4</v>
      </c>
      <c r="K21" s="191">
        <f>[5]VG_2024!L18</f>
        <v>4.5</v>
      </c>
      <c r="L21" s="191">
        <f>[5]VG_2024!M18</f>
        <v>4.5999999999999996</v>
      </c>
      <c r="M21" s="191">
        <f>[5]VG_2024!N18</f>
        <v>23.2</v>
      </c>
      <c r="N21" s="191">
        <f>[5]VG_2024!O18</f>
        <v>60.1</v>
      </c>
      <c r="O21" s="191">
        <f>[5]VG_2024!AB18</f>
        <v>84.225000000000009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69" t="s">
        <v>24</v>
      </c>
      <c r="B23" s="471" t="s">
        <v>184</v>
      </c>
      <c r="C23" s="467" t="s">
        <v>302</v>
      </c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1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0"/>
      <c r="B24" s="472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6"/>
      <c r="B25" s="357"/>
      <c r="C25" s="358"/>
      <c r="D25" s="359"/>
      <c r="E25" s="359"/>
      <c r="F25" s="359"/>
      <c r="G25" s="359"/>
      <c r="H25" s="359"/>
      <c r="I25" s="359"/>
      <c r="J25" s="359"/>
      <c r="K25" s="359"/>
      <c r="L25" s="359"/>
      <c r="M25" s="359"/>
      <c r="N25" s="359"/>
      <c r="O25" s="360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f>[5]VG_2024!D22</f>
        <v>-43.9</v>
      </c>
      <c r="D26" s="199">
        <f>[5]VG_2024!E22</f>
        <v>68.400000000000006</v>
      </c>
      <c r="E26" s="199">
        <f>[5]VG_2024!F22</f>
        <v>-9.1999999999999993</v>
      </c>
      <c r="F26" s="199">
        <f>[5]VG_2024!G22</f>
        <v>4.2</v>
      </c>
      <c r="G26" s="199">
        <f>[5]VG_2024!H22</f>
        <v>-12.8</v>
      </c>
      <c r="H26" s="199">
        <f>[5]VG_2024!I22</f>
        <v>-3.3</v>
      </c>
      <c r="I26" s="199">
        <f>[5]VG_2024!J22</f>
        <v>-1.3</v>
      </c>
      <c r="J26" s="199">
        <f>[5]VG_2024!K22</f>
        <v>-12.4</v>
      </c>
      <c r="K26" s="199">
        <f>[5]VG_2024!L22</f>
        <v>-1.3</v>
      </c>
      <c r="L26" s="199">
        <f>[5]VG_2024!M22</f>
        <v>6.7</v>
      </c>
      <c r="M26" s="199">
        <f>[5]VG_2024!N22</f>
        <v>-5.8</v>
      </c>
      <c r="N26" s="199">
        <f>[5]VG_2024!O22</f>
        <v>2.7</v>
      </c>
      <c r="O26" s="199">
        <f>[5]VG_2024!AB22</f>
        <v>-3.6279774197989383</v>
      </c>
    </row>
    <row r="27" spans="1:233" ht="12" customHeight="1" x14ac:dyDescent="0.2">
      <c r="A27" s="326" t="s">
        <v>246</v>
      </c>
      <c r="B27" s="178" t="s">
        <v>289</v>
      </c>
      <c r="C27" s="190">
        <f>[5]VG_2024!D23</f>
        <v>-4.9000000000000004</v>
      </c>
      <c r="D27" s="190">
        <f>[5]VG_2024!E23</f>
        <v>-10.1</v>
      </c>
      <c r="E27" s="190">
        <f>[5]VG_2024!F23</f>
        <v>-18.899999999999999</v>
      </c>
      <c r="F27" s="190">
        <f>[5]VG_2024!G23</f>
        <v>-4</v>
      </c>
      <c r="G27" s="190">
        <f>[5]VG_2024!H23</f>
        <v>-1.6</v>
      </c>
      <c r="H27" s="190">
        <f>[5]VG_2024!I23</f>
        <v>-12.9</v>
      </c>
      <c r="I27" s="190">
        <f>[5]VG_2024!J23</f>
        <v>4.5999999999999996</v>
      </c>
      <c r="J27" s="190">
        <f>[5]VG_2024!K23</f>
        <v>0.9</v>
      </c>
      <c r="K27" s="190">
        <f>[5]VG_2024!L23</f>
        <v>8.8000000000000007</v>
      </c>
      <c r="L27" s="190">
        <f>[5]VG_2024!M23</f>
        <v>2.9</v>
      </c>
      <c r="M27" s="190">
        <f>[5]VG_2024!N23</f>
        <v>-10.9</v>
      </c>
      <c r="N27" s="190">
        <f>[5]VG_2024!O23</f>
        <v>11.6</v>
      </c>
      <c r="O27" s="190">
        <f>[5]VG_2024!AB23</f>
        <v>-3.5281539558089605</v>
      </c>
    </row>
    <row r="28" spans="1:233" ht="12" customHeight="1" x14ac:dyDescent="0.2">
      <c r="A28" s="326" t="s">
        <v>247</v>
      </c>
      <c r="B28" s="178" t="s">
        <v>290</v>
      </c>
      <c r="C28" s="190">
        <f>[5]VG_2024!D24</f>
        <v>-60.1</v>
      </c>
      <c r="D28" s="190">
        <f>[5]VG_2024!E24</f>
        <v>157.19999999999999</v>
      </c>
      <c r="E28" s="190">
        <f>[5]VG_2024!F24</f>
        <v>-4.3</v>
      </c>
      <c r="F28" s="190">
        <f>[5]VG_2024!G24</f>
        <v>9</v>
      </c>
      <c r="G28" s="190">
        <f>[5]VG_2024!H24</f>
        <v>-21.6</v>
      </c>
      <c r="H28" s="190">
        <f>[5]VG_2024!I24</f>
        <v>2.5</v>
      </c>
      <c r="I28" s="190">
        <f>[5]VG_2024!J24</f>
        <v>-7.3</v>
      </c>
      <c r="J28" s="190">
        <f>[5]VG_2024!K24</f>
        <v>-20.9</v>
      </c>
      <c r="K28" s="190">
        <f>[5]VG_2024!L24</f>
        <v>-7.6</v>
      </c>
      <c r="L28" s="190">
        <f>[5]VG_2024!M24</f>
        <v>8.1</v>
      </c>
      <c r="M28" s="190">
        <f>[5]VG_2024!N24</f>
        <v>-2.8</v>
      </c>
      <c r="N28" s="190">
        <f>[5]VG_2024!O24</f>
        <v>-6</v>
      </c>
      <c r="O28" s="190">
        <f>[5]VG_2024!AB24</f>
        <v>-4.8011798121040101</v>
      </c>
    </row>
    <row r="29" spans="1:233" ht="12" customHeight="1" x14ac:dyDescent="0.2">
      <c r="A29" s="326" t="s">
        <v>219</v>
      </c>
      <c r="B29" s="178" t="s">
        <v>291</v>
      </c>
      <c r="C29" s="208">
        <f>[5]VG_2024!D25</f>
        <v>-17.600000000000001</v>
      </c>
      <c r="D29" s="208">
        <f>[5]VG_2024!E25</f>
        <v>-38.200000000000003</v>
      </c>
      <c r="E29" s="208">
        <f>[5]VG_2024!F25</f>
        <v>-36.799999999999997</v>
      </c>
      <c r="F29" s="208">
        <f>[5]VG_2024!G25</f>
        <v>26.5</v>
      </c>
      <c r="G29" s="208">
        <f>[5]VG_2024!H25</f>
        <v>-21.2</v>
      </c>
      <c r="H29" s="208">
        <f>[5]VG_2024!I25</f>
        <v>4.5999999999999996</v>
      </c>
      <c r="I29" s="208">
        <f>[5]VG_2024!J25</f>
        <v>-4.4000000000000004</v>
      </c>
      <c r="J29" s="208">
        <f>[5]VG_2024!K25</f>
        <v>-39.9</v>
      </c>
      <c r="K29" s="208">
        <f>[5]VG_2024!L25</f>
        <v>-24.8</v>
      </c>
      <c r="L29" s="208">
        <f>[5]VG_2024!M25</f>
        <v>17.2</v>
      </c>
      <c r="M29" s="208">
        <f>[5]VG_2024!N25</f>
        <v>-4.4000000000000004</v>
      </c>
      <c r="N29" s="208">
        <f>[5]VG_2024!O25</f>
        <v>-10.1</v>
      </c>
      <c r="O29" s="190">
        <f>[5]VG_2024!AB25</f>
        <v>-16.032761135420159</v>
      </c>
    </row>
    <row r="30" spans="1:233" ht="12" customHeight="1" x14ac:dyDescent="0.2">
      <c r="A30" s="326" t="s">
        <v>220</v>
      </c>
      <c r="B30" s="178" t="s">
        <v>292</v>
      </c>
      <c r="C30" s="208">
        <f>[5]VG_2024!D26</f>
        <v>28.7</v>
      </c>
      <c r="D30" s="208">
        <f>[5]VG_2024!E26</f>
        <v>6.9</v>
      </c>
      <c r="E30" s="208">
        <f>[5]VG_2024!F26</f>
        <v>44.7</v>
      </c>
      <c r="F30" s="208">
        <f>[5]VG_2024!G26</f>
        <v>39.9</v>
      </c>
      <c r="G30" s="208">
        <f>[5]VG_2024!H26</f>
        <v>8</v>
      </c>
      <c r="H30" s="208">
        <f>[5]VG_2024!I26</f>
        <v>6.1</v>
      </c>
      <c r="I30" s="208">
        <f>[5]VG_2024!J26</f>
        <v>36.200000000000003</v>
      </c>
      <c r="J30" s="208">
        <f>[5]VG_2024!K26</f>
        <v>-5.0999999999999996</v>
      </c>
      <c r="K30" s="208">
        <f>[5]VG_2024!L26</f>
        <v>28.3</v>
      </c>
      <c r="L30" s="208">
        <f>[5]VG_2024!M26</f>
        <v>46.5</v>
      </c>
      <c r="M30" s="208">
        <f>[5]VG_2024!N26</f>
        <v>6.7</v>
      </c>
      <c r="N30" s="208">
        <f>[5]VG_2024!O26</f>
        <v>96.7</v>
      </c>
      <c r="O30" s="190">
        <f>[5]VG_2024!AB26</f>
        <v>26.435094585779524</v>
      </c>
    </row>
    <row r="31" spans="1:233" ht="12" customHeight="1" x14ac:dyDescent="0.2">
      <c r="A31" s="109">
        <v>13</v>
      </c>
      <c r="B31" s="109" t="s">
        <v>255</v>
      </c>
      <c r="C31" s="190" t="s">
        <v>51</v>
      </c>
      <c r="D31" s="190" t="s">
        <v>51</v>
      </c>
      <c r="E31" s="343">
        <f>[5]VG_2024!F27</f>
        <v>6795.6</v>
      </c>
      <c r="F31" s="343">
        <f>[5]VG_2024!G27</f>
        <v>1997.4</v>
      </c>
      <c r="G31" s="343">
        <f>[5]VG_2024!H27</f>
        <v>1634.9</v>
      </c>
      <c r="H31" s="343">
        <f>[5]VG_2024!I27</f>
        <v>1774.5</v>
      </c>
      <c r="I31" s="343">
        <f>[5]VG_2024!J27</f>
        <v>1929.1</v>
      </c>
      <c r="J31" s="343">
        <f>[5]VG_2024!K27</f>
        <v>3283</v>
      </c>
      <c r="K31" s="343">
        <f>[5]VG_2024!L27</f>
        <v>2824</v>
      </c>
      <c r="L31" s="343">
        <f>[5]VG_2024!M27</f>
        <v>1641.9</v>
      </c>
      <c r="M31" s="343">
        <f>[5]VG_2024!N27</f>
        <v>2886.1</v>
      </c>
      <c r="N31" s="343">
        <f>[5]VG_2024!O27</f>
        <v>2383.3000000000002</v>
      </c>
      <c r="O31" s="343">
        <f>[5]VG_2024!AB27</f>
        <v>2549.8084008843039</v>
      </c>
    </row>
    <row r="32" spans="1:233" ht="22.35" customHeight="1" x14ac:dyDescent="0.2">
      <c r="A32" s="109" t="s">
        <v>277</v>
      </c>
      <c r="B32" s="112" t="s">
        <v>293</v>
      </c>
      <c r="C32" s="190">
        <f>[5]VG_2024!D28</f>
        <v>1.4</v>
      </c>
      <c r="D32" s="190">
        <f>[5]VG_2024!E28</f>
        <v>-0.4</v>
      </c>
      <c r="E32" s="190">
        <f>[5]VG_2024!F28</f>
        <v>5.0999999999999996</v>
      </c>
      <c r="F32" s="190">
        <f>[5]VG_2024!G28</f>
        <v>20.2</v>
      </c>
      <c r="G32" s="190">
        <f>[5]VG_2024!H28</f>
        <v>-2.1</v>
      </c>
      <c r="H32" s="190">
        <f>[5]VG_2024!I28</f>
        <v>-9.6999999999999993</v>
      </c>
      <c r="I32" s="190">
        <f>[5]VG_2024!J28</f>
        <v>24.1</v>
      </c>
      <c r="J32" s="190">
        <f>[5]VG_2024!K28</f>
        <v>4.7</v>
      </c>
      <c r="K32" s="190">
        <f>[5]VG_2024!L28</f>
        <v>-10.4</v>
      </c>
      <c r="L32" s="190">
        <f>[5]VG_2024!M28</f>
        <v>-26.9</v>
      </c>
      <c r="M32" s="190">
        <f>[5]VG_2024!N28</f>
        <v>5.8</v>
      </c>
      <c r="N32" s="190">
        <f>[5]VG_2024!O28</f>
        <v>4.5</v>
      </c>
      <c r="O32" s="190">
        <f>[5]VG_2024!AB28</f>
        <v>0.10129659643436639</v>
      </c>
    </row>
    <row r="33" spans="1:15" ht="12" customHeight="1" x14ac:dyDescent="0.2">
      <c r="A33" s="109" t="s">
        <v>28</v>
      </c>
      <c r="B33" s="109" t="s">
        <v>108</v>
      </c>
      <c r="C33" s="190">
        <f>[5]VG_2024!D29</f>
        <v>-19.600000000000001</v>
      </c>
      <c r="D33" s="190">
        <f>[5]VG_2024!E29</f>
        <v>-21</v>
      </c>
      <c r="E33" s="190">
        <f>[5]VG_2024!F29</f>
        <v>-14.1</v>
      </c>
      <c r="F33" s="190">
        <f>[5]VG_2024!G29</f>
        <v>-25.1</v>
      </c>
      <c r="G33" s="190">
        <f>[5]VG_2024!H29</f>
        <v>-7.6</v>
      </c>
      <c r="H33" s="190">
        <f>[5]VG_2024!I29</f>
        <v>-21.9</v>
      </c>
      <c r="I33" s="190">
        <f>[5]VG_2024!J29</f>
        <v>-24.6</v>
      </c>
      <c r="J33" s="190">
        <f>[5]VG_2024!K29</f>
        <v>-21.4</v>
      </c>
      <c r="K33" s="190">
        <f>[5]VG_2024!L29</f>
        <v>17.399999999999999</v>
      </c>
      <c r="L33" s="190">
        <f>[5]VG_2024!M29</f>
        <v>48.3</v>
      </c>
      <c r="M33" s="190">
        <f>[5]VG_2024!N29</f>
        <v>-32.299999999999997</v>
      </c>
      <c r="N33" s="190">
        <f>[5]VG_2024!O29</f>
        <v>59</v>
      </c>
      <c r="O33" s="190">
        <f>[5]VG_2024!AB29</f>
        <v>-6.9285966356899138</v>
      </c>
    </row>
    <row r="34" spans="1:15" ht="12" customHeight="1" x14ac:dyDescent="0.2">
      <c r="A34" s="109" t="s">
        <v>151</v>
      </c>
      <c r="B34" s="109" t="s">
        <v>258</v>
      </c>
      <c r="C34" s="190">
        <f>[5]VG_2024!D30</f>
        <v>28.7</v>
      </c>
      <c r="D34" s="190">
        <f>[5]VG_2024!E30</f>
        <v>6.2</v>
      </c>
      <c r="E34" s="190">
        <f>[5]VG_2024!F30</f>
        <v>44.6</v>
      </c>
      <c r="F34" s="190">
        <f>[5]VG_2024!G30</f>
        <v>39.799999999999997</v>
      </c>
      <c r="G34" s="190">
        <f>[5]VG_2024!H30</f>
        <v>7.6</v>
      </c>
      <c r="H34" s="190">
        <f>[5]VG_2024!I30</f>
        <v>6</v>
      </c>
      <c r="I34" s="190">
        <f>[5]VG_2024!J30</f>
        <v>38</v>
      </c>
      <c r="J34" s="190">
        <f>[5]VG_2024!K30</f>
        <v>-5.8</v>
      </c>
      <c r="K34" s="190">
        <f>[5]VG_2024!L30</f>
        <v>29.8</v>
      </c>
      <c r="L34" s="190">
        <f>[5]VG_2024!M30</f>
        <v>47.2</v>
      </c>
      <c r="M34" s="190">
        <f>[5]VG_2024!N30</f>
        <v>8.1999999999999993</v>
      </c>
      <c r="N34" s="190">
        <f>[5]VG_2024!O30</f>
        <v>98.9</v>
      </c>
      <c r="O34" s="190">
        <f>[5]VG_2024!AB30</f>
        <v>26.833035278816453</v>
      </c>
    </row>
    <row r="35" spans="1:15" ht="22.35" customHeight="1" x14ac:dyDescent="0.2">
      <c r="A35" s="109" t="s">
        <v>275</v>
      </c>
      <c r="B35" s="109" t="s">
        <v>294</v>
      </c>
      <c r="C35" s="190">
        <f>[5]VG_2024!D31</f>
        <v>14.3</v>
      </c>
      <c r="D35" s="190">
        <f>[5]VG_2024!E31</f>
        <v>-12</v>
      </c>
      <c r="E35" s="190">
        <f>[5]VG_2024!F31</f>
        <v>-24.4</v>
      </c>
      <c r="F35" s="190">
        <f>[5]VG_2024!G31</f>
        <v>-4.9000000000000004</v>
      </c>
      <c r="G35" s="190">
        <f>[5]VG_2024!H31</f>
        <v>3.2</v>
      </c>
      <c r="H35" s="190">
        <f>[5]VG_2024!I31</f>
        <v>-3.1</v>
      </c>
      <c r="I35" s="190">
        <f>[5]VG_2024!J31</f>
        <v>9.3000000000000007</v>
      </c>
      <c r="J35" s="190">
        <f>[5]VG_2024!K31</f>
        <v>10.1</v>
      </c>
      <c r="K35" s="190">
        <f>[5]VG_2024!L31</f>
        <v>7.7</v>
      </c>
      <c r="L35" s="190">
        <f>[5]VG_2024!M31</f>
        <v>-8.9</v>
      </c>
      <c r="M35" s="190">
        <f>[5]VG_2024!N31</f>
        <v>-11</v>
      </c>
      <c r="N35" s="190">
        <f>[5]VG_2024!O31</f>
        <v>-0.8</v>
      </c>
      <c r="O35" s="190">
        <f>[5]VG_2024!AB31</f>
        <v>-2.9232724596963067</v>
      </c>
    </row>
    <row r="36" spans="1:15" ht="12" customHeight="1" x14ac:dyDescent="0.2">
      <c r="A36" s="109" t="s">
        <v>21</v>
      </c>
      <c r="B36" s="109" t="s">
        <v>30</v>
      </c>
      <c r="C36" s="190">
        <f>[5]VG_2024!D32</f>
        <v>-27.5</v>
      </c>
      <c r="D36" s="190">
        <f>[5]VG_2024!E32</f>
        <v>-13.5</v>
      </c>
      <c r="E36" s="190">
        <f>[5]VG_2024!F32</f>
        <v>-5.4</v>
      </c>
      <c r="F36" s="190">
        <f>[5]VG_2024!G32</f>
        <v>50.2</v>
      </c>
      <c r="G36" s="190">
        <f>[5]VG_2024!H32</f>
        <v>-9.9</v>
      </c>
      <c r="H36" s="190">
        <f>[5]VG_2024!I32</f>
        <v>-2.5</v>
      </c>
      <c r="I36" s="190">
        <f>[5]VG_2024!J32</f>
        <v>13.7</v>
      </c>
      <c r="J36" s="190">
        <f>[5]VG_2024!K32</f>
        <v>-6.8</v>
      </c>
      <c r="K36" s="190">
        <f>[5]VG_2024!L32</f>
        <v>-24.1</v>
      </c>
      <c r="L36" s="190">
        <f>[5]VG_2024!M32</f>
        <v>-10.8</v>
      </c>
      <c r="M36" s="190">
        <f>[5]VG_2024!N32</f>
        <v>4.0999999999999996</v>
      </c>
      <c r="N36" s="190">
        <f>[5]VG_2024!O32</f>
        <v>5.0999999999999996</v>
      </c>
      <c r="O36" s="190">
        <f>[5]VG_2024!AB32</f>
        <v>-4.5454545454545467</v>
      </c>
    </row>
    <row r="37" spans="1:15" ht="22.35" customHeight="1" x14ac:dyDescent="0.2">
      <c r="A37" s="109" t="s">
        <v>276</v>
      </c>
      <c r="B37" s="109" t="s">
        <v>295</v>
      </c>
      <c r="C37" s="190">
        <f>[5]VG_2024!D33</f>
        <v>-59.5</v>
      </c>
      <c r="D37" s="190">
        <f>[5]VG_2024!E33</f>
        <v>-37</v>
      </c>
      <c r="E37" s="190">
        <f>[5]VG_2024!F33</f>
        <v>-26.5</v>
      </c>
      <c r="F37" s="190">
        <f>[5]VG_2024!G33</f>
        <v>-43.6</v>
      </c>
      <c r="G37" s="190">
        <f>[5]VG_2024!H33</f>
        <v>-20.3</v>
      </c>
      <c r="H37" s="190">
        <f>[5]VG_2024!I33</f>
        <v>-43.6</v>
      </c>
      <c r="I37" s="190">
        <f>[5]VG_2024!J33</f>
        <v>-29.8</v>
      </c>
      <c r="J37" s="190">
        <f>[5]VG_2024!K33</f>
        <v>-48.7</v>
      </c>
      <c r="K37" s="190">
        <f>[5]VG_2024!L33</f>
        <v>-40.200000000000003</v>
      </c>
      <c r="L37" s="190">
        <f>[5]VG_2024!M33</f>
        <v>24.3</v>
      </c>
      <c r="M37" s="190">
        <f>[5]VG_2024!N33</f>
        <v>-27.3</v>
      </c>
      <c r="N37" s="190">
        <f>[5]VG_2024!O33</f>
        <v>-60.9</v>
      </c>
      <c r="O37" s="190">
        <f>[5]VG_2024!AB33</f>
        <v>-38.73135065704971</v>
      </c>
    </row>
    <row r="38" spans="1:15" ht="12" customHeight="1" x14ac:dyDescent="0.2">
      <c r="A38" s="109" t="s">
        <v>154</v>
      </c>
      <c r="B38" s="109" t="s">
        <v>23</v>
      </c>
      <c r="C38" s="190">
        <f>[5]VG_2024!D34</f>
        <v>-2.9</v>
      </c>
      <c r="D38" s="190">
        <f>[5]VG_2024!E34</f>
        <v>8.1</v>
      </c>
      <c r="E38" s="190">
        <f>[5]VG_2024!F34</f>
        <v>-42</v>
      </c>
      <c r="F38" s="190">
        <f>[5]VG_2024!G34</f>
        <v>2</v>
      </c>
      <c r="G38" s="190">
        <f>[5]VG_2024!H34</f>
        <v>-2</v>
      </c>
      <c r="H38" s="190">
        <f>[5]VG_2024!I34</f>
        <v>-43.1</v>
      </c>
      <c r="I38" s="190">
        <f>[5]VG_2024!J34</f>
        <v>25.8</v>
      </c>
      <c r="J38" s="190">
        <f>[5]VG_2024!K34</f>
        <v>-4.7</v>
      </c>
      <c r="K38" s="190">
        <f>[5]VG_2024!L34</f>
        <v>83.9</v>
      </c>
      <c r="L38" s="190">
        <f>[5]VG_2024!M34</f>
        <v>50.2</v>
      </c>
      <c r="M38" s="190">
        <f>[5]VG_2024!N34</f>
        <v>14.5</v>
      </c>
      <c r="N38" s="190">
        <f>[5]VG_2024!O34</f>
        <v>-23.1</v>
      </c>
      <c r="O38" s="190">
        <f>[5]VG_2024!AB34</f>
        <v>-3.5824213406292671</v>
      </c>
    </row>
    <row r="39" spans="1:15" ht="12" customHeight="1" x14ac:dyDescent="0.2">
      <c r="A39" s="109" t="s">
        <v>156</v>
      </c>
      <c r="B39" s="109" t="s">
        <v>102</v>
      </c>
      <c r="C39" s="190">
        <f>[5]VG_2024!D35</f>
        <v>-15.7</v>
      </c>
      <c r="D39" s="190">
        <f>[5]VG_2024!E35</f>
        <v>6.3</v>
      </c>
      <c r="E39" s="190">
        <f>[5]VG_2024!F35</f>
        <v>-23.9</v>
      </c>
      <c r="F39" s="190">
        <f>[5]VG_2024!G35</f>
        <v>15.9</v>
      </c>
      <c r="G39" s="190">
        <f>[5]VG_2024!H35</f>
        <v>4.2</v>
      </c>
      <c r="H39" s="190">
        <f>[5]VG_2024!I35</f>
        <v>-19.100000000000001</v>
      </c>
      <c r="I39" s="190">
        <f>[5]VG_2024!J35</f>
        <v>39.799999999999997</v>
      </c>
      <c r="J39" s="190">
        <f>[5]VG_2024!K35</f>
        <v>-12.1</v>
      </c>
      <c r="K39" s="190">
        <f>[5]VG_2024!L35</f>
        <v>-31.6</v>
      </c>
      <c r="L39" s="190">
        <f>[5]VG_2024!M35</f>
        <v>-9.5</v>
      </c>
      <c r="M39" s="190">
        <f>[5]VG_2024!N35</f>
        <v>-9.5</v>
      </c>
      <c r="N39" s="190">
        <f>[5]VG_2024!O35</f>
        <v>-21.3</v>
      </c>
      <c r="O39" s="190">
        <f>[5]VG_2024!AB35</f>
        <v>-7.961317890475641</v>
      </c>
    </row>
    <row r="40" spans="1:15" ht="22.35" customHeight="1" x14ac:dyDescent="0.2">
      <c r="A40" s="109" t="s">
        <v>338</v>
      </c>
      <c r="B40" s="109" t="s">
        <v>252</v>
      </c>
      <c r="C40" s="190">
        <f>[5]VG_2024!D36</f>
        <v>-9.5</v>
      </c>
      <c r="D40" s="190">
        <f>[5]VG_2024!E36</f>
        <v>16.7</v>
      </c>
      <c r="E40" s="190">
        <f>[5]VG_2024!F36</f>
        <v>-14</v>
      </c>
      <c r="F40" s="190">
        <f>[5]VG_2024!G36</f>
        <v>-1.7</v>
      </c>
      <c r="G40" s="190">
        <f>[5]VG_2024!H36</f>
        <v>-23.2</v>
      </c>
      <c r="H40" s="190">
        <f>[5]VG_2024!I36</f>
        <v>-12.6</v>
      </c>
      <c r="I40" s="190">
        <f>[5]VG_2024!J36</f>
        <v>-9.6</v>
      </c>
      <c r="J40" s="190">
        <f>[5]VG_2024!K36</f>
        <v>-22.6</v>
      </c>
      <c r="K40" s="190">
        <f>[5]VG_2024!L36</f>
        <v>-1.1000000000000001</v>
      </c>
      <c r="L40" s="190">
        <f>[5]VG_2024!M36</f>
        <v>10.7</v>
      </c>
      <c r="M40" s="190">
        <f>[5]VG_2024!N36</f>
        <v>-4.5999999999999996</v>
      </c>
      <c r="N40" s="190">
        <f>[5]VG_2024!O36</f>
        <v>-11</v>
      </c>
      <c r="O40" s="190">
        <f>[5]VG_2024!AB36</f>
        <v>-7.65799818566677</v>
      </c>
    </row>
    <row r="41" spans="1:15" ht="12" customHeight="1" x14ac:dyDescent="0.2">
      <c r="A41" s="112" t="s">
        <v>153</v>
      </c>
      <c r="B41" s="109" t="s">
        <v>103</v>
      </c>
      <c r="C41" s="190">
        <f>[5]VG_2024!D37</f>
        <v>-98.2</v>
      </c>
      <c r="D41" s="343">
        <f>[5]VG_2024!E37</f>
        <v>7247.7</v>
      </c>
      <c r="E41" s="190">
        <f>[5]VG_2024!F37</f>
        <v>264.10000000000002</v>
      </c>
      <c r="F41" s="190">
        <f>[5]VG_2024!G37</f>
        <v>686.9</v>
      </c>
      <c r="G41" s="190">
        <f>[5]VG_2024!H37</f>
        <v>-33.799999999999997</v>
      </c>
      <c r="H41" s="343">
        <f>[5]VG_2024!I37</f>
        <v>1138.0999999999999</v>
      </c>
      <c r="I41" s="190">
        <f>[5]VG_2024!J37</f>
        <v>-12.5</v>
      </c>
      <c r="J41" s="190">
        <f>[5]VG_2024!K37</f>
        <v>235.5</v>
      </c>
      <c r="K41" s="190">
        <f>[5]VG_2024!L37</f>
        <v>-77.3</v>
      </c>
      <c r="L41" s="190">
        <f>[5]VG_2024!M37</f>
        <v>-47.1</v>
      </c>
      <c r="M41" s="190">
        <f>[5]VG_2024!N37</f>
        <v>213.5</v>
      </c>
      <c r="N41" s="190">
        <f>[5]VG_2024!O37</f>
        <v>323.2</v>
      </c>
      <c r="O41" s="190">
        <f>[5]VG_2024!AB37</f>
        <v>25.646444554947792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15" width="5.28515625" style="103" customWidth="1"/>
    <col min="16" max="16384" width="11.5703125" style="103"/>
  </cols>
  <sheetData>
    <row r="1" spans="1:15" s="211" customFormat="1" ht="24" customHeight="1" x14ac:dyDescent="0.2">
      <c r="A1" s="390" t="s">
        <v>360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69" t="s">
        <v>183</v>
      </c>
      <c r="B3" s="471" t="s">
        <v>184</v>
      </c>
      <c r="C3" s="457" t="s">
        <v>362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72"/>
    </row>
    <row r="4" spans="1:15" s="106" customFormat="1" ht="36" customHeight="1" x14ac:dyDescent="0.2">
      <c r="A4" s="470"/>
      <c r="B4" s="472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6"/>
      <c r="B5" s="357"/>
      <c r="C5" s="358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60"/>
    </row>
    <row r="6" spans="1:15" s="118" customFormat="1" ht="12" customHeight="1" x14ac:dyDescent="0.2">
      <c r="A6" s="161" t="s">
        <v>99</v>
      </c>
      <c r="B6" s="86" t="s">
        <v>179</v>
      </c>
      <c r="C6" s="200">
        <f>[5]VI_2024!D3</f>
        <v>87.3</v>
      </c>
      <c r="D6" s="200">
        <f>[5]VI_2024!E3</f>
        <v>77.3</v>
      </c>
      <c r="E6" s="200">
        <f>[5]VI_2024!F3</f>
        <v>76.400000000000006</v>
      </c>
      <c r="F6" s="200">
        <f>[5]VI_2024!G3</f>
        <v>80.400000000000006</v>
      </c>
      <c r="G6" s="200">
        <f>[5]VI_2024!H3</f>
        <v>71</v>
      </c>
      <c r="H6" s="200">
        <f>[5]VI_2024!I3</f>
        <v>67.900000000000006</v>
      </c>
      <c r="I6" s="200">
        <f>[5]VI_2024!J3</f>
        <v>75.900000000000006</v>
      </c>
      <c r="J6" s="200">
        <f>[5]VI_2024!K3</f>
        <v>69.3</v>
      </c>
      <c r="K6" s="200">
        <f>[5]VI_2024!L3</f>
        <v>75.599999999999994</v>
      </c>
      <c r="L6" s="200">
        <f>[5]VI_2024!M3</f>
        <v>81.099999999999994</v>
      </c>
      <c r="M6" s="200">
        <f>[5]VI_2024!N3</f>
        <v>78.599999999999994</v>
      </c>
      <c r="N6" s="200">
        <f>[5]VI_2024!O3</f>
        <v>73.599999999999994</v>
      </c>
      <c r="O6" s="200">
        <f>[5]VI_2024!AB3</f>
        <v>76.2</v>
      </c>
    </row>
    <row r="7" spans="1:15" ht="12" customHeight="1" x14ac:dyDescent="0.2">
      <c r="A7" s="326" t="s">
        <v>246</v>
      </c>
      <c r="B7" s="178" t="s">
        <v>289</v>
      </c>
      <c r="C7" s="191">
        <f>[5]VI_2024!D4</f>
        <v>96.4</v>
      </c>
      <c r="D7" s="191">
        <f>[5]VI_2024!E4</f>
        <v>85.6</v>
      </c>
      <c r="E7" s="191">
        <f>[5]VI_2024!F4</f>
        <v>78.5</v>
      </c>
      <c r="F7" s="191">
        <f>[5]VI_2024!G4</f>
        <v>89.2</v>
      </c>
      <c r="G7" s="191">
        <f>[5]VI_2024!H4</f>
        <v>78.900000000000006</v>
      </c>
      <c r="H7" s="191">
        <f>[5]VI_2024!I4</f>
        <v>76.900000000000006</v>
      </c>
      <c r="I7" s="191">
        <f>[5]VI_2024!J4</f>
        <v>89.7</v>
      </c>
      <c r="J7" s="191">
        <f>[5]VI_2024!K4</f>
        <v>76.7</v>
      </c>
      <c r="K7" s="191">
        <f>[5]VI_2024!L4</f>
        <v>84.1</v>
      </c>
      <c r="L7" s="191">
        <f>[5]VI_2024!M4</f>
        <v>98.9</v>
      </c>
      <c r="M7" s="191">
        <f>[5]VI_2024!N4</f>
        <v>86.7</v>
      </c>
      <c r="N7" s="191">
        <f>[5]VI_2024!O4</f>
        <v>93</v>
      </c>
      <c r="O7" s="191">
        <f>[5]VI_2024!AB4</f>
        <v>86.216666666666683</v>
      </c>
    </row>
    <row r="8" spans="1:15" ht="12" customHeight="1" x14ac:dyDescent="0.2">
      <c r="A8" s="326" t="s">
        <v>247</v>
      </c>
      <c r="B8" s="178" t="s">
        <v>290</v>
      </c>
      <c r="C8" s="191">
        <f>[5]VI_2024!D5</f>
        <v>76.400000000000006</v>
      </c>
      <c r="D8" s="191">
        <f>[5]VI_2024!E5</f>
        <v>65.8</v>
      </c>
      <c r="E8" s="191">
        <f>[5]VI_2024!F5</f>
        <v>73.2</v>
      </c>
      <c r="F8" s="191">
        <f>[5]VI_2024!G5</f>
        <v>70.099999999999994</v>
      </c>
      <c r="G8" s="191">
        <f>[5]VI_2024!H5</f>
        <v>61.3</v>
      </c>
      <c r="H8" s="191">
        <f>[5]VI_2024!I5</f>
        <v>55.8</v>
      </c>
      <c r="I8" s="191">
        <f>[5]VI_2024!J5</f>
        <v>57.6</v>
      </c>
      <c r="J8" s="191">
        <f>[5]VI_2024!K5</f>
        <v>61.4</v>
      </c>
      <c r="K8" s="191">
        <f>[5]VI_2024!L5</f>
        <v>66.3</v>
      </c>
      <c r="L8" s="191">
        <f>[5]VI_2024!M5</f>
        <v>58.4</v>
      </c>
      <c r="M8" s="191">
        <f>[5]VI_2024!N5</f>
        <v>69.2</v>
      </c>
      <c r="N8" s="191">
        <f>[5]VI_2024!O5</f>
        <v>49.3</v>
      </c>
      <c r="O8" s="191">
        <f>[5]VI_2024!AB5</f>
        <v>63.733333333333327</v>
      </c>
    </row>
    <row r="9" spans="1:15" ht="12" customHeight="1" x14ac:dyDescent="0.2">
      <c r="A9" s="326" t="s">
        <v>219</v>
      </c>
      <c r="B9" s="178" t="s">
        <v>291</v>
      </c>
      <c r="C9" s="191">
        <f>[5]VI_2024!D6</f>
        <v>83.7</v>
      </c>
      <c r="D9" s="191">
        <f>[5]VI_2024!E6</f>
        <v>61</v>
      </c>
      <c r="E9" s="191">
        <f>[5]VI_2024!F6</f>
        <v>60.4</v>
      </c>
      <c r="F9" s="191">
        <f>[5]VI_2024!G6</f>
        <v>44.4</v>
      </c>
      <c r="G9" s="191">
        <f>[5]VI_2024!H6</f>
        <v>44.5</v>
      </c>
      <c r="H9" s="191">
        <f>[5]VI_2024!I6</f>
        <v>72.400000000000006</v>
      </c>
      <c r="I9" s="191">
        <f>[5]VI_2024!J6</f>
        <v>68.8</v>
      </c>
      <c r="J9" s="191">
        <f>[5]VI_2024!K6</f>
        <v>45.6</v>
      </c>
      <c r="K9" s="191">
        <f>[5]VI_2024!L6</f>
        <v>72.5</v>
      </c>
      <c r="L9" s="191">
        <f>[5]VI_2024!M6</f>
        <v>79.400000000000006</v>
      </c>
      <c r="M9" s="191">
        <f>[5]VI_2024!N6</f>
        <v>73.400000000000006</v>
      </c>
      <c r="N9" s="191">
        <f>[5]VI_2024!O6</f>
        <v>58</v>
      </c>
      <c r="O9" s="191">
        <f>[5]VI_2024!AB6</f>
        <v>63.67499999999999</v>
      </c>
    </row>
    <row r="10" spans="1:15" ht="12" customHeight="1" x14ac:dyDescent="0.2">
      <c r="A10" s="326" t="s">
        <v>220</v>
      </c>
      <c r="B10" s="178" t="s">
        <v>292</v>
      </c>
      <c r="C10" s="191">
        <f>[5]VI_2024!D7</f>
        <v>61.7</v>
      </c>
      <c r="D10" s="191">
        <f>[5]VI_2024!E7</f>
        <v>88.5</v>
      </c>
      <c r="E10" s="191">
        <f>[5]VI_2024!F7</f>
        <v>93.7</v>
      </c>
      <c r="F10" s="191">
        <f>[5]VI_2024!G7</f>
        <v>78</v>
      </c>
      <c r="G10" s="191">
        <f>[5]VI_2024!H7</f>
        <v>70.5</v>
      </c>
      <c r="H10" s="191">
        <f>[5]VI_2024!I7</f>
        <v>59.3</v>
      </c>
      <c r="I10" s="191">
        <f>[5]VI_2024!J7</f>
        <v>67.599999999999994</v>
      </c>
      <c r="J10" s="191">
        <f>[5]VI_2024!K7</f>
        <v>49</v>
      </c>
      <c r="K10" s="191">
        <f>[5]VI_2024!L7</f>
        <v>40.700000000000003</v>
      </c>
      <c r="L10" s="191">
        <f>[5]VI_2024!M7</f>
        <v>50.9</v>
      </c>
      <c r="M10" s="191">
        <f>[5]VI_2024!N7</f>
        <v>55.1</v>
      </c>
      <c r="N10" s="191">
        <f>[5]VI_2024!O7</f>
        <v>43.3</v>
      </c>
      <c r="O10" s="191">
        <f>[5]VI_2024!AB7</f>
        <v>63.191666666666663</v>
      </c>
    </row>
    <row r="11" spans="1:15" ht="12" customHeight="1" x14ac:dyDescent="0.2">
      <c r="A11" s="109">
        <v>13</v>
      </c>
      <c r="B11" s="112" t="s">
        <v>255</v>
      </c>
      <c r="C11" s="191">
        <f>[5]VI_2024!D8</f>
        <v>110.3</v>
      </c>
      <c r="D11" s="316">
        <f>[5]VI_2024!E8</f>
        <v>3014.6</v>
      </c>
      <c r="E11" s="316">
        <f>[5]VI_2024!F8</f>
        <v>3420.2</v>
      </c>
      <c r="F11" s="316">
        <f>[5]VI_2024!G8</f>
        <v>3362.1</v>
      </c>
      <c r="G11" s="316">
        <f>[5]VI_2024!H8</f>
        <v>2997.9</v>
      </c>
      <c r="H11" s="316">
        <f>[5]VI_2024!I8</f>
        <v>3004.9</v>
      </c>
      <c r="I11" s="316">
        <f>[5]VI_2024!J8</f>
        <v>3755.8</v>
      </c>
      <c r="J11" s="316">
        <f>[5]VI_2024!K8</f>
        <v>3755.1</v>
      </c>
      <c r="K11" s="316">
        <f>[5]VI_2024!L8</f>
        <v>3248.6</v>
      </c>
      <c r="L11" s="316">
        <f>[5]VI_2024!M8</f>
        <v>3224.3</v>
      </c>
      <c r="M11" s="316">
        <f>[5]VI_2024!N8</f>
        <v>3317.6</v>
      </c>
      <c r="N11" s="316">
        <f>[5]VI_2024!O8</f>
        <v>2746.5</v>
      </c>
      <c r="O11" s="316">
        <f>[5]VI_2024!AB8</f>
        <v>2996.4916666666663</v>
      </c>
    </row>
    <row r="12" spans="1:15" ht="22.35" customHeight="1" x14ac:dyDescent="0.2">
      <c r="A12" s="110" t="s">
        <v>148</v>
      </c>
      <c r="B12" s="112" t="s">
        <v>293</v>
      </c>
      <c r="C12" s="191">
        <f>[5]VI_2024!D9</f>
        <v>82.2</v>
      </c>
      <c r="D12" s="316">
        <f>[5]VI_2024!E9</f>
        <v>79.5</v>
      </c>
      <c r="E12" s="316">
        <f>[5]VI_2024!F9</f>
        <v>82.3</v>
      </c>
      <c r="F12" s="316">
        <f>[5]VI_2024!G9</f>
        <v>87.3</v>
      </c>
      <c r="G12" s="316">
        <f>[5]VI_2024!H9</f>
        <v>75.599999999999994</v>
      </c>
      <c r="H12" s="316">
        <f>[5]VI_2024!I9</f>
        <v>74.3</v>
      </c>
      <c r="I12" s="316">
        <f>[5]VI_2024!J9</f>
        <v>86.6</v>
      </c>
      <c r="J12" s="316">
        <f>[5]VI_2024!K9</f>
        <v>78.2</v>
      </c>
      <c r="K12" s="316">
        <f>[5]VI_2024!L9</f>
        <v>68.5</v>
      </c>
      <c r="L12" s="316">
        <f>[5]VI_2024!M9</f>
        <v>76</v>
      </c>
      <c r="M12" s="316">
        <f>[5]VI_2024!N9</f>
        <v>76.900000000000006</v>
      </c>
      <c r="N12" s="316">
        <f>[5]VI_2024!O9</f>
        <v>69.900000000000006</v>
      </c>
      <c r="O12" s="191">
        <f>[5]VI_2024!AB9</f>
        <v>78.108333333333334</v>
      </c>
    </row>
    <row r="13" spans="1:15" ht="12" customHeight="1" x14ac:dyDescent="0.2">
      <c r="A13" s="109" t="s">
        <v>28</v>
      </c>
      <c r="B13" s="109" t="s">
        <v>108</v>
      </c>
      <c r="C13" s="191">
        <f>[5]VI_2024!D10</f>
        <v>84.3</v>
      </c>
      <c r="D13" s="316">
        <f>[5]VI_2024!E10</f>
        <v>46.3</v>
      </c>
      <c r="E13" s="316">
        <f>[5]VI_2024!F10</f>
        <v>47.8</v>
      </c>
      <c r="F13" s="316">
        <f>[5]VI_2024!G10</f>
        <v>53.1</v>
      </c>
      <c r="G13" s="316">
        <f>[5]VI_2024!H10</f>
        <v>48.6</v>
      </c>
      <c r="H13" s="316">
        <f>[5]VI_2024!I10</f>
        <v>42.3</v>
      </c>
      <c r="I13" s="316">
        <f>[5]VI_2024!J10</f>
        <v>50.6</v>
      </c>
      <c r="J13" s="316">
        <f>[5]VI_2024!K10</f>
        <v>38</v>
      </c>
      <c r="K13" s="316">
        <f>[5]VI_2024!L10</f>
        <v>56.3</v>
      </c>
      <c r="L13" s="316">
        <f>[5]VI_2024!M10</f>
        <v>101.5</v>
      </c>
      <c r="M13" s="316">
        <f>[5]VI_2024!N10</f>
        <v>53.3</v>
      </c>
      <c r="N13" s="316">
        <f>[5]VI_2024!O10</f>
        <v>97.2</v>
      </c>
      <c r="O13" s="191">
        <f>[5]VI_2024!AB10</f>
        <v>59.941666666666663</v>
      </c>
    </row>
    <row r="14" spans="1:15" ht="12" customHeight="1" x14ac:dyDescent="0.2">
      <c r="A14" s="110" t="s">
        <v>151</v>
      </c>
      <c r="B14" s="109" t="s">
        <v>258</v>
      </c>
      <c r="C14" s="191">
        <f>[5]VI_2024!D11</f>
        <v>57.9</v>
      </c>
      <c r="D14" s="316">
        <f>[5]VI_2024!E11</f>
        <v>87.8</v>
      </c>
      <c r="E14" s="316">
        <f>[5]VI_2024!F11</f>
        <v>92.9</v>
      </c>
      <c r="F14" s="316">
        <f>[5]VI_2024!G11</f>
        <v>74.7</v>
      </c>
      <c r="G14" s="316">
        <f>[5]VI_2024!H11</f>
        <v>66.7</v>
      </c>
      <c r="H14" s="316">
        <f>[5]VI_2024!I11</f>
        <v>57.3</v>
      </c>
      <c r="I14" s="316">
        <f>[5]VI_2024!J11</f>
        <v>65.3</v>
      </c>
      <c r="J14" s="316">
        <f>[5]VI_2024!K11</f>
        <v>45.5</v>
      </c>
      <c r="K14" s="316">
        <f>[5]VI_2024!L11</f>
        <v>37.299999999999997</v>
      </c>
      <c r="L14" s="316">
        <f>[5]VI_2024!M11</f>
        <v>48.9</v>
      </c>
      <c r="M14" s="316">
        <f>[5]VI_2024!N11</f>
        <v>53.1</v>
      </c>
      <c r="N14" s="316">
        <f>[5]VI_2024!O11</f>
        <v>41.2</v>
      </c>
      <c r="O14" s="191">
        <f>[5]VI_2024!AB11</f>
        <v>60.716666666666669</v>
      </c>
    </row>
    <row r="15" spans="1:15" ht="22.35" customHeight="1" x14ac:dyDescent="0.2">
      <c r="A15" s="110" t="s">
        <v>20</v>
      </c>
      <c r="B15" s="109" t="s">
        <v>294</v>
      </c>
      <c r="C15" s="191">
        <f>[5]VI_2024!D12</f>
        <v>143.80000000000001</v>
      </c>
      <c r="D15" s="316">
        <f>[5]VI_2024!E12</f>
        <v>155.6</v>
      </c>
      <c r="E15" s="316">
        <f>[5]VI_2024!F12</f>
        <v>130.69999999999999</v>
      </c>
      <c r="F15" s="316">
        <f>[5]VI_2024!G12</f>
        <v>154.4</v>
      </c>
      <c r="G15" s="316">
        <f>[5]VI_2024!H12</f>
        <v>138.80000000000001</v>
      </c>
      <c r="H15" s="316">
        <f>[5]VI_2024!I12</f>
        <v>141.80000000000001</v>
      </c>
      <c r="I15" s="316">
        <f>[5]VI_2024!J12</f>
        <v>179.4</v>
      </c>
      <c r="J15" s="316">
        <f>[5]VI_2024!K12</f>
        <v>142.6</v>
      </c>
      <c r="K15" s="316">
        <f>[5]VI_2024!L12</f>
        <v>155.30000000000001</v>
      </c>
      <c r="L15" s="316">
        <f>[5]VI_2024!M12</f>
        <v>131.4</v>
      </c>
      <c r="M15" s="316">
        <f>[5]VI_2024!N12</f>
        <v>163.19999999999999</v>
      </c>
      <c r="N15" s="316">
        <f>[5]VI_2024!O12</f>
        <v>107.5</v>
      </c>
      <c r="O15" s="191">
        <f>[5]VI_2024!AB12</f>
        <v>145.375</v>
      </c>
    </row>
    <row r="16" spans="1:15" ht="12" customHeight="1" x14ac:dyDescent="0.2">
      <c r="A16" s="109" t="s">
        <v>21</v>
      </c>
      <c r="B16" s="109" t="s">
        <v>30</v>
      </c>
      <c r="C16" s="191">
        <f>[5]VI_2024!D13</f>
        <v>68.5</v>
      </c>
      <c r="D16" s="316">
        <f>[5]VI_2024!E13</f>
        <v>86</v>
      </c>
      <c r="E16" s="316">
        <f>[5]VI_2024!F13</f>
        <v>83.4</v>
      </c>
      <c r="F16" s="316">
        <f>[5]VI_2024!G13</f>
        <v>106.4</v>
      </c>
      <c r="G16" s="316">
        <f>[5]VI_2024!H13</f>
        <v>76.900000000000006</v>
      </c>
      <c r="H16" s="316">
        <f>[5]VI_2024!I13</f>
        <v>81.599999999999994</v>
      </c>
      <c r="I16" s="316">
        <f>[5]VI_2024!J13</f>
        <v>70.3</v>
      </c>
      <c r="J16" s="316">
        <f>[5]VI_2024!K13</f>
        <v>104.6</v>
      </c>
      <c r="K16" s="316">
        <f>[5]VI_2024!L13</f>
        <v>60.2</v>
      </c>
      <c r="L16" s="316">
        <f>[5]VI_2024!M13</f>
        <v>63.9</v>
      </c>
      <c r="M16" s="316">
        <f>[5]VI_2024!N13</f>
        <v>69.7</v>
      </c>
      <c r="N16" s="316">
        <f>[5]VI_2024!O13</f>
        <v>45.9</v>
      </c>
      <c r="O16" s="191">
        <f>[5]VI_2024!AB13</f>
        <v>76.45</v>
      </c>
    </row>
    <row r="17" spans="1:233" ht="22.35" customHeight="1" x14ac:dyDescent="0.2">
      <c r="A17" s="110" t="s">
        <v>152</v>
      </c>
      <c r="B17" s="109" t="s">
        <v>295</v>
      </c>
      <c r="C17" s="191">
        <f>[5]VI_2024!D14</f>
        <v>56.1</v>
      </c>
      <c r="D17" s="316">
        <f>[5]VI_2024!E14</f>
        <v>63.2</v>
      </c>
      <c r="E17" s="316">
        <f>[5]VI_2024!F14</f>
        <v>63</v>
      </c>
      <c r="F17" s="316">
        <f>[5]VI_2024!G14</f>
        <v>50.4</v>
      </c>
      <c r="G17" s="316">
        <f>[5]VI_2024!H14</f>
        <v>41.8</v>
      </c>
      <c r="H17" s="316">
        <f>[5]VI_2024!I14</f>
        <v>45.6</v>
      </c>
      <c r="I17" s="316">
        <f>[5]VI_2024!J14</f>
        <v>72.2</v>
      </c>
      <c r="J17" s="316">
        <f>[5]VI_2024!K14</f>
        <v>33.6</v>
      </c>
      <c r="K17" s="316">
        <f>[5]VI_2024!L14</f>
        <v>43.4</v>
      </c>
      <c r="L17" s="316">
        <f>[5]VI_2024!M14</f>
        <v>83.1</v>
      </c>
      <c r="M17" s="316">
        <f>[5]VI_2024!N14</f>
        <v>43.5</v>
      </c>
      <c r="N17" s="316">
        <f>[5]VI_2024!O14</f>
        <v>50</v>
      </c>
      <c r="O17" s="191">
        <f>[5]VI_2024!AB14</f>
        <v>53.824999999999996</v>
      </c>
    </row>
    <row r="18" spans="1:233" ht="12" customHeight="1" x14ac:dyDescent="0.2">
      <c r="A18" s="109" t="s">
        <v>154</v>
      </c>
      <c r="B18" s="109" t="s">
        <v>23</v>
      </c>
      <c r="C18" s="191">
        <f>[5]VI_2024!D15</f>
        <v>93.1</v>
      </c>
      <c r="D18" s="316">
        <f>[5]VI_2024!E15</f>
        <v>95.5</v>
      </c>
      <c r="E18" s="316">
        <f>[5]VI_2024!F15</f>
        <v>84.4</v>
      </c>
      <c r="F18" s="316">
        <f>[5]VI_2024!G15</f>
        <v>100.9</v>
      </c>
      <c r="G18" s="316">
        <f>[5]VI_2024!H15</f>
        <v>74</v>
      </c>
      <c r="H18" s="316">
        <f>[5]VI_2024!I15</f>
        <v>89.8</v>
      </c>
      <c r="I18" s="316">
        <f>[5]VI_2024!J15</f>
        <v>79.8</v>
      </c>
      <c r="J18" s="316">
        <f>[5]VI_2024!K15</f>
        <v>97.7</v>
      </c>
      <c r="K18" s="316">
        <f>[5]VI_2024!L15</f>
        <v>95.9</v>
      </c>
      <c r="L18" s="316">
        <f>[5]VI_2024!M15</f>
        <v>91.7</v>
      </c>
      <c r="M18" s="316">
        <f>[5]VI_2024!N15</f>
        <v>98.5</v>
      </c>
      <c r="N18" s="316">
        <f>[5]VI_2024!O15</f>
        <v>127.6</v>
      </c>
      <c r="O18" s="191">
        <f>[5]VI_2024!AB15</f>
        <v>94.074999999999989</v>
      </c>
    </row>
    <row r="19" spans="1:233" ht="12" customHeight="1" x14ac:dyDescent="0.2">
      <c r="A19" s="109" t="s">
        <v>156</v>
      </c>
      <c r="B19" s="109" t="s">
        <v>102</v>
      </c>
      <c r="C19" s="191">
        <f>[5]VI_2024!D16</f>
        <v>80.7</v>
      </c>
      <c r="D19" s="316">
        <f>[5]VI_2024!E16</f>
        <v>88.1</v>
      </c>
      <c r="E19" s="316">
        <f>[5]VI_2024!F16</f>
        <v>81.2</v>
      </c>
      <c r="F19" s="316">
        <f>[5]VI_2024!G16</f>
        <v>70.2</v>
      </c>
      <c r="G19" s="316">
        <f>[5]VI_2024!H16</f>
        <v>84.6</v>
      </c>
      <c r="H19" s="316">
        <f>[5]VI_2024!I16</f>
        <v>66.3</v>
      </c>
      <c r="I19" s="316">
        <f>[5]VI_2024!J16</f>
        <v>103.9</v>
      </c>
      <c r="J19" s="316">
        <f>[5]VI_2024!K16</f>
        <v>59</v>
      </c>
      <c r="K19" s="316">
        <f>[5]VI_2024!L16</f>
        <v>73.5</v>
      </c>
      <c r="L19" s="316">
        <f>[5]VI_2024!M16</f>
        <v>64.599999999999994</v>
      </c>
      <c r="M19" s="316">
        <f>[5]VI_2024!N16</f>
        <v>74.099999999999994</v>
      </c>
      <c r="N19" s="316">
        <f>[5]VI_2024!O16</f>
        <v>42.6</v>
      </c>
      <c r="O19" s="191">
        <f>[5]VI_2024!AB16</f>
        <v>74.066666666666677</v>
      </c>
    </row>
    <row r="20" spans="1:233" ht="22.35" customHeight="1" x14ac:dyDescent="0.2">
      <c r="A20" s="110" t="s">
        <v>338</v>
      </c>
      <c r="B20" s="109" t="s">
        <v>252</v>
      </c>
      <c r="C20" s="191">
        <f>[5]VI_2024!D17</f>
        <v>146</v>
      </c>
      <c r="D20" s="316">
        <f>[5]VI_2024!E17</f>
        <v>99</v>
      </c>
      <c r="E20" s="316">
        <f>[5]VI_2024!F17</f>
        <v>106</v>
      </c>
      <c r="F20" s="316">
        <f>[5]VI_2024!G17</f>
        <v>88.4</v>
      </c>
      <c r="G20" s="316">
        <f>[5]VI_2024!H17</f>
        <v>93</v>
      </c>
      <c r="H20" s="316">
        <f>[5]VI_2024!I17</f>
        <v>87.5</v>
      </c>
      <c r="I20" s="316">
        <f>[5]VI_2024!J17</f>
        <v>79.5</v>
      </c>
      <c r="J20" s="316">
        <f>[5]VI_2024!K17</f>
        <v>89.6</v>
      </c>
      <c r="K20" s="316">
        <f>[5]VI_2024!L17</f>
        <v>124.9</v>
      </c>
      <c r="L20" s="316">
        <f>[5]VI_2024!M17</f>
        <v>95.1</v>
      </c>
      <c r="M20" s="316">
        <f>[5]VI_2024!N17</f>
        <v>112.9</v>
      </c>
      <c r="N20" s="316">
        <f>[5]VI_2024!O17</f>
        <v>96.4</v>
      </c>
      <c r="O20" s="191">
        <f>[5]VI_2024!AB17</f>
        <v>101.52500000000002</v>
      </c>
    </row>
    <row r="21" spans="1:233" ht="12" customHeight="1" x14ac:dyDescent="0.2">
      <c r="A21" s="112" t="s">
        <v>153</v>
      </c>
      <c r="B21" s="109" t="s">
        <v>103</v>
      </c>
      <c r="C21" s="191">
        <f>[5]VI_2024!D18</f>
        <v>7</v>
      </c>
      <c r="D21" s="316">
        <f>[5]VI_2024!E18</f>
        <v>17</v>
      </c>
      <c r="E21" s="316">
        <f>[5]VI_2024!F18</f>
        <v>28.3</v>
      </c>
      <c r="F21" s="316">
        <f>[5]VI_2024!G18</f>
        <v>30.2</v>
      </c>
      <c r="G21" s="316">
        <f>[5]VI_2024!H18</f>
        <v>16.399999999999999</v>
      </c>
      <c r="H21" s="316">
        <f>[5]VI_2024!I18</f>
        <v>6.6</v>
      </c>
      <c r="I21" s="316">
        <f>[5]VI_2024!J18</f>
        <v>6.7</v>
      </c>
      <c r="J21" s="316">
        <f>[5]VI_2024!K18</f>
        <v>5.4</v>
      </c>
      <c r="K21" s="316">
        <f>[5]VI_2024!L18</f>
        <v>7.5</v>
      </c>
      <c r="L21" s="316">
        <f>[5]VI_2024!M18</f>
        <v>7.5</v>
      </c>
      <c r="M21" s="316">
        <f>[5]VI_2024!N18</f>
        <v>23.6</v>
      </c>
      <c r="N21" s="316">
        <f>[5]VI_2024!O18</f>
        <v>2.4</v>
      </c>
      <c r="O21" s="191">
        <f>[5]VI_2024!AB18</f>
        <v>13.216666666666669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69" t="s">
        <v>24</v>
      </c>
      <c r="B23" s="471" t="s">
        <v>184</v>
      </c>
      <c r="C23" s="467" t="s">
        <v>302</v>
      </c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0"/>
      <c r="B24" s="472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6"/>
      <c r="B25" s="357"/>
      <c r="C25" s="358"/>
      <c r="D25" s="359"/>
      <c r="E25" s="359"/>
      <c r="F25" s="359"/>
      <c r="G25" s="359"/>
      <c r="H25" s="359"/>
      <c r="I25" s="359"/>
      <c r="J25" s="359"/>
      <c r="K25" s="359"/>
      <c r="L25" s="359"/>
      <c r="M25" s="359"/>
      <c r="N25" s="359"/>
      <c r="O25" s="360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f>[5]VI_2024!D22</f>
        <v>-3.6</v>
      </c>
      <c r="D26" s="199">
        <f>[5]VI_2024!E22</f>
        <v>-6.5</v>
      </c>
      <c r="E26" s="199">
        <f>[5]VI_2024!F22</f>
        <v>-23.3</v>
      </c>
      <c r="F26" s="199">
        <f>[5]VI_2024!G22</f>
        <v>1.3</v>
      </c>
      <c r="G26" s="199">
        <f>[5]VI_2024!H22</f>
        <v>-11.5</v>
      </c>
      <c r="H26" s="199">
        <f>[5]VI_2024!I22</f>
        <v>-20.9</v>
      </c>
      <c r="I26" s="199">
        <f>[5]VI_2024!J22</f>
        <v>-2.1</v>
      </c>
      <c r="J26" s="199">
        <f>[5]VI_2024!K22</f>
        <v>-9.9</v>
      </c>
      <c r="K26" s="199">
        <f>[5]VI_2024!L22</f>
        <v>-1.3</v>
      </c>
      <c r="L26" s="199">
        <f>[5]VI_2024!M22</f>
        <v>2.5</v>
      </c>
      <c r="M26" s="199">
        <f>[5]VI_2024!N22</f>
        <v>-14</v>
      </c>
      <c r="N26" s="199">
        <f>[5]VI_2024!O22</f>
        <v>-0.1</v>
      </c>
      <c r="O26" s="379">
        <f>[5]VI_2024!AB22</f>
        <v>-7.9617513839959742</v>
      </c>
    </row>
    <row r="27" spans="1:233" ht="12" customHeight="1" x14ac:dyDescent="0.2">
      <c r="A27" s="326" t="s">
        <v>246</v>
      </c>
      <c r="B27" s="178" t="s">
        <v>289</v>
      </c>
      <c r="C27" s="190">
        <f>[5]VI_2024!D23</f>
        <v>-6.8</v>
      </c>
      <c r="D27" s="190">
        <f>[5]VI_2024!E23</f>
        <v>-14.3</v>
      </c>
      <c r="E27" s="190">
        <f>[5]VI_2024!F23</f>
        <v>-24.6</v>
      </c>
      <c r="F27" s="190">
        <f>[5]VI_2024!G23</f>
        <v>-2.9</v>
      </c>
      <c r="G27" s="343">
        <f>[5]VI_2024!H23</f>
        <v>-11.1</v>
      </c>
      <c r="H27" s="343">
        <f>[5]VI_2024!I23</f>
        <v>-20.7</v>
      </c>
      <c r="I27" s="343">
        <f>[5]VI_2024!J23</f>
        <v>3.2</v>
      </c>
      <c r="J27" s="343">
        <f>[5]VI_2024!K23</f>
        <v>-8.9</v>
      </c>
      <c r="K27" s="343">
        <f>[5]VI_2024!L23</f>
        <v>9.4</v>
      </c>
      <c r="L27" s="343">
        <f>[5]VI_2024!M23</f>
        <v>10.4</v>
      </c>
      <c r="M27" s="343">
        <f>[5]VI_2024!N23</f>
        <v>-18.2</v>
      </c>
      <c r="N27" s="343">
        <f>[5]VI_2024!O23</f>
        <v>14.1</v>
      </c>
      <c r="O27" s="343">
        <f>[5]VI_2024!AB23</f>
        <v>-6.8095838587641566</v>
      </c>
    </row>
    <row r="28" spans="1:233" ht="12" customHeight="1" x14ac:dyDescent="0.2">
      <c r="A28" s="326" t="s">
        <v>247</v>
      </c>
      <c r="B28" s="178" t="s">
        <v>290</v>
      </c>
      <c r="C28" s="190">
        <f>[5]VI_2024!D24</f>
        <v>2</v>
      </c>
      <c r="D28" s="190">
        <f>[5]VI_2024!E24</f>
        <v>9.3000000000000007</v>
      </c>
      <c r="E28" s="190">
        <f>[5]VI_2024!F24</f>
        <v>-24.3</v>
      </c>
      <c r="F28" s="190">
        <f>[5]VI_2024!G24</f>
        <v>6.4</v>
      </c>
      <c r="G28" s="343">
        <f>[5]VI_2024!H24</f>
        <v>-14</v>
      </c>
      <c r="H28" s="343">
        <f>[5]VI_2024!I24</f>
        <v>-24</v>
      </c>
      <c r="I28" s="343">
        <f>[5]VI_2024!J24</f>
        <v>-12.3</v>
      </c>
      <c r="J28" s="343">
        <f>[5]VI_2024!K24</f>
        <v>-9.1999999999999993</v>
      </c>
      <c r="K28" s="343">
        <f>[5]VI_2024!L24</f>
        <v>-13.9</v>
      </c>
      <c r="L28" s="343">
        <f>[5]VI_2024!M24</f>
        <v>-13</v>
      </c>
      <c r="M28" s="343">
        <f>[5]VI_2024!N24</f>
        <v>-5.6</v>
      </c>
      <c r="N28" s="343">
        <f>[5]VI_2024!O24</f>
        <v>-24.4</v>
      </c>
      <c r="O28" s="343">
        <f>[5]VI_2024!AB24</f>
        <v>-10.893626936968431</v>
      </c>
    </row>
    <row r="29" spans="1:233" ht="12" customHeight="1" x14ac:dyDescent="0.2">
      <c r="A29" s="326" t="s">
        <v>219</v>
      </c>
      <c r="B29" s="178" t="s">
        <v>291</v>
      </c>
      <c r="C29" s="190">
        <f>[5]VI_2024!D25</f>
        <v>-17.600000000000001</v>
      </c>
      <c r="D29" s="190">
        <f>[5]VI_2024!E25</f>
        <v>-38.200000000000003</v>
      </c>
      <c r="E29" s="190">
        <f>[5]VI_2024!F25</f>
        <v>-36.9</v>
      </c>
      <c r="F29" s="190">
        <f>[5]VI_2024!G25</f>
        <v>26.5</v>
      </c>
      <c r="G29" s="343">
        <f>[5]VI_2024!H25</f>
        <v>-21.2</v>
      </c>
      <c r="H29" s="343">
        <f>[5]VI_2024!I25</f>
        <v>4.5</v>
      </c>
      <c r="I29" s="343">
        <f>[5]VI_2024!J25</f>
        <v>-4.4000000000000004</v>
      </c>
      <c r="J29" s="343">
        <f>[5]VI_2024!K25</f>
        <v>-40</v>
      </c>
      <c r="K29" s="343">
        <f>[5]VI_2024!L25</f>
        <v>-24.8</v>
      </c>
      <c r="L29" s="343">
        <f>[5]VI_2024!M25</f>
        <v>17.3</v>
      </c>
      <c r="M29" s="343">
        <f>[5]VI_2024!N25</f>
        <v>-4.4000000000000004</v>
      </c>
      <c r="N29" s="343">
        <f>[5]VI_2024!O25</f>
        <v>-10.199999999999999</v>
      </c>
      <c r="O29" s="343">
        <f>[5]VI_2024!AB25</f>
        <v>-16.06985940246048</v>
      </c>
    </row>
    <row r="30" spans="1:233" ht="12" customHeight="1" x14ac:dyDescent="0.2">
      <c r="A30" s="326" t="s">
        <v>220</v>
      </c>
      <c r="B30" s="178" t="s">
        <v>292</v>
      </c>
      <c r="C30" s="190">
        <f>[5]VI_2024!D26</f>
        <v>27.2</v>
      </c>
      <c r="D30" s="190">
        <f>[5]VI_2024!E26</f>
        <v>80.2</v>
      </c>
      <c r="E30" s="190">
        <f>[5]VI_2024!F26</f>
        <v>83.4</v>
      </c>
      <c r="F30" s="190">
        <f>[5]VI_2024!G26</f>
        <v>41.8</v>
      </c>
      <c r="G30" s="343">
        <f>[5]VI_2024!H26</f>
        <v>30.3</v>
      </c>
      <c r="H30" s="343">
        <f>[5]VI_2024!I26</f>
        <v>19.8</v>
      </c>
      <c r="I30" s="343">
        <f>[5]VI_2024!J26</f>
        <v>8.6999999999999993</v>
      </c>
      <c r="J30" s="343">
        <f>[5]VI_2024!K26</f>
        <v>-21.1</v>
      </c>
      <c r="K30" s="343">
        <f>[5]VI_2024!L26</f>
        <v>-17.600000000000001</v>
      </c>
      <c r="L30" s="343">
        <f>[5]VI_2024!M26</f>
        <v>10.7</v>
      </c>
      <c r="M30" s="343">
        <f>[5]VI_2024!N26</f>
        <v>-16.399999999999999</v>
      </c>
      <c r="N30" s="343">
        <f>[5]VI_2024!O26</f>
        <v>-4.2</v>
      </c>
      <c r="O30" s="343">
        <f>[5]VI_2024!AB26</f>
        <v>18.837172856918954</v>
      </c>
    </row>
    <row r="31" spans="1:233" ht="12" customHeight="1" x14ac:dyDescent="0.2">
      <c r="A31" s="109">
        <v>13</v>
      </c>
      <c r="B31" s="109" t="s">
        <v>255</v>
      </c>
      <c r="C31" s="190" t="s">
        <v>51</v>
      </c>
      <c r="D31" s="190" t="s">
        <v>51</v>
      </c>
      <c r="E31" s="343">
        <f>[5]VI_2024!F27</f>
        <v>6795.6</v>
      </c>
      <c r="F31" s="343">
        <f>[5]VI_2024!G27</f>
        <v>1997.4</v>
      </c>
      <c r="G31" s="343">
        <f>[5]VI_2024!H27</f>
        <v>1634.9</v>
      </c>
      <c r="H31" s="343">
        <f>[5]VI_2024!I27</f>
        <v>1774.5</v>
      </c>
      <c r="I31" s="343">
        <f>[5]VI_2024!J27</f>
        <v>1929.1</v>
      </c>
      <c r="J31" s="343">
        <f>[5]VI_2024!K27</f>
        <v>3283</v>
      </c>
      <c r="K31" s="343">
        <f>[5]VI_2024!L27</f>
        <v>2824</v>
      </c>
      <c r="L31" s="343">
        <f>[5]VI_2024!M27</f>
        <v>1641.9</v>
      </c>
      <c r="M31" s="343">
        <f>[5]VI_2024!N27</f>
        <v>2886.1</v>
      </c>
      <c r="N31" s="343">
        <f>[5]VI_2024!O27</f>
        <v>2383.3000000000002</v>
      </c>
      <c r="O31" s="343">
        <f>[5]VI_2024!AB27</f>
        <v>2549.8084008843039</v>
      </c>
    </row>
    <row r="32" spans="1:233" ht="22.35" customHeight="1" x14ac:dyDescent="0.2">
      <c r="A32" s="110" t="s">
        <v>148</v>
      </c>
      <c r="B32" s="112" t="s">
        <v>293</v>
      </c>
      <c r="C32" s="190" t="s">
        <v>51</v>
      </c>
      <c r="D32" s="190">
        <f>[5]VI_2024!E28</f>
        <v>6.4</v>
      </c>
      <c r="E32" s="190">
        <f>[5]VI_2024!F28</f>
        <v>8</v>
      </c>
      <c r="F32" s="190">
        <f>[5]VI_2024!G28</f>
        <v>28.4</v>
      </c>
      <c r="G32" s="343">
        <f>[5]VI_2024!H28</f>
        <v>6.8</v>
      </c>
      <c r="H32" s="343">
        <f>[5]VI_2024!I28</f>
        <v>-0.5</v>
      </c>
      <c r="I32" s="343">
        <f>[5]VI_2024!J28</f>
        <v>24.1</v>
      </c>
      <c r="J32" s="343">
        <f>[5]VI_2024!K28</f>
        <v>5.7</v>
      </c>
      <c r="K32" s="343">
        <f>[5]VI_2024!L28</f>
        <v>-8.1999999999999993</v>
      </c>
      <c r="L32" s="343">
        <f>[5]VI_2024!M28</f>
        <v>0.8</v>
      </c>
      <c r="M32" s="343">
        <f>[5]VI_2024!N28</f>
        <v>-0.9</v>
      </c>
      <c r="N32" s="343">
        <f>[5]VI_2024!O28</f>
        <v>9.4</v>
      </c>
      <c r="O32" s="343">
        <f>[5]VI_2024!AB28</f>
        <v>6.2818913709037361</v>
      </c>
    </row>
    <row r="33" spans="1:15" ht="12" customHeight="1" x14ac:dyDescent="0.2">
      <c r="A33" s="109" t="s">
        <v>28</v>
      </c>
      <c r="B33" s="109" t="s">
        <v>108</v>
      </c>
      <c r="C33" s="190">
        <f>[5]VI_2024!D29</f>
        <v>-17.600000000000001</v>
      </c>
      <c r="D33" s="190">
        <f>[5]VI_2024!E29</f>
        <v>-38.799999999999997</v>
      </c>
      <c r="E33" s="190">
        <f>[5]VI_2024!F29</f>
        <v>-19.5</v>
      </c>
      <c r="F33" s="190">
        <f>[5]VI_2024!G29</f>
        <v>-31</v>
      </c>
      <c r="G33" s="343">
        <f>[5]VI_2024!H29</f>
        <v>-17.8</v>
      </c>
      <c r="H33" s="343">
        <f>[5]VI_2024!I29</f>
        <v>-28.4</v>
      </c>
      <c r="I33" s="343">
        <f>[5]VI_2024!J29</f>
        <v>-23.6</v>
      </c>
      <c r="J33" s="343">
        <f>[5]VI_2024!K29</f>
        <v>-30.8</v>
      </c>
      <c r="K33" s="343">
        <f>[5]VI_2024!L29</f>
        <v>5.4</v>
      </c>
      <c r="L33" s="343">
        <f>[5]VI_2024!M29</f>
        <v>41.6</v>
      </c>
      <c r="M33" s="343">
        <f>[5]VI_2024!N29</f>
        <v>-38.200000000000003</v>
      </c>
      <c r="N33" s="343">
        <f>[5]VI_2024!O29</f>
        <v>53.6</v>
      </c>
      <c r="O33" s="343">
        <f>[5]VI_2024!AB29</f>
        <v>-13.169966199903428</v>
      </c>
    </row>
    <row r="34" spans="1:15" ht="12" customHeight="1" x14ac:dyDescent="0.2">
      <c r="A34" s="110" t="s">
        <v>151</v>
      </c>
      <c r="B34" s="109" t="s">
        <v>258</v>
      </c>
      <c r="C34" s="190">
        <f>[5]VI_2024!D30</f>
        <v>27.5</v>
      </c>
      <c r="D34" s="190">
        <f>[5]VI_2024!E30</f>
        <v>84.5</v>
      </c>
      <c r="E34" s="190">
        <f>[5]VI_2024!F30</f>
        <v>86.5</v>
      </c>
      <c r="F34" s="190">
        <f>[5]VI_2024!G30</f>
        <v>40.9</v>
      </c>
      <c r="G34" s="343">
        <f>[5]VI_2024!H30</f>
        <v>31.6</v>
      </c>
      <c r="H34" s="343">
        <f>[5]VI_2024!I30</f>
        <v>22.7</v>
      </c>
      <c r="I34" s="343">
        <f>[5]VI_2024!J30</f>
        <v>11.6</v>
      </c>
      <c r="J34" s="343">
        <f>[5]VI_2024!K30</f>
        <v>-24.3</v>
      </c>
      <c r="K34" s="343">
        <f>[5]VI_2024!L30</f>
        <v>-18</v>
      </c>
      <c r="L34" s="343">
        <f>[5]VI_2024!M30</f>
        <v>9.6</v>
      </c>
      <c r="M34" s="343">
        <f>[5]VI_2024!N30</f>
        <v>-13.8</v>
      </c>
      <c r="N34" s="343">
        <f>[5]VI_2024!O30</f>
        <v>-5.7</v>
      </c>
      <c r="O34" s="343">
        <f>[5]VI_2024!AB30</f>
        <v>19.993412384716734</v>
      </c>
    </row>
    <row r="35" spans="1:15" ht="22.35" customHeight="1" x14ac:dyDescent="0.2">
      <c r="A35" s="110" t="s">
        <v>20</v>
      </c>
      <c r="B35" s="109" t="s">
        <v>294</v>
      </c>
      <c r="C35" s="190">
        <f>[5]VI_2024!D31</f>
        <v>26.4</v>
      </c>
      <c r="D35" s="190">
        <f>[5]VI_2024!E31</f>
        <v>-6.4</v>
      </c>
      <c r="E35" s="190">
        <f>[5]VI_2024!F31</f>
        <v>-31.9</v>
      </c>
      <c r="F35" s="190">
        <f>[5]VI_2024!G31</f>
        <v>9.1999999999999993</v>
      </c>
      <c r="G35" s="343">
        <f>[5]VI_2024!H31</f>
        <v>-13.6</v>
      </c>
      <c r="H35" s="343">
        <f>[5]VI_2024!I31</f>
        <v>-16.7</v>
      </c>
      <c r="I35" s="343">
        <f>[5]VI_2024!J31</f>
        <v>18.3</v>
      </c>
      <c r="J35" s="343">
        <f>[5]VI_2024!K31</f>
        <v>-1.6</v>
      </c>
      <c r="K35" s="343">
        <f>[5]VI_2024!L31</f>
        <v>14.7</v>
      </c>
      <c r="L35" s="343">
        <f>[5]VI_2024!M31</f>
        <v>-8.4</v>
      </c>
      <c r="M35" s="343">
        <f>[5]VI_2024!N31</f>
        <v>-14</v>
      </c>
      <c r="N35" s="343">
        <f>[5]VI_2024!O31</f>
        <v>8</v>
      </c>
      <c r="O35" s="343">
        <f>[5]VI_2024!AB31</f>
        <v>-3.5708363274556376</v>
      </c>
    </row>
    <row r="36" spans="1:15" ht="12" customHeight="1" x14ac:dyDescent="0.2">
      <c r="A36" s="109" t="s">
        <v>21</v>
      </c>
      <c r="B36" s="109" t="s">
        <v>30</v>
      </c>
      <c r="C36" s="190">
        <f>[5]VI_2024!D32</f>
        <v>-31.8</v>
      </c>
      <c r="D36" s="190">
        <f>[5]VI_2024!E32</f>
        <v>-7.4</v>
      </c>
      <c r="E36" s="190">
        <f>[5]VI_2024!F32</f>
        <v>-3.7</v>
      </c>
      <c r="F36" s="190">
        <f>[5]VI_2024!G32</f>
        <v>75.599999999999994</v>
      </c>
      <c r="G36" s="343">
        <f>[5]VI_2024!H32</f>
        <v>-10.1</v>
      </c>
      <c r="H36" s="343">
        <f>[5]VI_2024!I32</f>
        <v>7.7</v>
      </c>
      <c r="I36" s="343">
        <f>[5]VI_2024!J32</f>
        <v>14.7</v>
      </c>
      <c r="J36" s="343">
        <f>[5]VI_2024!K32</f>
        <v>7.4</v>
      </c>
      <c r="K36" s="343">
        <f>[5]VI_2024!L32</f>
        <v>-15.4</v>
      </c>
      <c r="L36" s="343">
        <f>[5]VI_2024!M32</f>
        <v>-18.899999999999999</v>
      </c>
      <c r="M36" s="343">
        <f>[5]VI_2024!N32</f>
        <v>-9.1</v>
      </c>
      <c r="N36" s="343">
        <f>[5]VI_2024!O32</f>
        <v>-11.7</v>
      </c>
      <c r="O36" s="343">
        <f>[5]VI_2024!AB32</f>
        <v>-2.3211243611584251</v>
      </c>
    </row>
    <row r="37" spans="1:15" ht="22.35" customHeight="1" x14ac:dyDescent="0.2">
      <c r="A37" s="110" t="s">
        <v>152</v>
      </c>
      <c r="B37" s="109" t="s">
        <v>295</v>
      </c>
      <c r="C37" s="190">
        <f>[5]VI_2024!D33</f>
        <v>-63.2</v>
      </c>
      <c r="D37" s="190">
        <f>[5]VI_2024!E33</f>
        <v>-36.4</v>
      </c>
      <c r="E37" s="190">
        <f>[5]VI_2024!F33</f>
        <v>-13.9</v>
      </c>
      <c r="F37" s="190">
        <f>[5]VI_2024!G33</f>
        <v>-30.9</v>
      </c>
      <c r="G37" s="343">
        <f>[5]VI_2024!H33</f>
        <v>-27.6</v>
      </c>
      <c r="H37" s="343">
        <f>[5]VI_2024!I33</f>
        <v>-49.6</v>
      </c>
      <c r="I37" s="343">
        <f>[5]VI_2024!J33</f>
        <v>-10.1</v>
      </c>
      <c r="J37" s="343">
        <f>[5]VI_2024!K33</f>
        <v>-62.9</v>
      </c>
      <c r="K37" s="343">
        <f>[5]VI_2024!L33</f>
        <v>-37</v>
      </c>
      <c r="L37" s="343">
        <f>[5]VI_2024!M33</f>
        <v>40.6</v>
      </c>
      <c r="M37" s="343">
        <f>[5]VI_2024!N33</f>
        <v>-30.7</v>
      </c>
      <c r="N37" s="343">
        <f>[5]VI_2024!O33</f>
        <v>-68.099999999999994</v>
      </c>
      <c r="O37" s="343">
        <f>[5]VI_2024!AB33</f>
        <v>-39.317925591882741</v>
      </c>
    </row>
    <row r="38" spans="1:15" ht="12" customHeight="1" x14ac:dyDescent="0.2">
      <c r="A38" s="109" t="s">
        <v>154</v>
      </c>
      <c r="B38" s="109" t="s">
        <v>23</v>
      </c>
      <c r="C38" s="190">
        <f>[5]VI_2024!D34</f>
        <v>3</v>
      </c>
      <c r="D38" s="190">
        <f>[5]VI_2024!E34</f>
        <v>-2.2000000000000002</v>
      </c>
      <c r="E38" s="190">
        <f>[5]VI_2024!F34</f>
        <v>-50.5</v>
      </c>
      <c r="F38" s="190">
        <f>[5]VI_2024!G34</f>
        <v>-0.9</v>
      </c>
      <c r="G38" s="343">
        <f>[5]VI_2024!H34</f>
        <v>-7.6</v>
      </c>
      <c r="H38" s="343">
        <f>[5]VI_2024!I34</f>
        <v>-40.799999999999997</v>
      </c>
      <c r="I38" s="343">
        <f>[5]VI_2024!J34</f>
        <v>3.6</v>
      </c>
      <c r="J38" s="343">
        <f>[5]VI_2024!K34</f>
        <v>-16.399999999999999</v>
      </c>
      <c r="K38" s="343">
        <f>[5]VI_2024!L34</f>
        <v>51.7</v>
      </c>
      <c r="L38" s="343">
        <f>[5]VI_2024!M34</f>
        <v>17.3</v>
      </c>
      <c r="M38" s="343">
        <f>[5]VI_2024!N34</f>
        <v>7.2</v>
      </c>
      <c r="N38" s="343">
        <f>[5]VI_2024!O34</f>
        <v>-32.299999999999997</v>
      </c>
      <c r="O38" s="343">
        <f>[5]VI_2024!AB34</f>
        <v>-13.679461691390145</v>
      </c>
    </row>
    <row r="39" spans="1:15" ht="12" customHeight="1" x14ac:dyDescent="0.2">
      <c r="A39" s="109" t="s">
        <v>156</v>
      </c>
      <c r="B39" s="109" t="s">
        <v>102</v>
      </c>
      <c r="C39" s="190">
        <f>[5]VI_2024!D35</f>
        <v>-5.0999999999999996</v>
      </c>
      <c r="D39" s="190">
        <f>[5]VI_2024!E35</f>
        <v>6.4</v>
      </c>
      <c r="E39" s="190">
        <f>[5]VI_2024!F35</f>
        <v>-29.3</v>
      </c>
      <c r="F39" s="190">
        <f>[5]VI_2024!G35</f>
        <v>-5.4</v>
      </c>
      <c r="G39" s="343">
        <f>[5]VI_2024!H35</f>
        <v>7.9</v>
      </c>
      <c r="H39" s="343">
        <f>[5]VI_2024!I35</f>
        <v>-1.8</v>
      </c>
      <c r="I39" s="343">
        <f>[5]VI_2024!J35</f>
        <v>33.9</v>
      </c>
      <c r="J39" s="343">
        <f>[5]VI_2024!K35</f>
        <v>-10.6</v>
      </c>
      <c r="K39" s="343">
        <f>[5]VI_2024!L35</f>
        <v>-36.700000000000003</v>
      </c>
      <c r="L39" s="343">
        <f>[5]VI_2024!M35</f>
        <v>-8</v>
      </c>
      <c r="M39" s="343">
        <f>[5]VI_2024!N35</f>
        <v>-8.3000000000000007</v>
      </c>
      <c r="N39" s="343">
        <f>[5]VI_2024!O35</f>
        <v>-27.9</v>
      </c>
      <c r="O39" s="343">
        <f>[5]VI_2024!AB35</f>
        <v>-8.6160806086777626</v>
      </c>
    </row>
    <row r="40" spans="1:15" ht="22.35" customHeight="1" x14ac:dyDescent="0.2">
      <c r="A40" s="110" t="s">
        <v>338</v>
      </c>
      <c r="B40" s="109" t="s">
        <v>252</v>
      </c>
      <c r="C40" s="190">
        <f>[5]VI_2024!D36</f>
        <v>26.1</v>
      </c>
      <c r="D40" s="190">
        <f>[5]VI_2024!E36</f>
        <v>19.100000000000001</v>
      </c>
      <c r="E40" s="190">
        <f>[5]VI_2024!F36</f>
        <v>-31</v>
      </c>
      <c r="F40" s="190">
        <f>[5]VI_2024!G36</f>
        <v>-23.5</v>
      </c>
      <c r="G40" s="343">
        <f>[5]VI_2024!H36</f>
        <v>-26.3</v>
      </c>
      <c r="H40" s="343">
        <f>[5]VI_2024!I36</f>
        <v>-32.1</v>
      </c>
      <c r="I40" s="343">
        <f>[5]VI_2024!J36</f>
        <v>-29.8</v>
      </c>
      <c r="J40" s="343">
        <f>[5]VI_2024!K36</f>
        <v>-6.5</v>
      </c>
      <c r="K40" s="343">
        <f>[5]VI_2024!L36</f>
        <v>-4.9000000000000004</v>
      </c>
      <c r="L40" s="343">
        <f>[5]VI_2024!M36</f>
        <v>-14.8</v>
      </c>
      <c r="M40" s="343">
        <f>[5]VI_2024!N36</f>
        <v>-9</v>
      </c>
      <c r="N40" s="343">
        <f>[5]VI_2024!O36</f>
        <v>-4.5999999999999996</v>
      </c>
      <c r="O40" s="343">
        <f>[5]VI_2024!AB36</f>
        <v>-12.997214882525142</v>
      </c>
    </row>
    <row r="41" spans="1:15" ht="12" customHeight="1" x14ac:dyDescent="0.2">
      <c r="A41" s="112" t="s">
        <v>153</v>
      </c>
      <c r="B41" s="109" t="s">
        <v>103</v>
      </c>
      <c r="C41" s="190">
        <f>[5]VI_2024!D37</f>
        <v>-39.1</v>
      </c>
      <c r="D41" s="190">
        <f>[5]VI_2024!E37</f>
        <v>45.3</v>
      </c>
      <c r="E41" s="190">
        <f>[5]VI_2024!F37</f>
        <v>-23.7</v>
      </c>
      <c r="F41" s="190">
        <f>[5]VI_2024!G37</f>
        <v>221.3</v>
      </c>
      <c r="G41" s="343">
        <f>[5]VI_2024!H37</f>
        <v>115.8</v>
      </c>
      <c r="H41" s="343">
        <f>[5]VI_2024!I37</f>
        <v>-38.9</v>
      </c>
      <c r="I41" s="343">
        <f>[5]VI_2024!J37</f>
        <v>-35.6</v>
      </c>
      <c r="J41" s="343">
        <f>[5]VI_2024!K37</f>
        <v>5.9</v>
      </c>
      <c r="K41" s="343">
        <f>[5]VI_2024!L37</f>
        <v>50</v>
      </c>
      <c r="L41" s="343">
        <f>[5]VI_2024!M37</f>
        <v>-48.6</v>
      </c>
      <c r="M41" s="343">
        <f>[5]VI_2024!N37</f>
        <v>90.3</v>
      </c>
      <c r="N41" s="343">
        <f>[5]VI_2024!O37</f>
        <v>-48.9</v>
      </c>
      <c r="O41" s="343">
        <f>[5]VI_2024!AB37</f>
        <v>13.043478260869605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4.28515625" style="103" customWidth="1"/>
    <col min="2" max="2" width="21.7109375" style="103" customWidth="1"/>
    <col min="3" max="3" width="5.28515625" style="103" customWidth="1"/>
    <col min="4" max="4" width="6.140625" style="103" customWidth="1"/>
    <col min="5" max="5" width="6.140625" style="320" customWidth="1"/>
    <col min="6" max="12" width="5.28515625" style="103" customWidth="1"/>
    <col min="13" max="13" width="6.140625" style="103" customWidth="1"/>
    <col min="14" max="15" width="5.28515625" style="103" customWidth="1"/>
    <col min="16" max="16384" width="11.5703125" style="103"/>
  </cols>
  <sheetData>
    <row r="1" spans="1:15" ht="24" customHeight="1" x14ac:dyDescent="0.2">
      <c r="A1" s="390" t="s">
        <v>361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</row>
    <row r="2" spans="1:15" ht="12" customHeight="1" x14ac:dyDescent="0.2">
      <c r="A2" s="104"/>
      <c r="B2" s="104"/>
      <c r="C2" s="105"/>
      <c r="D2" s="104"/>
      <c r="E2" s="318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69" t="s">
        <v>183</v>
      </c>
      <c r="B3" s="471" t="s">
        <v>184</v>
      </c>
      <c r="C3" s="457" t="s">
        <v>362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72"/>
    </row>
    <row r="4" spans="1:15" s="106" customFormat="1" ht="36" customHeight="1" x14ac:dyDescent="0.2">
      <c r="A4" s="470"/>
      <c r="B4" s="472"/>
      <c r="C4" s="107" t="s">
        <v>236</v>
      </c>
      <c r="D4" s="108" t="s">
        <v>235</v>
      </c>
      <c r="E4" s="319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">
      <c r="A5" s="356"/>
      <c r="B5" s="357"/>
      <c r="C5" s="358"/>
      <c r="D5" s="359"/>
      <c r="E5" s="361"/>
      <c r="F5" s="359"/>
      <c r="G5" s="359"/>
      <c r="H5" s="359"/>
      <c r="I5" s="359"/>
      <c r="J5" s="359"/>
      <c r="K5" s="359"/>
      <c r="L5" s="359"/>
      <c r="M5" s="359"/>
      <c r="N5" s="359"/>
      <c r="O5" s="360"/>
    </row>
    <row r="6" spans="1:15" s="118" customFormat="1" ht="12" customHeight="1" x14ac:dyDescent="0.2">
      <c r="A6" s="161" t="s">
        <v>99</v>
      </c>
      <c r="B6" s="86" t="s">
        <v>179</v>
      </c>
      <c r="C6" s="200">
        <f>[5]VA_2024!D3</f>
        <v>136.4</v>
      </c>
      <c r="D6" s="315">
        <f>[5]VA_2024!E3</f>
        <v>298.60000000000002</v>
      </c>
      <c r="E6" s="315">
        <f>[5]VA_2024!F3</f>
        <v>171.2</v>
      </c>
      <c r="F6" s="315">
        <f>[5]VA_2024!G3</f>
        <v>149.19999999999999</v>
      </c>
      <c r="G6" s="315">
        <f>[5]VA_2024!H3</f>
        <v>127.9</v>
      </c>
      <c r="H6" s="315">
        <f>[5]VA_2024!I3</f>
        <v>178.1</v>
      </c>
      <c r="I6" s="315">
        <f>[5]VA_2024!J3</f>
        <v>149.1</v>
      </c>
      <c r="J6" s="315">
        <f>[5]VA_2024!K3</f>
        <v>116.6</v>
      </c>
      <c r="K6" s="315">
        <f>[5]VA_2024!L3</f>
        <v>165.9</v>
      </c>
      <c r="L6" s="315">
        <f>[5]VA_2024!M3</f>
        <v>143.9</v>
      </c>
      <c r="M6" s="315">
        <f>[5]VA_2024!N3</f>
        <v>164.6</v>
      </c>
      <c r="N6" s="315">
        <f>[5]VA_2024!O3</f>
        <v>166.1</v>
      </c>
      <c r="O6" s="315">
        <f>[5]VA_2024!AB3</f>
        <v>163.96666666666667</v>
      </c>
    </row>
    <row r="7" spans="1:15" ht="12" customHeight="1" x14ac:dyDescent="0.2">
      <c r="A7" s="326" t="s">
        <v>246</v>
      </c>
      <c r="B7" s="178" t="s">
        <v>289</v>
      </c>
      <c r="C7" s="191">
        <f>[5]VA_2024!D4</f>
        <v>101</v>
      </c>
      <c r="D7" s="316">
        <f>[5]VA_2024!E4</f>
        <v>108.1</v>
      </c>
      <c r="E7" s="316">
        <f>[5]VA_2024!F4</f>
        <v>93.7</v>
      </c>
      <c r="F7" s="316">
        <f>[5]VA_2024!G4</f>
        <v>89.4</v>
      </c>
      <c r="G7" s="316">
        <f>[5]VA_2024!H4</f>
        <v>101.6</v>
      </c>
      <c r="H7" s="316">
        <f>[5]VA_2024!I4</f>
        <v>94.3</v>
      </c>
      <c r="I7" s="316">
        <f>[5]VA_2024!J4</f>
        <v>100.1</v>
      </c>
      <c r="J7" s="316">
        <f>[5]VA_2024!K4</f>
        <v>85.2</v>
      </c>
      <c r="K7" s="316">
        <f>[5]VA_2024!L4</f>
        <v>92.5</v>
      </c>
      <c r="L7" s="316">
        <f>[5]VA_2024!M4</f>
        <v>92.2</v>
      </c>
      <c r="M7" s="316">
        <f>[5]VA_2024!N4</f>
        <v>100.2</v>
      </c>
      <c r="N7" s="316">
        <f>[5]VA_2024!O4</f>
        <v>98.5</v>
      </c>
      <c r="O7" s="316">
        <f>[5]VA_2024!AB4</f>
        <v>96.40000000000002</v>
      </c>
    </row>
    <row r="8" spans="1:15" ht="12" customHeight="1" x14ac:dyDescent="0.2">
      <c r="A8" s="326" t="s">
        <v>247</v>
      </c>
      <c r="B8" s="178" t="s">
        <v>290</v>
      </c>
      <c r="C8" s="191">
        <f>[5]VA_2024!D5</f>
        <v>158</v>
      </c>
      <c r="D8" s="316">
        <f>[5]VA_2024!E5</f>
        <v>453.7</v>
      </c>
      <c r="E8" s="316">
        <f>[5]VA_2024!F5</f>
        <v>230.5</v>
      </c>
      <c r="F8" s="316">
        <f>[5]VA_2024!G5</f>
        <v>194.7</v>
      </c>
      <c r="G8" s="316">
        <f>[5]VA_2024!H5</f>
        <v>146.30000000000001</v>
      </c>
      <c r="H8" s="316">
        <f>[5]VA_2024!I5</f>
        <v>244.3</v>
      </c>
      <c r="I8" s="316">
        <f>[5]VA_2024!J5</f>
        <v>184.5</v>
      </c>
      <c r="J8" s="316">
        <f>[5]VA_2024!K5</f>
        <v>139.30000000000001</v>
      </c>
      <c r="K8" s="316">
        <f>[5]VA_2024!L5</f>
        <v>219.5</v>
      </c>
      <c r="L8" s="316">
        <f>[5]VA_2024!M5</f>
        <v>181.7</v>
      </c>
      <c r="M8" s="316">
        <f>[5]VA_2024!N5</f>
        <v>215.5</v>
      </c>
      <c r="N8" s="316">
        <f>[5]VA_2024!O5</f>
        <v>211.7</v>
      </c>
      <c r="O8" s="316">
        <f>[5]VA_2024!AB5</f>
        <v>214.97499999999999</v>
      </c>
    </row>
    <row r="9" spans="1:15" ht="12" customHeight="1" x14ac:dyDescent="0.2">
      <c r="A9" s="326" t="s">
        <v>219</v>
      </c>
      <c r="B9" s="178" t="s">
        <v>291</v>
      </c>
      <c r="C9" s="378" t="s">
        <v>51</v>
      </c>
      <c r="D9" s="378" t="s">
        <v>51</v>
      </c>
      <c r="E9" s="378" t="s">
        <v>51</v>
      </c>
      <c r="F9" s="378" t="s">
        <v>51</v>
      </c>
      <c r="G9" s="378" t="s">
        <v>51</v>
      </c>
      <c r="H9" s="378" t="s">
        <v>51</v>
      </c>
      <c r="I9" s="378" t="s">
        <v>51</v>
      </c>
      <c r="J9" s="378" t="s">
        <v>51</v>
      </c>
      <c r="K9" s="378" t="s">
        <v>51</v>
      </c>
      <c r="L9" s="378" t="s">
        <v>51</v>
      </c>
      <c r="M9" s="378" t="s">
        <v>51</v>
      </c>
      <c r="N9" s="378" t="s">
        <v>51</v>
      </c>
      <c r="O9" s="378" t="s">
        <v>51</v>
      </c>
    </row>
    <row r="10" spans="1:15" ht="12" customHeight="1" x14ac:dyDescent="0.2">
      <c r="A10" s="326" t="s">
        <v>220</v>
      </c>
      <c r="B10" s="178" t="s">
        <v>292</v>
      </c>
      <c r="C10" s="191">
        <f>[5]VA_2024!D7</f>
        <v>239.3</v>
      </c>
      <c r="D10" s="316">
        <f>[5]VA_2024!E7</f>
        <v>186.1</v>
      </c>
      <c r="E10" s="316">
        <f>[5]VA_2024!F7</f>
        <v>188.5</v>
      </c>
      <c r="F10" s="316">
        <f>[5]VA_2024!G7</f>
        <v>168.7</v>
      </c>
      <c r="G10" s="316">
        <f>[5]VA_2024!H7</f>
        <v>164.7</v>
      </c>
      <c r="H10" s="316">
        <f>[5]VA_2024!I7</f>
        <v>163.19999999999999</v>
      </c>
      <c r="I10" s="316">
        <f>[5]VA_2024!J7</f>
        <v>196.4</v>
      </c>
      <c r="J10" s="316">
        <f>[5]VA_2024!K7</f>
        <v>148.6</v>
      </c>
      <c r="K10" s="316">
        <f>[5]VA_2024!L7</f>
        <v>226.7</v>
      </c>
      <c r="L10" s="316">
        <f>[5]VA_2024!M7</f>
        <v>186.7</v>
      </c>
      <c r="M10" s="316">
        <f>[5]VA_2024!N7</f>
        <v>154.1</v>
      </c>
      <c r="N10" s="316">
        <f>[5]VA_2024!O7</f>
        <v>283.5</v>
      </c>
      <c r="O10" s="316">
        <f>[5]VA_2024!AB7</f>
        <v>192.20833333333334</v>
      </c>
    </row>
    <row r="11" spans="1:15" ht="12" customHeight="1" x14ac:dyDescent="0.2">
      <c r="A11" s="109">
        <v>13</v>
      </c>
      <c r="B11" s="112" t="s">
        <v>255</v>
      </c>
      <c r="C11" s="378" t="s">
        <v>51</v>
      </c>
      <c r="D11" s="378" t="s">
        <v>51</v>
      </c>
      <c r="E11" s="378" t="s">
        <v>51</v>
      </c>
      <c r="F11" s="378" t="s">
        <v>51</v>
      </c>
      <c r="G11" s="378" t="s">
        <v>51</v>
      </c>
      <c r="H11" s="378" t="s">
        <v>51</v>
      </c>
      <c r="I11" s="378" t="s">
        <v>51</v>
      </c>
      <c r="J11" s="378" t="s">
        <v>51</v>
      </c>
      <c r="K11" s="378" t="s">
        <v>51</v>
      </c>
      <c r="L11" s="378" t="s">
        <v>51</v>
      </c>
      <c r="M11" s="378" t="s">
        <v>51</v>
      </c>
      <c r="N11" s="378" t="s">
        <v>51</v>
      </c>
      <c r="O11" s="378" t="s">
        <v>51</v>
      </c>
    </row>
    <row r="12" spans="1:15" ht="22.15" customHeight="1" x14ac:dyDescent="0.2">
      <c r="A12" s="110" t="s">
        <v>148</v>
      </c>
      <c r="B12" s="112" t="s">
        <v>293</v>
      </c>
      <c r="C12" s="191">
        <f>[5]VA_2024!D9</f>
        <v>93.4</v>
      </c>
      <c r="D12" s="316">
        <f>[5]VA_2024!E9</f>
        <v>86.7</v>
      </c>
      <c r="E12" s="316">
        <f>[5]VA_2024!F9</f>
        <v>81.599999999999994</v>
      </c>
      <c r="F12" s="316">
        <f>[5]VA_2024!G9</f>
        <v>92.7</v>
      </c>
      <c r="G12" s="316">
        <f>[5]VA_2024!H9</f>
        <v>84.9</v>
      </c>
      <c r="H12" s="316">
        <f>[5]VA_2024!I9</f>
        <v>86.9</v>
      </c>
      <c r="I12" s="316">
        <f>[5]VA_2024!J9</f>
        <v>99.1</v>
      </c>
      <c r="J12" s="316">
        <f>[5]VA_2024!K9</f>
        <v>86</v>
      </c>
      <c r="K12" s="316">
        <f>[5]VA_2024!L9</f>
        <v>85.5</v>
      </c>
      <c r="L12" s="316">
        <f>[5]VA_2024!M9</f>
        <v>81.900000000000006</v>
      </c>
      <c r="M12" s="316">
        <f>[5]VA_2024!N9</f>
        <v>83.3</v>
      </c>
      <c r="N12" s="316">
        <f>[5]VA_2024!O9</f>
        <v>78.599999999999994</v>
      </c>
      <c r="O12" s="316">
        <f>[5]VA_2024!AB9</f>
        <v>86.716666666666654</v>
      </c>
    </row>
    <row r="13" spans="1:15" ht="12" customHeight="1" x14ac:dyDescent="0.2">
      <c r="A13" s="109" t="s">
        <v>28</v>
      </c>
      <c r="B13" s="109" t="s">
        <v>108</v>
      </c>
      <c r="C13" s="191">
        <f>[5]VA_2024!D10</f>
        <v>79.2</v>
      </c>
      <c r="D13" s="316">
        <f>[5]VA_2024!E10</f>
        <v>125.2</v>
      </c>
      <c r="E13" s="316">
        <f>[5]VA_2024!F10</f>
        <v>76.599999999999994</v>
      </c>
      <c r="F13" s="316">
        <f>[5]VA_2024!G10</f>
        <v>76.900000000000006</v>
      </c>
      <c r="G13" s="316">
        <f>[5]VA_2024!H10</f>
        <v>116.4</v>
      </c>
      <c r="H13" s="316">
        <f>[5]VA_2024!I10</f>
        <v>69.599999999999994</v>
      </c>
      <c r="I13" s="316">
        <f>[5]VA_2024!J10</f>
        <v>72.7</v>
      </c>
      <c r="J13" s="316">
        <f>[5]VA_2024!K10</f>
        <v>80.599999999999994</v>
      </c>
      <c r="K13" s="316">
        <f>[5]VA_2024!L10</f>
        <v>116.7</v>
      </c>
      <c r="L13" s="316">
        <f>[5]VA_2024!M10</f>
        <v>148.1</v>
      </c>
      <c r="M13" s="316">
        <f>[5]VA_2024!N10</f>
        <v>98.1</v>
      </c>
      <c r="N13" s="316">
        <f>[5]VA_2024!O10</f>
        <v>103.1</v>
      </c>
      <c r="O13" s="316">
        <f>[5]VA_2024!AB10</f>
        <v>96.933333333333337</v>
      </c>
    </row>
    <row r="14" spans="1:15" ht="12" customHeight="1" x14ac:dyDescent="0.2">
      <c r="A14" s="110" t="s">
        <v>151</v>
      </c>
      <c r="B14" s="109" t="s">
        <v>258</v>
      </c>
      <c r="C14" s="191">
        <f>[5]VA_2024!D11</f>
        <v>240.3</v>
      </c>
      <c r="D14" s="316">
        <f>[5]VA_2024!E11</f>
        <v>186.5</v>
      </c>
      <c r="E14" s="316">
        <f>[5]VA_2024!F11</f>
        <v>189.2</v>
      </c>
      <c r="F14" s="316">
        <f>[5]VA_2024!G11</f>
        <v>169.2</v>
      </c>
      <c r="G14" s="316">
        <f>[5]VA_2024!H11</f>
        <v>165.6</v>
      </c>
      <c r="H14" s="316">
        <f>[5]VA_2024!I11</f>
        <v>163.6</v>
      </c>
      <c r="I14" s="316">
        <f>[5]VA_2024!J11</f>
        <v>197.1</v>
      </c>
      <c r="J14" s="316">
        <f>[5]VA_2024!K11</f>
        <v>149.1</v>
      </c>
      <c r="K14" s="316">
        <f>[5]VA_2024!L11</f>
        <v>227.7</v>
      </c>
      <c r="L14" s="316">
        <f>[5]VA_2024!M11</f>
        <v>187.5</v>
      </c>
      <c r="M14" s="316">
        <f>[5]VA_2024!N11</f>
        <v>154.1</v>
      </c>
      <c r="N14" s="316">
        <f>[5]VA_2024!O11</f>
        <v>284.60000000000002</v>
      </c>
      <c r="O14" s="316">
        <f>[5]VA_2024!AB11</f>
        <v>192.875</v>
      </c>
    </row>
    <row r="15" spans="1:15" ht="22.15" customHeight="1" x14ac:dyDescent="0.2">
      <c r="A15" s="110" t="s">
        <v>20</v>
      </c>
      <c r="B15" s="109" t="s">
        <v>294</v>
      </c>
      <c r="C15" s="191">
        <f>[5]VA_2024!D12</f>
        <v>118.6</v>
      </c>
      <c r="D15" s="316">
        <f>[5]VA_2024!E12</f>
        <v>121.3</v>
      </c>
      <c r="E15" s="316">
        <f>[5]VA_2024!F12</f>
        <v>109.4</v>
      </c>
      <c r="F15" s="316">
        <f>[5]VA_2024!G12</f>
        <v>95.7</v>
      </c>
      <c r="G15" s="316">
        <f>[5]VA_2024!H12</f>
        <v>114.5</v>
      </c>
      <c r="H15" s="316">
        <f>[5]VA_2024!I12</f>
        <v>110.9</v>
      </c>
      <c r="I15" s="316">
        <f>[5]VA_2024!J12</f>
        <v>107.7</v>
      </c>
      <c r="J15" s="316">
        <f>[5]VA_2024!K12</f>
        <v>84.2</v>
      </c>
      <c r="K15" s="316">
        <f>[5]VA_2024!L12</f>
        <v>88.6</v>
      </c>
      <c r="L15" s="316">
        <f>[5]VA_2024!M12</f>
        <v>81.3</v>
      </c>
      <c r="M15" s="316">
        <f>[5]VA_2024!N12</f>
        <v>108.3</v>
      </c>
      <c r="N15" s="316">
        <f>[5]VA_2024!O12</f>
        <v>110.2</v>
      </c>
      <c r="O15" s="316">
        <f>[5]VA_2024!AB12</f>
        <v>104.22500000000001</v>
      </c>
    </row>
    <row r="16" spans="1:15" ht="12" customHeight="1" x14ac:dyDescent="0.2">
      <c r="A16" s="109" t="s">
        <v>21</v>
      </c>
      <c r="B16" s="109" t="s">
        <v>30</v>
      </c>
      <c r="C16" s="191">
        <f>[5]VA_2024!D13</f>
        <v>73.3</v>
      </c>
      <c r="D16" s="316">
        <f>[5]VA_2024!E13</f>
        <v>89.8</v>
      </c>
      <c r="E16" s="316">
        <f>[5]VA_2024!F13</f>
        <v>89.7</v>
      </c>
      <c r="F16" s="316">
        <f>[5]VA_2024!G13</f>
        <v>61.7</v>
      </c>
      <c r="G16" s="316">
        <f>[5]VA_2024!H13</f>
        <v>75.2</v>
      </c>
      <c r="H16" s="316">
        <f>[5]VA_2024!I13</f>
        <v>92.9</v>
      </c>
      <c r="I16" s="316">
        <f>[5]VA_2024!J13</f>
        <v>65.3</v>
      </c>
      <c r="J16" s="316">
        <f>[5]VA_2024!K13</f>
        <v>55.8</v>
      </c>
      <c r="K16" s="316">
        <f>[5]VA_2024!L13</f>
        <v>68.099999999999994</v>
      </c>
      <c r="L16" s="316">
        <f>[5]VA_2024!M13</f>
        <v>71.8</v>
      </c>
      <c r="M16" s="316">
        <f>[5]VA_2024!N13</f>
        <v>97.7</v>
      </c>
      <c r="N16" s="316">
        <f>[5]VA_2024!O13</f>
        <v>86.1</v>
      </c>
      <c r="O16" s="316">
        <f>[5]VA_2024!AB13</f>
        <v>77.283333333333331</v>
      </c>
    </row>
    <row r="17" spans="1:233" ht="22.15" customHeight="1" x14ac:dyDescent="0.2">
      <c r="A17" s="110" t="s">
        <v>152</v>
      </c>
      <c r="B17" s="109" t="s">
        <v>295</v>
      </c>
      <c r="C17" s="191">
        <f>[5]VA_2024!D14</f>
        <v>56.3</v>
      </c>
      <c r="D17" s="316">
        <f>[5]VA_2024!E14</f>
        <v>69.099999999999994</v>
      </c>
      <c r="E17" s="316">
        <f>[5]VA_2024!F14</f>
        <v>55.6</v>
      </c>
      <c r="F17" s="316">
        <f>[5]VA_2024!G14</f>
        <v>44.2</v>
      </c>
      <c r="G17" s="316">
        <f>[5]VA_2024!H14</f>
        <v>45.8</v>
      </c>
      <c r="H17" s="316">
        <f>[5]VA_2024!I14</f>
        <v>36.9</v>
      </c>
      <c r="I17" s="316">
        <f>[5]VA_2024!J14</f>
        <v>39</v>
      </c>
      <c r="J17" s="316">
        <f>[5]VA_2024!K14</f>
        <v>48.4</v>
      </c>
      <c r="K17" s="316">
        <f>[5]VA_2024!L14</f>
        <v>42.8</v>
      </c>
      <c r="L17" s="316">
        <f>[5]VA_2024!M14</f>
        <v>47.8</v>
      </c>
      <c r="M17" s="316">
        <f>[5]VA_2024!N14</f>
        <v>43.9</v>
      </c>
      <c r="N17" s="316">
        <f>[5]VA_2024!O14</f>
        <v>42.5</v>
      </c>
      <c r="O17" s="316">
        <f>[5]VA_2024!AB14</f>
        <v>47.691666666666663</v>
      </c>
    </row>
    <row r="18" spans="1:233" ht="12" customHeight="1" x14ac:dyDescent="0.2">
      <c r="A18" s="109" t="s">
        <v>154</v>
      </c>
      <c r="B18" s="109" t="s">
        <v>23</v>
      </c>
      <c r="C18" s="191">
        <f>[5]VA_2024!D15</f>
        <v>54.3</v>
      </c>
      <c r="D18" s="316">
        <f>[5]VA_2024!E15</f>
        <v>98.4</v>
      </c>
      <c r="E18" s="316">
        <f>[5]VA_2024!F15</f>
        <v>82</v>
      </c>
      <c r="F18" s="316">
        <f>[5]VA_2024!G15</f>
        <v>65.400000000000006</v>
      </c>
      <c r="G18" s="316">
        <f>[5]VA_2024!H15</f>
        <v>70.900000000000006</v>
      </c>
      <c r="H18" s="316">
        <f>[5]VA_2024!I15</f>
        <v>49.7</v>
      </c>
      <c r="I18" s="316">
        <f>[5]VA_2024!J15</f>
        <v>134.69999999999999</v>
      </c>
      <c r="J18" s="316">
        <f>[5]VA_2024!K15</f>
        <v>115</v>
      </c>
      <c r="K18" s="316">
        <f>[5]VA_2024!L15</f>
        <v>135.30000000000001</v>
      </c>
      <c r="L18" s="316">
        <f>[5]VA_2024!M15</f>
        <v>135</v>
      </c>
      <c r="M18" s="316">
        <f>[5]VA_2024!N15</f>
        <v>100</v>
      </c>
      <c r="N18" s="316">
        <f>[5]VA_2024!O15</f>
        <v>82.4</v>
      </c>
      <c r="O18" s="316">
        <f>[5]VA_2024!AB15</f>
        <v>93.591666666666683</v>
      </c>
    </row>
    <row r="19" spans="1:233" ht="12" customHeight="1" x14ac:dyDescent="0.2">
      <c r="A19" s="109" t="s">
        <v>156</v>
      </c>
      <c r="B19" s="109" t="s">
        <v>102</v>
      </c>
      <c r="C19" s="191">
        <f>[5]VA_2024!D16</f>
        <v>52.5</v>
      </c>
      <c r="D19" s="316">
        <f>[5]VA_2024!E16</f>
        <v>65.900000000000006</v>
      </c>
      <c r="E19" s="316">
        <f>[5]VA_2024!F16</f>
        <v>76.099999999999994</v>
      </c>
      <c r="F19" s="316">
        <f>[5]VA_2024!G16</f>
        <v>71.3</v>
      </c>
      <c r="G19" s="316">
        <f>[5]VA_2024!H16</f>
        <v>42.6</v>
      </c>
      <c r="H19" s="316">
        <f>[5]VA_2024!I16</f>
        <v>42.8</v>
      </c>
      <c r="I19" s="316">
        <f>[5]VA_2024!J16</f>
        <v>81.599999999999994</v>
      </c>
      <c r="J19" s="316">
        <f>[5]VA_2024!K16</f>
        <v>49.3</v>
      </c>
      <c r="K19" s="316">
        <f>[5]VA_2024!L16</f>
        <v>53.5</v>
      </c>
      <c r="L19" s="316">
        <f>[5]VA_2024!M16</f>
        <v>44.8</v>
      </c>
      <c r="M19" s="316">
        <f>[5]VA_2024!N16</f>
        <v>57.4</v>
      </c>
      <c r="N19" s="316">
        <f>[5]VA_2024!O16</f>
        <v>46.8</v>
      </c>
      <c r="O19" s="316">
        <f>[5]VA_2024!AB16</f>
        <v>57.050000000000004</v>
      </c>
    </row>
    <row r="20" spans="1:233" ht="22.35" customHeight="1" x14ac:dyDescent="0.2">
      <c r="A20" s="110" t="s">
        <v>338</v>
      </c>
      <c r="B20" s="109" t="s">
        <v>252</v>
      </c>
      <c r="C20" s="191">
        <f>[5]VA_2024!D17</f>
        <v>213.8</v>
      </c>
      <c r="D20" s="316">
        <f>[5]VA_2024!E17</f>
        <v>224.4</v>
      </c>
      <c r="E20" s="316">
        <f>[5]VA_2024!F17</f>
        <v>276.7</v>
      </c>
      <c r="F20" s="316">
        <f>[5]VA_2024!G17</f>
        <v>251.7</v>
      </c>
      <c r="G20" s="316">
        <f>[5]VA_2024!H17</f>
        <v>203</v>
      </c>
      <c r="H20" s="316">
        <f>[5]VA_2024!I17</f>
        <v>277.2</v>
      </c>
      <c r="I20" s="316">
        <f>[5]VA_2024!J17</f>
        <v>245.2</v>
      </c>
      <c r="J20" s="316">
        <f>[5]VA_2024!K17</f>
        <v>189.5</v>
      </c>
      <c r="K20" s="316">
        <f>[5]VA_2024!L17</f>
        <v>309.2</v>
      </c>
      <c r="L20" s="316">
        <f>[5]VA_2024!M17</f>
        <v>254.6</v>
      </c>
      <c r="M20" s="316">
        <f>[5]VA_2024!N17</f>
        <v>297.10000000000002</v>
      </c>
      <c r="N20" s="316">
        <f>[5]VA_2024!O17</f>
        <v>259.10000000000002</v>
      </c>
      <c r="O20" s="316">
        <f>[5]VA_2024!AB17</f>
        <v>250.125</v>
      </c>
    </row>
    <row r="21" spans="1:233" ht="12" customHeight="1" x14ac:dyDescent="0.2">
      <c r="A21" s="112" t="s">
        <v>153</v>
      </c>
      <c r="B21" s="109" t="s">
        <v>103</v>
      </c>
      <c r="C21" s="191">
        <f>[5]VA_2024!D18</f>
        <v>19.399999999999999</v>
      </c>
      <c r="D21" s="316">
        <f>[5]VA_2024!E18</f>
        <v>1519.5</v>
      </c>
      <c r="E21" s="316">
        <f>[5]VA_2024!F18</f>
        <v>157.5</v>
      </c>
      <c r="F21" s="316">
        <f>[5]VA_2024!G18</f>
        <v>73.7</v>
      </c>
      <c r="G21" s="316">
        <f>[5]VA_2024!H18</f>
        <v>0.3</v>
      </c>
      <c r="H21" s="316">
        <f>[5]VA_2024!I18</f>
        <v>244.6</v>
      </c>
      <c r="I21" s="316">
        <f>[5]VA_2024!J18</f>
        <v>41.5</v>
      </c>
      <c r="J21" s="316">
        <f>[5]VA_2024!K18</f>
        <v>17.600000000000001</v>
      </c>
      <c r="K21" s="316">
        <f>[5]VA_2024!L18</f>
        <v>0.2</v>
      </c>
      <c r="L21" s="316">
        <f>[5]VA_2024!M18</f>
        <v>0.5</v>
      </c>
      <c r="M21" s="316">
        <f>[5]VA_2024!N18</f>
        <v>22.7</v>
      </c>
      <c r="N21" s="316">
        <f>[5]VA_2024!O18</f>
        <v>143.6</v>
      </c>
      <c r="O21" s="316">
        <f>[5]VA_2024!AB18</f>
        <v>186.7583333333333</v>
      </c>
    </row>
    <row r="22" spans="1:233" ht="12" customHeight="1" x14ac:dyDescent="0.2">
      <c r="A22" s="112"/>
      <c r="B22" s="109"/>
      <c r="C22" s="316"/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</row>
    <row r="23" spans="1:233" s="106" customFormat="1" ht="12" customHeight="1" x14ac:dyDescent="0.2">
      <c r="A23" s="469" t="s">
        <v>24</v>
      </c>
      <c r="B23" s="471" t="s">
        <v>184</v>
      </c>
      <c r="C23" s="467" t="s">
        <v>302</v>
      </c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70"/>
      <c r="B24" s="472"/>
      <c r="C24" s="107" t="s">
        <v>236</v>
      </c>
      <c r="D24" s="108" t="s">
        <v>235</v>
      </c>
      <c r="E24" s="319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6"/>
      <c r="B25" s="357"/>
      <c r="C25" s="358"/>
      <c r="D25" s="359"/>
      <c r="E25" s="361"/>
      <c r="F25" s="359"/>
      <c r="G25" s="359"/>
      <c r="H25" s="359"/>
      <c r="I25" s="359"/>
      <c r="J25" s="359"/>
      <c r="K25" s="359"/>
      <c r="L25" s="359"/>
      <c r="M25" s="359"/>
      <c r="N25" s="359"/>
      <c r="O25" s="360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317">
        <f>[5]VA_2024!D22</f>
        <v>-57.3</v>
      </c>
      <c r="D26" s="317">
        <f>[5]VA_2024!E22</f>
        <v>122.2</v>
      </c>
      <c r="E26" s="317">
        <f>[5]VA_2024!F22</f>
        <v>0.4</v>
      </c>
      <c r="F26" s="317">
        <f>[5]VA_2024!G22</f>
        <v>6.3</v>
      </c>
      <c r="G26" s="317">
        <f>[5]VA_2024!H22</f>
        <v>-13.6</v>
      </c>
      <c r="H26" s="317">
        <f>[5]VA_2024!I22</f>
        <v>7.3</v>
      </c>
      <c r="I26" s="317">
        <f>[5]VA_2024!J22</f>
        <v>-1</v>
      </c>
      <c r="J26" s="317">
        <f>[5]VA_2024!K22</f>
        <v>-14.1</v>
      </c>
      <c r="K26" s="317">
        <f>[5]VA_2024!L22</f>
        <v>-1.4</v>
      </c>
      <c r="L26" s="317">
        <f>[5]VA_2024!M22</f>
        <v>9.6</v>
      </c>
      <c r="M26" s="317">
        <f>[5]VA_2024!N22</f>
        <v>-0.6</v>
      </c>
      <c r="N26" s="317">
        <f>[5]VA_2024!O22</f>
        <v>4.3</v>
      </c>
      <c r="O26" s="317">
        <f>[5]VA_2024!AB22</f>
        <v>-1.0958077812405662</v>
      </c>
    </row>
    <row r="27" spans="1:233" ht="12" customHeight="1" x14ac:dyDescent="0.2">
      <c r="A27" s="326" t="s">
        <v>246</v>
      </c>
      <c r="B27" s="178" t="s">
        <v>289</v>
      </c>
      <c r="C27" s="297">
        <f>[5]VA_2024!D23</f>
        <v>-2.1</v>
      </c>
      <c r="D27" s="297">
        <f>[5]VA_2024!E23</f>
        <v>-4.3</v>
      </c>
      <c r="E27" s="297">
        <f>[5]VA_2024!F23</f>
        <v>-10.199999999999999</v>
      </c>
      <c r="F27" s="297">
        <f>[5]VA_2024!G23</f>
        <v>-5.5</v>
      </c>
      <c r="G27" s="297">
        <f>[5]VA_2024!H23</f>
        <v>12.6</v>
      </c>
      <c r="H27" s="297">
        <f>[5]VA_2024!I23</f>
        <v>-0.4</v>
      </c>
      <c r="I27" s="297">
        <f>[5]VA_2024!J23</f>
        <v>6.6</v>
      </c>
      <c r="J27" s="297">
        <f>[5]VA_2024!K23</f>
        <v>18.7</v>
      </c>
      <c r="K27" s="297">
        <f>[5]VA_2024!L23</f>
        <v>8.1</v>
      </c>
      <c r="L27" s="297">
        <f>[5]VA_2024!M23</f>
        <v>-7.6</v>
      </c>
      <c r="M27" s="297">
        <f>[5]VA_2024!N23</f>
        <v>1.3</v>
      </c>
      <c r="N27" s="297">
        <f>[5]VA_2024!O23</f>
        <v>8</v>
      </c>
      <c r="O27" s="297">
        <f>[5]VA_2024!AB23</f>
        <v>1.3669821240799251</v>
      </c>
    </row>
    <row r="28" spans="1:233" ht="12" customHeight="1" x14ac:dyDescent="0.2">
      <c r="A28" s="326" t="s">
        <v>247</v>
      </c>
      <c r="B28" s="178" t="s">
        <v>290</v>
      </c>
      <c r="C28" s="297">
        <f>[5]VA_2024!D24</f>
        <v>-68.099999999999994</v>
      </c>
      <c r="D28" s="297">
        <f>[5]VA_2024!E24</f>
        <v>208.8</v>
      </c>
      <c r="E28" s="297">
        <f>[5]VA_2024!F24</f>
        <v>3</v>
      </c>
      <c r="F28" s="297">
        <f>[5]VA_2024!G24</f>
        <v>9.8000000000000007</v>
      </c>
      <c r="G28" s="297">
        <f>[5]VA_2024!H24</f>
        <v>-24</v>
      </c>
      <c r="H28" s="297">
        <f>[5]VA_2024!I24</f>
        <v>10</v>
      </c>
      <c r="I28" s="297">
        <f>[5]VA_2024!J24</f>
        <v>-5.8</v>
      </c>
      <c r="J28" s="297">
        <f>[5]VA_2024!K24</f>
        <v>-24.7</v>
      </c>
      <c r="K28" s="297">
        <f>[5]VA_2024!L24</f>
        <v>-5.9</v>
      </c>
      <c r="L28" s="297">
        <f>[5]VA_2024!M24</f>
        <v>16</v>
      </c>
      <c r="M28" s="297">
        <f>[5]VA_2024!N24</f>
        <v>-1.9</v>
      </c>
      <c r="N28" s="297">
        <f>[5]VA_2024!O24</f>
        <v>-1.3</v>
      </c>
      <c r="O28" s="297">
        <f>[5]VA_2024!AB24</f>
        <v>-3.1244132336925929</v>
      </c>
    </row>
    <row r="29" spans="1:233" ht="12" customHeight="1" x14ac:dyDescent="0.2">
      <c r="A29" s="326" t="s">
        <v>219</v>
      </c>
      <c r="B29" s="178" t="s">
        <v>291</v>
      </c>
      <c r="C29" s="297" t="s">
        <v>51</v>
      </c>
      <c r="D29" s="297" t="s">
        <v>51</v>
      </c>
      <c r="E29" s="297" t="s">
        <v>51</v>
      </c>
      <c r="F29" s="297" t="s">
        <v>51</v>
      </c>
      <c r="G29" s="297" t="s">
        <v>51</v>
      </c>
      <c r="H29" s="297" t="s">
        <v>51</v>
      </c>
      <c r="I29" s="297" t="s">
        <v>51</v>
      </c>
      <c r="J29" s="297" t="s">
        <v>51</v>
      </c>
      <c r="K29" s="297" t="s">
        <v>51</v>
      </c>
      <c r="L29" s="297" t="s">
        <v>51</v>
      </c>
      <c r="M29" s="297" t="s">
        <v>51</v>
      </c>
      <c r="N29" s="297" t="s">
        <v>51</v>
      </c>
      <c r="O29" s="297" t="s">
        <v>51</v>
      </c>
    </row>
    <row r="30" spans="1:233" ht="12" customHeight="1" x14ac:dyDescent="0.2">
      <c r="A30" s="326" t="s">
        <v>220</v>
      </c>
      <c r="B30" s="178" t="s">
        <v>292</v>
      </c>
      <c r="C30" s="297">
        <f>[5]VA_2024!D26</f>
        <v>29</v>
      </c>
      <c r="D30" s="297">
        <f>[5]VA_2024!E26</f>
        <v>-9.8000000000000007</v>
      </c>
      <c r="E30" s="297">
        <f>[5]VA_2024!F26</f>
        <v>31.4</v>
      </c>
      <c r="F30" s="297">
        <f>[5]VA_2024!G26</f>
        <v>39.299999999999997</v>
      </c>
      <c r="G30" s="297">
        <f>[5]VA_2024!H26</f>
        <v>0.9</v>
      </c>
      <c r="H30" s="297">
        <f>[5]VA_2024!I26</f>
        <v>2</v>
      </c>
      <c r="I30" s="297">
        <f>[5]VA_2024!J26</f>
        <v>48.6</v>
      </c>
      <c r="J30" s="297">
        <f>[5]VA_2024!K26</f>
        <v>1.2</v>
      </c>
      <c r="K30" s="297">
        <f>[5]VA_2024!L26</f>
        <v>41.9</v>
      </c>
      <c r="L30" s="297">
        <f>[5]VA_2024!M26</f>
        <v>60</v>
      </c>
      <c r="M30" s="297">
        <f>[5]VA_2024!N26</f>
        <v>17.600000000000001</v>
      </c>
      <c r="N30" s="297">
        <f>[5]VA_2024!O26</f>
        <v>132.4</v>
      </c>
      <c r="O30" s="297">
        <f>[5]VA_2024!AB26</f>
        <v>28.991667132710717</v>
      </c>
    </row>
    <row r="31" spans="1:233" ht="12" customHeight="1" x14ac:dyDescent="0.2">
      <c r="A31" s="109">
        <v>13</v>
      </c>
      <c r="B31" s="109" t="s">
        <v>255</v>
      </c>
      <c r="C31" s="297" t="s">
        <v>51</v>
      </c>
      <c r="D31" s="297" t="s">
        <v>51</v>
      </c>
      <c r="E31" s="297" t="s">
        <v>51</v>
      </c>
      <c r="F31" s="297" t="s">
        <v>51</v>
      </c>
      <c r="G31" s="297" t="s">
        <v>51</v>
      </c>
      <c r="H31" s="297" t="s">
        <v>51</v>
      </c>
      <c r="I31" s="297" t="s">
        <v>51</v>
      </c>
      <c r="J31" s="297" t="s">
        <v>51</v>
      </c>
      <c r="K31" s="297" t="s">
        <v>51</v>
      </c>
      <c r="L31" s="297" t="s">
        <v>51</v>
      </c>
      <c r="M31" s="297" t="s">
        <v>51</v>
      </c>
      <c r="N31" s="297" t="s">
        <v>51</v>
      </c>
      <c r="O31" s="297" t="s">
        <v>51</v>
      </c>
    </row>
    <row r="32" spans="1:233" ht="22.15" customHeight="1" x14ac:dyDescent="0.2">
      <c r="A32" s="110" t="s">
        <v>148</v>
      </c>
      <c r="B32" s="112" t="s">
        <v>293</v>
      </c>
      <c r="C32" s="297">
        <f>[5]VA_2024!D28</f>
        <v>2.6</v>
      </c>
      <c r="D32" s="297">
        <f>[5]VA_2024!E28</f>
        <v>-5.9</v>
      </c>
      <c r="E32" s="297">
        <f>[5]VA_2024!F28</f>
        <v>2.2999999999999998</v>
      </c>
      <c r="F32" s="297">
        <f>[5]VA_2024!G28</f>
        <v>13.2</v>
      </c>
      <c r="G32" s="297">
        <f>[5]VA_2024!H28</f>
        <v>-9.1</v>
      </c>
      <c r="H32" s="297">
        <f>[5]VA_2024!I28</f>
        <v>-16.5</v>
      </c>
      <c r="I32" s="297">
        <f>[5]VA_2024!J28</f>
        <v>24</v>
      </c>
      <c r="J32" s="297">
        <f>[5]VA_2024!K28</f>
        <v>4.0999999999999996</v>
      </c>
      <c r="K32" s="297">
        <f>[5]VA_2024!L28</f>
        <v>-12.3</v>
      </c>
      <c r="L32" s="297">
        <f>[5]VA_2024!M28</f>
        <v>-42.4</v>
      </c>
      <c r="M32" s="297">
        <f>[5]VA_2024!N28</f>
        <v>13</v>
      </c>
      <c r="N32" s="297">
        <f>[5]VA_2024!O28</f>
        <v>0.3</v>
      </c>
      <c r="O32" s="297">
        <f>[5]VA_2024!AB28</f>
        <v>-5.0980392156862848</v>
      </c>
    </row>
    <row r="33" spans="1:15" ht="12" customHeight="1" x14ac:dyDescent="0.2">
      <c r="A33" s="109" t="s">
        <v>28</v>
      </c>
      <c r="B33" s="109" t="s">
        <v>108</v>
      </c>
      <c r="C33" s="297">
        <f>[5]VA_2024!D29</f>
        <v>-29.6</v>
      </c>
      <c r="D33" s="297">
        <f>[5]VA_2024!E29</f>
        <v>79.400000000000006</v>
      </c>
      <c r="E33" s="297">
        <f>[5]VA_2024!F29</f>
        <v>8.8000000000000007</v>
      </c>
      <c r="F33" s="297">
        <f>[5]VA_2024!G29</f>
        <v>8.6</v>
      </c>
      <c r="G33" s="297">
        <f>[5]VA_2024!H29</f>
        <v>26</v>
      </c>
      <c r="H33" s="297">
        <f>[5]VA_2024!I29</f>
        <v>9.3000000000000007</v>
      </c>
      <c r="I33" s="297">
        <f>[5]VA_2024!J29</f>
        <v>-27.9</v>
      </c>
      <c r="J33" s="297">
        <f>[5]VA_2024!K29</f>
        <v>17.3</v>
      </c>
      <c r="K33" s="297">
        <f>[5]VA_2024!L29</f>
        <v>63</v>
      </c>
      <c r="L33" s="297">
        <f>[5]VA_2024!M29</f>
        <v>79.099999999999994</v>
      </c>
      <c r="M33" s="297">
        <f>[5]VA_2024!N29</f>
        <v>-7.5</v>
      </c>
      <c r="N33" s="297">
        <f>[5]VA_2024!O29</f>
        <v>93.8</v>
      </c>
      <c r="O33" s="297">
        <f>[5]VA_2024!AB29</f>
        <v>20.826841175859556</v>
      </c>
    </row>
    <row r="34" spans="1:15" ht="12" customHeight="1" x14ac:dyDescent="0.2">
      <c r="A34" s="110" t="s">
        <v>151</v>
      </c>
      <c r="B34" s="109" t="s">
        <v>258</v>
      </c>
      <c r="C34" s="297">
        <f>[5]VA_2024!D30</f>
        <v>29</v>
      </c>
      <c r="D34" s="297">
        <f>[5]VA_2024!E30</f>
        <v>-10</v>
      </c>
      <c r="E34" s="297">
        <f>[5]VA_2024!F30</f>
        <v>31.3</v>
      </c>
      <c r="F34" s="297">
        <f>[5]VA_2024!G30</f>
        <v>39.299999999999997</v>
      </c>
      <c r="G34" s="297">
        <f>[5]VA_2024!H30</f>
        <v>1</v>
      </c>
      <c r="H34" s="297">
        <f>[5]VA_2024!I30</f>
        <v>1.6</v>
      </c>
      <c r="I34" s="297">
        <f>[5]VA_2024!J30</f>
        <v>48.4</v>
      </c>
      <c r="J34" s="297">
        <f>[5]VA_2024!K30</f>
        <v>1</v>
      </c>
      <c r="K34" s="297">
        <f>[5]VA_2024!L30</f>
        <v>42</v>
      </c>
      <c r="L34" s="297">
        <f>[5]VA_2024!M30</f>
        <v>60.1</v>
      </c>
      <c r="M34" s="297">
        <f>[5]VA_2024!N30</f>
        <v>17.5</v>
      </c>
      <c r="N34" s="297">
        <f>[5]VA_2024!O30</f>
        <v>132.69999999999999</v>
      </c>
      <c r="O34" s="297">
        <f>[5]VA_2024!AB30</f>
        <v>28.905597326649968</v>
      </c>
    </row>
    <row r="35" spans="1:15" ht="22.15" customHeight="1" x14ac:dyDescent="0.2">
      <c r="A35" s="110" t="s">
        <v>20</v>
      </c>
      <c r="B35" s="109" t="s">
        <v>294</v>
      </c>
      <c r="C35" s="297">
        <f>[5]VA_2024!D31</f>
        <v>5.8</v>
      </c>
      <c r="D35" s="297">
        <f>[5]VA_2024!E31</f>
        <v>-16.3</v>
      </c>
      <c r="E35" s="297">
        <f>[5]VA_2024!F31</f>
        <v>-16.8</v>
      </c>
      <c r="F35" s="297">
        <f>[5]VA_2024!G31</f>
        <v>-16.8</v>
      </c>
      <c r="G35" s="297">
        <f>[5]VA_2024!H31</f>
        <v>23.4</v>
      </c>
      <c r="H35" s="297">
        <f>[5]VA_2024!I31</f>
        <v>13.3</v>
      </c>
      <c r="I35" s="297">
        <f>[5]VA_2024!J31</f>
        <v>0.4</v>
      </c>
      <c r="J35" s="297">
        <f>[5]VA_2024!K31</f>
        <v>27.4</v>
      </c>
      <c r="K35" s="297">
        <f>[5]VA_2024!L31</f>
        <v>0.5</v>
      </c>
      <c r="L35" s="297">
        <f>[5]VA_2024!M31</f>
        <v>-9.5</v>
      </c>
      <c r="M35" s="297">
        <f>[5]VA_2024!N31</f>
        <v>-7.7</v>
      </c>
      <c r="N35" s="297">
        <f>[5]VA_2024!O31</f>
        <v>-6</v>
      </c>
      <c r="O35" s="297">
        <f>[5]VA_2024!AB31</f>
        <v>-2.2966955706585424</v>
      </c>
    </row>
    <row r="36" spans="1:15" ht="12" customHeight="1" x14ac:dyDescent="0.2">
      <c r="A36" s="109" t="s">
        <v>21</v>
      </c>
      <c r="B36" s="109" t="s">
        <v>30</v>
      </c>
      <c r="C36" s="297">
        <f>[5]VA_2024!D32</f>
        <v>-10.1</v>
      </c>
      <c r="D36" s="297">
        <f>[5]VA_2024!E32</f>
        <v>-28.4</v>
      </c>
      <c r="E36" s="297">
        <f>[5]VA_2024!F32</f>
        <v>-10.3</v>
      </c>
      <c r="F36" s="297">
        <f>[5]VA_2024!G32</f>
        <v>-17.8</v>
      </c>
      <c r="G36" s="297">
        <f>[5]VA_2024!H32</f>
        <v>-9.6999999999999993</v>
      </c>
      <c r="H36" s="297">
        <f>[5]VA_2024!I32</f>
        <v>-23.5</v>
      </c>
      <c r="I36" s="297">
        <f>[5]VA_2024!J32</f>
        <v>10.3</v>
      </c>
      <c r="J36" s="297">
        <f>[5]VA_2024!K32</f>
        <v>-48.8</v>
      </c>
      <c r="K36" s="297">
        <f>[5]VA_2024!L32</f>
        <v>-41.5</v>
      </c>
      <c r="L36" s="297">
        <f>[5]VA_2024!M32</f>
        <v>25.1</v>
      </c>
      <c r="M36" s="297">
        <f>[5]VA_2024!N32</f>
        <v>59.9</v>
      </c>
      <c r="N36" s="297">
        <f>[5]VA_2024!O32</f>
        <v>58.9</v>
      </c>
      <c r="O36" s="297">
        <f>[5]VA_2024!AB32</f>
        <v>-11.177090317019449</v>
      </c>
    </row>
    <row r="37" spans="1:15" ht="22.15" customHeight="1" x14ac:dyDescent="0.2">
      <c r="A37" s="110" t="s">
        <v>152</v>
      </c>
      <c r="B37" s="109" t="s">
        <v>295</v>
      </c>
      <c r="C37" s="297">
        <f>[5]VA_2024!D33</f>
        <v>-50.5</v>
      </c>
      <c r="D37" s="297">
        <f>[5]VA_2024!E33</f>
        <v>-37.9</v>
      </c>
      <c r="E37" s="297">
        <f>[5]VA_2024!F33</f>
        <v>-43.7</v>
      </c>
      <c r="F37" s="297">
        <f>[5]VA_2024!G33</f>
        <v>-59.3</v>
      </c>
      <c r="G37" s="297">
        <f>[5]VA_2024!H33</f>
        <v>-4.2</v>
      </c>
      <c r="H37" s="297">
        <f>[5]VA_2024!I33</f>
        <v>-23.1</v>
      </c>
      <c r="I37" s="297">
        <f>[5]VA_2024!J33</f>
        <v>-59.9</v>
      </c>
      <c r="J37" s="297">
        <f>[5]VA_2024!K33</f>
        <v>-1</v>
      </c>
      <c r="K37" s="297">
        <f>[5]VA_2024!L33</f>
        <v>-45.3</v>
      </c>
      <c r="L37" s="297">
        <f>[5]VA_2024!M33</f>
        <v>-9.6</v>
      </c>
      <c r="M37" s="297">
        <f>[5]VA_2024!N33</f>
        <v>-20.3</v>
      </c>
      <c r="N37" s="297">
        <f>[5]VA_2024!O33</f>
        <v>-23.7</v>
      </c>
      <c r="O37" s="297">
        <f>[5]VA_2024!AB33</f>
        <v>-37.535472604234897</v>
      </c>
    </row>
    <row r="38" spans="1:15" ht="12" customHeight="1" x14ac:dyDescent="0.2">
      <c r="A38" s="109" t="s">
        <v>154</v>
      </c>
      <c r="B38" s="109" t="s">
        <v>23</v>
      </c>
      <c r="C38" s="297">
        <f>[5]VA_2024!D34</f>
        <v>-24.8</v>
      </c>
      <c r="D38" s="297">
        <f>[5]VA_2024!E34</f>
        <v>54.5</v>
      </c>
      <c r="E38" s="297">
        <f>[5]VA_2024!F34</f>
        <v>21.5</v>
      </c>
      <c r="F38" s="297">
        <f>[5]VA_2024!G34</f>
        <v>17.2</v>
      </c>
      <c r="G38" s="297">
        <f>[5]VA_2024!H34</f>
        <v>21</v>
      </c>
      <c r="H38" s="297">
        <f>[5]VA_2024!I34</f>
        <v>-53</v>
      </c>
      <c r="I38" s="297">
        <f>[5]VA_2024!J34</f>
        <v>101</v>
      </c>
      <c r="J38" s="297">
        <f>[5]VA_2024!K34</f>
        <v>47.1</v>
      </c>
      <c r="K38" s="297">
        <f>[5]VA_2024!L34</f>
        <v>230</v>
      </c>
      <c r="L38" s="297">
        <f>[5]VA_2024!M34</f>
        <v>247</v>
      </c>
      <c r="M38" s="297">
        <f>[5]VA_2024!N34</f>
        <v>42.9</v>
      </c>
      <c r="N38" s="297">
        <f>[5]VA_2024!O34</f>
        <v>104</v>
      </c>
      <c r="O38" s="297">
        <f>[5]VA_2024!AB34</f>
        <v>47.951521538664224</v>
      </c>
    </row>
    <row r="39" spans="1:15" ht="12" customHeight="1" x14ac:dyDescent="0.2">
      <c r="A39" s="109" t="s">
        <v>156</v>
      </c>
      <c r="B39" s="109" t="s">
        <v>102</v>
      </c>
      <c r="C39" s="297">
        <f>[5]VA_2024!D35</f>
        <v>-36.299999999999997</v>
      </c>
      <c r="D39" s="297">
        <f>[5]VA_2024!E35</f>
        <v>6.1</v>
      </c>
      <c r="E39" s="297">
        <f>[5]VA_2024!F35</f>
        <v>-9.8000000000000007</v>
      </c>
      <c r="F39" s="297">
        <f>[5]VA_2024!G35</f>
        <v>99.7</v>
      </c>
      <c r="G39" s="297">
        <f>[5]VA_2024!H35</f>
        <v>-7.6</v>
      </c>
      <c r="H39" s="297">
        <f>[5]VA_2024!I35</f>
        <v>-46.6</v>
      </c>
      <c r="I39" s="297">
        <f>[5]VA_2024!J35</f>
        <v>56.3</v>
      </c>
      <c r="J39" s="297">
        <f>[5]VA_2024!K35</f>
        <v>-15.6</v>
      </c>
      <c r="K39" s="297">
        <f>[5]VA_2024!L35</f>
        <v>-13</v>
      </c>
      <c r="L39" s="297">
        <f>[5]VA_2024!M35</f>
        <v>-13.8</v>
      </c>
      <c r="M39" s="297">
        <f>[5]VA_2024!N35</f>
        <v>-12.2</v>
      </c>
      <c r="N39" s="297">
        <f>[5]VA_2024!O35</f>
        <v>-6.4</v>
      </c>
      <c r="O39" s="297">
        <f>[5]VA_2024!AB35</f>
        <v>-6.2705366922234447</v>
      </c>
    </row>
    <row r="40" spans="1:15" ht="22.35" customHeight="1" x14ac:dyDescent="0.2">
      <c r="A40" s="110" t="s">
        <v>338</v>
      </c>
      <c r="B40" s="109" t="s">
        <v>252</v>
      </c>
      <c r="C40" s="297">
        <f>[5]VA_2024!D36</f>
        <v>-16.8</v>
      </c>
      <c r="D40" s="297">
        <f>[5]VA_2024!E36</f>
        <v>16.3</v>
      </c>
      <c r="E40" s="297">
        <f>[5]VA_2024!F36</f>
        <v>-10.1</v>
      </c>
      <c r="F40" s="297">
        <f>[5]VA_2024!G36</f>
        <v>3</v>
      </c>
      <c r="G40" s="297">
        <f>[5]VA_2024!H36</f>
        <v>-22.5</v>
      </c>
      <c r="H40" s="297">
        <f>[5]VA_2024!I36</f>
        <v>-8.8000000000000007</v>
      </c>
      <c r="I40" s="297">
        <f>[5]VA_2024!J36</f>
        <v>-5.6</v>
      </c>
      <c r="J40" s="297">
        <f>[5]VA_2024!K36</f>
        <v>-25.4</v>
      </c>
      <c r="K40" s="297">
        <f>[5]VA_2024!L36</f>
        <v>-0.4</v>
      </c>
      <c r="L40" s="297">
        <f>[5]VA_2024!M36</f>
        <v>16.7</v>
      </c>
      <c r="M40" s="297">
        <f>[5]VA_2024!N36</f>
        <v>-3.8</v>
      </c>
      <c r="N40" s="297">
        <f>[5]VA_2024!O36</f>
        <v>-12</v>
      </c>
      <c r="O40" s="297">
        <f>[5]VA_2024!AB36</f>
        <v>-6.594261529843763</v>
      </c>
    </row>
    <row r="41" spans="1:15" ht="12" customHeight="1" x14ac:dyDescent="0.2">
      <c r="A41" s="112" t="s">
        <v>153</v>
      </c>
      <c r="B41" s="109" t="s">
        <v>103</v>
      </c>
      <c r="C41" s="297">
        <f>[5]VA_2024!D37</f>
        <v>-98.8</v>
      </c>
      <c r="D41" s="297">
        <f>[5]VA_2024!E37</f>
        <v>36078.6</v>
      </c>
      <c r="E41" s="297">
        <f>[5]VA_2024!F37</f>
        <v>17400</v>
      </c>
      <c r="F41" s="297">
        <f>[5]VA_2024!G37</f>
        <v>5569.2</v>
      </c>
      <c r="G41" s="297">
        <f>[5]VA_2024!H37</f>
        <v>-98.8</v>
      </c>
      <c r="H41" s="297">
        <f>[5]VA_2024!I37</f>
        <v>4792</v>
      </c>
      <c r="I41" s="297">
        <f>[5]VA_2024!J37</f>
        <v>-4.5999999999999996</v>
      </c>
      <c r="J41" s="297">
        <f>[5]VA_2024!K37</f>
        <v>8700</v>
      </c>
      <c r="K41" s="297">
        <f>[5]VA_2024!L37</f>
        <v>-99.5</v>
      </c>
      <c r="L41" s="297">
        <f>[5]VA_2024!M37</f>
        <v>150</v>
      </c>
      <c r="M41" s="297">
        <f>[5]VA_2024!N37</f>
        <v>22600</v>
      </c>
      <c r="N41" s="297">
        <f>[5]VA_2024!O37</f>
        <v>416.5</v>
      </c>
      <c r="O41" s="297">
        <f>[5]VA_2024!AB37</f>
        <v>27.132970274563164</v>
      </c>
    </row>
    <row r="42" spans="1:15" ht="12" x14ac:dyDescent="0.2">
      <c r="A42" s="88"/>
      <c r="C42" s="165"/>
      <c r="D42" s="165"/>
      <c r="E42" s="297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321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21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21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21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21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8"/>
      <c r="C48" s="47"/>
      <c r="D48" s="47"/>
      <c r="E48" s="321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21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74" t="s">
        <v>339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61" t="s">
        <v>181</v>
      </c>
      <c r="B3" s="457" t="s">
        <v>362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</row>
    <row r="4" spans="1:14" s="93" customFormat="1" ht="12" customHeight="1" x14ac:dyDescent="0.2">
      <c r="A4" s="462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78" t="s">
        <v>160</v>
      </c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8"/>
    </row>
    <row r="6" spans="1:14" ht="12" customHeight="1" x14ac:dyDescent="0.2">
      <c r="A6" s="275">
        <v>2020</v>
      </c>
      <c r="B6" s="191">
        <v>85.7</v>
      </c>
      <c r="C6" s="191">
        <v>89.1</v>
      </c>
      <c r="D6" s="191">
        <v>70.5</v>
      </c>
      <c r="E6" s="191">
        <v>47.6</v>
      </c>
      <c r="F6" s="191">
        <v>54.8</v>
      </c>
      <c r="G6" s="191">
        <v>67.900000000000006</v>
      </c>
      <c r="H6" s="191">
        <v>59.8</v>
      </c>
      <c r="I6" s="191">
        <v>62.3</v>
      </c>
      <c r="J6" s="191">
        <v>86</v>
      </c>
      <c r="K6" s="191">
        <v>90.6</v>
      </c>
      <c r="L6" s="191">
        <v>96.8</v>
      </c>
      <c r="M6" s="191">
        <v>82.4</v>
      </c>
      <c r="N6" s="191">
        <v>74.5</v>
      </c>
    </row>
    <row r="7" spans="1:14" ht="12" customHeight="1" x14ac:dyDescent="0.2">
      <c r="A7" s="278">
        <v>2021</v>
      </c>
      <c r="B7" s="191">
        <v>89.5</v>
      </c>
      <c r="C7" s="191">
        <v>79.7</v>
      </c>
      <c r="D7" s="191">
        <v>139.69999999999999</v>
      </c>
      <c r="E7" s="191">
        <v>81.599999999999994</v>
      </c>
      <c r="F7" s="191">
        <v>86.8</v>
      </c>
      <c r="G7" s="191">
        <v>88.5</v>
      </c>
      <c r="H7" s="191">
        <v>93.5</v>
      </c>
      <c r="I7" s="191">
        <v>83.2</v>
      </c>
      <c r="J7" s="191">
        <v>94.7</v>
      </c>
      <c r="K7" s="191">
        <v>94.6</v>
      </c>
      <c r="L7" s="191">
        <v>168</v>
      </c>
      <c r="M7" s="191">
        <v>100.3</v>
      </c>
      <c r="N7" s="191">
        <v>100</v>
      </c>
    </row>
    <row r="8" spans="1:14" ht="12" customHeight="1" x14ac:dyDescent="0.2">
      <c r="A8" s="298">
        <v>2022</v>
      </c>
      <c r="B8" s="191">
        <v>85.8</v>
      </c>
      <c r="C8" s="191">
        <v>196.8</v>
      </c>
      <c r="D8" s="191">
        <v>93.1</v>
      </c>
      <c r="E8" s="191">
        <v>102.1</v>
      </c>
      <c r="F8" s="191">
        <v>93.9</v>
      </c>
      <c r="G8" s="191">
        <v>157.30000000000001</v>
      </c>
      <c r="H8" s="191">
        <v>103.1</v>
      </c>
      <c r="I8" s="191">
        <v>111</v>
      </c>
      <c r="J8" s="191">
        <v>135.4</v>
      </c>
      <c r="K8" s="191">
        <v>111.1</v>
      </c>
      <c r="L8" s="191">
        <v>128.4</v>
      </c>
      <c r="M8" s="191">
        <v>121.2</v>
      </c>
      <c r="N8" s="191">
        <v>119.9</v>
      </c>
    </row>
    <row r="9" spans="1:14" ht="12" customHeight="1" x14ac:dyDescent="0.2">
      <c r="A9" s="329">
        <v>2023</v>
      </c>
      <c r="B9" s="191">
        <v>220.2</v>
      </c>
      <c r="C9" s="191">
        <v>123.4</v>
      </c>
      <c r="D9" s="191">
        <v>152.1</v>
      </c>
      <c r="E9" s="191">
        <v>123.7</v>
      </c>
      <c r="F9" s="191">
        <v>127.9</v>
      </c>
      <c r="G9" s="191">
        <v>140.6</v>
      </c>
      <c r="H9" s="191">
        <v>126.7</v>
      </c>
      <c r="I9" s="191">
        <v>118.2</v>
      </c>
      <c r="J9" s="191">
        <v>134.1</v>
      </c>
      <c r="K9" s="191">
        <v>116.8</v>
      </c>
      <c r="L9" s="191">
        <v>141.80000000000001</v>
      </c>
      <c r="M9" s="191">
        <v>127.4</v>
      </c>
      <c r="N9" s="191">
        <v>137.69999999999999</v>
      </c>
    </row>
    <row r="10" spans="1:14" ht="12" customHeight="1" x14ac:dyDescent="0.2">
      <c r="A10" s="341" t="s">
        <v>342</v>
      </c>
      <c r="B10" s="191">
        <f>[6]WG_2024!D3</f>
        <v>124.4</v>
      </c>
      <c r="C10" s="191">
        <f>[6]WG_2024!E3</f>
        <v>204</v>
      </c>
      <c r="D10" s="191">
        <f>[6]WG_2024!F3</f>
        <v>136.19999999999999</v>
      </c>
      <c r="E10" s="191">
        <f>[6]WG_2024!G3</f>
        <v>127.5</v>
      </c>
      <c r="F10" s="191">
        <f>[6]WG_2024!H3</f>
        <v>110.5</v>
      </c>
      <c r="G10" s="191">
        <f>[6]WG_2024!I3</f>
        <v>134.4</v>
      </c>
      <c r="H10" s="191">
        <f>[6]WG_2024!J3</f>
        <v>124.2</v>
      </c>
      <c r="I10" s="191">
        <f>[6]WG_2024!K3</f>
        <v>103.8</v>
      </c>
      <c r="J10" s="191">
        <f>[6]WG_2024!L3</f>
        <v>133.1</v>
      </c>
      <c r="K10" s="191">
        <f>[6]WG_2024!M3</f>
        <v>124.3</v>
      </c>
      <c r="L10" s="191">
        <f>[6]WG_2024!N3</f>
        <v>132.5</v>
      </c>
      <c r="M10" s="191">
        <f>[6]WG_2024!O3</f>
        <v>130.5</v>
      </c>
      <c r="N10" s="191">
        <f>[6]WG_2024!$AB$3</f>
        <v>132.11666666666665</v>
      </c>
    </row>
    <row r="11" spans="1:14" s="99" customFormat="1" ht="12" customHeight="1" x14ac:dyDescent="0.2">
      <c r="A11" s="266"/>
      <c r="B11" s="464" t="s">
        <v>182</v>
      </c>
      <c r="C11" s="464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</row>
    <row r="12" spans="1:14" ht="12" customHeight="1" x14ac:dyDescent="0.2">
      <c r="A12" s="277">
        <v>2020</v>
      </c>
      <c r="B12" s="191">
        <v>77.3</v>
      </c>
      <c r="C12" s="191">
        <v>80.5</v>
      </c>
      <c r="D12" s="191">
        <v>72</v>
      </c>
      <c r="E12" s="191">
        <v>48.6</v>
      </c>
      <c r="F12" s="191">
        <v>57.3</v>
      </c>
      <c r="G12" s="191">
        <v>66.2</v>
      </c>
      <c r="H12" s="191">
        <v>66.900000000000006</v>
      </c>
      <c r="I12" s="191">
        <v>63.9</v>
      </c>
      <c r="J12" s="191">
        <v>76.400000000000006</v>
      </c>
      <c r="K12" s="191">
        <v>88</v>
      </c>
      <c r="L12" s="191">
        <v>94.8</v>
      </c>
      <c r="M12" s="191">
        <v>85</v>
      </c>
      <c r="N12" s="191">
        <v>73.099999999999994</v>
      </c>
    </row>
    <row r="13" spans="1:14" ht="12" customHeight="1" x14ac:dyDescent="0.2">
      <c r="A13" s="278">
        <v>2021</v>
      </c>
      <c r="B13" s="191">
        <v>70.900000000000006</v>
      </c>
      <c r="C13" s="191">
        <v>79.3</v>
      </c>
      <c r="D13" s="191">
        <v>164.7</v>
      </c>
      <c r="E13" s="191">
        <v>85.8</v>
      </c>
      <c r="F13" s="191">
        <v>82.1</v>
      </c>
      <c r="G13" s="191">
        <v>91.5</v>
      </c>
      <c r="H13" s="191">
        <v>92.1</v>
      </c>
      <c r="I13" s="191">
        <v>77.2</v>
      </c>
      <c r="J13" s="191">
        <v>97.7</v>
      </c>
      <c r="K13" s="191">
        <v>92.7</v>
      </c>
      <c r="L13" s="191">
        <v>172.2</v>
      </c>
      <c r="M13" s="191">
        <v>93.8</v>
      </c>
      <c r="N13" s="191">
        <v>100</v>
      </c>
    </row>
    <row r="14" spans="1:14" ht="12" customHeight="1" x14ac:dyDescent="0.2">
      <c r="A14" s="298">
        <v>2022</v>
      </c>
      <c r="B14" s="191">
        <v>91.4</v>
      </c>
      <c r="C14" s="191">
        <v>87.1</v>
      </c>
      <c r="D14" s="191">
        <v>101.8</v>
      </c>
      <c r="E14" s="191">
        <v>101.9</v>
      </c>
      <c r="F14" s="191">
        <v>93</v>
      </c>
      <c r="G14" s="191">
        <v>108.2</v>
      </c>
      <c r="H14" s="191">
        <v>107.7</v>
      </c>
      <c r="I14" s="191">
        <v>105.1</v>
      </c>
      <c r="J14" s="191">
        <v>125.4</v>
      </c>
      <c r="K14" s="191">
        <v>96.9</v>
      </c>
      <c r="L14" s="191">
        <v>125.3</v>
      </c>
      <c r="M14" s="191">
        <v>101.5</v>
      </c>
      <c r="N14" s="191">
        <v>103.8</v>
      </c>
    </row>
    <row r="15" spans="1:14" ht="12" customHeight="1" x14ac:dyDescent="0.2">
      <c r="A15" s="341">
        <v>2023</v>
      </c>
      <c r="B15" s="191">
        <v>109.1</v>
      </c>
      <c r="C15" s="191">
        <v>99.7</v>
      </c>
      <c r="D15" s="191">
        <v>117.9</v>
      </c>
      <c r="E15" s="191">
        <v>94.5</v>
      </c>
      <c r="F15" s="191">
        <v>95.1</v>
      </c>
      <c r="G15" s="191">
        <v>101.2</v>
      </c>
      <c r="H15" s="191">
        <v>90.6</v>
      </c>
      <c r="I15" s="191">
        <v>89.6</v>
      </c>
      <c r="J15" s="191">
        <v>88.5</v>
      </c>
      <c r="K15" s="191">
        <v>91.3</v>
      </c>
      <c r="L15" s="191">
        <v>105.2</v>
      </c>
      <c r="M15" s="191">
        <v>85</v>
      </c>
      <c r="N15" s="191">
        <v>97.3</v>
      </c>
    </row>
    <row r="16" spans="1:14" ht="12" customHeight="1" x14ac:dyDescent="0.2">
      <c r="A16" s="363" t="s">
        <v>342</v>
      </c>
      <c r="B16" s="191">
        <f>[6]WI_2024!D3</f>
        <v>100.2</v>
      </c>
      <c r="C16" s="191">
        <f>[6]WI_2024!E3</f>
        <v>88.8</v>
      </c>
      <c r="D16" s="191">
        <f>[6]WI_2024!F3</f>
        <v>87.2</v>
      </c>
      <c r="E16" s="191">
        <f>[6]WI_2024!G3</f>
        <v>92.3</v>
      </c>
      <c r="F16" s="191">
        <f>[6]WI_2024!H3</f>
        <v>81.400000000000006</v>
      </c>
      <c r="G16" s="191">
        <f>[6]WI_2024!I3</f>
        <v>77.900000000000006</v>
      </c>
      <c r="H16" s="191">
        <f>[6]WI_2024!J4</f>
        <v>102.7</v>
      </c>
      <c r="I16" s="191">
        <f>[6]WI_2024!K3</f>
        <v>79.8</v>
      </c>
      <c r="J16" s="191">
        <f>[6]WI_2024!L3</f>
        <v>86.3</v>
      </c>
      <c r="K16" s="191">
        <f>[6]WI_2024!M3</f>
        <v>92.8</v>
      </c>
      <c r="L16" s="191">
        <f>[6]WI_2024!N3</f>
        <v>89.4</v>
      </c>
      <c r="M16" s="191">
        <f>[6]WI_2024!O3</f>
        <v>84.1</v>
      </c>
      <c r="N16" s="191">
        <f>[6]WI_2024!$AB$3</f>
        <v>87.266666666666652</v>
      </c>
    </row>
    <row r="17" spans="1:15" s="99" customFormat="1" ht="12" customHeight="1" x14ac:dyDescent="0.2">
      <c r="A17" s="266"/>
      <c r="B17" s="464" t="s">
        <v>178</v>
      </c>
      <c r="C17" s="464"/>
      <c r="D17" s="464"/>
      <c r="E17" s="464"/>
      <c r="F17" s="464"/>
      <c r="G17" s="464"/>
      <c r="H17" s="464"/>
      <c r="I17" s="464"/>
      <c r="J17" s="464"/>
      <c r="K17" s="464"/>
      <c r="L17" s="464"/>
      <c r="M17" s="464"/>
      <c r="N17" s="464"/>
    </row>
    <row r="18" spans="1:15" ht="12" customHeight="1" x14ac:dyDescent="0.2">
      <c r="A18" s="277">
        <v>2020</v>
      </c>
      <c r="B18" s="191">
        <v>99.9</v>
      </c>
      <c r="C18" s="191">
        <v>104</v>
      </c>
      <c r="D18" s="191">
        <v>67.900000000000006</v>
      </c>
      <c r="E18" s="191">
        <v>46</v>
      </c>
      <c r="F18" s="191">
        <v>50.6</v>
      </c>
      <c r="G18" s="191">
        <v>70.900000000000006</v>
      </c>
      <c r="H18" s="191">
        <v>47.6</v>
      </c>
      <c r="I18" s="191">
        <v>59.5</v>
      </c>
      <c r="J18" s="191">
        <v>102.4</v>
      </c>
      <c r="K18" s="191">
        <v>95.3</v>
      </c>
      <c r="L18" s="191">
        <v>100.2</v>
      </c>
      <c r="M18" s="191">
        <v>78.099999999999994</v>
      </c>
      <c r="N18" s="191">
        <v>76.900000000000006</v>
      </c>
    </row>
    <row r="19" spans="1:15" ht="12" customHeight="1" x14ac:dyDescent="0.2">
      <c r="A19" s="278">
        <v>2021</v>
      </c>
      <c r="B19" s="191">
        <v>121.6</v>
      </c>
      <c r="C19" s="191">
        <v>80.3</v>
      </c>
      <c r="D19" s="191">
        <v>96.5</v>
      </c>
      <c r="E19" s="191">
        <v>74.2</v>
      </c>
      <c r="F19" s="191">
        <v>94.9</v>
      </c>
      <c r="G19" s="191">
        <v>83.4</v>
      </c>
      <c r="H19" s="191">
        <v>95.9</v>
      </c>
      <c r="I19" s="191">
        <v>93.6</v>
      </c>
      <c r="J19" s="191">
        <v>89.7</v>
      </c>
      <c r="K19" s="191">
        <v>97.8</v>
      </c>
      <c r="L19" s="191">
        <v>160.69999999999999</v>
      </c>
      <c r="M19" s="191">
        <v>111.4</v>
      </c>
      <c r="N19" s="191">
        <v>100</v>
      </c>
    </row>
    <row r="20" spans="1:15" ht="12" customHeight="1" x14ac:dyDescent="0.2">
      <c r="A20" s="298">
        <v>2022</v>
      </c>
      <c r="B20" s="191">
        <v>79.2</v>
      </c>
      <c r="C20" s="191">
        <v>325</v>
      </c>
      <c r="D20" s="191">
        <v>82.9</v>
      </c>
      <c r="E20" s="191">
        <v>102.4</v>
      </c>
      <c r="F20" s="191">
        <v>94.9</v>
      </c>
      <c r="G20" s="191">
        <v>214.6</v>
      </c>
      <c r="H20" s="191">
        <v>97.7</v>
      </c>
      <c r="I20" s="191">
        <v>117.8</v>
      </c>
      <c r="J20" s="191">
        <v>147.1</v>
      </c>
      <c r="K20" s="191">
        <v>127.7</v>
      </c>
      <c r="L20" s="191">
        <v>132</v>
      </c>
      <c r="M20" s="191">
        <v>144.19999999999999</v>
      </c>
      <c r="N20" s="191">
        <v>138.80000000000001</v>
      </c>
    </row>
    <row r="21" spans="1:15" ht="12" customHeight="1" x14ac:dyDescent="0.2">
      <c r="A21" s="341">
        <v>2023</v>
      </c>
      <c r="B21" s="191">
        <v>350.2</v>
      </c>
      <c r="C21" s="191">
        <v>151</v>
      </c>
      <c r="D21" s="191">
        <v>192.1</v>
      </c>
      <c r="E21" s="191">
        <v>157.69999999999999</v>
      </c>
      <c r="F21" s="191">
        <v>166.3</v>
      </c>
      <c r="G21" s="191">
        <v>186.6</v>
      </c>
      <c r="H21" s="191">
        <v>168.9</v>
      </c>
      <c r="I21" s="191">
        <v>151.69999999999999</v>
      </c>
      <c r="J21" s="191">
        <v>187.4</v>
      </c>
      <c r="K21" s="191">
        <v>146.6</v>
      </c>
      <c r="L21" s="191">
        <v>184.5</v>
      </c>
      <c r="M21" s="191">
        <v>177.1</v>
      </c>
      <c r="N21" s="191">
        <v>185</v>
      </c>
    </row>
    <row r="22" spans="1:15" ht="12" customHeight="1" x14ac:dyDescent="0.2">
      <c r="A22" s="363" t="s">
        <v>342</v>
      </c>
      <c r="B22" s="191">
        <f>[6]WA_2024!D3</f>
        <v>152.69999999999999</v>
      </c>
      <c r="C22" s="191">
        <f>[6]WA_2024!E3</f>
        <v>338.7</v>
      </c>
      <c r="D22" s="191">
        <f>[6]WA_2024!F3</f>
        <v>193.6</v>
      </c>
      <c r="E22" s="191">
        <f>[6]WA_2024!G3</f>
        <v>168.6</v>
      </c>
      <c r="F22" s="191">
        <f>[6]WA_2024!H3</f>
        <v>144.5</v>
      </c>
      <c r="G22" s="191">
        <f>[6]WA_2024!I3</f>
        <v>200.4</v>
      </c>
      <c r="H22" s="191">
        <f>[6]WA_2024!J3</f>
        <v>167.8</v>
      </c>
      <c r="I22" s="191">
        <f>[6]WA_2024!K3</f>
        <v>131.69999999999999</v>
      </c>
      <c r="J22" s="191">
        <f>[6]WA_2024!L3</f>
        <v>187.9</v>
      </c>
      <c r="K22" s="191">
        <f>[6]WA_2024!M3</f>
        <v>161.1</v>
      </c>
      <c r="L22" s="191">
        <f>[6]WA_2024!N3</f>
        <v>183</v>
      </c>
      <c r="M22" s="191">
        <f>[6]WA_2024!O3</f>
        <v>184.6</v>
      </c>
      <c r="N22" s="191">
        <f>[6]WA_2024!$AB$3</f>
        <v>184.54999999999998</v>
      </c>
    </row>
    <row r="23" spans="1:15" ht="12" customHeight="1" x14ac:dyDescent="0.2">
      <c r="A23" s="341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</row>
    <row r="24" spans="1:15" s="93" customFormat="1" ht="12" customHeight="1" x14ac:dyDescent="0.2">
      <c r="A24" s="476" t="s">
        <v>181</v>
      </c>
      <c r="B24" s="457" t="s">
        <v>302</v>
      </c>
      <c r="C24" s="458"/>
      <c r="D24" s="458"/>
      <c r="E24" s="458"/>
      <c r="F24" s="458"/>
      <c r="G24" s="458"/>
      <c r="H24" s="458"/>
      <c r="I24" s="458"/>
      <c r="J24" s="458"/>
      <c r="K24" s="458"/>
      <c r="L24" s="458"/>
      <c r="M24" s="458"/>
      <c r="N24" s="458"/>
      <c r="O24" s="289"/>
    </row>
    <row r="25" spans="1:15" s="93" customFormat="1" ht="12" customHeight="1" x14ac:dyDescent="0.2">
      <c r="A25" s="477"/>
      <c r="B25" s="265" t="s">
        <v>236</v>
      </c>
      <c r="C25" s="263" t="s">
        <v>235</v>
      </c>
      <c r="D25" s="263" t="s">
        <v>234</v>
      </c>
      <c r="E25" s="263" t="s">
        <v>233</v>
      </c>
      <c r="F25" s="263" t="s">
        <v>85</v>
      </c>
      <c r="G25" s="263" t="s">
        <v>232</v>
      </c>
      <c r="H25" s="263" t="s">
        <v>231</v>
      </c>
      <c r="I25" s="263" t="s">
        <v>230</v>
      </c>
      <c r="J25" s="263" t="s">
        <v>229</v>
      </c>
      <c r="K25" s="263" t="s">
        <v>228</v>
      </c>
      <c r="L25" s="263" t="s">
        <v>227</v>
      </c>
      <c r="M25" s="263" t="s">
        <v>226</v>
      </c>
      <c r="N25" s="264" t="s">
        <v>181</v>
      </c>
      <c r="O25" s="290"/>
    </row>
    <row r="26" spans="1:15" s="99" customFormat="1" ht="12" customHeight="1" x14ac:dyDescent="0.2">
      <c r="A26" s="267"/>
      <c r="B26" s="475" t="s">
        <v>160</v>
      </c>
      <c r="C26" s="475"/>
      <c r="D26" s="475"/>
      <c r="E26" s="475"/>
      <c r="F26" s="475"/>
      <c r="G26" s="475"/>
      <c r="H26" s="475"/>
      <c r="I26" s="475"/>
      <c r="J26" s="475"/>
      <c r="K26" s="475"/>
      <c r="L26" s="475"/>
      <c r="M26" s="475"/>
      <c r="N26" s="475"/>
    </row>
    <row r="27" spans="1:15" ht="12" customHeight="1" x14ac:dyDescent="0.2">
      <c r="A27" s="278">
        <v>2021</v>
      </c>
      <c r="B27" s="190">
        <v>4.4000000000000004</v>
      </c>
      <c r="C27" s="190">
        <v>-10.5</v>
      </c>
      <c r="D27" s="190">
        <v>98.2</v>
      </c>
      <c r="E27" s="190">
        <v>71.400000000000006</v>
      </c>
      <c r="F27" s="190">
        <v>58.4</v>
      </c>
      <c r="G27" s="190">
        <v>30.3</v>
      </c>
      <c r="H27" s="190">
        <v>56.4</v>
      </c>
      <c r="I27" s="190">
        <v>33.5</v>
      </c>
      <c r="J27" s="190">
        <v>10.1</v>
      </c>
      <c r="K27" s="190">
        <v>4.4000000000000004</v>
      </c>
      <c r="L27" s="190">
        <v>73.599999999999994</v>
      </c>
      <c r="M27" s="190">
        <v>21.7</v>
      </c>
      <c r="N27" s="190">
        <v>34.299999999999997</v>
      </c>
    </row>
    <row r="28" spans="1:15" ht="12" customHeight="1" x14ac:dyDescent="0.2">
      <c r="A28" s="298">
        <v>2022</v>
      </c>
      <c r="B28" s="190">
        <v>-4.0999999999999996</v>
      </c>
      <c r="C28" s="190">
        <v>146.9</v>
      </c>
      <c r="D28" s="190">
        <v>-33.4</v>
      </c>
      <c r="E28" s="190">
        <v>25.1</v>
      </c>
      <c r="F28" s="190">
        <v>8.1999999999999993</v>
      </c>
      <c r="G28" s="190">
        <v>77.7</v>
      </c>
      <c r="H28" s="190">
        <v>10.3</v>
      </c>
      <c r="I28" s="190">
        <v>33.4</v>
      </c>
      <c r="J28" s="190">
        <v>43</v>
      </c>
      <c r="K28" s="190">
        <v>17.399999999999999</v>
      </c>
      <c r="L28" s="190">
        <v>-23.6</v>
      </c>
      <c r="M28" s="190">
        <v>20.8</v>
      </c>
      <c r="N28" s="190">
        <v>19.899999999999999</v>
      </c>
    </row>
    <row r="29" spans="1:15" ht="12" customHeight="1" x14ac:dyDescent="0.2">
      <c r="A29" s="341">
        <v>2023</v>
      </c>
      <c r="B29" s="190">
        <v>156.6</v>
      </c>
      <c r="C29" s="190">
        <v>-37.299999999999997</v>
      </c>
      <c r="D29" s="190">
        <v>63.4</v>
      </c>
      <c r="E29" s="190">
        <v>21.2</v>
      </c>
      <c r="F29" s="190">
        <v>36.200000000000003</v>
      </c>
      <c r="G29" s="190">
        <v>-10.6</v>
      </c>
      <c r="H29" s="190">
        <v>22.9</v>
      </c>
      <c r="I29" s="190">
        <v>6.5</v>
      </c>
      <c r="J29" s="190">
        <v>-1</v>
      </c>
      <c r="K29" s="190">
        <v>5.0999999999999996</v>
      </c>
      <c r="L29" s="190">
        <v>10.4</v>
      </c>
      <c r="M29" s="190">
        <v>5.0999999999999996</v>
      </c>
      <c r="N29" s="190">
        <v>14.8</v>
      </c>
    </row>
    <row r="30" spans="1:15" ht="12" customHeight="1" x14ac:dyDescent="0.2">
      <c r="A30" s="363" t="s">
        <v>342</v>
      </c>
      <c r="B30" s="190">
        <f>[6]WG_2024!D22</f>
        <v>-43.5</v>
      </c>
      <c r="C30" s="190">
        <f>[6]WG_2024!E22</f>
        <v>65.3</v>
      </c>
      <c r="D30" s="190">
        <f>[6]WG_2024!F22</f>
        <v>-10.5</v>
      </c>
      <c r="E30" s="190">
        <f>[6]WG_2024!G22</f>
        <v>3.1</v>
      </c>
      <c r="F30" s="190">
        <f>[6]WG_2024!H22</f>
        <v>-13.6</v>
      </c>
      <c r="G30" s="190">
        <f>[6]WG_2024!I22</f>
        <v>-4.4000000000000004</v>
      </c>
      <c r="H30" s="190">
        <f>[6]WG_2024!J22</f>
        <v>-2</v>
      </c>
      <c r="I30" s="190">
        <f>[6]WG_2024!K22</f>
        <v>-12.2</v>
      </c>
      <c r="J30" s="190">
        <f>[6]WG_2024!L22</f>
        <v>-0.7</v>
      </c>
      <c r="K30" s="190">
        <f>[6]WG_2024!M22</f>
        <v>6.4</v>
      </c>
      <c r="L30" s="190">
        <f>[6]WG_2024!N22</f>
        <v>-6.6</v>
      </c>
      <c r="M30" s="190">
        <f>[6]WG_2024!O22</f>
        <v>2.4</v>
      </c>
      <c r="N30" s="190">
        <f>[6]WG_2024!$AB$22</f>
        <v>-4.0837316232077114</v>
      </c>
    </row>
    <row r="31" spans="1:15" s="99" customFormat="1" ht="12" customHeight="1" x14ac:dyDescent="0.2">
      <c r="A31" s="266"/>
      <c r="B31" s="460" t="s">
        <v>182</v>
      </c>
      <c r="C31" s="460"/>
      <c r="D31" s="460"/>
      <c r="E31" s="460"/>
      <c r="F31" s="460"/>
      <c r="G31" s="460"/>
      <c r="H31" s="460"/>
      <c r="I31" s="460"/>
      <c r="J31" s="460"/>
      <c r="K31" s="460"/>
      <c r="L31" s="460"/>
      <c r="M31" s="460"/>
      <c r="N31" s="460"/>
    </row>
    <row r="32" spans="1:15" ht="12" customHeight="1" x14ac:dyDescent="0.2">
      <c r="A32" s="278">
        <v>2021</v>
      </c>
      <c r="B32" s="190">
        <v>-8.3000000000000007</v>
      </c>
      <c r="C32" s="190">
        <v>-1.5</v>
      </c>
      <c r="D32" s="190">
        <v>128.80000000000001</v>
      </c>
      <c r="E32" s="190">
        <v>76.5</v>
      </c>
      <c r="F32" s="190">
        <v>43.3</v>
      </c>
      <c r="G32" s="190">
        <v>38.200000000000003</v>
      </c>
      <c r="H32" s="190">
        <v>37.700000000000003</v>
      </c>
      <c r="I32" s="190">
        <v>20.8</v>
      </c>
      <c r="J32" s="190">
        <v>27.9</v>
      </c>
      <c r="K32" s="190">
        <v>5.3</v>
      </c>
      <c r="L32" s="190">
        <v>81.599999999999994</v>
      </c>
      <c r="M32" s="190">
        <v>10.4</v>
      </c>
      <c r="N32" s="190">
        <v>36.799999999999997</v>
      </c>
    </row>
    <row r="33" spans="1:14" ht="12" customHeight="1" x14ac:dyDescent="0.2">
      <c r="A33" s="298">
        <v>2022</v>
      </c>
      <c r="B33" s="190">
        <v>28.9</v>
      </c>
      <c r="C33" s="190">
        <v>9.8000000000000007</v>
      </c>
      <c r="D33" s="190">
        <v>-38.200000000000003</v>
      </c>
      <c r="E33" s="190">
        <v>18.8</v>
      </c>
      <c r="F33" s="190">
        <v>13.3</v>
      </c>
      <c r="G33" s="190">
        <v>18.3</v>
      </c>
      <c r="H33" s="190">
        <v>16.899999999999999</v>
      </c>
      <c r="I33" s="190">
        <v>36.1</v>
      </c>
      <c r="J33" s="190">
        <v>28.4</v>
      </c>
      <c r="K33" s="190">
        <v>4.5</v>
      </c>
      <c r="L33" s="190">
        <v>-27.2</v>
      </c>
      <c r="M33" s="190">
        <v>8.1999999999999993</v>
      </c>
      <c r="N33" s="190">
        <v>3.8</v>
      </c>
    </row>
    <row r="34" spans="1:14" ht="12" customHeight="1" x14ac:dyDescent="0.2">
      <c r="A34" s="341">
        <v>2023</v>
      </c>
      <c r="B34" s="190">
        <v>19.399999999999999</v>
      </c>
      <c r="C34" s="190">
        <v>14.5</v>
      </c>
      <c r="D34" s="190">
        <v>15.8</v>
      </c>
      <c r="E34" s="190">
        <v>-7.3</v>
      </c>
      <c r="F34" s="190">
        <v>2.2999999999999998</v>
      </c>
      <c r="G34" s="190">
        <v>-6.5</v>
      </c>
      <c r="H34" s="190">
        <v>-15.9</v>
      </c>
      <c r="I34" s="190">
        <v>-14.7</v>
      </c>
      <c r="J34" s="190">
        <v>-29.4</v>
      </c>
      <c r="K34" s="190">
        <v>-5.8</v>
      </c>
      <c r="L34" s="190">
        <v>-16</v>
      </c>
      <c r="M34" s="190">
        <v>-16.3</v>
      </c>
      <c r="N34" s="190">
        <v>-6.2</v>
      </c>
    </row>
    <row r="35" spans="1:14" ht="12" customHeight="1" x14ac:dyDescent="0.2">
      <c r="A35" s="363" t="s">
        <v>342</v>
      </c>
      <c r="B35" s="190">
        <f>[6]WI_2024!D22</f>
        <v>-8.1999999999999993</v>
      </c>
      <c r="C35" s="190">
        <f>[6]WI_2024!E22</f>
        <v>-10.9</v>
      </c>
      <c r="D35" s="190">
        <f>[6]WI_2024!F22</f>
        <v>-26</v>
      </c>
      <c r="E35" s="190">
        <f>[6]WI_2024!G22</f>
        <v>-2.2999999999999998</v>
      </c>
      <c r="F35" s="190">
        <f>[6]WI_2024!H22</f>
        <v>-14.4</v>
      </c>
      <c r="G35" s="190">
        <f>[6]WI_2024!I22</f>
        <v>-23</v>
      </c>
      <c r="H35" s="190">
        <f>[6]WI_2024!J22</f>
        <v>-4</v>
      </c>
      <c r="I35" s="190">
        <f>[6]WI_2024!K22</f>
        <v>-10.9</v>
      </c>
      <c r="J35" s="190">
        <f>[6]WI_2024!L22</f>
        <v>-2.5</v>
      </c>
      <c r="K35" s="190">
        <f>[6]WI_2024!M22</f>
        <v>1.6</v>
      </c>
      <c r="L35" s="190">
        <f>[6]WI_2024!N22</f>
        <v>-15</v>
      </c>
      <c r="M35" s="190">
        <f>[6]WI_2024!O22</f>
        <v>-1.1000000000000001</v>
      </c>
      <c r="N35" s="190">
        <f>[6]WI_2024!$AB$22</f>
        <v>-10.319431360794752</v>
      </c>
    </row>
    <row r="36" spans="1:14" s="99" customFormat="1" ht="12" customHeight="1" x14ac:dyDescent="0.2">
      <c r="A36" s="266"/>
      <c r="B36" s="460" t="s">
        <v>178</v>
      </c>
      <c r="C36" s="460"/>
      <c r="D36" s="460"/>
      <c r="E36" s="460"/>
      <c r="F36" s="460"/>
      <c r="G36" s="460"/>
      <c r="H36" s="460"/>
      <c r="I36" s="460"/>
      <c r="J36" s="460"/>
      <c r="K36" s="460"/>
      <c r="L36" s="460"/>
      <c r="M36" s="460"/>
      <c r="N36" s="460"/>
    </row>
    <row r="37" spans="1:14" ht="12" customHeight="1" x14ac:dyDescent="0.2">
      <c r="A37" s="278">
        <v>2021</v>
      </c>
      <c r="B37" s="190">
        <v>21.7</v>
      </c>
      <c r="C37" s="190">
        <v>-22.8</v>
      </c>
      <c r="D37" s="190">
        <v>42.1</v>
      </c>
      <c r="E37" s="190">
        <v>61.3</v>
      </c>
      <c r="F37" s="190">
        <v>87.5</v>
      </c>
      <c r="G37" s="190">
        <v>17.600000000000001</v>
      </c>
      <c r="H37" s="190">
        <v>101.5</v>
      </c>
      <c r="I37" s="190">
        <v>57.3</v>
      </c>
      <c r="J37" s="190">
        <v>-12.4</v>
      </c>
      <c r="K37" s="190">
        <v>2.6</v>
      </c>
      <c r="L37" s="190">
        <v>60.4</v>
      </c>
      <c r="M37" s="190">
        <v>42.6</v>
      </c>
      <c r="N37" s="190">
        <v>30.084782050184117</v>
      </c>
    </row>
    <row r="38" spans="1:14" ht="12" customHeight="1" x14ac:dyDescent="0.2">
      <c r="A38" s="298">
        <v>2022</v>
      </c>
      <c r="B38" s="190">
        <v>-34.9</v>
      </c>
      <c r="C38" s="190">
        <v>304.7</v>
      </c>
      <c r="D38" s="190">
        <v>-14.1</v>
      </c>
      <c r="E38" s="190">
        <v>38</v>
      </c>
      <c r="F38" s="190" t="s">
        <v>51</v>
      </c>
      <c r="G38" s="190">
        <v>157.30000000000001</v>
      </c>
      <c r="H38" s="190">
        <v>1.9</v>
      </c>
      <c r="I38" s="190">
        <v>25.9</v>
      </c>
      <c r="J38" s="190">
        <v>64</v>
      </c>
      <c r="K38" s="190">
        <v>30.6</v>
      </c>
      <c r="L38" s="190">
        <v>-17.899999999999999</v>
      </c>
      <c r="M38" s="190">
        <v>29.4</v>
      </c>
      <c r="N38" s="190">
        <v>38.799999999999997</v>
      </c>
    </row>
    <row r="39" spans="1:14" ht="12" customHeight="1" x14ac:dyDescent="0.2">
      <c r="A39" s="341">
        <v>2023</v>
      </c>
      <c r="B39" s="190">
        <v>342.2</v>
      </c>
      <c r="C39" s="190">
        <v>-53.5</v>
      </c>
      <c r="D39" s="190">
        <v>131.69999999999999</v>
      </c>
      <c r="E39" s="190">
        <v>54</v>
      </c>
      <c r="F39" s="190">
        <v>75.2</v>
      </c>
      <c r="G39" s="190">
        <v>-13</v>
      </c>
      <c r="H39" s="190">
        <v>72.900000000000006</v>
      </c>
      <c r="I39" s="190">
        <v>28.8</v>
      </c>
      <c r="J39" s="190">
        <v>27.4</v>
      </c>
      <c r="K39" s="190">
        <v>14.8</v>
      </c>
      <c r="L39" s="190">
        <v>39.799999999999997</v>
      </c>
      <c r="M39" s="190">
        <v>22.8</v>
      </c>
      <c r="N39" s="190">
        <v>33.299999999999997</v>
      </c>
    </row>
    <row r="40" spans="1:14" ht="12" customHeight="1" x14ac:dyDescent="0.2">
      <c r="A40" s="363" t="s">
        <v>342</v>
      </c>
      <c r="B40" s="190">
        <f>[6]WA_2024!D22</f>
        <v>-56.4</v>
      </c>
      <c r="C40" s="190">
        <f>[6]WA_2024!E22</f>
        <v>124.3</v>
      </c>
      <c r="D40" s="190">
        <f>[6]WA_2024!F22</f>
        <v>0.8</v>
      </c>
      <c r="E40" s="190">
        <f>[6]WA_2024!G22</f>
        <v>6.9</v>
      </c>
      <c r="F40" s="190">
        <f>[6]WA_2024!H22</f>
        <v>-13.1</v>
      </c>
      <c r="G40" s="190">
        <f>[6]WA_2024!I22</f>
        <v>7.4</v>
      </c>
      <c r="H40" s="190">
        <f>[6]WA_2024!J22</f>
        <v>-0.7</v>
      </c>
      <c r="I40" s="190">
        <f>[6]WA_2024!K22</f>
        <v>-13.2</v>
      </c>
      <c r="J40" s="190">
        <f>[6]WA_2024!L22</f>
        <v>0.3</v>
      </c>
      <c r="K40" s="190">
        <f>[6]WA_2024!M22</f>
        <v>9.9</v>
      </c>
      <c r="L40" s="190">
        <f>[6]WA_2024!N22</f>
        <v>-0.8</v>
      </c>
      <c r="M40" s="190">
        <f>[6]WA_2024!O22</f>
        <v>4.2</v>
      </c>
      <c r="N40" s="190">
        <f>[6]WA_2024!$AB$22</f>
        <v>-0.24773658844196689</v>
      </c>
    </row>
    <row r="41" spans="1:14" ht="12" customHeight="1" x14ac:dyDescent="0.2">
      <c r="A41" s="276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1:14" ht="12" customHeight="1" x14ac:dyDescent="0.2">
      <c r="A42" s="473"/>
      <c r="B42" s="473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56"/>
      <c r="B43" s="456"/>
      <c r="C43" s="456"/>
      <c r="D43" s="456"/>
      <c r="E43" s="456"/>
      <c r="F43" s="456"/>
      <c r="G43" s="456"/>
      <c r="H43" s="456"/>
      <c r="I43" s="456"/>
    </row>
  </sheetData>
  <mergeCells count="13">
    <mergeCell ref="A42:B42"/>
    <mergeCell ref="A43:I43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82" t="s">
        <v>104</v>
      </c>
    </row>
    <row r="2" spans="1:3" x14ac:dyDescent="0.2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77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77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">
      <c r="A39" s="176" t="s">
        <v>240</v>
      </c>
      <c r="B39" s="146"/>
      <c r="C39" s="158" t="s">
        <v>160</v>
      </c>
    </row>
    <row r="40" spans="1:3" ht="12" customHeight="1" x14ac:dyDescent="0.2">
      <c r="A40" s="127"/>
      <c r="C40" s="158" t="s">
        <v>218</v>
      </c>
    </row>
    <row r="41" spans="1:3" ht="12" customHeight="1" x14ac:dyDescent="0.2">
      <c r="A41" s="327" t="s">
        <v>246</v>
      </c>
      <c r="B41" s="155" t="s">
        <v>186</v>
      </c>
      <c r="C41" s="60" t="s">
        <v>171</v>
      </c>
    </row>
    <row r="42" spans="1:3" ht="12" customHeight="1" x14ac:dyDescent="0.2">
      <c r="A42" s="327" t="s">
        <v>247</v>
      </c>
      <c r="B42" s="155" t="s">
        <v>186</v>
      </c>
      <c r="C42" s="60" t="s">
        <v>172</v>
      </c>
    </row>
    <row r="43" spans="1:3" ht="12" customHeight="1" x14ac:dyDescent="0.2">
      <c r="A43" s="327" t="s">
        <v>219</v>
      </c>
      <c r="B43" s="155" t="s">
        <v>186</v>
      </c>
      <c r="C43" s="60" t="s">
        <v>173</v>
      </c>
    </row>
    <row r="44" spans="1:3" ht="12" customHeight="1" x14ac:dyDescent="0.2">
      <c r="A44" s="327" t="s">
        <v>220</v>
      </c>
      <c r="B44" s="155" t="s">
        <v>186</v>
      </c>
      <c r="C44" s="60" t="s">
        <v>174</v>
      </c>
    </row>
    <row r="45" spans="1:3" ht="12" customHeight="1" x14ac:dyDescent="0.2">
      <c r="A45" s="327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1857375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7" r:id="rId5"/>
      </mc:Fallback>
    </mc:AlternateContent>
    <mc:AlternateContent xmlns:mc="http://schemas.openxmlformats.org/markup-compatibility/2006">
      <mc:Choice Requires="x14">
        <oleObject progId="Word.Document.12" shapeId="123908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8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344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347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23" t="s">
        <v>279</v>
      </c>
      <c r="C36" s="76"/>
      <c r="D36" s="80"/>
      <c r="E36" s="78" t="s">
        <v>4</v>
      </c>
    </row>
    <row r="37" spans="1:5" ht="10.9" customHeight="1" x14ac:dyDescent="0.2">
      <c r="A37" s="76"/>
      <c r="B37" s="223" t="s">
        <v>278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299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330</v>
      </c>
      <c r="E48" s="339" t="s">
        <v>331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343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6" t="s">
        <v>224</v>
      </c>
      <c r="C53" s="386"/>
      <c r="D53" s="386"/>
    </row>
    <row r="54" spans="1:4" ht="18" customHeight="1" x14ac:dyDescent="0.2">
      <c r="A54" s="81"/>
      <c r="B54" s="386"/>
      <c r="C54" s="386"/>
      <c r="D54" s="386"/>
    </row>
    <row r="55" spans="1:4" ht="10.9" customHeight="1" x14ac:dyDescent="0.2">
      <c r="A55" s="81"/>
      <c r="B55" s="122" t="s">
        <v>225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7" t="s">
        <v>70</v>
      </c>
      <c r="B1" s="387"/>
      <c r="C1" s="31"/>
      <c r="G1" s="27"/>
      <c r="H1" s="388"/>
    </row>
    <row r="2" spans="1:8" ht="20.65" customHeight="1" x14ac:dyDescent="0.2">
      <c r="C2" s="159" t="s">
        <v>71</v>
      </c>
      <c r="G2" s="159" t="s">
        <v>71</v>
      </c>
      <c r="H2" s="389"/>
    </row>
    <row r="3" spans="1:8" x14ac:dyDescent="0.2">
      <c r="B3" s="88"/>
      <c r="C3" s="159"/>
      <c r="F3" s="28"/>
      <c r="G3" s="29"/>
      <c r="H3" s="389"/>
    </row>
    <row r="4" spans="1:8" ht="12.75" customHeight="1" x14ac:dyDescent="0.2">
      <c r="B4" s="115" t="s">
        <v>259</v>
      </c>
      <c r="C4" s="159"/>
      <c r="E4" s="39" t="s">
        <v>157</v>
      </c>
      <c r="F4" s="60" t="s">
        <v>164</v>
      </c>
      <c r="G4"/>
      <c r="H4" s="389"/>
    </row>
    <row r="5" spans="1:8" ht="12.75" customHeight="1" x14ac:dyDescent="0.2">
      <c r="E5" s="55"/>
      <c r="F5" s="55"/>
      <c r="G5" s="55"/>
      <c r="H5" s="389"/>
    </row>
    <row r="6" spans="1:8" ht="12.75" customHeight="1" x14ac:dyDescent="0.2">
      <c r="B6" s="30" t="s">
        <v>72</v>
      </c>
      <c r="C6" s="37"/>
      <c r="E6" s="185" t="s">
        <v>260</v>
      </c>
      <c r="F6" s="115" t="s">
        <v>222</v>
      </c>
      <c r="G6" s="115"/>
      <c r="H6" s="389"/>
    </row>
    <row r="7" spans="1:8" ht="12.75" customHeight="1" x14ac:dyDescent="0.2">
      <c r="A7" s="38"/>
      <c r="B7" s="39"/>
      <c r="C7" s="37"/>
      <c r="D7" s="55"/>
      <c r="E7" s="115"/>
      <c r="F7" s="115" t="s">
        <v>307</v>
      </c>
      <c r="G7" s="115"/>
      <c r="H7" s="389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207" t="s">
        <v>337</v>
      </c>
      <c r="G8" s="182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83"/>
      <c r="F11" s="115" t="s">
        <v>336</v>
      </c>
      <c r="G11" s="115"/>
    </row>
    <row r="12" spans="1:8" ht="12.75" customHeight="1" x14ac:dyDescent="0.2">
      <c r="A12" s="115"/>
      <c r="B12" s="207" t="s">
        <v>327</v>
      </c>
      <c r="C12" s="181">
        <v>4</v>
      </c>
      <c r="D12" s="55"/>
      <c r="E12" s="115"/>
      <c r="F12" s="207" t="s">
        <v>267</v>
      </c>
      <c r="G12" s="182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8" ht="12.75" customHeight="1" x14ac:dyDescent="0.2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8" ht="12.75" customHeight="1" x14ac:dyDescent="0.2">
      <c r="A16" s="115"/>
      <c r="B16" s="115" t="s">
        <v>348</v>
      </c>
      <c r="C16" s="115"/>
      <c r="D16" s="55"/>
      <c r="E16" s="115"/>
      <c r="F16" s="186" t="s">
        <v>349</v>
      </c>
      <c r="G16" s="184"/>
    </row>
    <row r="17" spans="1:7" ht="12.75" customHeight="1" x14ac:dyDescent="0.2">
      <c r="A17" s="115"/>
      <c r="B17" s="207" t="s">
        <v>272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">
      <c r="A21" s="115"/>
      <c r="B21" s="115" t="s">
        <v>348</v>
      </c>
      <c r="C21" s="115"/>
      <c r="D21" s="55"/>
      <c r="E21" s="115"/>
      <c r="F21" s="115" t="s">
        <v>349</v>
      </c>
      <c r="G21" s="115"/>
    </row>
    <row r="22" spans="1:7" ht="12.75" customHeight="1" x14ac:dyDescent="0.2">
      <c r="A22" s="115"/>
      <c r="B22" s="207" t="s">
        <v>271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">
      <c r="A26" s="115"/>
      <c r="B26" s="115" t="s">
        <v>348</v>
      </c>
      <c r="C26" s="115"/>
      <c r="D26" s="55"/>
      <c r="E26" s="115"/>
      <c r="F26" s="115" t="s">
        <v>349</v>
      </c>
      <c r="G26" s="115"/>
    </row>
    <row r="27" spans="1:7" ht="12.75" customHeight="1" x14ac:dyDescent="0.2">
      <c r="A27" s="115"/>
      <c r="B27" s="115" t="s">
        <v>296</v>
      </c>
      <c r="C27" s="115"/>
      <c r="D27" s="55"/>
      <c r="E27" s="115"/>
      <c r="F27" s="207" t="s">
        <v>305</v>
      </c>
      <c r="G27" s="182">
        <v>15</v>
      </c>
    </row>
    <row r="28" spans="1:7" ht="12.75" x14ac:dyDescent="0.2">
      <c r="A28" s="115"/>
      <c r="B28" s="207" t="s">
        <v>270</v>
      </c>
      <c r="C28" s="188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215</v>
      </c>
      <c r="F29" s="115" t="s">
        <v>216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83"/>
      <c r="F30" s="115" t="s">
        <v>340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7" t="s">
        <v>266</v>
      </c>
      <c r="G31" s="182">
        <v>16</v>
      </c>
    </row>
    <row r="32" spans="1:7" ht="12.75" x14ac:dyDescent="0.2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">
      <c r="A33" s="183"/>
      <c r="B33" s="115" t="s">
        <v>245</v>
      </c>
      <c r="C33" s="115"/>
      <c r="D33" s="58"/>
      <c r="F33" s="11" t="s">
        <v>217</v>
      </c>
      <c r="G33" s="12"/>
    </row>
    <row r="34" spans="1:7" x14ac:dyDescent="0.2">
      <c r="A34" s="115"/>
      <c r="B34" s="115" t="s">
        <v>138</v>
      </c>
      <c r="C34" s="115"/>
      <c r="E34" s="185" t="s">
        <v>261</v>
      </c>
      <c r="F34" s="115" t="s">
        <v>216</v>
      </c>
      <c r="G34" s="115"/>
    </row>
    <row r="35" spans="1:7" x14ac:dyDescent="0.2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2.75" x14ac:dyDescent="0.2">
      <c r="A36" s="55"/>
      <c r="B36" s="55"/>
      <c r="C36" s="55"/>
      <c r="E36" s="115"/>
      <c r="F36" s="207" t="s">
        <v>350</v>
      </c>
      <c r="G36" s="182">
        <v>11</v>
      </c>
    </row>
    <row r="37" spans="1:7" ht="12.75" x14ac:dyDescent="0.2">
      <c r="A37" s="115" t="s">
        <v>141</v>
      </c>
      <c r="B37" s="115" t="s">
        <v>244</v>
      </c>
      <c r="C37" s="115"/>
      <c r="F37"/>
      <c r="G37" s="53"/>
    </row>
    <row r="38" spans="1:7" ht="12.75" x14ac:dyDescent="0.2">
      <c r="A38" s="183"/>
      <c r="B38" s="115" t="s">
        <v>245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7" t="s">
        <v>262</v>
      </c>
      <c r="F39" s="115" t="s">
        <v>33</v>
      </c>
      <c r="G39" s="115"/>
    </row>
    <row r="40" spans="1:7" x14ac:dyDescent="0.2">
      <c r="A40" s="115"/>
      <c r="B40" s="115" t="s">
        <v>351</v>
      </c>
      <c r="C40" s="115"/>
      <c r="E40" s="115"/>
      <c r="F40" s="207" t="s">
        <v>265</v>
      </c>
      <c r="G40" s="182">
        <v>17</v>
      </c>
    </row>
    <row r="41" spans="1:7" x14ac:dyDescent="0.2">
      <c r="A41" s="115"/>
      <c r="B41" s="207" t="s">
        <v>269</v>
      </c>
      <c r="C41" s="182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209</v>
      </c>
      <c r="B43" s="115" t="s">
        <v>244</v>
      </c>
      <c r="C43" s="115"/>
      <c r="E43" s="160"/>
      <c r="F43" s="60"/>
    </row>
    <row r="44" spans="1:7" x14ac:dyDescent="0.2">
      <c r="A44" s="183"/>
      <c r="B44" s="115" t="s">
        <v>245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352</v>
      </c>
      <c r="C46" s="184"/>
      <c r="E46" s="35"/>
      <c r="F46" s="13"/>
      <c r="G46" s="12"/>
    </row>
    <row r="47" spans="1:7" x14ac:dyDescent="0.2">
      <c r="A47" s="115"/>
      <c r="B47" s="115" t="s">
        <v>243</v>
      </c>
      <c r="C47" s="184"/>
      <c r="E47" s="35"/>
      <c r="F47" s="13"/>
      <c r="G47" s="12"/>
    </row>
    <row r="48" spans="1:7" x14ac:dyDescent="0.2">
      <c r="A48" s="184"/>
      <c r="B48" s="207" t="s">
        <v>268</v>
      </c>
      <c r="C48" s="182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0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90" t="s">
        <v>328</v>
      </c>
      <c r="B1" s="390"/>
      <c r="C1" s="390"/>
      <c r="D1" s="390"/>
      <c r="E1" s="390"/>
      <c r="F1" s="390"/>
      <c r="G1" s="390"/>
      <c r="H1" s="390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93" t="s">
        <v>29</v>
      </c>
      <c r="B3" s="399" t="s">
        <v>111</v>
      </c>
      <c r="C3" s="399" t="s">
        <v>273</v>
      </c>
      <c r="D3" s="399" t="s">
        <v>112</v>
      </c>
      <c r="E3" s="399" t="s">
        <v>263</v>
      </c>
      <c r="F3" s="395" t="s">
        <v>75</v>
      </c>
      <c r="G3" s="392"/>
      <c r="H3" s="396"/>
    </row>
    <row r="4" spans="1:10" ht="12" customHeight="1" x14ac:dyDescent="0.2">
      <c r="A4" s="394"/>
      <c r="B4" s="400"/>
      <c r="C4" s="400"/>
      <c r="D4" s="400"/>
      <c r="E4" s="400"/>
      <c r="F4" s="397" t="s">
        <v>301</v>
      </c>
      <c r="G4" s="398" t="s">
        <v>133</v>
      </c>
      <c r="H4" s="396"/>
    </row>
    <row r="5" spans="1:10" ht="12" customHeight="1" x14ac:dyDescent="0.2">
      <c r="A5" s="394"/>
      <c r="B5" s="400"/>
      <c r="C5" s="400"/>
      <c r="D5" s="400"/>
      <c r="E5" s="400"/>
      <c r="F5" s="392"/>
      <c r="G5" s="322" t="s">
        <v>301</v>
      </c>
      <c r="H5" s="46" t="s">
        <v>76</v>
      </c>
    </row>
    <row r="6" spans="1:10" s="17" customFormat="1" ht="12" customHeight="1" x14ac:dyDescent="0.2">
      <c r="A6" s="394"/>
      <c r="B6" s="391" t="s">
        <v>77</v>
      </c>
      <c r="C6" s="392"/>
      <c r="D6" s="16" t="s">
        <v>78</v>
      </c>
      <c r="E6" s="395" t="s">
        <v>79</v>
      </c>
      <c r="F6" s="392"/>
      <c r="G6" s="392"/>
      <c r="H6" s="396"/>
    </row>
    <row r="7" spans="1:10" s="17" customFormat="1" ht="12" customHeight="1" x14ac:dyDescent="0.2">
      <c r="A7" s="348"/>
      <c r="B7" s="364"/>
      <c r="C7" s="336"/>
      <c r="D7" s="365"/>
      <c r="E7" s="365"/>
      <c r="F7" s="336"/>
      <c r="G7" s="336"/>
      <c r="H7" s="336"/>
    </row>
    <row r="8" spans="1:10" ht="12" customHeight="1" x14ac:dyDescent="0.2">
      <c r="A8" s="32">
        <v>2010</v>
      </c>
      <c r="B8" s="213">
        <v>412.83333333333331</v>
      </c>
      <c r="C8" s="301">
        <v>73127</v>
      </c>
      <c r="D8" s="301">
        <v>118700</v>
      </c>
      <c r="E8" s="301">
        <v>2416398</v>
      </c>
      <c r="F8" s="301">
        <v>19968245</v>
      </c>
      <c r="G8" s="301">
        <v>5425114</v>
      </c>
      <c r="H8" s="301">
        <v>2260019</v>
      </c>
    </row>
    <row r="9" spans="1:10" ht="12" customHeight="1" x14ac:dyDescent="0.2">
      <c r="A9" s="32">
        <v>2011</v>
      </c>
      <c r="B9" s="213">
        <v>436</v>
      </c>
      <c r="C9" s="301">
        <v>78566</v>
      </c>
      <c r="D9" s="301">
        <v>128691</v>
      </c>
      <c r="E9" s="301">
        <v>2653660</v>
      </c>
      <c r="F9" s="301">
        <v>22815291</v>
      </c>
      <c r="G9" s="301">
        <v>6606781</v>
      </c>
      <c r="H9" s="301">
        <v>2649403</v>
      </c>
    </row>
    <row r="10" spans="1:10" ht="12" customHeight="1" x14ac:dyDescent="0.2">
      <c r="A10" s="32">
        <v>2012</v>
      </c>
      <c r="B10" s="213">
        <v>440</v>
      </c>
      <c r="C10" s="301">
        <v>79587</v>
      </c>
      <c r="D10" s="301">
        <v>128165</v>
      </c>
      <c r="E10" s="301">
        <v>2774509</v>
      </c>
      <c r="F10" s="301">
        <v>22700406</v>
      </c>
      <c r="G10" s="301">
        <v>6946128</v>
      </c>
      <c r="H10" s="301">
        <v>2558587</v>
      </c>
    </row>
    <row r="11" spans="1:10" ht="12" customHeight="1" x14ac:dyDescent="0.2">
      <c r="A11" s="32">
        <v>2013</v>
      </c>
      <c r="B11" s="213">
        <v>439</v>
      </c>
      <c r="C11" s="301">
        <v>78694</v>
      </c>
      <c r="D11" s="301">
        <v>125989</v>
      </c>
      <c r="E11" s="301">
        <v>2809443</v>
      </c>
      <c r="F11" s="301">
        <v>22675683</v>
      </c>
      <c r="G11" s="301">
        <v>6859415</v>
      </c>
      <c r="H11" s="301">
        <v>2658469</v>
      </c>
    </row>
    <row r="12" spans="1:10" s="126" customFormat="1" ht="12" customHeight="1" x14ac:dyDescent="0.2">
      <c r="A12" s="32">
        <v>2014</v>
      </c>
      <c r="B12" s="213">
        <v>434</v>
      </c>
      <c r="C12" s="301">
        <v>78726</v>
      </c>
      <c r="D12" s="301">
        <v>126740</v>
      </c>
      <c r="E12" s="301">
        <v>2881766</v>
      </c>
      <c r="F12" s="301">
        <v>22979016</v>
      </c>
      <c r="G12" s="301">
        <v>6899201</v>
      </c>
      <c r="H12" s="301">
        <v>2718214</v>
      </c>
    </row>
    <row r="13" spans="1:10" s="126" customFormat="1" ht="12" customHeight="1" x14ac:dyDescent="0.2">
      <c r="A13" s="32">
        <v>2015</v>
      </c>
      <c r="B13" s="213">
        <v>434</v>
      </c>
      <c r="C13" s="301">
        <v>78895</v>
      </c>
      <c r="D13" s="301">
        <v>126820</v>
      </c>
      <c r="E13" s="301">
        <v>2988631</v>
      </c>
      <c r="F13" s="301">
        <v>23130409</v>
      </c>
      <c r="G13" s="301">
        <v>7461750</v>
      </c>
      <c r="H13" s="301">
        <v>3052497</v>
      </c>
    </row>
    <row r="14" spans="1:10" s="126" customFormat="1" ht="12" customHeight="1" x14ac:dyDescent="0.2">
      <c r="A14" s="32">
        <v>2016</v>
      </c>
      <c r="B14" s="213">
        <v>446</v>
      </c>
      <c r="C14" s="301">
        <v>79589</v>
      </c>
      <c r="D14" s="301">
        <v>128076</v>
      </c>
      <c r="E14" s="301">
        <v>3091272</v>
      </c>
      <c r="F14" s="301">
        <v>23089753</v>
      </c>
      <c r="G14" s="301">
        <v>7262951</v>
      </c>
      <c r="H14" s="301">
        <v>3026794</v>
      </c>
    </row>
    <row r="15" spans="1:10" ht="12" customHeight="1" x14ac:dyDescent="0.2">
      <c r="A15" s="227">
        <v>2017</v>
      </c>
      <c r="B15" s="215">
        <v>440</v>
      </c>
      <c r="C15" s="302">
        <v>80726</v>
      </c>
      <c r="D15" s="302">
        <v>128487</v>
      </c>
      <c r="E15" s="302">
        <v>3219732</v>
      </c>
      <c r="F15" s="302">
        <v>23199195</v>
      </c>
      <c r="G15" s="302">
        <v>6947740</v>
      </c>
      <c r="H15" s="302">
        <v>3000462</v>
      </c>
    </row>
    <row r="16" spans="1:10" s="126" customFormat="1" ht="12" customHeight="1" x14ac:dyDescent="0.2">
      <c r="A16" s="227">
        <v>2018</v>
      </c>
      <c r="B16" s="215">
        <v>444</v>
      </c>
      <c r="C16" s="302">
        <v>82733</v>
      </c>
      <c r="D16" s="302">
        <v>130781</v>
      </c>
      <c r="E16" s="302">
        <v>3391164</v>
      </c>
      <c r="F16" s="302">
        <v>23793041</v>
      </c>
      <c r="G16" s="302">
        <v>7326054</v>
      </c>
      <c r="H16" s="302">
        <v>3223678</v>
      </c>
    </row>
    <row r="17" spans="1:9" s="126" customFormat="1" ht="12" customHeight="1" x14ac:dyDescent="0.2">
      <c r="A17" s="227">
        <v>2019</v>
      </c>
      <c r="B17" s="215">
        <v>443</v>
      </c>
      <c r="C17" s="302">
        <v>82579</v>
      </c>
      <c r="D17" s="302">
        <v>130202</v>
      </c>
      <c r="E17" s="302">
        <v>3495611</v>
      </c>
      <c r="F17" s="302">
        <v>24119462</v>
      </c>
      <c r="G17" s="302">
        <v>8018501</v>
      </c>
      <c r="H17" s="302">
        <v>3939727</v>
      </c>
    </row>
    <row r="18" spans="1:9" s="126" customFormat="1" ht="12" customHeight="1" x14ac:dyDescent="0.2">
      <c r="A18" s="227">
        <v>2020</v>
      </c>
      <c r="B18" s="215">
        <v>442</v>
      </c>
      <c r="C18" s="302">
        <v>80373</v>
      </c>
      <c r="D18" s="302">
        <v>123093</v>
      </c>
      <c r="E18" s="302">
        <v>3377152</v>
      </c>
      <c r="F18" s="302">
        <v>22785424</v>
      </c>
      <c r="G18" s="302">
        <v>6731783</v>
      </c>
      <c r="H18" s="302">
        <v>3242961</v>
      </c>
    </row>
    <row r="19" spans="1:9" s="126" customFormat="1" ht="12" customHeight="1" x14ac:dyDescent="0.2">
      <c r="A19" s="227">
        <v>2021</v>
      </c>
      <c r="B19" s="215">
        <v>426</v>
      </c>
      <c r="C19" s="302">
        <v>79064</v>
      </c>
      <c r="D19" s="302">
        <v>123830</v>
      </c>
      <c r="E19" s="302">
        <v>3441144</v>
      </c>
      <c r="F19" s="302">
        <v>24834171</v>
      </c>
      <c r="G19" s="302">
        <v>7654817</v>
      </c>
      <c r="H19" s="302">
        <v>3344394</v>
      </c>
    </row>
    <row r="20" spans="1:9" s="126" customFormat="1" ht="12" customHeight="1" x14ac:dyDescent="0.2">
      <c r="A20" s="227">
        <v>2022</v>
      </c>
      <c r="B20" s="215">
        <v>426</v>
      </c>
      <c r="C20" s="302">
        <v>83864</v>
      </c>
      <c r="D20" s="302">
        <v>129809</v>
      </c>
      <c r="E20" s="302">
        <v>3899420</v>
      </c>
      <c r="F20" s="302">
        <v>33521421</v>
      </c>
      <c r="G20" s="302">
        <v>12380525</v>
      </c>
      <c r="H20" s="302">
        <v>6646527</v>
      </c>
    </row>
    <row r="21" spans="1:9" s="126" customFormat="1" ht="12" customHeight="1" x14ac:dyDescent="0.2">
      <c r="A21" s="227">
        <v>2023</v>
      </c>
      <c r="B21" s="215">
        <v>432</v>
      </c>
      <c r="C21" s="302">
        <v>87835</v>
      </c>
      <c r="D21" s="302">
        <v>133852</v>
      </c>
      <c r="E21" s="302">
        <v>4297077</v>
      </c>
      <c r="F21" s="302">
        <v>37747041</v>
      </c>
      <c r="G21" s="302">
        <v>17534919</v>
      </c>
      <c r="H21" s="302">
        <v>11889121</v>
      </c>
    </row>
    <row r="22" spans="1:9" ht="12" customHeight="1" x14ac:dyDescent="0.2">
      <c r="A22" s="32"/>
      <c r="B22" s="213"/>
      <c r="C22" s="301"/>
      <c r="D22" s="301"/>
      <c r="E22" s="301"/>
      <c r="F22" s="301"/>
      <c r="G22" s="301"/>
      <c r="H22" s="301"/>
    </row>
    <row r="23" spans="1:9" ht="12" customHeight="1" x14ac:dyDescent="0.2">
      <c r="A23" s="70">
        <v>2023</v>
      </c>
      <c r="C23" s="303"/>
      <c r="D23" s="303"/>
      <c r="E23" s="303"/>
      <c r="F23" s="303"/>
      <c r="G23" s="303"/>
      <c r="H23" s="303"/>
    </row>
    <row r="24" spans="1:9" ht="12" customHeight="1" x14ac:dyDescent="0.2">
      <c r="A24" s="33" t="s">
        <v>80</v>
      </c>
      <c r="B24" s="214">
        <v>422</v>
      </c>
      <c r="C24" s="304">
        <v>86659</v>
      </c>
      <c r="D24" s="304">
        <v>11857</v>
      </c>
      <c r="E24" s="304">
        <v>337549</v>
      </c>
      <c r="F24" s="304">
        <v>2985910</v>
      </c>
      <c r="G24" s="330">
        <v>1322988</v>
      </c>
      <c r="H24" s="304">
        <v>931951</v>
      </c>
    </row>
    <row r="25" spans="1:9" ht="12" customHeight="1" x14ac:dyDescent="0.2">
      <c r="A25" s="33" t="s">
        <v>81</v>
      </c>
      <c r="B25" s="213">
        <v>432</v>
      </c>
      <c r="C25" s="301">
        <v>87488</v>
      </c>
      <c r="D25" s="301">
        <v>11034</v>
      </c>
      <c r="E25" s="301">
        <v>328542</v>
      </c>
      <c r="F25" s="301">
        <v>2945173</v>
      </c>
      <c r="G25" s="331">
        <v>1263637</v>
      </c>
      <c r="H25" s="301">
        <v>767259</v>
      </c>
    </row>
    <row r="26" spans="1:9" ht="12" customHeight="1" x14ac:dyDescent="0.2">
      <c r="A26" s="33" t="s">
        <v>82</v>
      </c>
      <c r="B26" s="213">
        <v>435</v>
      </c>
      <c r="C26" s="301">
        <v>88150</v>
      </c>
      <c r="D26" s="301">
        <v>12516</v>
      </c>
      <c r="E26" s="301">
        <v>358634</v>
      </c>
      <c r="F26" s="301">
        <v>3557479</v>
      </c>
      <c r="G26" s="331">
        <v>1639664</v>
      </c>
      <c r="H26" s="301">
        <v>1131551</v>
      </c>
      <c r="I26" s="18"/>
    </row>
    <row r="27" spans="1:9" ht="12" customHeight="1" x14ac:dyDescent="0.2">
      <c r="A27" s="33" t="s">
        <v>83</v>
      </c>
      <c r="B27" s="215">
        <v>430</v>
      </c>
      <c r="C27" s="302">
        <v>87432</v>
      </c>
      <c r="D27" s="302">
        <v>35407</v>
      </c>
      <c r="E27" s="302">
        <v>1024726</v>
      </c>
      <c r="F27" s="302">
        <v>9488561</v>
      </c>
      <c r="G27" s="332">
        <v>4226289</v>
      </c>
      <c r="H27" s="302">
        <v>2830761</v>
      </c>
      <c r="I27" s="18"/>
    </row>
    <row r="28" spans="1:9" ht="12" customHeight="1" x14ac:dyDescent="0.2">
      <c r="A28" s="33" t="s">
        <v>84</v>
      </c>
      <c r="B28" s="213">
        <v>435</v>
      </c>
      <c r="C28" s="301">
        <v>88280</v>
      </c>
      <c r="D28" s="301">
        <v>10372</v>
      </c>
      <c r="E28" s="301">
        <v>354077</v>
      </c>
      <c r="F28" s="301">
        <v>2972670</v>
      </c>
      <c r="G28" s="331">
        <v>1345806</v>
      </c>
      <c r="H28" s="301">
        <v>956058</v>
      </c>
      <c r="I28" s="18"/>
    </row>
    <row r="29" spans="1:9" ht="12" customHeight="1" x14ac:dyDescent="0.2">
      <c r="A29" s="33" t="s">
        <v>85</v>
      </c>
      <c r="B29" s="213">
        <v>435</v>
      </c>
      <c r="C29" s="301">
        <v>88156</v>
      </c>
      <c r="D29" s="301">
        <v>11172</v>
      </c>
      <c r="E29" s="301">
        <v>357967</v>
      </c>
      <c r="F29" s="301">
        <v>3198522</v>
      </c>
      <c r="G29" s="331">
        <v>1509336</v>
      </c>
      <c r="H29" s="301">
        <v>1004678</v>
      </c>
      <c r="I29" s="18"/>
    </row>
    <row r="30" spans="1:9" ht="12" customHeight="1" x14ac:dyDescent="0.2">
      <c r="A30" s="33" t="s">
        <v>86</v>
      </c>
      <c r="B30" s="213">
        <v>434</v>
      </c>
      <c r="C30" s="301">
        <v>88058</v>
      </c>
      <c r="D30" s="301">
        <v>11840</v>
      </c>
      <c r="E30" s="301">
        <v>380833</v>
      </c>
      <c r="F30" s="301">
        <v>3307465</v>
      </c>
      <c r="G30" s="331">
        <v>1545947</v>
      </c>
      <c r="H30" s="301">
        <v>1107137</v>
      </c>
    </row>
    <row r="31" spans="1:9" ht="12" customHeight="1" x14ac:dyDescent="0.2">
      <c r="A31" s="33" t="s">
        <v>87</v>
      </c>
      <c r="B31" s="213">
        <v>435</v>
      </c>
      <c r="C31" s="301">
        <v>88165</v>
      </c>
      <c r="D31" s="301">
        <v>33383</v>
      </c>
      <c r="E31" s="301">
        <v>1092876</v>
      </c>
      <c r="F31" s="301">
        <v>9478657</v>
      </c>
      <c r="G31" s="331">
        <v>4401089</v>
      </c>
      <c r="H31" s="301">
        <v>3067873</v>
      </c>
    </row>
    <row r="32" spans="1:9" ht="12" customHeight="1" x14ac:dyDescent="0.2">
      <c r="A32" s="33" t="s">
        <v>88</v>
      </c>
      <c r="B32" s="213">
        <v>432</v>
      </c>
      <c r="C32" s="301">
        <v>87799</v>
      </c>
      <c r="D32" s="301">
        <v>68790</v>
      </c>
      <c r="E32" s="301">
        <v>2117602</v>
      </c>
      <c r="F32" s="301">
        <v>18967218</v>
      </c>
      <c r="G32" s="331">
        <v>8627377</v>
      </c>
      <c r="H32" s="301">
        <v>5898634</v>
      </c>
    </row>
    <row r="33" spans="1:16" ht="12" customHeight="1" x14ac:dyDescent="0.2">
      <c r="A33" s="33" t="s">
        <v>89</v>
      </c>
      <c r="B33" s="213">
        <v>433</v>
      </c>
      <c r="C33" s="301">
        <v>87357</v>
      </c>
      <c r="D33" s="301">
        <v>10867</v>
      </c>
      <c r="E33" s="301">
        <v>347212</v>
      </c>
      <c r="F33" s="301">
        <v>2857238</v>
      </c>
      <c r="G33" s="331">
        <v>1306143</v>
      </c>
      <c r="H33" s="301">
        <v>942901</v>
      </c>
    </row>
    <row r="34" spans="1:16" ht="12" customHeight="1" x14ac:dyDescent="0.2">
      <c r="A34" s="33" t="s">
        <v>90</v>
      </c>
      <c r="B34" s="213">
        <v>432</v>
      </c>
      <c r="C34" s="301">
        <v>88051</v>
      </c>
      <c r="D34" s="301">
        <v>11166</v>
      </c>
      <c r="E34" s="301">
        <v>337089</v>
      </c>
      <c r="F34" s="301">
        <v>3078246</v>
      </c>
      <c r="G34" s="331">
        <v>1490429</v>
      </c>
      <c r="H34" s="301">
        <v>939979</v>
      </c>
    </row>
    <row r="35" spans="1:16" ht="12" customHeight="1" x14ac:dyDescent="0.2">
      <c r="A35" s="33" t="s">
        <v>91</v>
      </c>
      <c r="B35" s="213">
        <v>432</v>
      </c>
      <c r="C35" s="301">
        <v>88253</v>
      </c>
      <c r="D35" s="301">
        <v>11238</v>
      </c>
      <c r="E35" s="301">
        <v>349019</v>
      </c>
      <c r="F35" s="301">
        <v>3264358</v>
      </c>
      <c r="G35" s="331">
        <v>1578600</v>
      </c>
      <c r="H35" s="301">
        <v>1097472</v>
      </c>
    </row>
    <row r="36" spans="1:16" ht="12" customHeight="1" x14ac:dyDescent="0.2">
      <c r="A36" s="33" t="s">
        <v>92</v>
      </c>
      <c r="B36" s="213">
        <v>432</v>
      </c>
      <c r="C36" s="301">
        <v>87887</v>
      </c>
      <c r="D36" s="301">
        <v>33272</v>
      </c>
      <c r="E36" s="301">
        <v>1033319</v>
      </c>
      <c r="F36" s="301">
        <v>9199843</v>
      </c>
      <c r="G36" s="331">
        <v>4375172</v>
      </c>
      <c r="H36" s="301">
        <v>2980352</v>
      </c>
    </row>
    <row r="37" spans="1:16" ht="12" customHeight="1" x14ac:dyDescent="0.2">
      <c r="A37" s="33" t="s">
        <v>93</v>
      </c>
      <c r="B37" s="213">
        <v>431</v>
      </c>
      <c r="C37" s="301">
        <v>88170</v>
      </c>
      <c r="D37" s="301">
        <v>10636</v>
      </c>
      <c r="E37" s="301">
        <v>371071</v>
      </c>
      <c r="F37" s="301">
        <v>2991677</v>
      </c>
      <c r="G37" s="331">
        <v>1309154</v>
      </c>
      <c r="H37" s="301">
        <v>863136</v>
      </c>
    </row>
    <row r="38" spans="1:16" ht="12" customHeight="1" x14ac:dyDescent="0.2">
      <c r="A38" s="33" t="s">
        <v>94</v>
      </c>
      <c r="B38" s="213">
        <v>430</v>
      </c>
      <c r="C38" s="301">
        <v>87887</v>
      </c>
      <c r="D38" s="301">
        <v>11803</v>
      </c>
      <c r="E38" s="301">
        <v>415967</v>
      </c>
      <c r="F38" s="301">
        <v>3676000</v>
      </c>
      <c r="G38" s="331">
        <v>1771884</v>
      </c>
      <c r="H38" s="301">
        <v>1156536</v>
      </c>
    </row>
    <row r="39" spans="1:16" ht="12" customHeight="1" x14ac:dyDescent="0.2">
      <c r="A39" s="33" t="s">
        <v>95</v>
      </c>
      <c r="B39" s="213">
        <v>430</v>
      </c>
      <c r="C39" s="301">
        <v>87512</v>
      </c>
      <c r="D39" s="301">
        <v>9351</v>
      </c>
      <c r="E39" s="301">
        <v>359118</v>
      </c>
      <c r="F39" s="301">
        <v>2912304</v>
      </c>
      <c r="G39" s="331">
        <v>1451331</v>
      </c>
      <c r="H39" s="301">
        <v>990463</v>
      </c>
    </row>
    <row r="40" spans="1:16" ht="12" customHeight="1" x14ac:dyDescent="0.2">
      <c r="A40" s="33" t="s">
        <v>96</v>
      </c>
      <c r="B40" s="213">
        <v>430</v>
      </c>
      <c r="C40" s="301">
        <v>87856</v>
      </c>
      <c r="D40" s="301">
        <v>31790</v>
      </c>
      <c r="E40" s="301">
        <v>1146156</v>
      </c>
      <c r="F40" s="301">
        <v>9579981</v>
      </c>
      <c r="G40" s="331">
        <v>4532369</v>
      </c>
      <c r="H40" s="301">
        <v>3010135</v>
      </c>
    </row>
    <row r="41" spans="1:16" s="126" customFormat="1" ht="12" customHeight="1" x14ac:dyDescent="0.2">
      <c r="A41" s="33" t="s">
        <v>97</v>
      </c>
      <c r="B41" s="213">
        <v>431</v>
      </c>
      <c r="C41" s="301">
        <v>87872</v>
      </c>
      <c r="D41" s="301">
        <v>65062</v>
      </c>
      <c r="E41" s="301">
        <v>2179475</v>
      </c>
      <c r="F41" s="301">
        <v>18779824</v>
      </c>
      <c r="G41" s="331">
        <v>8907541</v>
      </c>
      <c r="H41" s="301">
        <v>5990487</v>
      </c>
    </row>
    <row r="42" spans="1:16" ht="12" customHeight="1" x14ac:dyDescent="0.2">
      <c r="A42" s="33"/>
      <c r="B42" s="215"/>
      <c r="C42" s="302"/>
      <c r="D42" s="302"/>
      <c r="E42" s="302"/>
      <c r="F42" s="302"/>
      <c r="G42" s="302"/>
      <c r="H42" s="302"/>
      <c r="J42" s="138"/>
      <c r="K42" s="138"/>
      <c r="L42" s="138"/>
      <c r="M42" s="138"/>
      <c r="N42" s="138"/>
      <c r="O42" s="138"/>
      <c r="P42" s="138"/>
    </row>
    <row r="43" spans="1:16" ht="12" customHeight="1" x14ac:dyDescent="0.2">
      <c r="A43" s="189" t="s">
        <v>341</v>
      </c>
      <c r="B43" s="214"/>
      <c r="C43" s="304"/>
      <c r="D43" s="304"/>
      <c r="E43" s="304"/>
      <c r="F43" s="304"/>
      <c r="G43" s="304"/>
      <c r="H43" s="304"/>
      <c r="J43" s="137"/>
      <c r="K43" s="137"/>
      <c r="L43" s="137"/>
      <c r="M43" s="137"/>
      <c r="N43" s="137"/>
      <c r="O43" s="137"/>
      <c r="P43" s="137"/>
    </row>
    <row r="44" spans="1:16" ht="12" customHeight="1" x14ac:dyDescent="0.2">
      <c r="A44" s="33" t="s">
        <v>80</v>
      </c>
      <c r="B44" s="338">
        <f>'[1]S13  v 2024 BB'!B3</f>
        <v>431</v>
      </c>
      <c r="C44" s="338">
        <f>'[1]S13  v 2024 BB'!D3</f>
        <v>88194</v>
      </c>
      <c r="D44" s="338">
        <f>'[1]S13  v 2024 BB'!F3</f>
        <v>11939</v>
      </c>
      <c r="E44" s="338">
        <f>'[1]S13  v 2024 BB'!H3</f>
        <v>357811</v>
      </c>
      <c r="F44" s="338">
        <f>'[1]S13  v 2024 BB'!J3</f>
        <v>2716479</v>
      </c>
      <c r="G44" s="338">
        <f>'[1]S13  v 2024 BB'!N3</f>
        <v>1192343</v>
      </c>
      <c r="H44" s="338">
        <f>'[1]S13  v 2024 BB'!P3</f>
        <v>846737</v>
      </c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81</v>
      </c>
      <c r="B45" s="338">
        <f>'[1]S13  v 2024 BB'!B4</f>
        <v>434</v>
      </c>
      <c r="C45" s="338">
        <f>'[1]S13  v 2024 BB'!D4</f>
        <v>88508</v>
      </c>
      <c r="D45" s="338">
        <f>'[1]S13  v 2024 BB'!F4</f>
        <v>11428</v>
      </c>
      <c r="E45" s="338">
        <f>'[1]S13  v 2024 BB'!H4</f>
        <v>356521</v>
      </c>
      <c r="F45" s="338">
        <f>'[1]S13  v 2024 BB'!J4</f>
        <v>3046149</v>
      </c>
      <c r="G45" s="338">
        <f>'[1]S13  v 2024 BB'!N4</f>
        <v>1468734</v>
      </c>
      <c r="H45" s="338">
        <f>'[1]S13  v 2024 BB'!P4</f>
        <v>969779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82</v>
      </c>
      <c r="B46" s="338">
        <f>'[1]S13  v 2024 BB'!B5</f>
        <v>436</v>
      </c>
      <c r="C46" s="338">
        <f>'[1]S13  v 2024 BB'!D5</f>
        <v>88683</v>
      </c>
      <c r="D46" s="338">
        <f>'[1]S13  v 2024 BB'!F5</f>
        <v>11172</v>
      </c>
      <c r="E46" s="338">
        <f>'[1]S13  v 2024 BB'!H5</f>
        <v>390406</v>
      </c>
      <c r="F46" s="338">
        <f>'[1]S13  v 2024 BB'!J5</f>
        <v>3165566</v>
      </c>
      <c r="G46" s="338">
        <f>'[1]S13  v 2024 BB'!N5</f>
        <v>1558906</v>
      </c>
      <c r="H46" s="338">
        <f>'[1]S13  v 2024 BB'!P5</f>
        <v>1041458</v>
      </c>
      <c r="I46" s="63"/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83</v>
      </c>
      <c r="B47" s="338">
        <f>'[1]S13  v 2024 BB'!$B$15</f>
        <v>434</v>
      </c>
      <c r="C47" s="338">
        <f>'[1]S13  v 2024 BB'!$D$15</f>
        <v>88462</v>
      </c>
      <c r="D47" s="338">
        <f>'[1]S13  v 2024 BB'!$F$15</f>
        <v>34540</v>
      </c>
      <c r="E47" s="338">
        <f>'[1]S13  v 2024 BB'!$H$15</f>
        <v>1104738</v>
      </c>
      <c r="F47" s="338">
        <f>'[1]S13  v 2024 BB'!$J$15</f>
        <v>8928194</v>
      </c>
      <c r="G47" s="338">
        <f>'[1]S13  v 2024 BB'!$N$15</f>
        <v>4219983</v>
      </c>
      <c r="H47" s="338">
        <f>'[1]S13  v 2024 BB'!$P$15</f>
        <v>2857974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84</v>
      </c>
      <c r="B48" s="338">
        <f>'[1]S13  v 2024 BB'!B6</f>
        <v>436</v>
      </c>
      <c r="C48" s="338">
        <f>'[1]S13  v 2024 BB'!D6</f>
        <v>89035</v>
      </c>
      <c r="D48" s="338">
        <f>'[1]S13  v 2024 BB'!F6</f>
        <v>11717</v>
      </c>
      <c r="E48" s="338">
        <f>'[1]S13  v 2024 BB'!H6</f>
        <v>376282</v>
      </c>
      <c r="F48" s="338">
        <f>'[1]S13  v 2024 BB'!J6</f>
        <v>3068165</v>
      </c>
      <c r="G48" s="338">
        <f>'[1]S13  v 2024 BB'!N6</f>
        <v>1471579</v>
      </c>
      <c r="H48" s="338">
        <f>'[1]S13  v 2024 BB'!P6</f>
        <v>1096783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85</v>
      </c>
      <c r="B49" s="338">
        <f>'[1]S13  v 2024 BB'!B7</f>
        <v>436</v>
      </c>
      <c r="C49" s="338">
        <f>'[1]S13  v 2024 BB'!D7</f>
        <v>88545</v>
      </c>
      <c r="D49" s="338">
        <f>'[1]S13  v 2024 BB'!F7</f>
        <v>10903</v>
      </c>
      <c r="E49" s="338">
        <f>'[1]S13  v 2024 BB'!H7</f>
        <v>365875</v>
      </c>
      <c r="F49" s="338">
        <f>'[1]S13  v 2024 BB'!J7</f>
        <v>3115549</v>
      </c>
      <c r="G49" s="338">
        <f>'[1]S13  v 2024 BB'!N7</f>
        <v>1616834</v>
      </c>
      <c r="H49" s="338">
        <f>'[1]S13  v 2024 BB'!P7</f>
        <v>893764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86</v>
      </c>
      <c r="B50" s="338">
        <f>'[1]S13  v 2024 BB'!B8</f>
        <v>436</v>
      </c>
      <c r="C50" s="338">
        <f>'[1]S13  v 2024 BB'!D8</f>
        <v>87541</v>
      </c>
      <c r="D50" s="338">
        <f>'[1]S13  v 2024 BB'!F8</f>
        <v>10746</v>
      </c>
      <c r="E50" s="338">
        <f>'[1]S13  v 2024 BB'!H8</f>
        <v>418077</v>
      </c>
      <c r="F50" s="338">
        <f>'[1]S13  v 2024 BB'!J8</f>
        <v>3005796</v>
      </c>
      <c r="G50" s="338">
        <f>'[1]S13  v 2024 BB'!N8</f>
        <v>1479064</v>
      </c>
      <c r="H50" s="338">
        <f>'[1]S13  v 2024 BB'!P8</f>
        <v>1014243</v>
      </c>
      <c r="I50" s="63" t="s">
        <v>223</v>
      </c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87</v>
      </c>
      <c r="B51" s="338">
        <f>'[1]S13  v 2024 BB'!$B$16</f>
        <v>436</v>
      </c>
      <c r="C51" s="338">
        <f>'[1]S13  v 2024 BB'!$D$16</f>
        <v>88374</v>
      </c>
      <c r="D51" s="338">
        <f>'[1]S13  v 2024 BB'!$F$16</f>
        <v>33366</v>
      </c>
      <c r="E51" s="338">
        <f>'[1]S13  v 2024 BB'!$H$16</f>
        <v>1160234</v>
      </c>
      <c r="F51" s="338">
        <f>'[1]S13  v 2024 BB'!$J$16</f>
        <v>9189510</v>
      </c>
      <c r="G51" s="338">
        <f>'[1]S13  v 2024 BB'!$N$16</f>
        <v>4567477</v>
      </c>
      <c r="H51" s="338">
        <f>'[1]S13  v 2024 BB'!$P$16</f>
        <v>3004790</v>
      </c>
      <c r="I51" s="63" t="s">
        <v>223</v>
      </c>
      <c r="J51" s="137"/>
      <c r="K51" s="137"/>
      <c r="L51" s="137"/>
      <c r="M51" s="137"/>
      <c r="N51" s="137"/>
      <c r="O51" s="137"/>
      <c r="P51" s="137"/>
      <c r="Q51" s="63"/>
    </row>
    <row r="52" spans="1:20" ht="12" customHeight="1" x14ac:dyDescent="0.2">
      <c r="A52" s="33" t="s">
        <v>88</v>
      </c>
      <c r="B52" s="338">
        <f>'[1]S13  v 2024 BB'!$B$19</f>
        <v>435</v>
      </c>
      <c r="C52" s="338">
        <f>'[1]S13  v 2024 BB'!$D$19</f>
        <v>88418</v>
      </c>
      <c r="D52" s="338">
        <f>'[1]S13  v 2024 BB'!$F$19</f>
        <v>67906</v>
      </c>
      <c r="E52" s="338">
        <f>'[1]S13  v 2024 BB'!$H$19</f>
        <v>2264972</v>
      </c>
      <c r="F52" s="338">
        <f>'[1]S13  v 2024 BB'!$J$19</f>
        <v>18117704</v>
      </c>
      <c r="G52" s="338">
        <f>'[1]S13  v 2024 BB'!$N$19</f>
        <v>8787460</v>
      </c>
      <c r="H52" s="338">
        <f>'[1]S13  v 2024 BB'!$P$19</f>
        <v>5862764</v>
      </c>
      <c r="J52" s="137"/>
      <c r="K52" s="137"/>
      <c r="L52" s="137"/>
      <c r="M52" s="137"/>
      <c r="N52" s="137"/>
      <c r="O52" s="137"/>
      <c r="P52" s="137"/>
    </row>
    <row r="53" spans="1:20" ht="12" customHeight="1" x14ac:dyDescent="0.2">
      <c r="A53" s="33" t="s">
        <v>89</v>
      </c>
      <c r="B53" s="338">
        <f>'[1]S13  v 2024 BB'!B9</f>
        <v>436</v>
      </c>
      <c r="C53" s="338">
        <f>'[1]S13  v 2024 BB'!D9</f>
        <v>87120</v>
      </c>
      <c r="D53" s="338">
        <f>'[1]S13  v 2024 BB'!F9</f>
        <v>11580</v>
      </c>
      <c r="E53" s="338">
        <f>'[1]S13  v 2024 BB'!H9</f>
        <v>361066</v>
      </c>
      <c r="F53" s="338">
        <f>'[1]S13  v 2024 BB'!J9</f>
        <v>2893935</v>
      </c>
      <c r="G53" s="338">
        <f>'[1]S13  v 2024 BB'!N9</f>
        <v>1307255</v>
      </c>
      <c r="H53" s="338">
        <f>'[1]S13  v 2024 BB'!P9</f>
        <v>935661</v>
      </c>
      <c r="J53" s="137"/>
      <c r="K53" s="137"/>
      <c r="L53" s="137"/>
      <c r="M53" s="137"/>
      <c r="N53" s="137"/>
      <c r="O53" s="137"/>
      <c r="P53" s="137"/>
      <c r="Q53" s="126"/>
      <c r="R53" s="126"/>
      <c r="S53" s="126"/>
      <c r="T53" s="126"/>
    </row>
    <row r="54" spans="1:20" ht="12" customHeight="1" x14ac:dyDescent="0.2">
      <c r="A54" s="33" t="s">
        <v>90</v>
      </c>
      <c r="B54" s="338">
        <f>'[1]S13  v 2024 BB'!B10</f>
        <v>435</v>
      </c>
      <c r="C54" s="338">
        <f>'[1]S13  v 2024 BB'!D10</f>
        <v>87499</v>
      </c>
      <c r="D54" s="338">
        <f>'[1]S13  v 2024 BB'!F10</f>
        <v>10352</v>
      </c>
      <c r="E54" s="338">
        <f>'[1]S13  v 2024 BB'!H10</f>
        <v>345550</v>
      </c>
      <c r="F54" s="338">
        <f>'[1]S13  v 2024 BB'!J10</f>
        <v>2906785</v>
      </c>
      <c r="G54" s="338">
        <f>'[1]S13  v 2024 BB'!N10</f>
        <v>1454862</v>
      </c>
      <c r="H54" s="338">
        <f>'[1]S13  v 2024 BB'!P10</f>
        <v>781203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91</v>
      </c>
      <c r="B55" s="338">
        <f>'[1]S13  v 2024 BB'!B11</f>
        <v>435</v>
      </c>
      <c r="C55" s="338">
        <f>'[1]S13  v 2024 BB'!D11</f>
        <v>87646</v>
      </c>
      <c r="D55" s="338">
        <f>'[1]S13  v 2024 BB'!F11</f>
        <v>11242</v>
      </c>
      <c r="E55" s="338">
        <f>'[1]S13  v 2024 BB'!H11</f>
        <v>356438</v>
      </c>
      <c r="F55" s="338">
        <f>'[1]S13  v 2024 BB'!J11</f>
        <v>3144824</v>
      </c>
      <c r="G55" s="338">
        <f>'[1]S13  v 2024 BB'!N11</f>
        <v>1568139</v>
      </c>
      <c r="H55" s="338">
        <f>'[1]S13  v 2024 BB'!P11</f>
        <v>1132292</v>
      </c>
      <c r="I55" s="126"/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92</v>
      </c>
      <c r="B56" s="338">
        <f>'[1]S13  v 2024 BB'!$B$17</f>
        <v>435</v>
      </c>
      <c r="C56" s="338">
        <f>'[1]S13  v 2024 BB'!$D$17</f>
        <v>87422</v>
      </c>
      <c r="D56" s="338">
        <f>'[1]S13  v 2024 BB'!$F$17</f>
        <v>33174</v>
      </c>
      <c r="E56" s="338">
        <f>'[1]S13  v 2024 BB'!$H$17</f>
        <v>1063054</v>
      </c>
      <c r="F56" s="338">
        <f>'[1]S13  v 2024 BB'!$J$17</f>
        <v>8945544</v>
      </c>
      <c r="G56" s="338">
        <f>'[1]S13  v 2024 BB'!$N$17</f>
        <v>4330256</v>
      </c>
      <c r="H56" s="338">
        <f>'[1]S13  v 2024 BB'!$P$17</f>
        <v>2849156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93</v>
      </c>
      <c r="B57" s="338">
        <f>'[1]S13  v 2024 BB'!B12</f>
        <v>434</v>
      </c>
      <c r="C57" s="338">
        <f>'[1]S13  v 2024 BB'!D12</f>
        <v>87269</v>
      </c>
      <c r="D57" s="338">
        <f>'[1]S13  v 2024 BB'!F12</f>
        <v>11245</v>
      </c>
      <c r="E57" s="338">
        <f>'[1]S13  v 2024 BB'!H12</f>
        <v>365963</v>
      </c>
      <c r="F57" s="338">
        <f>'[1]S13  v 2024 BB'!J12</f>
        <v>3018672</v>
      </c>
      <c r="G57" s="338">
        <f>'[1]S13  v 2024 BB'!N12</f>
        <v>1442763</v>
      </c>
      <c r="H57" s="338">
        <f>'[1]S13  v 2024 BB'!P12</f>
        <v>988369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94</v>
      </c>
      <c r="B58" s="338">
        <f>'[1]S13  v 2024 BB'!B13</f>
        <v>434</v>
      </c>
      <c r="C58" s="338">
        <f>'[1]S13  v 2024 BB'!D13</f>
        <v>87466</v>
      </c>
      <c r="D58" s="338">
        <f>'[1]S13  v 2024 BB'!F13</f>
        <v>11441</v>
      </c>
      <c r="E58" s="338">
        <f>'[1]S13  v 2024 BB'!H13</f>
        <v>427508</v>
      </c>
      <c r="F58" s="338">
        <f>'[1]S13  v 2024 BB'!J13</f>
        <v>3265165</v>
      </c>
      <c r="G58" s="338">
        <f>'[1]S13  v 2024 BB'!N13</f>
        <v>1616109</v>
      </c>
      <c r="H58" s="338">
        <f>'[1]S13  v 2024 BB'!P13</f>
        <v>1081427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95</v>
      </c>
      <c r="B59" s="338">
        <f>'[1]S13  v 2024 BB'!B14</f>
        <v>434</v>
      </c>
      <c r="C59" s="338">
        <f>'[1]S13  v 2024 BB'!D14</f>
        <v>87142</v>
      </c>
      <c r="D59" s="338">
        <f>'[1]S13  v 2024 BB'!F14</f>
        <v>9599</v>
      </c>
      <c r="E59" s="338">
        <f>'[1]S13  v 2024 BB'!H14</f>
        <v>375065</v>
      </c>
      <c r="F59" s="338">
        <f>'[1]S13  v 2024 BB'!J14</f>
        <v>2860814</v>
      </c>
      <c r="G59" s="338">
        <f>'[1]S13  v 2024 BB'!N14</f>
        <v>1409323</v>
      </c>
      <c r="H59" s="338">
        <f>'[1]S13  v 2024 BB'!P14</f>
        <v>917668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96</v>
      </c>
      <c r="B60" s="338">
        <f>'[1]S13  v 2024 BB'!$B$18</f>
        <v>434</v>
      </c>
      <c r="C60" s="338">
        <f>'[1]S13  v 2024 BB'!$D$18</f>
        <v>87292</v>
      </c>
      <c r="D60" s="338">
        <f>'[1]S13  v 2024 BB'!$F$18</f>
        <v>32284</v>
      </c>
      <c r="E60" s="338">
        <f>'[1]S13  v 2024 BB'!$H$18</f>
        <v>1168536</v>
      </c>
      <c r="F60" s="338">
        <f>'[1]S13  v 2024 BB'!$J$18</f>
        <v>9144651</v>
      </c>
      <c r="G60" s="338">
        <f>'[1]S13  v 2024 BB'!$N$18</f>
        <v>4468195</v>
      </c>
      <c r="H60" s="338">
        <f>'[1]S13  v 2024 BB'!$P$18</f>
        <v>2987464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97</v>
      </c>
      <c r="B61" s="338">
        <f>'[1]S13  v 2024 BB'!$B$20</f>
        <v>435</v>
      </c>
      <c r="C61" s="338">
        <f>'[1]S13  v 2024 BB'!$D$20</f>
        <v>87357</v>
      </c>
      <c r="D61" s="338">
        <f>'[1]S13  v 2024 BB'!$F$20</f>
        <v>65459</v>
      </c>
      <c r="E61" s="338">
        <f>'[1]S13  v 2024 BB'!$H$20</f>
        <v>2231590</v>
      </c>
      <c r="F61" s="338">
        <f>'[1]S13  v 2024 BB'!$J$20</f>
        <v>18090195</v>
      </c>
      <c r="G61" s="338">
        <f>'[1]S13  v 2024 BB'!$N$20</f>
        <v>8798451</v>
      </c>
      <c r="H61" s="338">
        <f>'[1]S13  v 2024 BB'!$P$20</f>
        <v>5836620</v>
      </c>
      <c r="I61" s="126"/>
      <c r="J61" s="137"/>
      <c r="K61" s="137"/>
      <c r="L61" s="137"/>
      <c r="M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143"/>
      <c r="B62" s="229"/>
      <c r="C62" s="229"/>
      <c r="D62" s="229"/>
      <c r="E62" s="229"/>
      <c r="F62" s="229"/>
      <c r="G62" s="229"/>
      <c r="H62" s="229"/>
      <c r="I62" s="126"/>
      <c r="J62" s="137"/>
      <c r="K62" s="137"/>
      <c r="L62" s="137"/>
      <c r="M62" s="137"/>
      <c r="N62" s="123"/>
      <c r="O62" s="137"/>
      <c r="P62" s="137"/>
      <c r="Q62" s="126"/>
      <c r="R62" s="126"/>
      <c r="S62" s="126"/>
      <c r="T62" s="126"/>
    </row>
    <row r="63" spans="1:20" ht="12" customHeight="1" x14ac:dyDescent="0.2">
      <c r="B63" s="228"/>
      <c r="C63" s="228"/>
      <c r="D63" s="228"/>
      <c r="E63" s="228"/>
      <c r="F63" s="228"/>
      <c r="G63" s="228"/>
      <c r="H63" s="228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30"/>
      <c r="C64" s="230"/>
      <c r="D64" s="230"/>
      <c r="E64" s="230"/>
      <c r="F64" s="230"/>
      <c r="G64" s="230"/>
      <c r="H64" s="230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A65" s="296"/>
      <c r="B65" s="50"/>
      <c r="C65" s="50"/>
      <c r="D65" s="50"/>
      <c r="E65" s="50"/>
      <c r="F65" s="50"/>
      <c r="G65" s="50"/>
      <c r="H65" s="50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s="50" customFormat="1" x14ac:dyDescent="0.2">
      <c r="A66" s="340"/>
      <c r="J66" s="230"/>
      <c r="K66" s="230"/>
      <c r="L66" s="230"/>
      <c r="M66" s="230"/>
      <c r="N66" s="230"/>
      <c r="O66" s="137"/>
      <c r="P66" s="137"/>
      <c r="Q66" s="126"/>
      <c r="R66" s="126"/>
      <c r="S66" s="126"/>
      <c r="T66" s="126"/>
    </row>
    <row r="67" spans="1:20" x14ac:dyDescent="0.2">
      <c r="A67" s="206"/>
      <c r="B67" s="231"/>
      <c r="C67" s="231"/>
      <c r="D67" s="231"/>
      <c r="E67" s="231"/>
      <c r="F67" s="231"/>
      <c r="G67" s="231"/>
      <c r="H67" s="231"/>
      <c r="I67" s="50"/>
      <c r="J67" s="123"/>
      <c r="K67" s="123"/>
      <c r="L67" s="123"/>
      <c r="M67" s="123"/>
      <c r="N67" s="123"/>
      <c r="O67" s="137"/>
      <c r="P67" s="137"/>
      <c r="Q67" s="126"/>
      <c r="R67" s="126"/>
      <c r="S67" s="126"/>
      <c r="T67" s="126"/>
    </row>
    <row r="68" spans="1:20" x14ac:dyDescent="0.2">
      <c r="A68" s="206"/>
      <c r="B68" s="232"/>
      <c r="C68" s="232"/>
      <c r="D68" s="232"/>
      <c r="E68" s="232"/>
      <c r="F68" s="232"/>
      <c r="G68" s="232"/>
      <c r="H68" s="232"/>
      <c r="I68" s="50"/>
      <c r="J68" s="123"/>
      <c r="K68" s="123"/>
      <c r="L68" s="123"/>
      <c r="M68" s="123"/>
      <c r="N68" s="123"/>
      <c r="O68" s="123"/>
      <c r="P68" s="123"/>
    </row>
    <row r="69" spans="1:20" x14ac:dyDescent="0.2">
      <c r="A69" s="206"/>
      <c r="B69" s="232"/>
      <c r="C69" s="232"/>
      <c r="D69" s="232"/>
      <c r="E69" s="232"/>
      <c r="F69" s="232"/>
      <c r="G69" s="232"/>
      <c r="H69" s="232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206"/>
      <c r="B70" s="232"/>
      <c r="C70" s="232"/>
      <c r="D70" s="232"/>
      <c r="E70" s="232"/>
      <c r="F70" s="232"/>
      <c r="G70" s="232"/>
      <c r="H70" s="232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206"/>
      <c r="B71" s="232"/>
      <c r="C71" s="232"/>
      <c r="D71" s="232"/>
      <c r="E71" s="232"/>
      <c r="F71" s="232"/>
      <c r="G71" s="232"/>
      <c r="H71" s="232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206"/>
      <c r="B72" s="232"/>
      <c r="C72" s="232"/>
      <c r="D72" s="232"/>
      <c r="E72" s="232"/>
      <c r="F72" s="232"/>
      <c r="G72" s="232"/>
      <c r="H72" s="232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206"/>
      <c r="B73" s="232"/>
      <c r="C73" s="232"/>
      <c r="D73" s="232"/>
      <c r="E73" s="232"/>
      <c r="F73" s="232"/>
      <c r="G73" s="232"/>
      <c r="H73" s="232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B74" s="50"/>
      <c r="C74" s="50"/>
      <c r="D74" s="50"/>
      <c r="E74" s="50"/>
      <c r="F74" s="50"/>
      <c r="G74" s="50"/>
      <c r="H74" s="5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E79" s="126"/>
      <c r="J79" s="123"/>
      <c r="K79" s="123"/>
      <c r="L79" s="123"/>
      <c r="M79" s="123"/>
      <c r="N79" s="123"/>
      <c r="O79" s="123"/>
      <c r="P79" s="123"/>
    </row>
    <row r="80" spans="1:20" x14ac:dyDescent="0.2">
      <c r="J80" s="123"/>
      <c r="K80" s="123"/>
      <c r="L80" s="123"/>
      <c r="M80" s="123"/>
      <c r="N80" s="123"/>
      <c r="O80" s="123"/>
      <c r="P80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90" t="s">
        <v>353</v>
      </c>
      <c r="B1" s="403"/>
      <c r="C1" s="403"/>
      <c r="D1" s="403"/>
      <c r="E1" s="403"/>
      <c r="F1" s="403"/>
      <c r="G1" s="403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401" t="s">
        <v>161</v>
      </c>
      <c r="B3" s="399" t="s">
        <v>111</v>
      </c>
      <c r="C3" s="399" t="s">
        <v>273</v>
      </c>
      <c r="D3" s="399" t="s">
        <v>112</v>
      </c>
      <c r="E3" s="399" t="s">
        <v>263</v>
      </c>
      <c r="F3" s="398" t="s">
        <v>75</v>
      </c>
      <c r="G3" s="396"/>
      <c r="I3" s="126"/>
    </row>
    <row r="4" spans="1:10" ht="12" customHeight="1" x14ac:dyDescent="0.2">
      <c r="A4" s="402"/>
      <c r="B4" s="400"/>
      <c r="C4" s="400"/>
      <c r="D4" s="400"/>
      <c r="E4" s="400"/>
      <c r="F4" s="397" t="s">
        <v>301</v>
      </c>
      <c r="G4" s="406" t="s">
        <v>113</v>
      </c>
    </row>
    <row r="5" spans="1:10" ht="12" customHeight="1" x14ac:dyDescent="0.2">
      <c r="A5" s="402"/>
      <c r="B5" s="400"/>
      <c r="C5" s="400"/>
      <c r="D5" s="400"/>
      <c r="E5" s="400"/>
      <c r="F5" s="392"/>
      <c r="G5" s="407"/>
    </row>
    <row r="6" spans="1:10" ht="12" customHeight="1" x14ac:dyDescent="0.2">
      <c r="A6" s="402"/>
      <c r="B6" s="408" t="s">
        <v>98</v>
      </c>
      <c r="C6" s="392"/>
      <c r="D6" s="40" t="s">
        <v>78</v>
      </c>
      <c r="E6" s="398" t="s">
        <v>79</v>
      </c>
      <c r="F6" s="392"/>
      <c r="G6" s="396"/>
      <c r="H6" s="194"/>
      <c r="J6" s="126"/>
    </row>
    <row r="7" spans="1:10" s="126" customFormat="1" ht="12" customHeight="1" x14ac:dyDescent="0.2">
      <c r="A7" s="334"/>
      <c r="B7" s="335"/>
      <c r="C7" s="336"/>
      <c r="D7" s="337"/>
      <c r="E7" s="337"/>
      <c r="F7" s="336"/>
      <c r="G7" s="336"/>
      <c r="H7" s="194"/>
    </row>
    <row r="8" spans="1:10" ht="12" customHeight="1" x14ac:dyDescent="0.2">
      <c r="A8" s="86"/>
      <c r="B8" s="404" t="s">
        <v>162</v>
      </c>
      <c r="C8" s="405"/>
      <c r="D8" s="405"/>
      <c r="E8" s="405"/>
      <c r="F8" s="405"/>
      <c r="G8" s="405"/>
    </row>
    <row r="9" spans="1:10" ht="12" customHeight="1" x14ac:dyDescent="0.2">
      <c r="A9" s="61" t="s">
        <v>114</v>
      </c>
      <c r="B9" s="299">
        <f>[2]Dez!B77</f>
        <v>15</v>
      </c>
      <c r="C9" s="299">
        <f>[2]Dez!C77</f>
        <v>4124</v>
      </c>
      <c r="D9" s="299">
        <f>[2]Dez!D77</f>
        <v>441</v>
      </c>
      <c r="E9" s="299">
        <f>[2]Dez!E77</f>
        <v>18018</v>
      </c>
      <c r="F9" s="299">
        <f>[2]Dez!F77</f>
        <v>71357</v>
      </c>
      <c r="G9" s="299">
        <f>[2]Dez!G77</f>
        <v>6319</v>
      </c>
    </row>
    <row r="10" spans="1:10" ht="12" customHeight="1" x14ac:dyDescent="0.2">
      <c r="A10" s="61" t="s">
        <v>115</v>
      </c>
      <c r="B10" s="299">
        <f>[2]Dez!B78</f>
        <v>5</v>
      </c>
      <c r="C10" s="299">
        <f>[2]Dez!C78</f>
        <v>1515</v>
      </c>
      <c r="D10" s="299">
        <f>[2]Dez!D78</f>
        <v>126</v>
      </c>
      <c r="E10" s="299">
        <f>[2]Dez!E78</f>
        <v>8006</v>
      </c>
      <c r="F10" s="299">
        <f>[2]Dez!F78</f>
        <v>22586</v>
      </c>
      <c r="G10" s="299" t="str">
        <f>[2]Dez!G78</f>
        <v>•</v>
      </c>
    </row>
    <row r="11" spans="1:10" ht="12" customHeight="1" x14ac:dyDescent="0.2">
      <c r="A11" s="61" t="s">
        <v>116</v>
      </c>
      <c r="B11" s="299">
        <f>[2]Dez!B79</f>
        <v>3</v>
      </c>
      <c r="C11" s="299">
        <f>[2]Dez!C79</f>
        <v>357</v>
      </c>
      <c r="D11" s="299">
        <f>[2]Dez!D79</f>
        <v>55</v>
      </c>
      <c r="E11" s="299">
        <f>[2]Dez!E79</f>
        <v>1353</v>
      </c>
      <c r="F11" s="299">
        <f>[2]Dez!F79</f>
        <v>15978</v>
      </c>
      <c r="G11" s="299" t="str">
        <f>[2]Dez!G79</f>
        <v>•</v>
      </c>
    </row>
    <row r="12" spans="1:10" ht="12" customHeight="1" x14ac:dyDescent="0.2">
      <c r="A12" s="61" t="s">
        <v>48</v>
      </c>
      <c r="B12" s="299">
        <f>[2]Dez!B80</f>
        <v>5</v>
      </c>
      <c r="C12" s="299">
        <f>[2]Dez!C80</f>
        <v>552</v>
      </c>
      <c r="D12" s="299">
        <f>[2]Dez!D80</f>
        <v>65</v>
      </c>
      <c r="E12" s="299">
        <f>[2]Dez!E80</f>
        <v>2114</v>
      </c>
      <c r="F12" s="299">
        <f>[2]Dez!F80</f>
        <v>6934</v>
      </c>
      <c r="G12" s="299">
        <f>[2]Dez!G80</f>
        <v>2640</v>
      </c>
    </row>
    <row r="13" spans="1:10" ht="12" customHeight="1" x14ac:dyDescent="0.2">
      <c r="A13" s="61" t="s">
        <v>117</v>
      </c>
      <c r="B13" s="299">
        <f>[2]Dez!B82</f>
        <v>23</v>
      </c>
      <c r="C13" s="299">
        <f>[2]Dez!C82</f>
        <v>2706</v>
      </c>
      <c r="D13" s="299">
        <f>[2]Dez!D82</f>
        <v>313</v>
      </c>
      <c r="E13" s="299">
        <f>[2]Dez!E82</f>
        <v>8078</v>
      </c>
      <c r="F13" s="299">
        <f>[2]Dez!F82</f>
        <v>58899</v>
      </c>
      <c r="G13" s="299">
        <f>[2]Dez!G82</f>
        <v>26867</v>
      </c>
    </row>
    <row r="14" spans="1:10" ht="12" customHeight="1" x14ac:dyDescent="0.2">
      <c r="A14" s="61" t="s">
        <v>118</v>
      </c>
      <c r="B14" s="299">
        <f>[2]Dez!B83</f>
        <v>30</v>
      </c>
      <c r="C14" s="299">
        <f>[2]Dez!C83</f>
        <v>4334</v>
      </c>
      <c r="D14" s="299">
        <f>[2]Dez!D83</f>
        <v>529</v>
      </c>
      <c r="E14" s="299">
        <f>[2]Dez!E83</f>
        <v>16731</v>
      </c>
      <c r="F14" s="299">
        <f>[2]Dez!F83</f>
        <v>99224</v>
      </c>
      <c r="G14" s="299">
        <f>[2]Dez!G83</f>
        <v>24084</v>
      </c>
    </row>
    <row r="15" spans="1:10" ht="12" customHeight="1" x14ac:dyDescent="0.2">
      <c r="A15" s="61" t="s">
        <v>119</v>
      </c>
      <c r="B15" s="299">
        <f>[2]Dez!B84</f>
        <v>38</v>
      </c>
      <c r="C15" s="299">
        <f>[2]Dez!C84</f>
        <v>4649</v>
      </c>
      <c r="D15" s="299">
        <f>[2]Dez!D84</f>
        <v>494</v>
      </c>
      <c r="E15" s="299">
        <f>[2]Dez!E84</f>
        <v>16252</v>
      </c>
      <c r="F15" s="299">
        <f>[2]Dez!F84</f>
        <v>75404</v>
      </c>
      <c r="G15" s="299">
        <f>[2]Dez!G84</f>
        <v>15278</v>
      </c>
    </row>
    <row r="16" spans="1:10" ht="12" customHeight="1" x14ac:dyDescent="0.2">
      <c r="A16" s="61" t="s">
        <v>120</v>
      </c>
      <c r="B16" s="299">
        <f>[2]Dez!B85</f>
        <v>31</v>
      </c>
      <c r="C16" s="299">
        <f>[2]Dez!C85</f>
        <v>4931</v>
      </c>
      <c r="D16" s="299">
        <f>[2]Dez!D85</f>
        <v>548</v>
      </c>
      <c r="E16" s="299">
        <f>[2]Dez!E85</f>
        <v>19312</v>
      </c>
      <c r="F16" s="299">
        <f>[2]Dez!F85</f>
        <v>87325</v>
      </c>
      <c r="G16" s="299">
        <f>[2]Dez!G85</f>
        <v>20761</v>
      </c>
    </row>
    <row r="17" spans="1:8" ht="12" customHeight="1" x14ac:dyDescent="0.2">
      <c r="A17" s="61" t="s">
        <v>121</v>
      </c>
      <c r="B17" s="299">
        <f>[2]Dez!B86</f>
        <v>20</v>
      </c>
      <c r="C17" s="299">
        <f>[2]Dez!C86</f>
        <v>2180</v>
      </c>
      <c r="D17" s="299">
        <f>[2]Dez!D86</f>
        <v>302</v>
      </c>
      <c r="E17" s="299">
        <f>[2]Dez!E86</f>
        <v>9039</v>
      </c>
      <c r="F17" s="299">
        <f>[2]Dez!F86</f>
        <v>42275</v>
      </c>
      <c r="G17" s="299">
        <f>[2]Dez!G86</f>
        <v>4436</v>
      </c>
    </row>
    <row r="18" spans="1:8" ht="12" customHeight="1" x14ac:dyDescent="0.2">
      <c r="A18" s="61" t="s">
        <v>122</v>
      </c>
      <c r="B18" s="299">
        <f>[2]Dez!B87</f>
        <v>37</v>
      </c>
      <c r="C18" s="299">
        <f>[2]Dez!C87</f>
        <v>7778</v>
      </c>
      <c r="D18" s="299">
        <f>[2]Dez!D87</f>
        <v>955</v>
      </c>
      <c r="E18" s="299">
        <f>[2]Dez!E87</f>
        <v>35399</v>
      </c>
      <c r="F18" s="299">
        <f>[2]Dez!F87</f>
        <v>249263</v>
      </c>
      <c r="G18" s="299">
        <f>[2]Dez!G87</f>
        <v>114159</v>
      </c>
    </row>
    <row r="19" spans="1:8" customFormat="1" ht="12" customHeight="1" x14ac:dyDescent="0.2">
      <c r="A19" s="61" t="s">
        <v>123</v>
      </c>
      <c r="B19" s="299">
        <f>[2]Dez!B88</f>
        <v>28</v>
      </c>
      <c r="C19" s="299">
        <f>[2]Dez!C88</f>
        <v>4858</v>
      </c>
      <c r="D19" s="299">
        <f>[2]Dez!D88</f>
        <v>507</v>
      </c>
      <c r="E19" s="299">
        <f>[2]Dez!E88</f>
        <v>19939</v>
      </c>
      <c r="F19" s="299">
        <f>[2]Dez!F88</f>
        <v>113346</v>
      </c>
      <c r="G19" s="299">
        <f>[2]Dez!G88</f>
        <v>7196</v>
      </c>
    </row>
    <row r="20" spans="1:8" ht="12" customHeight="1" x14ac:dyDescent="0.2">
      <c r="A20" s="61" t="s">
        <v>124</v>
      </c>
      <c r="B20" s="299">
        <f>[2]Dez!B89</f>
        <v>29</v>
      </c>
      <c r="C20" s="299">
        <f>[2]Dez!C89</f>
        <v>17028</v>
      </c>
      <c r="D20" s="299">
        <f>[2]Dez!D89</f>
        <v>1633</v>
      </c>
      <c r="E20" s="299">
        <f>[2]Dez!E89</f>
        <v>87876</v>
      </c>
      <c r="F20" s="299">
        <f>[2]Dez!F89</f>
        <v>833041</v>
      </c>
      <c r="G20" s="299" t="str">
        <f>[2]Dez!G89</f>
        <v>•</v>
      </c>
    </row>
    <row r="21" spans="1:8" ht="12" customHeight="1" x14ac:dyDescent="0.2">
      <c r="A21" s="61" t="s">
        <v>125</v>
      </c>
      <c r="B21" s="299">
        <f>[2]Dez!B90</f>
        <v>26</v>
      </c>
      <c r="C21" s="299">
        <f>[2]Dez!C90</f>
        <v>3697</v>
      </c>
      <c r="D21" s="299">
        <f>[2]Dez!D90</f>
        <v>525</v>
      </c>
      <c r="E21" s="299">
        <f>[2]Dez!E90</f>
        <v>13414</v>
      </c>
      <c r="F21" s="299">
        <f>[2]Dez!F90</f>
        <v>76331</v>
      </c>
      <c r="G21" s="299">
        <f>[2]Dez!G90</f>
        <v>35160</v>
      </c>
    </row>
    <row r="22" spans="1:8" ht="12" customHeight="1" x14ac:dyDescent="0.2">
      <c r="A22" s="61" t="s">
        <v>126</v>
      </c>
      <c r="B22" s="299">
        <f>[2]Dez!B91</f>
        <v>31</v>
      </c>
      <c r="C22" s="299">
        <f>[2]Dez!C91</f>
        <v>3307</v>
      </c>
      <c r="D22" s="299">
        <f>[2]Dez!D91</f>
        <v>378</v>
      </c>
      <c r="E22" s="299">
        <f>[2]Dez!E91</f>
        <v>14060</v>
      </c>
      <c r="F22" s="299">
        <f>[2]Dez!F91</f>
        <v>59256</v>
      </c>
      <c r="G22" s="299">
        <f>[2]Dez!G91</f>
        <v>16496</v>
      </c>
    </row>
    <row r="23" spans="1:8" ht="12" customHeight="1" x14ac:dyDescent="0.2">
      <c r="A23" s="61" t="s">
        <v>127</v>
      </c>
      <c r="B23" s="299">
        <f>[2]Dez!B92</f>
        <v>27</v>
      </c>
      <c r="C23" s="299">
        <f>[2]Dez!C92</f>
        <v>3913</v>
      </c>
      <c r="D23" s="299">
        <f>[2]Dez!D92</f>
        <v>405</v>
      </c>
      <c r="E23" s="299">
        <f>[2]Dez!E92</f>
        <v>13513</v>
      </c>
      <c r="F23" s="299">
        <f>[2]Dez!F92</f>
        <v>88644</v>
      </c>
      <c r="G23" s="299">
        <f>[2]Dez!G92</f>
        <v>26529</v>
      </c>
    </row>
    <row r="24" spans="1:8" ht="12" customHeight="1" x14ac:dyDescent="0.2">
      <c r="A24" s="61" t="s">
        <v>128</v>
      </c>
      <c r="B24" s="299">
        <f>[2]Dez!B93</f>
        <v>26</v>
      </c>
      <c r="C24" s="299">
        <f>[2]Dez!C93</f>
        <v>5746</v>
      </c>
      <c r="D24" s="299">
        <f>[2]Dez!D93</f>
        <v>648</v>
      </c>
      <c r="E24" s="299">
        <f>[2]Dez!E93</f>
        <v>21697</v>
      </c>
      <c r="F24" s="299">
        <f>[2]Dez!F93</f>
        <v>188048</v>
      </c>
      <c r="G24" s="299">
        <f>[2]Dez!G93</f>
        <v>36150</v>
      </c>
    </row>
    <row r="25" spans="1:8" ht="12" customHeight="1" x14ac:dyDescent="0.2">
      <c r="A25" s="61" t="s">
        <v>129</v>
      </c>
      <c r="B25" s="299">
        <f>[2]Dez!B94</f>
        <v>40</v>
      </c>
      <c r="C25" s="299">
        <f>[2]Dez!C94</f>
        <v>11643</v>
      </c>
      <c r="D25" s="299">
        <f>[2]Dez!D94</f>
        <v>1249</v>
      </c>
      <c r="E25" s="299">
        <f>[2]Dez!E94</f>
        <v>53485</v>
      </c>
      <c r="F25" s="299">
        <f>[2]Dez!F94</f>
        <v>474744</v>
      </c>
      <c r="G25" s="299">
        <f>[2]Dez!G94</f>
        <v>281248</v>
      </c>
    </row>
    <row r="26" spans="1:8" ht="12" customHeight="1" x14ac:dyDescent="0.2">
      <c r="A26" s="61" t="s">
        <v>130</v>
      </c>
      <c r="B26" s="299">
        <f>[2]Dez!B95</f>
        <v>20</v>
      </c>
      <c r="C26" s="299">
        <f>[2]Dez!C95</f>
        <v>3824</v>
      </c>
      <c r="D26" s="299">
        <f>[2]Dez!D95</f>
        <v>427</v>
      </c>
      <c r="E26" s="299">
        <f>[2]Dez!E95</f>
        <v>16779</v>
      </c>
      <c r="F26" s="299">
        <f>[2]Dez!F95</f>
        <v>298158</v>
      </c>
      <c r="G26" s="299">
        <f>[2]Dez!G95</f>
        <v>24802</v>
      </c>
    </row>
    <row r="27" spans="1:8" ht="12" customHeight="1" x14ac:dyDescent="0.2">
      <c r="A27" s="84" t="s">
        <v>131</v>
      </c>
      <c r="B27" s="300">
        <f>[2]Dez!B96</f>
        <v>434</v>
      </c>
      <c r="C27" s="300">
        <f>[2]Dez!C96</f>
        <v>87142</v>
      </c>
      <c r="D27" s="300">
        <f>[2]Dez!D96</f>
        <v>9599</v>
      </c>
      <c r="E27" s="300">
        <f>[2]Dez!E96</f>
        <v>375065</v>
      </c>
      <c r="F27" s="305">
        <f>[2]Dez!F96</f>
        <v>2860814</v>
      </c>
      <c r="G27" s="305">
        <f>[2]Dez!G96</f>
        <v>1409323</v>
      </c>
    </row>
    <row r="28" spans="1:8" ht="12" customHeight="1" x14ac:dyDescent="0.2">
      <c r="A28" s="84"/>
    </row>
    <row r="29" spans="1:8" ht="12" customHeight="1" x14ac:dyDescent="0.2">
      <c r="A29" s="86"/>
      <c r="B29" s="270" t="s">
        <v>300</v>
      </c>
      <c r="C29" s="269"/>
      <c r="D29" s="269"/>
      <c r="E29" s="269"/>
      <c r="F29" s="269"/>
      <c r="G29" s="269"/>
    </row>
    <row r="30" spans="1:8" ht="12" customHeight="1" x14ac:dyDescent="0.2">
      <c r="A30" s="61" t="s">
        <v>114</v>
      </c>
      <c r="B30" s="192">
        <f>[2]Dez!B99</f>
        <v>0</v>
      </c>
      <c r="C30" s="192">
        <f>[2]Dez!C99</f>
        <v>-0.506634499396867</v>
      </c>
      <c r="D30" s="192">
        <f>[2]Dez!D99</f>
        <v>17.599999999999994</v>
      </c>
      <c r="E30" s="192">
        <f>[2]Dez!E99</f>
        <v>3.4981905910735946</v>
      </c>
      <c r="F30" s="192">
        <f>[2]Dez!F99</f>
        <v>35.94916933394299</v>
      </c>
      <c r="G30" s="192">
        <f>[2]Dez!G99</f>
        <v>15.817448680351902</v>
      </c>
      <c r="H30" s="64"/>
    </row>
    <row r="31" spans="1:8" ht="12" customHeight="1" x14ac:dyDescent="0.2">
      <c r="A31" s="61" t="s">
        <v>115</v>
      </c>
      <c r="B31" s="192">
        <f>[2]Dez!B100</f>
        <v>0</v>
      </c>
      <c r="C31" s="192">
        <f>[2]Dez!C100</f>
        <v>16.628175519630489</v>
      </c>
      <c r="D31" s="192">
        <f>[2]Dez!D100</f>
        <v>15.596330275229349</v>
      </c>
      <c r="E31" s="192">
        <f>[2]Dez!E100</f>
        <v>-3.2156673114119911</v>
      </c>
      <c r="F31" s="192">
        <f>[2]Dez!F100</f>
        <v>-25.835686609312404</v>
      </c>
      <c r="G31" s="192" t="str">
        <f>[2]Dez!G100</f>
        <v>•</v>
      </c>
      <c r="H31" s="64"/>
    </row>
    <row r="32" spans="1:8" ht="12" customHeight="1" x14ac:dyDescent="0.2">
      <c r="A32" s="61" t="s">
        <v>116</v>
      </c>
      <c r="B32" s="192">
        <f>[2]Dez!B101</f>
        <v>0</v>
      </c>
      <c r="C32" s="192">
        <f>[2]Dez!C101</f>
        <v>4.3859649122806985</v>
      </c>
      <c r="D32" s="192">
        <f>[2]Dez!D101</f>
        <v>7.8431372549019613</v>
      </c>
      <c r="E32" s="192">
        <f>[2]Dez!E101</f>
        <v>18.062827225130889</v>
      </c>
      <c r="F32" s="192">
        <f>[2]Dez!F101</f>
        <v>-5.1356646678145239</v>
      </c>
      <c r="G32" s="192" t="str">
        <f>[2]Dez!G101</f>
        <v>•</v>
      </c>
      <c r="H32" s="64"/>
    </row>
    <row r="33" spans="1:8" ht="12" customHeight="1" x14ac:dyDescent="0.2">
      <c r="A33" s="61" t="s">
        <v>48</v>
      </c>
      <c r="B33" s="192">
        <f>[2]Dez!B102</f>
        <v>-16.666666666666657</v>
      </c>
      <c r="C33" s="192">
        <f>[2]Dez!C102</f>
        <v>-9.8039215686274446</v>
      </c>
      <c r="D33" s="192">
        <f>[2]Dez!D102</f>
        <v>-13.333333333333329</v>
      </c>
      <c r="E33" s="192">
        <f>[2]Dez!E102</f>
        <v>-3.9090909090909065</v>
      </c>
      <c r="F33" s="192">
        <f>[2]Dez!F102</f>
        <v>-5.505587353502321</v>
      </c>
      <c r="G33" s="192">
        <f>[2]Dez!G102</f>
        <v>15.738711091626485</v>
      </c>
      <c r="H33" s="64"/>
    </row>
    <row r="34" spans="1:8" ht="12" customHeight="1" x14ac:dyDescent="0.2">
      <c r="A34" s="61" t="s">
        <v>117</v>
      </c>
      <c r="B34" s="192">
        <f>[2]Dez!B104</f>
        <v>4.5454545454545467</v>
      </c>
      <c r="C34" s="192">
        <f>[2]Dez!C104</f>
        <v>19.681556833259634</v>
      </c>
      <c r="D34" s="192">
        <f>[2]Dez!D104</f>
        <v>32.067510548523217</v>
      </c>
      <c r="E34" s="192">
        <f>[2]Dez!E104</f>
        <v>29.517396184062875</v>
      </c>
      <c r="F34" s="192">
        <f>[2]Dez!F104</f>
        <v>86.649131702370397</v>
      </c>
      <c r="G34" s="192">
        <f>[2]Dez!G104</f>
        <v>544.44710961861358</v>
      </c>
      <c r="H34" s="64"/>
    </row>
    <row r="35" spans="1:8" ht="12" customHeight="1" x14ac:dyDescent="0.2">
      <c r="A35" s="61" t="s">
        <v>118</v>
      </c>
      <c r="B35" s="192">
        <f>[2]Dez!B105</f>
        <v>3.448275862068968</v>
      </c>
      <c r="C35" s="192">
        <f>[2]Dez!C105</f>
        <v>2.2652194431335602</v>
      </c>
      <c r="D35" s="192">
        <f>[2]Dez!D105</f>
        <v>6.012024048096194</v>
      </c>
      <c r="E35" s="192">
        <f>[2]Dez!E105</f>
        <v>7.9071267333118413</v>
      </c>
      <c r="F35" s="192">
        <f>[2]Dez!F105</f>
        <v>-27.134401574456206</v>
      </c>
      <c r="G35" s="192">
        <f>[2]Dez!G105</f>
        <v>-21.265814508483444</v>
      </c>
      <c r="H35" s="64"/>
    </row>
    <row r="36" spans="1:8" ht="12" customHeight="1" x14ac:dyDescent="0.2">
      <c r="A36" s="61" t="s">
        <v>119</v>
      </c>
      <c r="B36" s="192">
        <f>[2]Dez!B106</f>
        <v>5.5555555555555571</v>
      </c>
      <c r="C36" s="192">
        <f>[2]Dez!C106</f>
        <v>-1.650095197799871</v>
      </c>
      <c r="D36" s="192">
        <f>[2]Dez!D106</f>
        <v>-5</v>
      </c>
      <c r="E36" s="192">
        <f>[2]Dez!E106</f>
        <v>-0.8661705502012893</v>
      </c>
      <c r="F36" s="192">
        <f>[2]Dez!F106</f>
        <v>-2.4199601418329593</v>
      </c>
      <c r="G36" s="192">
        <f>[2]Dez!G106</f>
        <v>-4.3031631694331338</v>
      </c>
      <c r="H36" s="64"/>
    </row>
    <row r="37" spans="1:8" ht="12" customHeight="1" x14ac:dyDescent="0.2">
      <c r="A37" s="61" t="s">
        <v>120</v>
      </c>
      <c r="B37" s="192">
        <f>[2]Dez!B107</f>
        <v>-3.125</v>
      </c>
      <c r="C37" s="192">
        <f>[2]Dez!C107</f>
        <v>-5.3005569425772876</v>
      </c>
      <c r="D37" s="192">
        <f>[2]Dez!D107</f>
        <v>-0.72463768115942173</v>
      </c>
      <c r="E37" s="192">
        <f>[2]Dez!E107</f>
        <v>5.1450971851690497</v>
      </c>
      <c r="F37" s="192">
        <f>[2]Dez!F107</f>
        <v>-0.67336237587724668</v>
      </c>
      <c r="G37" s="192">
        <f>[2]Dez!G107</f>
        <v>-18.565152584921947</v>
      </c>
      <c r="H37" s="64"/>
    </row>
    <row r="38" spans="1:8" ht="12" customHeight="1" x14ac:dyDescent="0.2">
      <c r="A38" s="61" t="s">
        <v>121</v>
      </c>
      <c r="B38" s="192">
        <f>[2]Dez!B108</f>
        <v>11.111111111111114</v>
      </c>
      <c r="C38" s="192">
        <f>[2]Dez!C108</f>
        <v>2.491772449459333</v>
      </c>
      <c r="D38" s="192">
        <f>[2]Dez!D108</f>
        <v>13.108614232209746</v>
      </c>
      <c r="E38" s="192">
        <f>[2]Dez!E108</f>
        <v>3.8965517241379217</v>
      </c>
      <c r="F38" s="192">
        <f>[2]Dez!F108</f>
        <v>-1.6555508254100459E-2</v>
      </c>
      <c r="G38" s="192">
        <f>[2]Dez!G108</f>
        <v>68.605093120486515</v>
      </c>
      <c r="H38" s="64"/>
    </row>
    <row r="39" spans="1:8" ht="12" customHeight="1" x14ac:dyDescent="0.2">
      <c r="A39" s="61" t="s">
        <v>122</v>
      </c>
      <c r="B39" s="192">
        <f>[2]Dez!B109</f>
        <v>2.7777777777777715</v>
      </c>
      <c r="C39" s="192">
        <f>[2]Dez!C109</f>
        <v>-3.1141006477329256</v>
      </c>
      <c r="D39" s="192">
        <f>[2]Dez!D109</f>
        <v>1.5957446808510696</v>
      </c>
      <c r="E39" s="192">
        <f>[2]Dez!E109</f>
        <v>-4.1015360442120681</v>
      </c>
      <c r="F39" s="192">
        <f>[2]Dez!F109</f>
        <v>-2.5947331606116393</v>
      </c>
      <c r="G39" s="192">
        <f>[2]Dez!G109</f>
        <v>14.924396480560546</v>
      </c>
      <c r="H39" s="64"/>
    </row>
    <row r="40" spans="1:8" ht="12" customHeight="1" x14ac:dyDescent="0.2">
      <c r="A40" s="61" t="s">
        <v>123</v>
      </c>
      <c r="B40" s="192">
        <f>[2]Dez!B110</f>
        <v>-3.448275862068968</v>
      </c>
      <c r="C40" s="192">
        <f>[2]Dez!C110</f>
        <v>-6.4329738058551555</v>
      </c>
      <c r="D40" s="192">
        <f>[2]Dez!D110</f>
        <v>-5.0561797752808957</v>
      </c>
      <c r="E40" s="192">
        <f>[2]Dez!E110</f>
        <v>-3.0769978611705255</v>
      </c>
      <c r="F40" s="192">
        <f>[2]Dez!F110</f>
        <v>-23.137536788141006</v>
      </c>
      <c r="G40" s="192">
        <f>[2]Dez!G110</f>
        <v>-6.5211743309950663</v>
      </c>
      <c r="H40" s="64"/>
    </row>
    <row r="41" spans="1:8" ht="12" customHeight="1" x14ac:dyDescent="0.2">
      <c r="A41" s="61" t="s">
        <v>124</v>
      </c>
      <c r="B41" s="192">
        <f>[2]Dez!B111</f>
        <v>0</v>
      </c>
      <c r="C41" s="192">
        <f>[2]Dez!C111</f>
        <v>3.1562367480462825</v>
      </c>
      <c r="D41" s="192">
        <f>[2]Dez!D111</f>
        <v>1.2399256044637355</v>
      </c>
      <c r="E41" s="192">
        <f>[2]Dez!E111</f>
        <v>12.959868370311341</v>
      </c>
      <c r="F41" s="192">
        <f>[2]Dez!F111</f>
        <v>-11.838090631908798</v>
      </c>
      <c r="G41" s="192" t="str">
        <f>[2]Dez!G111</f>
        <v>•</v>
      </c>
      <c r="H41" s="64"/>
    </row>
    <row r="42" spans="1:8" ht="12" customHeight="1" x14ac:dyDescent="0.2">
      <c r="A42" s="61" t="s">
        <v>125</v>
      </c>
      <c r="B42" s="192">
        <f>[2]Dez!B112</f>
        <v>-3.7037037037037095</v>
      </c>
      <c r="C42" s="192">
        <f>[2]Dez!C112</f>
        <v>-2.9404043055920113</v>
      </c>
      <c r="D42" s="192">
        <f>[2]Dez!D112</f>
        <v>-0.37950664136621981</v>
      </c>
      <c r="E42" s="192">
        <f>[2]Dez!E112</f>
        <v>0.97862089732008428</v>
      </c>
      <c r="F42" s="192">
        <f>[2]Dez!F112</f>
        <v>-7.7459511723471053</v>
      </c>
      <c r="G42" s="192">
        <f>[2]Dez!G112</f>
        <v>-5.4126762078984143</v>
      </c>
      <c r="H42" s="64"/>
    </row>
    <row r="43" spans="1:8" ht="12" customHeight="1" x14ac:dyDescent="0.2">
      <c r="A43" s="61" t="s">
        <v>126</v>
      </c>
      <c r="B43" s="192">
        <f>[2]Dez!B113</f>
        <v>3.3333333333333428</v>
      </c>
      <c r="C43" s="192">
        <f>[2]Dez!C113</f>
        <v>2.5744416873449154</v>
      </c>
      <c r="D43" s="192">
        <f>[2]Dez!D113</f>
        <v>5</v>
      </c>
      <c r="E43" s="192">
        <f>[2]Dez!E113</f>
        <v>12.165935380933377</v>
      </c>
      <c r="F43" s="192">
        <f>[2]Dez!F113</f>
        <v>11.618444846292959</v>
      </c>
      <c r="G43" s="192">
        <f>[2]Dez!G113</f>
        <v>61.062292520992003</v>
      </c>
      <c r="H43" s="64"/>
    </row>
    <row r="44" spans="1:8" ht="12" customHeight="1" x14ac:dyDescent="0.2">
      <c r="A44" s="61" t="s">
        <v>127</v>
      </c>
      <c r="B44" s="192">
        <f>[2]Dez!B114</f>
        <v>0</v>
      </c>
      <c r="C44" s="192">
        <f>[2]Dez!C114</f>
        <v>-5.7108433734939723</v>
      </c>
      <c r="D44" s="192">
        <f>[2]Dez!D114</f>
        <v>-7.5342465753424648</v>
      </c>
      <c r="E44" s="192">
        <f>[2]Dez!E114</f>
        <v>-0.72000587759900725</v>
      </c>
      <c r="F44" s="192">
        <f>[2]Dez!F114</f>
        <v>-18.059548349525329</v>
      </c>
      <c r="G44" s="192">
        <f>[2]Dez!G114</f>
        <v>-11.761184101114253</v>
      </c>
      <c r="H44" s="64"/>
    </row>
    <row r="45" spans="1:8" ht="12" customHeight="1" x14ac:dyDescent="0.2">
      <c r="A45" s="61" t="s">
        <v>128</v>
      </c>
      <c r="B45" s="192">
        <f>[2]Dez!B115</f>
        <v>4</v>
      </c>
      <c r="C45" s="192">
        <f>[2]Dez!C115</f>
        <v>-5.7569296375266532</v>
      </c>
      <c r="D45" s="192">
        <f>[2]Dez!D115</f>
        <v>-4.1420118343195327</v>
      </c>
      <c r="E45" s="192">
        <f>[2]Dez!E115</f>
        <v>1.5872272684708264</v>
      </c>
      <c r="F45" s="192">
        <f>[2]Dez!F115</f>
        <v>-12.989885342538017</v>
      </c>
      <c r="G45" s="192">
        <f>[2]Dez!G115</f>
        <v>-7.7617881200244909</v>
      </c>
      <c r="H45" s="64"/>
    </row>
    <row r="46" spans="1:8" ht="12" customHeight="1" x14ac:dyDescent="0.2">
      <c r="A46" s="61" t="s">
        <v>129</v>
      </c>
      <c r="B46" s="192">
        <f>[2]Dez!B116</f>
        <v>0</v>
      </c>
      <c r="C46" s="192">
        <f>[2]Dez!C116</f>
        <v>-0.12866700977869527</v>
      </c>
      <c r="D46" s="192">
        <f>[2]Dez!D116</f>
        <v>7.7653149266609063</v>
      </c>
      <c r="E46" s="192">
        <f>[2]Dez!E116</f>
        <v>3.7133992631374753</v>
      </c>
      <c r="F46" s="192">
        <f>[2]Dez!F116</f>
        <v>11.677142534532734</v>
      </c>
      <c r="G46" s="192">
        <f>[2]Dez!G116</f>
        <v>7.2356455727091458</v>
      </c>
      <c r="H46" s="64"/>
    </row>
    <row r="47" spans="1:8" ht="12" customHeight="1" x14ac:dyDescent="0.2">
      <c r="A47" s="61" t="s">
        <v>130</v>
      </c>
      <c r="B47" s="192">
        <f>[2]Dez!B117</f>
        <v>-4.7619047619047734</v>
      </c>
      <c r="C47" s="192">
        <f>[2]Dez!C117</f>
        <v>-1.6713808176909311</v>
      </c>
      <c r="D47" s="192">
        <f>[2]Dez!D117</f>
        <v>1.9093078758949815</v>
      </c>
      <c r="E47" s="192">
        <f>[2]Dez!E117</f>
        <v>-2.7360732711147193</v>
      </c>
      <c r="F47" s="192">
        <f>[2]Dez!F117</f>
        <v>51.754430611684</v>
      </c>
      <c r="G47" s="192">
        <f>[2]Dez!G117</f>
        <v>1.2988073844143031</v>
      </c>
      <c r="H47" s="64"/>
    </row>
    <row r="48" spans="1:8" ht="12" customHeight="1" x14ac:dyDescent="0.2">
      <c r="A48" s="84" t="s">
        <v>131</v>
      </c>
      <c r="B48" s="193">
        <f>[2]Dez!B118</f>
        <v>0.93023255813953654</v>
      </c>
      <c r="C48" s="193">
        <f>[2]Dez!C118</f>
        <v>-0.42279915897248088</v>
      </c>
      <c r="D48" s="193">
        <v>2.6</v>
      </c>
      <c r="E48" s="193">
        <f>[2]Dez!E118</f>
        <v>4.4406016963783372</v>
      </c>
      <c r="F48" s="193">
        <f>[2]Dez!F118</f>
        <v>-1.7680159763541212</v>
      </c>
      <c r="G48" s="193">
        <f>[2]Dez!G118</f>
        <v>-2.8944465459636746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201"/>
      <c r="B50" s="202"/>
      <c r="C50" s="202"/>
      <c r="D50" s="202"/>
      <c r="E50" s="202"/>
      <c r="F50" s="202"/>
      <c r="G50" s="202"/>
    </row>
    <row r="51" spans="1:7" ht="12" customHeight="1" x14ac:dyDescent="0.2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90" t="s">
        <v>354</v>
      </c>
      <c r="B1" s="403"/>
      <c r="C1" s="403"/>
      <c r="D1" s="403"/>
      <c r="E1" s="403"/>
      <c r="F1" s="403"/>
      <c r="G1" s="403"/>
      <c r="H1" s="403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">
      <c r="A3" s="410" t="s">
        <v>24</v>
      </c>
      <c r="B3" s="413" t="s">
        <v>165</v>
      </c>
      <c r="C3" s="399" t="s">
        <v>111</v>
      </c>
      <c r="D3" s="399" t="s">
        <v>273</v>
      </c>
      <c r="E3" s="399" t="s">
        <v>112</v>
      </c>
      <c r="F3" s="399" t="s">
        <v>263</v>
      </c>
      <c r="G3" s="409" t="s">
        <v>75</v>
      </c>
      <c r="H3" s="417"/>
      <c r="I3" s="126"/>
      <c r="J3" s="126"/>
    </row>
    <row r="4" spans="1:12" ht="12" customHeight="1" x14ac:dyDescent="0.2">
      <c r="A4" s="411"/>
      <c r="B4" s="414"/>
      <c r="C4" s="400"/>
      <c r="D4" s="400"/>
      <c r="E4" s="400"/>
      <c r="F4" s="400"/>
      <c r="G4" s="418" t="s">
        <v>301</v>
      </c>
      <c r="H4" s="415" t="s">
        <v>133</v>
      </c>
      <c r="I4" s="126"/>
      <c r="J4" s="126"/>
      <c r="L4" s="222"/>
    </row>
    <row r="5" spans="1:12" ht="12" customHeight="1" x14ac:dyDescent="0.2">
      <c r="A5" s="411"/>
      <c r="B5" s="414"/>
      <c r="C5" s="400"/>
      <c r="D5" s="400"/>
      <c r="E5" s="400"/>
      <c r="F5" s="400"/>
      <c r="G5" s="392"/>
      <c r="H5" s="416"/>
      <c r="I5" s="126"/>
      <c r="J5" s="126"/>
    </row>
    <row r="6" spans="1:12" ht="12" customHeight="1" x14ac:dyDescent="0.2">
      <c r="A6" s="412"/>
      <c r="B6" s="414"/>
      <c r="C6" s="408" t="s">
        <v>98</v>
      </c>
      <c r="D6" s="392"/>
      <c r="E6" s="40" t="s">
        <v>78</v>
      </c>
      <c r="F6" s="398" t="s">
        <v>79</v>
      </c>
      <c r="G6" s="398"/>
      <c r="H6" s="409"/>
      <c r="I6" s="126"/>
      <c r="J6" s="126"/>
      <c r="K6" s="126"/>
    </row>
    <row r="7" spans="1:12" s="126" customFormat="1" ht="12" customHeight="1" x14ac:dyDescent="0.2">
      <c r="A7" s="348"/>
      <c r="B7" s="349"/>
      <c r="C7" s="335"/>
      <c r="D7" s="336"/>
      <c r="E7" s="337"/>
      <c r="F7" s="337"/>
      <c r="G7" s="337"/>
      <c r="H7" s="337"/>
      <c r="I7" s="194"/>
    </row>
    <row r="8" spans="1:12" s="163" customFormat="1" ht="12" customHeight="1" x14ac:dyDescent="0.2">
      <c r="A8" s="292" t="s">
        <v>31</v>
      </c>
      <c r="B8" s="272" t="s">
        <v>166</v>
      </c>
      <c r="C8" s="197">
        <f>VLOOKUP(A8,'[3]Ö-abs'!$A$10:$I$44,3,FALSE)</f>
        <v>6</v>
      </c>
      <c r="D8" s="306">
        <f>VLOOKUP($A8,'[3]Ö-abs'!$A$10:$I$44,4,FALSE)</f>
        <v>2705</v>
      </c>
      <c r="E8" s="306">
        <f>VLOOKUP($A8,'[3]Ö-abs'!$A$10:$I$44,5,FALSE)</f>
        <v>252</v>
      </c>
      <c r="F8" s="306">
        <f>VLOOKUP($A8,'[3]Ö-abs'!$A$10:$I$44,6,FALSE)</f>
        <v>13572</v>
      </c>
      <c r="G8" s="311" t="str">
        <f>VLOOKUP($A8,'[3]Ö-abs'!$A$10:$I$44,7,FALSE)</f>
        <v>•</v>
      </c>
      <c r="H8" s="306" t="str">
        <f>VLOOKUP($A8,'[3]Ö-abs'!$A$10:$I$44,9,FALSE)</f>
        <v>•</v>
      </c>
      <c r="I8" s="51"/>
    </row>
    <row r="9" spans="1:12" ht="12" customHeight="1" x14ac:dyDescent="0.2">
      <c r="A9" s="293" t="s">
        <v>9</v>
      </c>
      <c r="B9" s="273" t="s">
        <v>10</v>
      </c>
      <c r="C9" s="180">
        <f>VLOOKUP(A9,'[3]Ö-abs'!$A$10:$I$44,3,FALSE)</f>
        <v>2</v>
      </c>
      <c r="D9" s="307" t="str">
        <f>VLOOKUP($A9,'[3]Ö-abs'!$A$10:$I$44,4,FALSE)</f>
        <v>•</v>
      </c>
      <c r="E9" s="307" t="str">
        <f>VLOOKUP($A9,'[3]Ö-abs'!$A$10:$I$44,5,FALSE)</f>
        <v>•</v>
      </c>
      <c r="F9" s="307" t="str">
        <f>VLOOKUP($A9,'[3]Ö-abs'!$A$10:$I$44,6,FALSE)</f>
        <v>•</v>
      </c>
      <c r="G9" s="312" t="str">
        <f>VLOOKUP($A9,'[3]Ö-abs'!$A$10:$I$44,7,FALSE)</f>
        <v>•</v>
      </c>
      <c r="H9" s="307" t="str">
        <f>VLOOKUP($A9,'[3]Ö-abs'!$A$10:$I$44,9,FALSE)</f>
        <v>•</v>
      </c>
      <c r="I9" s="41"/>
    </row>
    <row r="10" spans="1:12" ht="12" customHeight="1" x14ac:dyDescent="0.2">
      <c r="A10" s="293" t="s">
        <v>14</v>
      </c>
      <c r="B10" s="273" t="s">
        <v>167</v>
      </c>
      <c r="C10" s="180">
        <f>VLOOKUP(A10,'[3]Ö-abs'!$A$10:$I$44,3,FALSE)</f>
        <v>2</v>
      </c>
      <c r="D10" s="307" t="str">
        <f>VLOOKUP($A10,'[3]Ö-abs'!$A$10:$I$44,4,FALSE)</f>
        <v>•</v>
      </c>
      <c r="E10" s="307" t="str">
        <f>VLOOKUP($A10,'[3]Ö-abs'!$A$10:$I$44,5,FALSE)</f>
        <v>•</v>
      </c>
      <c r="F10" s="307" t="str">
        <f>VLOOKUP($A10,'[3]Ö-abs'!$A$10:$I$44,6,FALSE)</f>
        <v>•</v>
      </c>
      <c r="G10" s="312" t="str">
        <f>VLOOKUP($A10,'[3]Ö-abs'!$A$10:$I$44,7,FALSE)</f>
        <v>•</v>
      </c>
      <c r="H10" s="307" t="str">
        <f>VLOOKUP($A10,'[3]Ö-abs'!$A$10:$I$44,9,FALSE)</f>
        <v>–</v>
      </c>
      <c r="I10" s="41"/>
    </row>
    <row r="11" spans="1:12" s="126" customFormat="1" ht="22.15" customHeight="1" x14ac:dyDescent="0.2">
      <c r="A11" s="295" t="s">
        <v>16</v>
      </c>
      <c r="B11" s="147" t="s">
        <v>190</v>
      </c>
      <c r="C11" s="180">
        <f>VLOOKUP(A11,'[3]Ö-abs'!$A$10:$I$44,3,FALSE)</f>
        <v>2</v>
      </c>
      <c r="D11" s="307" t="str">
        <f>VLOOKUP($A11,'[3]Ö-abs'!$A$10:$I$44,4,FALSE)</f>
        <v>•</v>
      </c>
      <c r="E11" s="307" t="str">
        <f>VLOOKUP($A11,'[3]Ö-abs'!$A$10:$I$44,5,FALSE)</f>
        <v>•</v>
      </c>
      <c r="F11" s="307" t="str">
        <f>VLOOKUP($A11,'[3]Ö-abs'!$A$10:$I$44,6,FALSE)</f>
        <v>•</v>
      </c>
      <c r="G11" s="312" t="str">
        <f>VLOOKUP($A11,'[3]Ö-abs'!$A$10:$I$44,7,FALSE)</f>
        <v>•</v>
      </c>
      <c r="H11" s="307" t="str">
        <f>VLOOKUP($A11,'[3]Ö-abs'!$A$10:$I$44,9,FALSE)</f>
        <v>–</v>
      </c>
      <c r="I11" s="41"/>
    </row>
    <row r="12" spans="1:12" s="163" customFormat="1" ht="12" customHeight="1" x14ac:dyDescent="0.2">
      <c r="A12" s="292" t="s">
        <v>99</v>
      </c>
      <c r="B12" s="23" t="s">
        <v>100</v>
      </c>
      <c r="C12" s="197">
        <f>VLOOKUP(A12,'[3]Ö-abs'!$A$10:$I$44,3,FALSE)</f>
        <v>428</v>
      </c>
      <c r="D12" s="306">
        <f>VLOOKUP($A12,'[3]Ö-abs'!$A$10:$I$44,4,FALSE)</f>
        <v>84437</v>
      </c>
      <c r="E12" s="306">
        <f>VLOOKUP($A12,'[3]Ö-abs'!$A$10:$I$44,5,FALSE)</f>
        <v>9347</v>
      </c>
      <c r="F12" s="306">
        <f>VLOOKUP($A12,'[3]Ö-abs'!$A$10:$I$44,6,FALSE)</f>
        <v>361493</v>
      </c>
      <c r="G12" s="311" t="str">
        <f>VLOOKUP($A12,'[3]Ö-abs'!$A$10:$I$44,7,FALSE)</f>
        <v>•</v>
      </c>
      <c r="H12" s="306" t="str">
        <f>VLOOKUP($A12,'[3]Ö-abs'!$A$10:$I$44,9,FALSE)</f>
        <v>•</v>
      </c>
      <c r="I12" s="51"/>
    </row>
    <row r="13" spans="1:12" ht="12" customHeight="1" x14ac:dyDescent="0.2">
      <c r="A13" s="293" t="s">
        <v>142</v>
      </c>
      <c r="B13" s="273" t="s">
        <v>254</v>
      </c>
      <c r="C13" s="180">
        <f>VLOOKUP(A13,'[3]Ö-abs'!$A$10:$I$44,3,FALSE)</f>
        <v>61</v>
      </c>
      <c r="D13" s="307">
        <f>VLOOKUP($A13,'[3]Ö-abs'!$A$10:$I$44,4,FALSE)</f>
        <v>8649</v>
      </c>
      <c r="E13" s="307">
        <f>VLOOKUP($A13,'[3]Ö-abs'!$A$10:$I$44,5,FALSE)</f>
        <v>1124</v>
      </c>
      <c r="F13" s="307">
        <f>VLOOKUP($A13,'[3]Ö-abs'!$A$10:$I$44,6,FALSE)</f>
        <v>28173</v>
      </c>
      <c r="G13" s="312">
        <f>VLOOKUP($A13,'[3]Ö-abs'!$A$10:$I$44,7,FALSE)</f>
        <v>286254</v>
      </c>
      <c r="H13" s="307">
        <f>VLOOKUP($A13,'[3]Ö-abs'!$A$10:$I$44,9,FALSE)</f>
        <v>55255</v>
      </c>
      <c r="I13" s="41"/>
    </row>
    <row r="14" spans="1:12" ht="12" customHeight="1" x14ac:dyDescent="0.2">
      <c r="A14" s="293" t="s">
        <v>145</v>
      </c>
      <c r="B14" s="273" t="s">
        <v>8</v>
      </c>
      <c r="C14" s="180">
        <f>VLOOKUP(A14,'[3]Ö-abs'!$A$10:$I$44,3,FALSE)</f>
        <v>5</v>
      </c>
      <c r="D14" s="307">
        <f>VLOOKUP($A14,'[3]Ö-abs'!$A$10:$I$44,4,FALSE)</f>
        <v>846</v>
      </c>
      <c r="E14" s="307">
        <f>VLOOKUP($A14,'[3]Ö-abs'!$A$10:$I$44,5,FALSE)</f>
        <v>96</v>
      </c>
      <c r="F14" s="307">
        <f>VLOOKUP($A14,'[3]Ö-abs'!$A$10:$I$44,6,FALSE)</f>
        <v>3396</v>
      </c>
      <c r="G14" s="312">
        <f>VLOOKUP($A14,'[3]Ö-abs'!$A$10:$I$44,7,FALSE)</f>
        <v>38927</v>
      </c>
      <c r="H14" s="307" t="str">
        <f>VLOOKUP($A14,'[3]Ö-abs'!$A$10:$I$44,9,FALSE)</f>
        <v>•</v>
      </c>
      <c r="I14" s="41"/>
    </row>
    <row r="15" spans="1:12" ht="12" customHeight="1" x14ac:dyDescent="0.2">
      <c r="A15" s="293" t="s">
        <v>155</v>
      </c>
      <c r="B15" s="273" t="s">
        <v>101</v>
      </c>
      <c r="C15" s="180">
        <f>VLOOKUP(A15,'[3]Ö-abs'!$A$10:$I$44,3,FALSE)</f>
        <v>0</v>
      </c>
      <c r="D15" s="307">
        <f>VLOOKUP($A15,'[3]Ö-abs'!$A$10:$I$44,4,FALSE)</f>
        <v>0</v>
      </c>
      <c r="E15" s="307">
        <f>VLOOKUP($A15,'[3]Ö-abs'!$A$10:$I$44,5,FALSE)</f>
        <v>0</v>
      </c>
      <c r="F15" s="307">
        <f>VLOOKUP($A15,'[3]Ö-abs'!$A$10:$I$44,6,FALSE)</f>
        <v>0</v>
      </c>
      <c r="G15" s="312">
        <f>VLOOKUP($A15,'[3]Ö-abs'!$A$10:$I$44,7,FALSE)</f>
        <v>0</v>
      </c>
      <c r="H15" s="307">
        <f>VLOOKUP($A15,'[3]Ö-abs'!$A$10:$I$44,9,FALSE)</f>
        <v>0</v>
      </c>
      <c r="I15" s="41"/>
    </row>
    <row r="16" spans="1:12" ht="12" customHeight="1" x14ac:dyDescent="0.2">
      <c r="A16" s="293" t="s">
        <v>7</v>
      </c>
      <c r="B16" s="273" t="s">
        <v>255</v>
      </c>
      <c r="C16" s="180">
        <f>VLOOKUP(A16,'[3]Ö-abs'!$A$10:$I$44,3,FALSE)</f>
        <v>2</v>
      </c>
      <c r="D16" s="307" t="str">
        <f>VLOOKUP($A16,'[3]Ö-abs'!$A$10:$I$44,4,FALSE)</f>
        <v>•</v>
      </c>
      <c r="E16" s="307" t="str">
        <f>VLOOKUP($A16,'[3]Ö-abs'!$A$10:$I$44,5,FALSE)</f>
        <v>•</v>
      </c>
      <c r="F16" s="307" t="str">
        <f>VLOOKUP($A16,'[3]Ö-abs'!$A$10:$I$44,6,FALSE)</f>
        <v>•</v>
      </c>
      <c r="G16" s="312" t="str">
        <f>VLOOKUP($A16,'[3]Ö-abs'!$A$10:$I$44,7,FALSE)</f>
        <v>•</v>
      </c>
      <c r="H16" s="307" t="str">
        <f>VLOOKUP($A16,'[3]Ö-abs'!$A$10:$I$44,9,FALSE)</f>
        <v>•</v>
      </c>
      <c r="I16" s="125"/>
    </row>
    <row r="17" spans="1:9" ht="12" customHeight="1" x14ac:dyDescent="0.2">
      <c r="A17" s="293" t="s">
        <v>143</v>
      </c>
      <c r="B17" s="273" t="s">
        <v>256</v>
      </c>
      <c r="C17" s="180">
        <f>VLOOKUP(A17,'[3]Ö-abs'!$A$10:$I$44,3,FALSE)</f>
        <v>0</v>
      </c>
      <c r="D17" s="307">
        <f>VLOOKUP($A17,'[3]Ö-abs'!$A$10:$I$44,4,FALSE)</f>
        <v>0</v>
      </c>
      <c r="E17" s="307">
        <f>VLOOKUP($A17,'[3]Ö-abs'!$A$10:$I$44,5,FALSE)</f>
        <v>0</v>
      </c>
      <c r="F17" s="307">
        <f>VLOOKUP($A17,'[3]Ö-abs'!$A$10:$I$44,6,FALSE)</f>
        <v>0</v>
      </c>
      <c r="G17" s="312">
        <f>VLOOKUP($A17,'[3]Ö-abs'!$A$10:$I$44,7,FALSE)</f>
        <v>0</v>
      </c>
      <c r="H17" s="307">
        <f>VLOOKUP($A17,'[3]Ö-abs'!$A$10:$I$44,9,FALSE)</f>
        <v>0</v>
      </c>
      <c r="I17" s="125"/>
    </row>
    <row r="18" spans="1:9" ht="12" customHeight="1" x14ac:dyDescent="0.2">
      <c r="A18" s="293" t="s">
        <v>144</v>
      </c>
      <c r="B18" s="273" t="s">
        <v>168</v>
      </c>
      <c r="C18" s="180">
        <f>VLOOKUP(A18,'[3]Ö-abs'!$A$10:$I$44,3,FALSE)</f>
        <v>2</v>
      </c>
      <c r="D18" s="307" t="str">
        <f>VLOOKUP($A18,'[3]Ö-abs'!$A$10:$I$44,4,FALSE)</f>
        <v>•</v>
      </c>
      <c r="E18" s="307" t="str">
        <f>VLOOKUP($A18,'[3]Ö-abs'!$A$10:$I$44,5,FALSE)</f>
        <v>•</v>
      </c>
      <c r="F18" s="307" t="str">
        <f>VLOOKUP($A18,'[3]Ö-abs'!$A$10:$I$44,6,FALSE)</f>
        <v>•</v>
      </c>
      <c r="G18" s="312" t="str">
        <f>VLOOKUP($A18,'[3]Ö-abs'!$A$10:$I$44,7,FALSE)</f>
        <v>•</v>
      </c>
      <c r="H18" s="307" t="str">
        <f>VLOOKUP($A18,'[3]Ö-abs'!$A$10:$I$44,9,FALSE)</f>
        <v>•</v>
      </c>
      <c r="I18" s="41"/>
    </row>
    <row r="19" spans="1:9" ht="12" customHeight="1" x14ac:dyDescent="0.2">
      <c r="A19" s="293" t="s">
        <v>17</v>
      </c>
      <c r="B19" s="273" t="s">
        <v>250</v>
      </c>
      <c r="C19" s="180">
        <f>VLOOKUP(A19,'[3]Ö-abs'!$A$10:$I$44,3,FALSE)</f>
        <v>20</v>
      </c>
      <c r="D19" s="307">
        <f>VLOOKUP($A19,'[3]Ö-abs'!$A$10:$I$44,4,FALSE)</f>
        <v>3427</v>
      </c>
      <c r="E19" s="307">
        <f>VLOOKUP($A19,'[3]Ö-abs'!$A$10:$I$44,5,FALSE)</f>
        <v>463</v>
      </c>
      <c r="F19" s="307">
        <f>VLOOKUP($A19,'[3]Ö-abs'!$A$10:$I$44,6,FALSE)</f>
        <v>11260</v>
      </c>
      <c r="G19" s="312">
        <f>VLOOKUP($A19,'[3]Ö-abs'!$A$10:$I$44,7,FALSE)</f>
        <v>81934</v>
      </c>
      <c r="H19" s="307">
        <f>VLOOKUP($A19,'[3]Ö-abs'!$A$10:$I$44,9,FALSE)</f>
        <v>31297</v>
      </c>
      <c r="I19" s="41"/>
    </row>
    <row r="20" spans="1:9" ht="12" customHeight="1" x14ac:dyDescent="0.2">
      <c r="A20" s="293" t="s">
        <v>148</v>
      </c>
      <c r="B20" s="273" t="s">
        <v>169</v>
      </c>
      <c r="C20" s="180">
        <f>VLOOKUP(A20,'[3]Ö-abs'!$A$10:$I$44,3,FALSE)</f>
        <v>15</v>
      </c>
      <c r="D20" s="307">
        <f>VLOOKUP($A20,'[3]Ö-abs'!$A$10:$I$44,4,FALSE)</f>
        <v>3470</v>
      </c>
      <c r="E20" s="307">
        <f>VLOOKUP($A20,'[3]Ö-abs'!$A$10:$I$44,5,FALSE)</f>
        <v>439</v>
      </c>
      <c r="F20" s="307">
        <f>VLOOKUP($A20,'[3]Ö-abs'!$A$10:$I$44,6,FALSE)</f>
        <v>13372</v>
      </c>
      <c r="G20" s="312">
        <f>VLOOKUP($A20,'[3]Ö-abs'!$A$10:$I$44,7,FALSE)</f>
        <v>115407</v>
      </c>
      <c r="H20" s="307">
        <f>VLOOKUP($A20,'[3]Ö-abs'!$A$10:$I$44,9,FALSE)</f>
        <v>52875</v>
      </c>
      <c r="I20" s="41"/>
    </row>
    <row r="21" spans="1:9" ht="22.15" customHeight="1" x14ac:dyDescent="0.2">
      <c r="A21" s="295" t="s">
        <v>147</v>
      </c>
      <c r="B21" s="147" t="s">
        <v>286</v>
      </c>
      <c r="C21" s="180">
        <f>VLOOKUP(A21,'[3]Ö-abs'!$A$10:$I$44,3,FALSE)</f>
        <v>2</v>
      </c>
      <c r="D21" s="307" t="str">
        <f>VLOOKUP($A21,'[3]Ö-abs'!$A$10:$I$44,4,FALSE)</f>
        <v>•</v>
      </c>
      <c r="E21" s="307" t="str">
        <f>VLOOKUP($A21,'[3]Ö-abs'!$A$10:$I$44,5,FALSE)</f>
        <v>•</v>
      </c>
      <c r="F21" s="307" t="str">
        <f>VLOOKUP($A21,'[3]Ö-abs'!$A$10:$I$44,6,FALSE)</f>
        <v>•</v>
      </c>
      <c r="G21" s="312" t="str">
        <f>VLOOKUP($A21,'[3]Ö-abs'!$A$10:$I$44,7,FALSE)</f>
        <v>•</v>
      </c>
      <c r="H21" s="307" t="str">
        <f>VLOOKUP($A21,'[3]Ö-abs'!$A$10:$I$44,9,FALSE)</f>
        <v>•</v>
      </c>
      <c r="I21" s="41"/>
    </row>
    <row r="22" spans="1:9" ht="12" customHeight="1" x14ac:dyDescent="0.2">
      <c r="A22" s="293" t="s">
        <v>26</v>
      </c>
      <c r="B22" s="273" t="s">
        <v>170</v>
      </c>
      <c r="C22" s="180">
        <f>VLOOKUP(A22,'[3]Ö-abs'!$A$10:$I$44,3,FALSE)</f>
        <v>1</v>
      </c>
      <c r="D22" s="307" t="str">
        <f>VLOOKUP($A22,'[3]Ö-abs'!$A$10:$I$44,4,FALSE)</f>
        <v>•</v>
      </c>
      <c r="E22" s="307" t="str">
        <f>VLOOKUP($A22,'[3]Ö-abs'!$A$10:$I$44,5,FALSE)</f>
        <v>•</v>
      </c>
      <c r="F22" s="307" t="str">
        <f>VLOOKUP($A22,'[3]Ö-abs'!$A$10:$I$44,6,FALSE)</f>
        <v>•</v>
      </c>
      <c r="G22" s="312" t="str">
        <f>VLOOKUP($A22,'[3]Ö-abs'!$A$10:$I$44,7,FALSE)</f>
        <v>•</v>
      </c>
      <c r="H22" s="307" t="str">
        <f>VLOOKUP($A22,'[3]Ö-abs'!$A$10:$I$44,9,FALSE)</f>
        <v>•</v>
      </c>
      <c r="I22" s="41"/>
    </row>
    <row r="23" spans="1:9" ht="12" customHeight="1" x14ac:dyDescent="0.2">
      <c r="A23" s="293" t="s">
        <v>28</v>
      </c>
      <c r="B23" s="273" t="s">
        <v>108</v>
      </c>
      <c r="C23" s="180">
        <f>VLOOKUP(A23,'[3]Ö-abs'!$A$10:$I$44,3,FALSE)</f>
        <v>19</v>
      </c>
      <c r="D23" s="307">
        <f>VLOOKUP($A23,'[3]Ö-abs'!$A$10:$I$44,4,FALSE)</f>
        <v>3957</v>
      </c>
      <c r="E23" s="307">
        <f>VLOOKUP($A23,'[3]Ö-abs'!$A$10:$I$44,5,FALSE)</f>
        <v>446</v>
      </c>
      <c r="F23" s="307">
        <f>VLOOKUP($A23,'[3]Ö-abs'!$A$10:$I$44,6,FALSE)</f>
        <v>18092</v>
      </c>
      <c r="G23" s="312">
        <f>VLOOKUP($A23,'[3]Ö-abs'!$A$10:$I$44,7,FALSE)</f>
        <v>129823</v>
      </c>
      <c r="H23" s="307">
        <f>VLOOKUP($A23,'[3]Ö-abs'!$A$10:$I$44,9,FALSE)</f>
        <v>28840</v>
      </c>
      <c r="I23" s="41"/>
    </row>
    <row r="24" spans="1:9" ht="12" customHeight="1" x14ac:dyDescent="0.2">
      <c r="A24" s="293" t="s">
        <v>151</v>
      </c>
      <c r="B24" s="273" t="s">
        <v>109</v>
      </c>
      <c r="C24" s="180">
        <f>VLOOKUP(A24,'[3]Ö-abs'!$A$10:$I$44,3,FALSE)</f>
        <v>3</v>
      </c>
      <c r="D24" s="307">
        <f>VLOOKUP($A24,'[3]Ö-abs'!$A$10:$I$44,4,FALSE)</f>
        <v>1113</v>
      </c>
      <c r="E24" s="307">
        <f>VLOOKUP($A24,'[3]Ö-abs'!$A$10:$I$44,5,FALSE)</f>
        <v>146</v>
      </c>
      <c r="F24" s="307">
        <f>VLOOKUP($A24,'[3]Ö-abs'!$A$10:$I$44,6,FALSE)</f>
        <v>5109</v>
      </c>
      <c r="G24" s="312" t="str">
        <f>VLOOKUP($A24,'[3]Ö-abs'!$A$10:$I$44,7,FALSE)</f>
        <v>•</v>
      </c>
      <c r="H24" s="307" t="str">
        <f>VLOOKUP($A24,'[3]Ö-abs'!$A$10:$I$44,9,FALSE)</f>
        <v>•</v>
      </c>
      <c r="I24" s="41"/>
    </row>
    <row r="25" spans="1:9" ht="12" customHeight="1" x14ac:dyDescent="0.2">
      <c r="A25" s="293" t="s">
        <v>149</v>
      </c>
      <c r="B25" s="273" t="s">
        <v>251</v>
      </c>
      <c r="C25" s="180">
        <f>VLOOKUP(A25,'[3]Ö-abs'!$A$10:$I$44,3,FALSE)</f>
        <v>45</v>
      </c>
      <c r="D25" s="307">
        <f>VLOOKUP($A25,'[3]Ö-abs'!$A$10:$I$44,4,FALSE)</f>
        <v>6529</v>
      </c>
      <c r="E25" s="307">
        <f>VLOOKUP($A25,'[3]Ö-abs'!$A$10:$I$44,5,FALSE)</f>
        <v>744</v>
      </c>
      <c r="F25" s="307">
        <f>VLOOKUP($A25,'[3]Ö-abs'!$A$10:$I$44,6,FALSE)</f>
        <v>24180</v>
      </c>
      <c r="G25" s="312">
        <f>VLOOKUP($A25,'[3]Ö-abs'!$A$10:$I$44,7,FALSE)</f>
        <v>95690</v>
      </c>
      <c r="H25" s="307">
        <f>VLOOKUP($A25,'[3]Ö-abs'!$A$10:$I$44,9,FALSE)</f>
        <v>41053</v>
      </c>
      <c r="I25" s="41"/>
    </row>
    <row r="26" spans="1:9" s="212" customFormat="1" ht="22.15" customHeight="1" x14ac:dyDescent="0.2">
      <c r="A26" s="295" t="s">
        <v>22</v>
      </c>
      <c r="B26" s="147" t="s">
        <v>297</v>
      </c>
      <c r="C26" s="180">
        <f>VLOOKUP(A26,'[3]Ö-abs'!$A$10:$I$44,3,FALSE)</f>
        <v>32</v>
      </c>
      <c r="D26" s="307">
        <f>VLOOKUP($A26,'[3]Ö-abs'!$A$10:$I$44,4,FALSE)</f>
        <v>3007</v>
      </c>
      <c r="E26" s="307">
        <f>VLOOKUP($A26,'[3]Ö-abs'!$A$10:$I$44,5,FALSE)</f>
        <v>322</v>
      </c>
      <c r="F26" s="307">
        <f>VLOOKUP($A26,'[3]Ö-abs'!$A$10:$I$44,6,FALSE)</f>
        <v>10618</v>
      </c>
      <c r="G26" s="312">
        <f>VLOOKUP($A26,'[3]Ö-abs'!$A$10:$I$44,7,FALSE)</f>
        <v>46753</v>
      </c>
      <c r="H26" s="307">
        <f>VLOOKUP($A26,'[3]Ö-abs'!$A$10:$I$44,9,FALSE)</f>
        <v>7925</v>
      </c>
      <c r="I26" s="41"/>
    </row>
    <row r="27" spans="1:9" ht="12" customHeight="1" x14ac:dyDescent="0.2">
      <c r="A27" s="293" t="s">
        <v>20</v>
      </c>
      <c r="B27" s="273" t="s">
        <v>110</v>
      </c>
      <c r="C27" s="180">
        <f>VLOOKUP(A27,'[3]Ö-abs'!$A$10:$I$44,3,FALSE)</f>
        <v>14</v>
      </c>
      <c r="D27" s="307">
        <f>VLOOKUP($A27,'[3]Ö-abs'!$A$10:$I$44,4,FALSE)</f>
        <v>5798</v>
      </c>
      <c r="E27" s="307">
        <f>VLOOKUP($A27,'[3]Ö-abs'!$A$10:$I$44,5,FALSE)</f>
        <v>579</v>
      </c>
      <c r="F27" s="307">
        <f>VLOOKUP($A27,'[3]Ö-abs'!$A$10:$I$44,6,FALSE)</f>
        <v>23098</v>
      </c>
      <c r="G27" s="312">
        <f>VLOOKUP($A27,'[3]Ö-abs'!$A$10:$I$44,7,FALSE)</f>
        <v>192212</v>
      </c>
      <c r="H27" s="307">
        <f>VLOOKUP($A27,'[3]Ö-abs'!$A$10:$I$44,9,FALSE)</f>
        <v>88235</v>
      </c>
      <c r="I27" s="41"/>
    </row>
    <row r="28" spans="1:9" ht="12" customHeight="1" x14ac:dyDescent="0.2">
      <c r="A28" s="293" t="s">
        <v>21</v>
      </c>
      <c r="B28" s="273" t="s">
        <v>30</v>
      </c>
      <c r="C28" s="180">
        <f>VLOOKUP(A28,'[3]Ö-abs'!$A$10:$I$44,3,FALSE)</f>
        <v>59</v>
      </c>
      <c r="D28" s="307">
        <f>VLOOKUP($A28,'[3]Ö-abs'!$A$10:$I$44,4,FALSE)</f>
        <v>6282</v>
      </c>
      <c r="E28" s="307">
        <f>VLOOKUP($A28,'[3]Ö-abs'!$A$10:$I$44,5,FALSE)</f>
        <v>733</v>
      </c>
      <c r="F28" s="307">
        <f>VLOOKUP($A28,'[3]Ö-abs'!$A$10:$I$44,6,FALSE)</f>
        <v>21287</v>
      </c>
      <c r="G28" s="312">
        <f>VLOOKUP($A28,'[3]Ö-abs'!$A$10:$I$44,7,FALSE)</f>
        <v>102815</v>
      </c>
      <c r="H28" s="307">
        <f>VLOOKUP($A28,'[3]Ö-abs'!$A$10:$I$44,9,FALSE)</f>
        <v>40031</v>
      </c>
      <c r="I28" s="41"/>
    </row>
    <row r="29" spans="1:9" s="212" customFormat="1" ht="22.15" customHeight="1" x14ac:dyDescent="0.2">
      <c r="A29" s="295" t="s">
        <v>152</v>
      </c>
      <c r="B29" s="147" t="s">
        <v>280</v>
      </c>
      <c r="C29" s="180">
        <f>VLOOKUP(A29,'[3]Ö-abs'!$A$10:$I$44,3,FALSE)</f>
        <v>17</v>
      </c>
      <c r="D29" s="307">
        <f>VLOOKUP($A29,'[3]Ö-abs'!$A$10:$I$44,4,FALSE)</f>
        <v>1942</v>
      </c>
      <c r="E29" s="307">
        <f>VLOOKUP($A29,'[3]Ö-abs'!$A$10:$I$44,5,FALSE)</f>
        <v>219</v>
      </c>
      <c r="F29" s="307">
        <f>VLOOKUP($A29,'[3]Ö-abs'!$A$10:$I$44,6,FALSE)</f>
        <v>7893</v>
      </c>
      <c r="G29" s="312">
        <f>VLOOKUP($A29,'[3]Ö-abs'!$A$10:$I$44,7,FALSE)</f>
        <v>21688</v>
      </c>
      <c r="H29" s="307">
        <f>VLOOKUP($A29,'[3]Ö-abs'!$A$10:$I$44,9,FALSE)</f>
        <v>6775</v>
      </c>
      <c r="I29" s="41"/>
    </row>
    <row r="30" spans="1:9" ht="12" customHeight="1" x14ac:dyDescent="0.2">
      <c r="A30" s="293" t="s">
        <v>154</v>
      </c>
      <c r="B30" s="273" t="s">
        <v>23</v>
      </c>
      <c r="C30" s="180">
        <f>VLOOKUP(A30,'[3]Ö-abs'!$A$10:$I$44,3,FALSE)</f>
        <v>19</v>
      </c>
      <c r="D30" s="307">
        <f>VLOOKUP($A30,'[3]Ö-abs'!$A$10:$I$44,4,FALSE)</f>
        <v>2596</v>
      </c>
      <c r="E30" s="307">
        <f>VLOOKUP($A30,'[3]Ö-abs'!$A$10:$I$44,5,FALSE)</f>
        <v>278</v>
      </c>
      <c r="F30" s="307">
        <f>VLOOKUP($A30,'[3]Ö-abs'!$A$10:$I$44,6,FALSE)</f>
        <v>11574</v>
      </c>
      <c r="G30" s="312">
        <f>VLOOKUP($A30,'[3]Ö-abs'!$A$10:$I$44,7,FALSE)</f>
        <v>56156</v>
      </c>
      <c r="H30" s="307">
        <f>VLOOKUP($A30,'[3]Ö-abs'!$A$10:$I$44,9,FALSE)</f>
        <v>12836</v>
      </c>
      <c r="I30" s="41"/>
    </row>
    <row r="31" spans="1:9" ht="12" customHeight="1" x14ac:dyDescent="0.2">
      <c r="A31" s="293" t="s">
        <v>156</v>
      </c>
      <c r="B31" s="273" t="s">
        <v>102</v>
      </c>
      <c r="C31" s="180">
        <f>VLOOKUP(A31,'[3]Ö-abs'!$A$10:$I$44,3,FALSE)</f>
        <v>26</v>
      </c>
      <c r="D31" s="307">
        <f>VLOOKUP($A31,'[3]Ö-abs'!$A$10:$I$44,4,FALSE)</f>
        <v>2902</v>
      </c>
      <c r="E31" s="307">
        <f>VLOOKUP($A31,'[3]Ö-abs'!$A$10:$I$44,5,FALSE)</f>
        <v>322</v>
      </c>
      <c r="F31" s="307">
        <f>VLOOKUP($A31,'[3]Ö-abs'!$A$10:$I$44,6,FALSE)</f>
        <v>11238</v>
      </c>
      <c r="G31" s="312">
        <f>VLOOKUP($A31,'[3]Ö-abs'!$A$10:$I$44,7,FALSE)</f>
        <v>29604</v>
      </c>
      <c r="H31" s="307">
        <f>VLOOKUP($A31,'[3]Ö-abs'!$A$10:$I$44,9,FALSE)</f>
        <v>10272</v>
      </c>
      <c r="I31" s="41"/>
    </row>
    <row r="32" spans="1:9" ht="12" customHeight="1" x14ac:dyDescent="0.2">
      <c r="A32" s="293" t="s">
        <v>27</v>
      </c>
      <c r="B32" s="273" t="s">
        <v>252</v>
      </c>
      <c r="C32" s="180">
        <f>VLOOKUP(A32,'[3]Ö-abs'!$A$10:$I$44,3,FALSE)</f>
        <v>21</v>
      </c>
      <c r="D32" s="307">
        <f>VLOOKUP($A32,'[3]Ö-abs'!$A$10:$I$44,4,FALSE)</f>
        <v>17394</v>
      </c>
      <c r="E32" s="307">
        <f>VLOOKUP($A32,'[3]Ö-abs'!$A$10:$I$44,5,FALSE)</f>
        <v>1477</v>
      </c>
      <c r="F32" s="307">
        <f>VLOOKUP($A32,'[3]Ö-abs'!$A$10:$I$44,6,FALSE)</f>
        <v>91614</v>
      </c>
      <c r="G32" s="312">
        <f>VLOOKUP($A32,'[3]Ö-abs'!$A$10:$I$44,7,FALSE)</f>
        <v>825610</v>
      </c>
      <c r="H32" s="307" t="str">
        <f>VLOOKUP($A32,'[3]Ö-abs'!$A$10:$I$44,9,FALSE)</f>
        <v>•</v>
      </c>
      <c r="I32" s="41"/>
    </row>
    <row r="33" spans="1:9" ht="12" customHeight="1" x14ac:dyDescent="0.2">
      <c r="A33" s="293" t="s">
        <v>153</v>
      </c>
      <c r="B33" s="273" t="s">
        <v>103</v>
      </c>
      <c r="C33" s="180">
        <f>VLOOKUP(A33,'[3]Ö-abs'!$A$10:$I$44,3,FALSE)</f>
        <v>6</v>
      </c>
      <c r="D33" s="307">
        <f>VLOOKUP($A33,'[3]Ö-abs'!$A$10:$I$44,4,FALSE)</f>
        <v>4857</v>
      </c>
      <c r="E33" s="307">
        <f>VLOOKUP($A33,'[3]Ö-abs'!$A$10:$I$44,5,FALSE)</f>
        <v>630</v>
      </c>
      <c r="F33" s="307">
        <f>VLOOKUP($A33,'[3]Ö-abs'!$A$10:$I$44,6,FALSE)</f>
        <v>31450</v>
      </c>
      <c r="G33" s="312" t="str">
        <f>VLOOKUP($A33,'[3]Ö-abs'!$A$10:$I$44,7,FALSE)</f>
        <v>•</v>
      </c>
      <c r="H33" s="307" t="str">
        <f>VLOOKUP($A33,'[3]Ö-abs'!$A$10:$I$44,9,FALSE)</f>
        <v>•</v>
      </c>
      <c r="I33" s="41"/>
    </row>
    <row r="34" spans="1:9" ht="12" customHeight="1" x14ac:dyDescent="0.2">
      <c r="A34" s="293" t="s">
        <v>146</v>
      </c>
      <c r="B34" s="273" t="s">
        <v>257</v>
      </c>
      <c r="C34" s="180">
        <f>VLOOKUP(A34,'[3]Ö-abs'!$A$10:$I$44,3,FALSE)</f>
        <v>7</v>
      </c>
      <c r="D34" s="307">
        <f>VLOOKUP($A34,'[3]Ö-abs'!$A$10:$I$44,4,FALSE)</f>
        <v>882</v>
      </c>
      <c r="E34" s="307">
        <f>VLOOKUP($A34,'[3]Ö-abs'!$A$10:$I$44,5,FALSE)</f>
        <v>93</v>
      </c>
      <c r="F34" s="307">
        <f>VLOOKUP($A34,'[3]Ö-abs'!$A$10:$I$44,6,FALSE)</f>
        <v>2996</v>
      </c>
      <c r="G34" s="312">
        <f>VLOOKUP($A34,'[3]Ö-abs'!$A$10:$I$44,7,FALSE)</f>
        <v>19239</v>
      </c>
      <c r="H34" s="307" t="str">
        <f>VLOOKUP($A34,'[3]Ö-abs'!$A$10:$I$44,9,FALSE)</f>
        <v>•</v>
      </c>
      <c r="I34" s="41"/>
    </row>
    <row r="35" spans="1:9" ht="12" customHeight="1" x14ac:dyDescent="0.2">
      <c r="A35" s="293" t="s">
        <v>25</v>
      </c>
      <c r="B35" s="273" t="s">
        <v>253</v>
      </c>
      <c r="C35" s="180">
        <f>VLOOKUP(A35,'[3]Ö-abs'!$A$10:$I$44,3,FALSE)</f>
        <v>13</v>
      </c>
      <c r="D35" s="307">
        <f>VLOOKUP($A35,'[3]Ö-abs'!$A$10:$I$44,4,FALSE)</f>
        <v>2242</v>
      </c>
      <c r="E35" s="307">
        <f>VLOOKUP($A35,'[3]Ö-abs'!$A$10:$I$44,5,FALSE)</f>
        <v>281</v>
      </c>
      <c r="F35" s="307">
        <f>VLOOKUP($A35,'[3]Ö-abs'!$A$10:$I$44,6,FALSE)</f>
        <v>8385</v>
      </c>
      <c r="G35" s="312">
        <f>VLOOKUP($A35,'[3]Ö-abs'!$A$10:$I$44,7,FALSE)</f>
        <v>17027</v>
      </c>
      <c r="H35" s="307">
        <f>VLOOKUP($A35,'[3]Ö-abs'!$A$10:$I$44,9,FALSE)</f>
        <v>2074</v>
      </c>
      <c r="I35" s="41"/>
    </row>
    <row r="36" spans="1:9" s="212" customFormat="1" ht="22.15" customHeight="1" x14ac:dyDescent="0.2">
      <c r="A36" s="295" t="s">
        <v>150</v>
      </c>
      <c r="B36" s="147" t="s">
        <v>281</v>
      </c>
      <c r="C36" s="180">
        <f>VLOOKUP(A36,'[3]Ö-abs'!$A$10:$I$44,3,FALSE)</f>
        <v>39</v>
      </c>
      <c r="D36" s="307">
        <f>VLOOKUP($A36,'[3]Ö-abs'!$A$10:$I$44,4,FALSE)</f>
        <v>6909</v>
      </c>
      <c r="E36" s="307">
        <f>VLOOKUP($A36,'[3]Ö-abs'!$A$10:$I$44,5,FALSE)</f>
        <v>746</v>
      </c>
      <c r="F36" s="307">
        <f>VLOOKUP($A36,'[3]Ö-abs'!$A$10:$I$44,6,FALSE)</f>
        <v>29361</v>
      </c>
      <c r="G36" s="312">
        <f>VLOOKUP($A36,'[3]Ö-abs'!$A$10:$I$44,7,FALSE)</f>
        <v>199232</v>
      </c>
      <c r="H36" s="307">
        <f>VLOOKUP($A36,'[3]Ö-abs'!$A$10:$I$44,9,FALSE)</f>
        <v>104045</v>
      </c>
      <c r="I36" s="41"/>
    </row>
    <row r="37" spans="1:9" ht="12" customHeight="1" x14ac:dyDescent="0.2">
      <c r="A37" s="294" t="s">
        <v>246</v>
      </c>
      <c r="B37" s="274" t="s">
        <v>282</v>
      </c>
      <c r="C37" s="180">
        <f>VLOOKUP(A37,'[3]Ö-abs'!$A$10:$I$44,3,FALSE)</f>
        <v>219</v>
      </c>
      <c r="D37" s="307">
        <f>VLOOKUP($A37,'[3]Ö-abs'!$A$10:$I$44,4,FALSE)</f>
        <v>33941</v>
      </c>
      <c r="E37" s="307">
        <f>VLOOKUP($A37,'[3]Ö-abs'!$A$10:$I$44,5,FALSE)</f>
        <v>3861</v>
      </c>
      <c r="F37" s="307">
        <f>VLOOKUP($A37,'[3]Ö-abs'!$A$10:$I$44,6,FALSE)</f>
        <v>129261</v>
      </c>
      <c r="G37" s="312">
        <f>VLOOKUP($A37,'[3]Ö-abs'!$A$10:$I$44,7,FALSE)</f>
        <v>822495</v>
      </c>
      <c r="H37" s="307">
        <f>VLOOKUP($A37,'[3]Ö-abs'!$A$10:$I$44,9,FALSE)</f>
        <v>317787</v>
      </c>
      <c r="I37" s="41"/>
    </row>
    <row r="38" spans="1:9" ht="12" customHeight="1" x14ac:dyDescent="0.2">
      <c r="A38" s="294" t="s">
        <v>247</v>
      </c>
      <c r="B38" s="274" t="s">
        <v>283</v>
      </c>
      <c r="C38" s="180">
        <f>VLOOKUP(A38,'[3]Ö-abs'!$A$10:$I$44,3,FALSE)</f>
        <v>133</v>
      </c>
      <c r="D38" s="307">
        <f>VLOOKUP($A38,'[3]Ö-abs'!$A$10:$I$44,4,FALSE)</f>
        <v>37335</v>
      </c>
      <c r="E38" s="307">
        <f>VLOOKUP($A38,'[3]Ö-abs'!$A$10:$I$44,5,FALSE)</f>
        <v>3818</v>
      </c>
      <c r="F38" s="307">
        <f>VLOOKUP($A38,'[3]Ö-abs'!$A$10:$I$44,6,FALSE)</f>
        <v>183596</v>
      </c>
      <c r="G38" s="312">
        <f>VLOOKUP($A38,'[3]Ö-abs'!$A$10:$I$44,7,FALSE)</f>
        <v>1321968</v>
      </c>
      <c r="H38" s="307">
        <f>VLOOKUP($A38,'[3]Ö-abs'!$A$10:$I$44,9,FALSE)</f>
        <v>979578</v>
      </c>
      <c r="I38" s="41"/>
    </row>
    <row r="39" spans="1:9" ht="12" customHeight="1" x14ac:dyDescent="0.2">
      <c r="A39" s="294" t="s">
        <v>219</v>
      </c>
      <c r="B39" s="274" t="s">
        <v>284</v>
      </c>
      <c r="C39" s="180">
        <f>VLOOKUP(A39,'[3]Ö-abs'!$A$10:$I$44,3,FALSE)</f>
        <v>10</v>
      </c>
      <c r="D39" s="307">
        <f>VLOOKUP($A39,'[3]Ö-abs'!$A$10:$I$44,4,FALSE)</f>
        <v>1500</v>
      </c>
      <c r="E39" s="307">
        <f>VLOOKUP($A39,'[3]Ö-abs'!$A$10:$I$44,5,FALSE)</f>
        <v>152</v>
      </c>
      <c r="F39" s="307">
        <f>VLOOKUP($A39,'[3]Ö-abs'!$A$10:$I$44,6,FALSE)</f>
        <v>6747</v>
      </c>
      <c r="G39" s="312" t="str">
        <f>VLOOKUP($A39,'[3]Ö-abs'!$A$10:$I$44,7,FALSE)</f>
        <v>•</v>
      </c>
      <c r="H39" s="307" t="str">
        <f>VLOOKUP($A39,'[3]Ö-abs'!$A$10:$I$44,9,FALSE)</f>
        <v>•</v>
      </c>
      <c r="I39" s="41"/>
    </row>
    <row r="40" spans="1:9" ht="12" customHeight="1" x14ac:dyDescent="0.2">
      <c r="A40" s="294" t="s">
        <v>220</v>
      </c>
      <c r="B40" s="274" t="s">
        <v>285</v>
      </c>
      <c r="C40" s="180">
        <f>VLOOKUP(A40,'[3]Ö-abs'!$A$10:$I$44,3,FALSE)</f>
        <v>69</v>
      </c>
      <c r="D40" s="307">
        <f>VLOOKUP($A40,'[3]Ö-abs'!$A$10:$I$44,4,FALSE)</f>
        <v>10770</v>
      </c>
      <c r="E40" s="307">
        <f>VLOOKUP($A40,'[3]Ö-abs'!$A$10:$I$44,5,FALSE)</f>
        <v>1396</v>
      </c>
      <c r="F40" s="307">
        <f>VLOOKUP($A40,'[3]Ö-abs'!$A$10:$I$44,6,FALSE)</f>
        <v>36012</v>
      </c>
      <c r="G40" s="312">
        <f>VLOOKUP($A40,'[3]Ö-abs'!$A$10:$I$44,7,FALSE)</f>
        <v>350658</v>
      </c>
      <c r="H40" s="307">
        <f>VLOOKUP($A40,'[3]Ö-abs'!$A$10:$I$44,9,FALSE)</f>
        <v>98553</v>
      </c>
      <c r="I40" s="41"/>
    </row>
    <row r="41" spans="1:9" ht="12" customHeight="1" x14ac:dyDescent="0.2">
      <c r="A41" s="294" t="s">
        <v>221</v>
      </c>
      <c r="B41" s="274" t="s">
        <v>248</v>
      </c>
      <c r="C41" s="180">
        <f>VLOOKUP(A41,'[3]Ö-abs'!$A$10:$I$44,3,FALSE)</f>
        <v>3</v>
      </c>
      <c r="D41" s="307">
        <f>VLOOKUP($A41,'[3]Ö-abs'!$A$10:$I$44,4,FALSE)</f>
        <v>3596</v>
      </c>
      <c r="E41" s="307">
        <f>VLOOKUP($A41,'[3]Ö-abs'!$A$10:$I$44,5,FALSE)</f>
        <v>371</v>
      </c>
      <c r="F41" s="307">
        <f>VLOOKUP($A41,'[3]Ö-abs'!$A$10:$I$44,6,FALSE)</f>
        <v>19449</v>
      </c>
      <c r="G41" s="312" t="str">
        <f>VLOOKUP($A41,'[3]Ö-abs'!$A$10:$I$44,7,FALSE)</f>
        <v>•</v>
      </c>
      <c r="H41" s="307" t="str">
        <f>VLOOKUP($A41,'[3]Ö-abs'!$A$10:$I$44,9,FALSE)</f>
        <v>•</v>
      </c>
      <c r="I41" s="41"/>
    </row>
    <row r="42" spans="1:9" ht="12" customHeight="1" x14ac:dyDescent="0.2">
      <c r="A42" s="292" t="s">
        <v>159</v>
      </c>
      <c r="B42" s="23" t="s">
        <v>160</v>
      </c>
      <c r="C42" s="197">
        <f>VLOOKUP(A42,'[3]Ö-abs'!$A$10:$I$44,3,FALSE)</f>
        <v>434</v>
      </c>
      <c r="D42" s="306">
        <f>VLOOKUP($A42,'[3]Ö-abs'!$A$10:$I$44,4,FALSE)</f>
        <v>87142</v>
      </c>
      <c r="E42" s="306">
        <f>VLOOKUP($A42,'[3]Ö-abs'!$A$10:$I$44,5,FALSE)</f>
        <v>9599</v>
      </c>
      <c r="F42" s="306">
        <f>VLOOKUP($A42,'[3]Ö-abs'!$A$10:$I$44,6,FALSE)</f>
        <v>375065</v>
      </c>
      <c r="G42" s="311">
        <f>VLOOKUP($A42,'[3]Ö-abs'!$A$10:$I$44,7,FALSE)</f>
        <v>2860814</v>
      </c>
      <c r="H42" s="311">
        <f>VLOOKUP($A42,'[3]Ö-abs'!$A$10:$I$44,9,FALSE)</f>
        <v>1409323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90" t="s">
        <v>355</v>
      </c>
      <c r="B1" s="390"/>
      <c r="C1" s="390"/>
      <c r="D1" s="390"/>
      <c r="E1" s="390"/>
      <c r="F1" s="390"/>
      <c r="G1" s="390"/>
      <c r="H1" s="390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19" t="s">
        <v>24</v>
      </c>
      <c r="B3" s="413" t="s">
        <v>165</v>
      </c>
      <c r="C3" s="399" t="s">
        <v>111</v>
      </c>
      <c r="D3" s="399" t="s">
        <v>273</v>
      </c>
      <c r="E3" s="399" t="s">
        <v>112</v>
      </c>
      <c r="F3" s="399" t="s">
        <v>263</v>
      </c>
      <c r="G3" s="409" t="s">
        <v>75</v>
      </c>
      <c r="H3" s="417"/>
      <c r="I3" s="126"/>
      <c r="J3" s="126"/>
    </row>
    <row r="4" spans="1:10" ht="12" customHeight="1" x14ac:dyDescent="0.2">
      <c r="A4" s="394"/>
      <c r="B4" s="414"/>
      <c r="C4" s="400"/>
      <c r="D4" s="400"/>
      <c r="E4" s="400"/>
      <c r="F4" s="400"/>
      <c r="G4" s="418" t="s">
        <v>301</v>
      </c>
      <c r="H4" s="415" t="s">
        <v>133</v>
      </c>
      <c r="I4" s="126"/>
      <c r="J4" s="126"/>
    </row>
    <row r="5" spans="1:10" ht="12" customHeight="1" x14ac:dyDescent="0.2">
      <c r="A5" s="394"/>
      <c r="B5" s="414"/>
      <c r="C5" s="400"/>
      <c r="D5" s="400"/>
      <c r="E5" s="400"/>
      <c r="F5" s="400"/>
      <c r="G5" s="392"/>
      <c r="H5" s="416"/>
      <c r="I5" s="126"/>
      <c r="J5" s="126"/>
    </row>
    <row r="6" spans="1:10" ht="12" customHeight="1" x14ac:dyDescent="0.2">
      <c r="A6" s="394"/>
      <c r="B6" s="414"/>
      <c r="C6" s="408" t="s">
        <v>98</v>
      </c>
      <c r="D6" s="420"/>
      <c r="E6" s="421" t="s">
        <v>242</v>
      </c>
      <c r="F6" s="421"/>
      <c r="G6" s="421"/>
      <c r="H6" s="421"/>
      <c r="I6" s="126"/>
      <c r="J6" s="126"/>
    </row>
    <row r="7" spans="1:10" s="126" customFormat="1" ht="12" customHeight="1" x14ac:dyDescent="0.2">
      <c r="A7" s="348"/>
      <c r="B7" s="349"/>
      <c r="C7" s="335"/>
      <c r="D7" s="336"/>
      <c r="E7" s="350"/>
      <c r="F7" s="350"/>
      <c r="G7" s="350"/>
      <c r="H7" s="350"/>
      <c r="I7" s="194"/>
    </row>
    <row r="8" spans="1:10" s="163" customFormat="1" ht="12" customHeight="1" x14ac:dyDescent="0.2">
      <c r="A8" s="292" t="s">
        <v>31</v>
      </c>
      <c r="B8" s="23" t="s">
        <v>166</v>
      </c>
      <c r="C8" s="197">
        <f>VLOOKUP($A8,'[3]Ö%'!$A$10:$J$44,3,FALSE)</f>
        <v>1</v>
      </c>
      <c r="D8" s="306">
        <f>VLOOKUP($A8,'[3]Ö%'!$A$10:$J$44,4,FALSE)</f>
        <v>-453</v>
      </c>
      <c r="E8" s="198">
        <f>VLOOKUP($A8,'[3]Ö%'!$A$10:$J$44,6,FALSE)</f>
        <v>-12.7</v>
      </c>
      <c r="F8" s="198">
        <f>VLOOKUP($A8,'[3]Ö%'!$A$10:$J$44,7,FALSE)</f>
        <v>-8.9</v>
      </c>
      <c r="G8" s="195" t="str">
        <f>VLOOKUP($A8,'[3]Ö%'!$A$10:$J$44,8,FALSE)</f>
        <v>•</v>
      </c>
      <c r="H8" s="195" t="str">
        <f>VLOOKUP($A8,'[3]Ö%'!$A$10:$J$44,10,FALSE)</f>
        <v>•</v>
      </c>
      <c r="I8" s="51"/>
    </row>
    <row r="9" spans="1:10" ht="12" customHeight="1" x14ac:dyDescent="0.2">
      <c r="A9" s="293" t="s">
        <v>9</v>
      </c>
      <c r="B9" s="67" t="s">
        <v>10</v>
      </c>
      <c r="C9" s="180" t="str">
        <f>VLOOKUP($A9,'[3]Ö%'!$A$10:$J$44,3,FALSE)</f>
        <v>–</v>
      </c>
      <c r="D9" s="307" t="str">
        <f>VLOOKUP($A9,'[3]Ö%'!$A$10:$J$44,4,FALSE)</f>
        <v>•</v>
      </c>
      <c r="E9" s="195" t="str">
        <f>VLOOKUP($A9,'[3]Ö%'!$A$10:$J$44,6,FALSE)</f>
        <v>•</v>
      </c>
      <c r="F9" s="195" t="str">
        <f>VLOOKUP($A9,'[3]Ö%'!$A$10:$J$44,7,FALSE)</f>
        <v>•</v>
      </c>
      <c r="G9" s="195" t="str">
        <f>VLOOKUP($A9,'[3]Ö%'!$A$10:$J$44,8,FALSE)</f>
        <v>•</v>
      </c>
      <c r="H9" s="195" t="str">
        <f>VLOOKUP($A9,'[3]Ö%'!$A$10:$J$44,10,FALSE)</f>
        <v>•</v>
      </c>
      <c r="I9" s="41"/>
    </row>
    <row r="10" spans="1:10" ht="12" customHeight="1" x14ac:dyDescent="0.2">
      <c r="A10" s="293" t="s">
        <v>14</v>
      </c>
      <c r="B10" s="67" t="s">
        <v>167</v>
      </c>
      <c r="C10" s="180" t="str">
        <f>VLOOKUP($A10,'[3]Ö%'!$A$10:$J$44,3,FALSE)</f>
        <v>–</v>
      </c>
      <c r="D10" s="307" t="str">
        <f>VLOOKUP($A10,'[3]Ö%'!$A$10:$J$44,4,FALSE)</f>
        <v>•</v>
      </c>
      <c r="E10" s="195" t="str">
        <f>VLOOKUP($A10,'[3]Ö%'!$A$10:$J$44,6,FALSE)</f>
        <v>•</v>
      </c>
      <c r="F10" s="195" t="str">
        <f>VLOOKUP($A10,'[3]Ö%'!$A$10:$J$44,7,FALSE)</f>
        <v>•</v>
      </c>
      <c r="G10" s="195" t="str">
        <f>VLOOKUP($A10,'[3]Ö%'!$A$10:$J$44,8,FALSE)</f>
        <v>•</v>
      </c>
      <c r="H10" s="195" t="str">
        <f>VLOOKUP($A10,'[3]Ö%'!$A$10:$J$44,10,FALSE)</f>
        <v>–</v>
      </c>
      <c r="I10" s="41"/>
    </row>
    <row r="11" spans="1:10" s="126" customFormat="1" ht="22.15" customHeight="1" x14ac:dyDescent="0.2">
      <c r="A11" s="295" t="s">
        <v>16</v>
      </c>
      <c r="B11" s="147" t="s">
        <v>190</v>
      </c>
      <c r="C11" s="180">
        <f>VLOOKUP($A11,'[3]Ö%'!$A$10:$J$44,3,FALSE)</f>
        <v>1</v>
      </c>
      <c r="D11" s="307" t="str">
        <f>VLOOKUP($A11,'[3]Ö%'!$A$10:$J$44,4,FALSE)</f>
        <v>•</v>
      </c>
      <c r="E11" s="195" t="str">
        <f>VLOOKUP($A11,'[3]Ö%'!$A$10:$J$44,6,FALSE)</f>
        <v>•</v>
      </c>
      <c r="F11" s="195" t="str">
        <f>VLOOKUP($A11,'[3]Ö%'!$A$10:$J$44,7,FALSE)</f>
        <v>•</v>
      </c>
      <c r="G11" s="195" t="str">
        <f>VLOOKUP($A11,'[3]Ö%'!$A$10:$J$44,8,FALSE)</f>
        <v>•</v>
      </c>
      <c r="H11" s="195" t="str">
        <f>VLOOKUP($A11,'[3]Ö%'!$A$10:$J$44,10,FALSE)</f>
        <v>–</v>
      </c>
      <c r="I11" s="41"/>
    </row>
    <row r="12" spans="1:10" s="163" customFormat="1" ht="12" customHeight="1" x14ac:dyDescent="0.2">
      <c r="A12" s="292" t="s">
        <v>99</v>
      </c>
      <c r="B12" s="23" t="s">
        <v>100</v>
      </c>
      <c r="C12" s="197">
        <f>VLOOKUP($A12,'[3]Ö%'!$A$10:$J$44,3,FALSE)</f>
        <v>3</v>
      </c>
      <c r="D12" s="306">
        <f>VLOOKUP($A12,'[3]Ö%'!$A$10:$J$44,4,FALSE)</f>
        <v>83</v>
      </c>
      <c r="E12" s="198">
        <f>VLOOKUP($A12,'[3]Ö%'!$A$10:$J$44,6,FALSE)</f>
        <v>3.1</v>
      </c>
      <c r="F12" s="198">
        <f>VLOOKUP($A12,'[3]Ö%'!$A$10:$J$44,7,FALSE)</f>
        <v>5</v>
      </c>
      <c r="G12" s="195" t="str">
        <f>VLOOKUP($A12,'[3]Ö%'!$A$10:$J$44,8,FALSE)</f>
        <v>•</v>
      </c>
      <c r="H12" s="195" t="str">
        <f>VLOOKUP($A12,'[3]Ö%'!$A$10:$J$44,10,FALSE)</f>
        <v>•</v>
      </c>
      <c r="I12" s="51"/>
    </row>
    <row r="13" spans="1:10" ht="12" customHeight="1" x14ac:dyDescent="0.2">
      <c r="A13" s="293" t="s">
        <v>142</v>
      </c>
      <c r="B13" s="171" t="s">
        <v>254</v>
      </c>
      <c r="C13" s="180">
        <f>VLOOKUP($A13,'[3]Ö%'!$A$10:$J$44,3,FALSE)</f>
        <v>3</v>
      </c>
      <c r="D13" s="307">
        <f>VLOOKUP($A13,'[3]Ö%'!$A$10:$J$44,4,FALSE)</f>
        <v>257</v>
      </c>
      <c r="E13" s="195">
        <f>VLOOKUP($A13,'[3]Ö%'!$A$10:$J$44,6,FALSE)</f>
        <v>11.1</v>
      </c>
      <c r="F13" s="195">
        <f>VLOOKUP($A13,'[3]Ö%'!$A$10:$J$44,7,FALSE)</f>
        <v>9.6</v>
      </c>
      <c r="G13" s="195">
        <f>VLOOKUP($A13,'[3]Ö%'!$A$10:$J$44,8,FALSE)</f>
        <v>7.2</v>
      </c>
      <c r="H13" s="195">
        <f>VLOOKUP($A13,'[3]Ö%'!$A$10:$J$44,10,FALSE)</f>
        <v>17.899999999999999</v>
      </c>
      <c r="I13" s="41"/>
    </row>
    <row r="14" spans="1:10" ht="12" customHeight="1" x14ac:dyDescent="0.2">
      <c r="A14" s="293" t="s">
        <v>145</v>
      </c>
      <c r="B14" s="147" t="s">
        <v>8</v>
      </c>
      <c r="C14" s="180">
        <f>VLOOKUP($A14,'[3]Ö%'!$A$10:$J$44,3,FALSE)</f>
        <v>-1</v>
      </c>
      <c r="D14" s="307">
        <f>VLOOKUP($A14,'[3]Ö%'!$A$10:$J$44,4,FALSE)</f>
        <v>-27</v>
      </c>
      <c r="E14" s="195">
        <f>VLOOKUP($A14,'[3]Ö%'!$A$10:$J$44,6,FALSE)</f>
        <v>-5.2</v>
      </c>
      <c r="F14" s="195">
        <f>VLOOKUP($A14,'[3]Ö%'!$A$10:$J$44,7,FALSE)</f>
        <v>2.4</v>
      </c>
      <c r="G14" s="195">
        <f>VLOOKUP($A14,'[3]Ö%'!$A$10:$J$44,8,FALSE)</f>
        <v>6.1</v>
      </c>
      <c r="H14" s="195" t="str">
        <f>VLOOKUP($A14,'[3]Ö%'!$A$10:$J$44,10,FALSE)</f>
        <v>•</v>
      </c>
      <c r="I14" s="41"/>
    </row>
    <row r="15" spans="1:10" ht="12" customHeight="1" x14ac:dyDescent="0.2">
      <c r="A15" s="293" t="s">
        <v>155</v>
      </c>
      <c r="B15" s="147" t="s">
        <v>101</v>
      </c>
      <c r="C15" s="180">
        <f>VLOOKUP($A15,'[3]Ö%'!$A$10:$J$44,3,FALSE)</f>
        <v>0</v>
      </c>
      <c r="D15" s="307">
        <f>VLOOKUP($A15,'[3]Ö%'!$A$10:$J$44,4,FALSE)</f>
        <v>0</v>
      </c>
      <c r="E15" s="195">
        <f>VLOOKUP($A15,'[3]Ö%'!$A$10:$J$44,6,FALSE)</f>
        <v>0</v>
      </c>
      <c r="F15" s="195">
        <f>VLOOKUP($A15,'[3]Ö%'!$A$10:$J$44,7,FALSE)</f>
        <v>0</v>
      </c>
      <c r="G15" s="195">
        <f>VLOOKUP($A15,'[3]Ö%'!$A$10:$J$44,8,FALSE)</f>
        <v>0</v>
      </c>
      <c r="H15" s="195">
        <f>VLOOKUP($A15,'[3]Ö%'!$A$10:$J$44,10,FALSE)</f>
        <v>0</v>
      </c>
      <c r="I15" s="41"/>
    </row>
    <row r="16" spans="1:10" ht="12" customHeight="1" x14ac:dyDescent="0.2">
      <c r="A16" s="293" t="s">
        <v>7</v>
      </c>
      <c r="B16" s="171" t="s">
        <v>255</v>
      </c>
      <c r="C16" s="180" t="str">
        <f>VLOOKUP($A16,'[3]Ö%'!$A$10:$J$44,3,FALSE)</f>
        <v>–</v>
      </c>
      <c r="D16" s="307" t="str">
        <f>VLOOKUP($A16,'[3]Ö%'!$A$10:$J$44,4,FALSE)</f>
        <v>•</v>
      </c>
      <c r="E16" s="195" t="str">
        <f>VLOOKUP($A16,'[3]Ö%'!$A$10:$J$44,6,FALSE)</f>
        <v>•</v>
      </c>
      <c r="F16" s="195" t="str">
        <f>VLOOKUP($A16,'[3]Ö%'!$A$10:$J$44,7,FALSE)</f>
        <v>•</v>
      </c>
      <c r="G16" s="195" t="str">
        <f>VLOOKUP($A16,'[3]Ö%'!$A$10:$J$44,8,FALSE)</f>
        <v>•</v>
      </c>
      <c r="H16" s="195" t="str">
        <f>VLOOKUP($A16,'[3]Ö%'!$A$10:$J$44,10,FALSE)</f>
        <v>•</v>
      </c>
      <c r="I16" s="41"/>
    </row>
    <row r="17" spans="1:9" ht="12" customHeight="1" x14ac:dyDescent="0.2">
      <c r="A17" s="293" t="s">
        <v>143</v>
      </c>
      <c r="B17" s="147" t="s">
        <v>256</v>
      </c>
      <c r="C17" s="180">
        <f>VLOOKUP($A17,'[3]Ö%'!$A$10:$J$44,3,FALSE)</f>
        <v>0</v>
      </c>
      <c r="D17" s="307">
        <f>VLOOKUP($A17,'[3]Ö%'!$A$10:$J$44,4,FALSE)</f>
        <v>0</v>
      </c>
      <c r="E17" s="195">
        <f>VLOOKUP($A17,'[3]Ö%'!$A$10:$J$44,6,FALSE)</f>
        <v>0</v>
      </c>
      <c r="F17" s="195">
        <f>VLOOKUP($A17,'[3]Ö%'!$A$10:$J$44,7,FALSE)</f>
        <v>0</v>
      </c>
      <c r="G17" s="195">
        <f>VLOOKUP($A17,'[3]Ö%'!$A$10:$J$44,8,FALSE)</f>
        <v>0</v>
      </c>
      <c r="H17" s="195">
        <f>VLOOKUP($A17,'[3]Ö%'!$A$10:$J$44,10,FALSE)</f>
        <v>0</v>
      </c>
      <c r="I17" s="41"/>
    </row>
    <row r="18" spans="1:9" ht="12" customHeight="1" x14ac:dyDescent="0.2">
      <c r="A18" s="293" t="s">
        <v>144</v>
      </c>
      <c r="B18" s="67" t="s">
        <v>168</v>
      </c>
      <c r="C18" s="180" t="str">
        <f>VLOOKUP($A18,'[3]Ö%'!$A$10:$J$44,3,FALSE)</f>
        <v>–</v>
      </c>
      <c r="D18" s="307" t="str">
        <f>VLOOKUP($A18,'[3]Ö%'!$A$10:$J$44,4,FALSE)</f>
        <v>•</v>
      </c>
      <c r="E18" s="195" t="str">
        <f>VLOOKUP($A18,'[3]Ö%'!$A$10:$J$44,6,FALSE)</f>
        <v>•</v>
      </c>
      <c r="F18" s="195" t="str">
        <f>VLOOKUP($A18,'[3]Ö%'!$A$10:$J$44,7,FALSE)</f>
        <v>•</v>
      </c>
      <c r="G18" s="195" t="str">
        <f>VLOOKUP($A18,'[3]Ö%'!$A$10:$J$44,8,FALSE)</f>
        <v>•</v>
      </c>
      <c r="H18" s="195" t="str">
        <f>VLOOKUP($A18,'[3]Ö%'!$A$10:$J$44,10,FALSE)</f>
        <v>•</v>
      </c>
      <c r="I18" s="41"/>
    </row>
    <row r="19" spans="1:9" ht="12" customHeight="1" x14ac:dyDescent="0.2">
      <c r="A19" s="293" t="s">
        <v>17</v>
      </c>
      <c r="B19" s="175" t="s">
        <v>250</v>
      </c>
      <c r="C19" s="180" t="str">
        <f>VLOOKUP($A19,'[3]Ö%'!$A$10:$J$44,3,FALSE)</f>
        <v>–</v>
      </c>
      <c r="D19" s="307">
        <f>VLOOKUP($A19,'[3]Ö%'!$A$10:$J$44,4,FALSE)</f>
        <v>-120</v>
      </c>
      <c r="E19" s="195">
        <f>VLOOKUP($A19,'[3]Ö%'!$A$10:$J$44,6,FALSE)</f>
        <v>-3.1</v>
      </c>
      <c r="F19" s="195">
        <f>VLOOKUP($A19,'[3]Ö%'!$A$10:$J$44,7,FALSE)</f>
        <v>0.4</v>
      </c>
      <c r="G19" s="195">
        <f>VLOOKUP($A19,'[3]Ö%'!$A$10:$J$44,8,FALSE)</f>
        <v>-0.5</v>
      </c>
      <c r="H19" s="195">
        <f>VLOOKUP($A19,'[3]Ö%'!$A$10:$J$44,10,FALSE)</f>
        <v>-2.2000000000000002</v>
      </c>
      <c r="I19" s="41"/>
    </row>
    <row r="20" spans="1:9" ht="12" customHeight="1" x14ac:dyDescent="0.2">
      <c r="A20" s="293" t="s">
        <v>148</v>
      </c>
      <c r="B20" s="67" t="s">
        <v>169</v>
      </c>
      <c r="C20" s="180">
        <f>VLOOKUP($A20,'[3]Ö%'!$A$10:$J$44,3,FALSE)</f>
        <v>-1</v>
      </c>
      <c r="D20" s="307">
        <f>VLOOKUP($A20,'[3]Ö%'!$A$10:$J$44,4,FALSE)</f>
        <v>-320</v>
      </c>
      <c r="E20" s="195">
        <f>VLOOKUP($A20,'[3]Ö%'!$A$10:$J$44,6,FALSE)</f>
        <v>-3.8</v>
      </c>
      <c r="F20" s="195">
        <f>VLOOKUP($A20,'[3]Ö%'!$A$10:$J$44,7,FALSE)</f>
        <v>-4.8</v>
      </c>
      <c r="G20" s="195">
        <f>VLOOKUP($A20,'[3]Ö%'!$A$10:$J$44,8,FALSE)</f>
        <v>-7.8</v>
      </c>
      <c r="H20" s="195">
        <f>VLOOKUP($A20,'[3]Ö%'!$A$10:$J$44,10,FALSE)</f>
        <v>-17.100000000000001</v>
      </c>
      <c r="I20" s="41"/>
    </row>
    <row r="21" spans="1:9" s="212" customFormat="1" ht="22.15" customHeight="1" x14ac:dyDescent="0.2">
      <c r="A21" s="295" t="s">
        <v>147</v>
      </c>
      <c r="B21" s="147" t="s">
        <v>286</v>
      </c>
      <c r="C21" s="180">
        <f>VLOOKUP($A21,'[3]Ö%'!$A$10:$J$44,3,FALSE)</f>
        <v>-1</v>
      </c>
      <c r="D21" s="307" t="str">
        <f>VLOOKUP($A21,'[3]Ö%'!$A$10:$J$44,4,FALSE)</f>
        <v>•</v>
      </c>
      <c r="E21" s="195" t="str">
        <f>VLOOKUP($A21,'[3]Ö%'!$A$10:$J$44,6,FALSE)</f>
        <v>•</v>
      </c>
      <c r="F21" s="195" t="str">
        <f>VLOOKUP($A21,'[3]Ö%'!$A$10:$J$44,7,FALSE)</f>
        <v>•</v>
      </c>
      <c r="G21" s="195" t="str">
        <f>VLOOKUP($A21,'[3]Ö%'!$A$10:$J$44,8,FALSE)</f>
        <v>•</v>
      </c>
      <c r="H21" s="195" t="str">
        <f>VLOOKUP($A21,'[3]Ö%'!$A$10:$J$44,10,FALSE)</f>
        <v>•</v>
      </c>
      <c r="I21" s="41"/>
    </row>
    <row r="22" spans="1:9" ht="12" customHeight="1" x14ac:dyDescent="0.2">
      <c r="A22" s="293" t="s">
        <v>26</v>
      </c>
      <c r="B22" s="67" t="s">
        <v>170</v>
      </c>
      <c r="C22" s="180" t="str">
        <f>VLOOKUP($A22,'[3]Ö%'!$A$10:$J$44,3,FALSE)</f>
        <v>–</v>
      </c>
      <c r="D22" s="307" t="str">
        <f>VLOOKUP($A22,'[3]Ö%'!$A$10:$J$44,4,FALSE)</f>
        <v>•</v>
      </c>
      <c r="E22" s="195" t="str">
        <f>VLOOKUP($A22,'[3]Ö%'!$A$10:$J$44,6,FALSE)</f>
        <v>•</v>
      </c>
      <c r="F22" s="195" t="str">
        <f>VLOOKUP($A22,'[3]Ö%'!$A$10:$J$44,7,FALSE)</f>
        <v>•</v>
      </c>
      <c r="G22" s="195" t="str">
        <f>VLOOKUP($A22,'[3]Ö%'!$A$10:$J$44,8,FALSE)</f>
        <v>•</v>
      </c>
      <c r="H22" s="195" t="str">
        <f>VLOOKUP($A22,'[3]Ö%'!$A$10:$J$44,8,FALSE)</f>
        <v>•</v>
      </c>
      <c r="I22" s="41"/>
    </row>
    <row r="23" spans="1:9" ht="12" customHeight="1" x14ac:dyDescent="0.2">
      <c r="A23" s="293" t="s">
        <v>28</v>
      </c>
      <c r="B23" s="147" t="s">
        <v>108</v>
      </c>
      <c r="C23" s="180">
        <f>VLOOKUP($A23,'[3]Ö%'!$A$10:$J$44,3,FALSE)</f>
        <v>-1</v>
      </c>
      <c r="D23" s="307">
        <f>VLOOKUP($A23,'[3]Ö%'!$A$10:$J$44,4,FALSE)</f>
        <v>-201</v>
      </c>
      <c r="E23" s="195">
        <f>VLOOKUP($A23,'[3]Ö%'!$A$10:$J$44,6,FALSE)</f>
        <v>-8.3000000000000007</v>
      </c>
      <c r="F23" s="195">
        <f>VLOOKUP($A23,'[3]Ö%'!$A$10:$J$44,7,FALSE)</f>
        <v>-5</v>
      </c>
      <c r="G23" s="195">
        <f>VLOOKUP($A23,'[3]Ö%'!$A$10:$J$44,8,FALSE)</f>
        <v>-9.4</v>
      </c>
      <c r="H23" s="195">
        <f>VLOOKUP($A23,'[3]Ö%'!$A$10:$J$44,10,FALSE)</f>
        <v>10</v>
      </c>
      <c r="I23" s="41"/>
    </row>
    <row r="24" spans="1:9" ht="12" customHeight="1" x14ac:dyDescent="0.2">
      <c r="A24" s="293" t="s">
        <v>151</v>
      </c>
      <c r="B24" s="147" t="s">
        <v>109</v>
      </c>
      <c r="C24" s="180" t="str">
        <f>VLOOKUP($A24,'[3]Ö%'!$A$10:$J$44,3,FALSE)</f>
        <v>–</v>
      </c>
      <c r="D24" s="307">
        <f>VLOOKUP($A24,'[3]Ö%'!$A$10:$J$44,4,FALSE)</f>
        <v>-57</v>
      </c>
      <c r="E24" s="195">
        <f>VLOOKUP($A24,'[3]Ö%'!$A$10:$J$44,6,FALSE)</f>
        <v>-0.8</v>
      </c>
      <c r="F24" s="195">
        <f>VLOOKUP($A24,'[3]Ö%'!$A$10:$J$44,7,FALSE)</f>
        <v>-6.7</v>
      </c>
      <c r="G24" s="195" t="str">
        <f>VLOOKUP($A24,'[3]Ö%'!$A$10:$J$44,8,FALSE)</f>
        <v>•</v>
      </c>
      <c r="H24" s="195" t="str">
        <f>VLOOKUP($A24,'[3]Ö%'!$A$10:$J$44,10,FALSE)</f>
        <v>•</v>
      </c>
      <c r="I24" s="41"/>
    </row>
    <row r="25" spans="1:9" ht="12" customHeight="1" x14ac:dyDescent="0.2">
      <c r="A25" s="293" t="s">
        <v>149</v>
      </c>
      <c r="B25" s="147" t="s">
        <v>251</v>
      </c>
      <c r="C25" s="180">
        <f>VLOOKUP($A25,'[3]Ö%'!$A$10:$J$44,3,FALSE)</f>
        <v>2</v>
      </c>
      <c r="D25" s="307">
        <f>VLOOKUP($A25,'[3]Ö%'!$A$10:$J$44,4,FALSE)</f>
        <v>-73</v>
      </c>
      <c r="E25" s="195">
        <f>VLOOKUP($A25,'[3]Ö%'!$A$10:$J$44,6,FALSE)</f>
        <v>-1.6</v>
      </c>
      <c r="F25" s="195">
        <f>VLOOKUP($A25,'[3]Ö%'!$A$10:$J$44,7,FALSE)</f>
        <v>2</v>
      </c>
      <c r="G25" s="195">
        <f>VLOOKUP($A25,'[3]Ö%'!$A$10:$J$44,8,FALSE)</f>
        <v>-0.9</v>
      </c>
      <c r="H25" s="195">
        <f>VLOOKUP($A25,'[3]Ö%'!$A$10:$J$44,10,FALSE)</f>
        <v>11</v>
      </c>
      <c r="I25" s="41"/>
    </row>
    <row r="26" spans="1:9" s="212" customFormat="1" ht="22.15" customHeight="1" x14ac:dyDescent="0.2">
      <c r="A26" s="295" t="s">
        <v>22</v>
      </c>
      <c r="B26" s="147" t="s">
        <v>297</v>
      </c>
      <c r="C26" s="180">
        <f>VLOOKUP($A26,'[3]Ö%'!$A$10:$J$44,3,FALSE)</f>
        <v>-2</v>
      </c>
      <c r="D26" s="307">
        <f>VLOOKUP($A26,'[3]Ö%'!$A$10:$J$44,4,FALSE)</f>
        <v>-165</v>
      </c>
      <c r="E26" s="195">
        <f>VLOOKUP($A26,'[3]Ö%'!$A$10:$J$44,6,FALSE)</f>
        <v>-2.9</v>
      </c>
      <c r="F26" s="195">
        <f>VLOOKUP($A26,'[3]Ö%'!$A$10:$J$44,7,FALSE)</f>
        <v>-2.7</v>
      </c>
      <c r="G26" s="195">
        <f>VLOOKUP($A26,'[3]Ö%'!$A$10:$J$44,8,FALSE)</f>
        <v>17.8</v>
      </c>
      <c r="H26" s="195">
        <f>VLOOKUP($A26,'[3]Ö%'!$A$10:$J$44,10,FALSE)</f>
        <v>-4.9000000000000004</v>
      </c>
      <c r="I26" s="41"/>
    </row>
    <row r="27" spans="1:9" ht="12" customHeight="1" x14ac:dyDescent="0.2">
      <c r="A27" s="293" t="s">
        <v>20</v>
      </c>
      <c r="B27" s="147" t="s">
        <v>110</v>
      </c>
      <c r="C27" s="180" t="str">
        <f>VLOOKUP($A27,'[3]Ö%'!$A$10:$J$44,3,FALSE)</f>
        <v>–</v>
      </c>
      <c r="D27" s="307">
        <f>VLOOKUP($A27,'[3]Ö%'!$A$10:$J$44,4,FALSE)</f>
        <v>-9</v>
      </c>
      <c r="E27" s="195">
        <f>VLOOKUP($A27,'[3]Ö%'!$A$10:$J$44,6,FALSE)</f>
        <v>8.8000000000000007</v>
      </c>
      <c r="F27" s="195">
        <f>VLOOKUP($A27,'[3]Ö%'!$A$10:$J$44,7,FALSE)</f>
        <v>5.7</v>
      </c>
      <c r="G27" s="195">
        <f>VLOOKUP($A27,'[3]Ö%'!$A$10:$J$44,8,FALSE)</f>
        <v>-11.2</v>
      </c>
      <c r="H27" s="195">
        <f>VLOOKUP($A27,'[3]Ö%'!$A$10:$J$44,10,FALSE)</f>
        <v>-13.6</v>
      </c>
      <c r="I27" s="41"/>
    </row>
    <row r="28" spans="1:9" ht="12" customHeight="1" x14ac:dyDescent="0.2">
      <c r="A28" s="293" t="s">
        <v>21</v>
      </c>
      <c r="B28" s="147" t="s">
        <v>30</v>
      </c>
      <c r="C28" s="180">
        <f>VLOOKUP($A28,'[3]Ö%'!$A$10:$J$44,3,FALSE)</f>
        <v>2</v>
      </c>
      <c r="D28" s="307">
        <f>VLOOKUP($A28,'[3]Ö%'!$A$10:$J$44,4,FALSE)</f>
        <v>144</v>
      </c>
      <c r="E28" s="195">
        <f>VLOOKUP($A28,'[3]Ö%'!$A$10:$J$44,6,FALSE)</f>
        <v>10.6</v>
      </c>
      <c r="F28" s="195">
        <f>VLOOKUP($A28,'[3]Ö%'!$A$10:$J$44,7,FALSE)</f>
        <v>4.2</v>
      </c>
      <c r="G28" s="195">
        <f>VLOOKUP($A28,'[3]Ö%'!$A$10:$J$44,8,FALSE)</f>
        <v>2.1</v>
      </c>
      <c r="H28" s="195">
        <f>VLOOKUP($A28,'[3]Ö%'!$A$10:$J$44,10,FALSE)</f>
        <v>247.6</v>
      </c>
      <c r="I28" s="41"/>
    </row>
    <row r="29" spans="1:9" s="212" customFormat="1" ht="22.15" customHeight="1" x14ac:dyDescent="0.2">
      <c r="A29" s="295" t="s">
        <v>152</v>
      </c>
      <c r="B29" s="147" t="s">
        <v>280</v>
      </c>
      <c r="C29" s="180">
        <f>VLOOKUP($A29,'[3]Ö%'!$A$10:$J$44,3,FALSE)</f>
        <v>1</v>
      </c>
      <c r="D29" s="307">
        <f>VLOOKUP($A29,'[3]Ö%'!$A$10:$J$44,4,FALSE)</f>
        <v>-50</v>
      </c>
      <c r="E29" s="195">
        <f>VLOOKUP($A29,'[3]Ö%'!$A$10:$J$44,6,FALSE)</f>
        <v>4.4000000000000004</v>
      </c>
      <c r="F29" s="195">
        <f>VLOOKUP($A29,'[3]Ö%'!$A$10:$J$44,7,FALSE)</f>
        <v>-10.5</v>
      </c>
      <c r="G29" s="195">
        <f>VLOOKUP($A29,'[3]Ö%'!$A$10:$J$44,8,FALSE)</f>
        <v>-60.4</v>
      </c>
      <c r="H29" s="195">
        <f>VLOOKUP($A29,'[3]Ö%'!$A$10:$J$44,10,FALSE)</f>
        <v>-5.0999999999999996</v>
      </c>
      <c r="I29" s="41"/>
    </row>
    <row r="30" spans="1:9" ht="12" customHeight="1" x14ac:dyDescent="0.2">
      <c r="A30" s="293" t="s">
        <v>154</v>
      </c>
      <c r="B30" s="147" t="s">
        <v>23</v>
      </c>
      <c r="C30" s="180">
        <f>VLOOKUP($A30,'[3]Ö%'!$A$10:$J$44,3,FALSE)</f>
        <v>2</v>
      </c>
      <c r="D30" s="307">
        <f>VLOOKUP($A30,'[3]Ö%'!$A$10:$J$44,4,FALSE)</f>
        <v>213</v>
      </c>
      <c r="E30" s="195">
        <f>VLOOKUP($A30,'[3]Ö%'!$A$10:$J$44,6,FALSE)</f>
        <v>-0.5</v>
      </c>
      <c r="F30" s="195">
        <f>VLOOKUP($A30,'[3]Ö%'!$A$10:$J$44,7,FALSE)</f>
        <v>15.1</v>
      </c>
      <c r="G30" s="195">
        <f>VLOOKUP($A30,'[3]Ö%'!$A$10:$J$44,8,FALSE)</f>
        <v>7.1</v>
      </c>
      <c r="H30" s="195">
        <f>VLOOKUP($A30,'[3]Ö%'!$A$10:$J$44,10,FALSE)</f>
        <v>81.3</v>
      </c>
      <c r="I30" s="41"/>
    </row>
    <row r="31" spans="1:9" ht="12" customHeight="1" x14ac:dyDescent="0.2">
      <c r="A31" s="293" t="s">
        <v>156</v>
      </c>
      <c r="B31" s="147" t="s">
        <v>102</v>
      </c>
      <c r="C31" s="180">
        <f>VLOOKUP($A31,'[3]Ö%'!$A$10:$J$44,3,FALSE)</f>
        <v>-1</v>
      </c>
      <c r="D31" s="307">
        <f>VLOOKUP($A31,'[3]Ö%'!$A$10:$J$44,4,FALSE)</f>
        <v>-155</v>
      </c>
      <c r="E31" s="195">
        <f>VLOOKUP($A31,'[3]Ö%'!$A$10:$J$44,6,FALSE)</f>
        <v>-3.5</v>
      </c>
      <c r="F31" s="195">
        <f>VLOOKUP($A31,'[3]Ö%'!$A$10:$J$44,7,FALSE)</f>
        <v>-7.6</v>
      </c>
      <c r="G31" s="195">
        <f>VLOOKUP($A31,'[3]Ö%'!$A$10:$J$44,8,FALSE)</f>
        <v>-10.199999999999999</v>
      </c>
      <c r="H31" s="195">
        <f>VLOOKUP($A31,'[3]Ö%'!$A$10:$J$44,10,FALSE)</f>
        <v>-17.3</v>
      </c>
      <c r="I31" s="41"/>
    </row>
    <row r="32" spans="1:9" ht="12" customHeight="1" x14ac:dyDescent="0.2">
      <c r="A32" s="293" t="s">
        <v>27</v>
      </c>
      <c r="B32" s="147" t="s">
        <v>252</v>
      </c>
      <c r="C32" s="180">
        <f>VLOOKUP($A32,'[3]Ö%'!$A$10:$J$44,3,FALSE)</f>
        <v>1</v>
      </c>
      <c r="D32" s="307">
        <f>VLOOKUP($A32,'[3]Ö%'!$A$10:$J$44,4,FALSE)</f>
        <v>404</v>
      </c>
      <c r="E32" s="195">
        <f>VLOOKUP($A32,'[3]Ö%'!$A$10:$J$44,6,FALSE)</f>
        <v>2.2000000000000002</v>
      </c>
      <c r="F32" s="195">
        <f>VLOOKUP($A32,'[3]Ö%'!$A$10:$J$44,7,FALSE)</f>
        <v>7.1</v>
      </c>
      <c r="G32" s="195">
        <f>VLOOKUP($A32,'[3]Ö%'!$A$10:$J$44,8,FALSE)</f>
        <v>-7.6</v>
      </c>
      <c r="H32" s="195" t="str">
        <f>VLOOKUP($A32,'[3]Ö%'!$A$10:$J$44,10,FALSE)</f>
        <v>•</v>
      </c>
      <c r="I32" s="41"/>
    </row>
    <row r="33" spans="1:9" ht="12" customHeight="1" x14ac:dyDescent="0.2">
      <c r="A33" s="293" t="s">
        <v>153</v>
      </c>
      <c r="B33" s="147" t="s">
        <v>103</v>
      </c>
      <c r="C33" s="180">
        <f>VLOOKUP($A33,'[3]Ö%'!$A$10:$J$44,3,FALSE)</f>
        <v>-1</v>
      </c>
      <c r="D33" s="307">
        <f>VLOOKUP($A33,'[3]Ö%'!$A$10:$J$44,4,FALSE)</f>
        <v>-155</v>
      </c>
      <c r="E33" s="195">
        <f>VLOOKUP($A33,'[3]Ö%'!$A$10:$J$44,6,FALSE)</f>
        <v>3.5</v>
      </c>
      <c r="F33" s="195">
        <f>VLOOKUP($A33,'[3]Ö%'!$A$10:$J$44,7,FALSE)</f>
        <v>4.9000000000000004</v>
      </c>
      <c r="G33" s="195" t="str">
        <f>VLOOKUP($A33,'[3]Ö%'!$A$10:$J$44,8,FALSE)</f>
        <v>•</v>
      </c>
      <c r="H33" s="195" t="str">
        <f>VLOOKUP($A33,'[3]Ö%'!$A$10:$J$44,10,FALSE)</f>
        <v>•</v>
      </c>
      <c r="I33" s="41"/>
    </row>
    <row r="34" spans="1:9" ht="12" customHeight="1" x14ac:dyDescent="0.2">
      <c r="A34" s="293" t="s">
        <v>146</v>
      </c>
      <c r="B34" s="147" t="s">
        <v>257</v>
      </c>
      <c r="C34" s="180">
        <f>VLOOKUP($A34,'[3]Ö%'!$A$10:$J$44,3,FALSE)</f>
        <v>1</v>
      </c>
      <c r="D34" s="307">
        <f>VLOOKUP($A34,'[3]Ö%'!$A$10:$J$44,4,FALSE)</f>
        <v>-21</v>
      </c>
      <c r="E34" s="195">
        <f>VLOOKUP($A34,'[3]Ö%'!$A$10:$J$44,6,FALSE)</f>
        <v>-1.6</v>
      </c>
      <c r="F34" s="195">
        <f>VLOOKUP($A34,'[3]Ö%'!$A$10:$J$44,7,FALSE)</f>
        <v>9.3000000000000007</v>
      </c>
      <c r="G34" s="195">
        <f>VLOOKUP($A34,'[3]Ö%'!$A$10:$J$44,8,FALSE)</f>
        <v>-8.6999999999999993</v>
      </c>
      <c r="H34" s="195" t="str">
        <f>VLOOKUP($A34,'[3]Ö%'!$A$10:$J$44,10,FALSE)</f>
        <v>•</v>
      </c>
      <c r="I34" s="41"/>
    </row>
    <row r="35" spans="1:9" ht="12" customHeight="1" x14ac:dyDescent="0.2">
      <c r="A35" s="293" t="s">
        <v>25</v>
      </c>
      <c r="B35" s="147" t="s">
        <v>253</v>
      </c>
      <c r="C35" s="180">
        <f>VLOOKUP($A35,'[3]Ö%'!$A$10:$J$44,3,FALSE)</f>
        <v>-1</v>
      </c>
      <c r="D35" s="307">
        <f>VLOOKUP($A35,'[3]Ö%'!$A$10:$J$44,4,FALSE)</f>
        <v>-112</v>
      </c>
      <c r="E35" s="195">
        <f>VLOOKUP($A35,'[3]Ö%'!$A$10:$J$44,6,FALSE)</f>
        <v>9.4</v>
      </c>
      <c r="F35" s="195">
        <f>VLOOKUP($A35,'[3]Ö%'!$A$10:$J$44,7,FALSE)</f>
        <v>12.3</v>
      </c>
      <c r="G35" s="195">
        <f>VLOOKUP($A35,'[3]Ö%'!$A$10:$J$44,8,FALSE)</f>
        <v>6</v>
      </c>
      <c r="H35" s="195">
        <f>VLOOKUP($A35,'[3]Ö%'!$A$10:$J$44,10,FALSE)</f>
        <v>-27.8</v>
      </c>
      <c r="I35" s="41"/>
    </row>
    <row r="36" spans="1:9" s="212" customFormat="1" ht="22.15" customHeight="1" x14ac:dyDescent="0.2">
      <c r="A36" s="295" t="s">
        <v>150</v>
      </c>
      <c r="B36" s="147" t="s">
        <v>281</v>
      </c>
      <c r="C36" s="180" t="str">
        <f>VLOOKUP($A36,'[3]Ö%'!$A$10:$J$44,3,FALSE)</f>
        <v>–</v>
      </c>
      <c r="D36" s="307">
        <f>VLOOKUP($A36,'[3]Ö%'!$A$10:$J$44,4,FALSE)</f>
        <v>543</v>
      </c>
      <c r="E36" s="268">
        <f>VLOOKUP($A36,'[3]Ö%'!$A$10:$J$44,6,FALSE)</f>
        <v>12.4</v>
      </c>
      <c r="F36" s="268">
        <f>VLOOKUP($A36,'[3]Ö%'!$A$10:$J$44,7,FALSE)</f>
        <v>24.1</v>
      </c>
      <c r="G36" s="268">
        <f>VLOOKUP($A36,'[3]Ö%'!$A$10:$J$44,8,FALSE)</f>
        <v>3.7</v>
      </c>
      <c r="H36" s="268">
        <f>VLOOKUP($A36,'[3]Ö%'!$A$10:$J$44,10,FALSE)</f>
        <v>17.600000000000001</v>
      </c>
      <c r="I36" s="41"/>
    </row>
    <row r="37" spans="1:9" ht="12" customHeight="1" x14ac:dyDescent="0.2">
      <c r="A37" s="271" t="s">
        <v>246</v>
      </c>
      <c r="B37" s="147" t="s">
        <v>282</v>
      </c>
      <c r="C37" s="180">
        <f>VLOOKUP($A37,'[3]Ö%'!$A$10:$J$44,3,FALSE)</f>
        <v>4</v>
      </c>
      <c r="D37" s="307">
        <f>VLOOKUP($A37,'[3]Ö%'!$A$10:$J$44,4,FALSE)</f>
        <v>-401</v>
      </c>
      <c r="E37" s="195">
        <f>VLOOKUP($A37,'[3]Ö%'!$A$10:$J$44,6,FALSE)</f>
        <v>0.6</v>
      </c>
      <c r="F37" s="195">
        <f>VLOOKUP($A37,'[3]Ö%'!$A$10:$J$44,7,FALSE)</f>
        <v>2.6</v>
      </c>
      <c r="G37" s="195">
        <f>VLOOKUP($A37,'[3]Ö%'!$A$10:$J$44,8,FALSE)</f>
        <v>-1</v>
      </c>
      <c r="H37" s="195">
        <f>VLOOKUP($A37,'[3]Ö%'!$A$10:$J$44,10,FALSE)</f>
        <v>5.3</v>
      </c>
      <c r="I37" s="41"/>
    </row>
    <row r="38" spans="1:9" ht="12" customHeight="1" x14ac:dyDescent="0.2">
      <c r="A38" s="271" t="s">
        <v>247</v>
      </c>
      <c r="B38" s="147" t="s">
        <v>283</v>
      </c>
      <c r="C38" s="180" t="str">
        <f>VLOOKUP($A38,'[3]Ö%'!$A$10:$J$44,3,FALSE)</f>
        <v>–</v>
      </c>
      <c r="D38" s="307">
        <f>VLOOKUP($A38,'[3]Ö%'!$A$10:$J$44,4,FALSE)</f>
        <v>455</v>
      </c>
      <c r="E38" s="195">
        <f>VLOOKUP($A38,'[3]Ö%'!$A$10:$J$44,6,FALSE)</f>
        <v>4.4000000000000004</v>
      </c>
      <c r="F38" s="195">
        <f>VLOOKUP($A38,'[3]Ö%'!$A$10:$J$44,7,FALSE)</f>
        <v>6.5</v>
      </c>
      <c r="G38" s="195">
        <f>VLOOKUP($A38,'[3]Ö%'!$A$10:$J$44,8,FALSE)</f>
        <v>-9.6</v>
      </c>
      <c r="H38" s="195">
        <f>VLOOKUP($A38,'[3]Ö%'!$A$10:$J$44,10,FALSE)</f>
        <v>-8.4</v>
      </c>
      <c r="I38" s="41"/>
    </row>
    <row r="39" spans="1:9" ht="12" customHeight="1" x14ac:dyDescent="0.2">
      <c r="A39" s="271" t="s">
        <v>219</v>
      </c>
      <c r="B39" s="147" t="s">
        <v>284</v>
      </c>
      <c r="C39" s="180">
        <f>VLOOKUP($A39,'[3]Ö%'!$A$10:$J$44,3,FALSE)</f>
        <v>1</v>
      </c>
      <c r="D39" s="307">
        <f>VLOOKUP($A39,'[3]Ö%'!$A$10:$J$44,4,FALSE)</f>
        <v>-50</v>
      </c>
      <c r="E39" s="195">
        <f>VLOOKUP($A39,'[3]Ö%'!$A$10:$J$44,6,FALSE)</f>
        <v>-0.9</v>
      </c>
      <c r="F39" s="195">
        <f>VLOOKUP($A39,'[3]Ö%'!$A$10:$J$44,7,FALSE)</f>
        <v>20.8</v>
      </c>
      <c r="G39" s="195" t="str">
        <f>VLOOKUP($A39,'[3]Ö%'!$A$10:$J$44,8,FALSE)</f>
        <v>•</v>
      </c>
      <c r="H39" s="195" t="str">
        <f>VLOOKUP($A39,'[3]Ö%'!$A$10:$J$44,10,FALSE)</f>
        <v>•</v>
      </c>
      <c r="I39" s="41"/>
    </row>
    <row r="40" spans="1:9" ht="12" customHeight="1" x14ac:dyDescent="0.2">
      <c r="A40" s="271" t="s">
        <v>220</v>
      </c>
      <c r="B40" s="147" t="s">
        <v>285</v>
      </c>
      <c r="C40" s="180">
        <f>VLOOKUP($A40,'[3]Ö%'!$A$10:$J$44,3,FALSE)</f>
        <v>-1</v>
      </c>
      <c r="D40" s="307">
        <f>VLOOKUP($A40,'[3]Ö%'!$A$10:$J$44,4,FALSE)</f>
        <v>78</v>
      </c>
      <c r="E40" s="195">
        <f>VLOOKUP($A40,'[3]Ö%'!$A$10:$J$44,6,FALSE)</f>
        <v>7.3</v>
      </c>
      <c r="F40" s="195">
        <f>VLOOKUP($A40,'[3]Ö%'!$A$10:$J$44,7,FALSE)</f>
        <v>3.8</v>
      </c>
      <c r="G40" s="195">
        <f>VLOOKUP($A40,'[3]Ö%'!$A$10:$J$44,8,FALSE)</f>
        <v>11.9</v>
      </c>
      <c r="H40" s="195">
        <f>VLOOKUP($A40,'[3]Ö%'!$A$10:$J$44,10,FALSE)</f>
        <v>49</v>
      </c>
      <c r="I40" s="41"/>
    </row>
    <row r="41" spans="1:9" ht="12" customHeight="1" x14ac:dyDescent="0.2">
      <c r="A41" s="271" t="s">
        <v>221</v>
      </c>
      <c r="B41" s="147" t="s">
        <v>248</v>
      </c>
      <c r="C41" s="180" t="str">
        <f>VLOOKUP($A41,'[3]Ö%'!$A$10:$J$44,3,FALSE)</f>
        <v>–</v>
      </c>
      <c r="D41" s="307">
        <f>VLOOKUP($A41,'[3]Ö%'!$A$10:$J$44,4,FALSE)</f>
        <v>-452</v>
      </c>
      <c r="E41" s="195">
        <f>VLOOKUP($A41,'[3]Ö%'!$A$10:$J$44,6,FALSE)</f>
        <v>-7.8</v>
      </c>
      <c r="F41" s="195">
        <f>VLOOKUP($A41,'[3]Ö%'!$A$10:$J$44,7,FALSE)</f>
        <v>-4.5</v>
      </c>
      <c r="G41" s="195" t="str">
        <f>VLOOKUP($A41,'[3]Ö%'!$A$10:$J$44,8,FALSE)</f>
        <v>•</v>
      </c>
      <c r="H41" s="195" t="str">
        <f>VLOOKUP($A41,'[3]Ö%'!$A$10:$J$44,10,FALSE)</f>
        <v>•</v>
      </c>
      <c r="I41" s="41"/>
    </row>
    <row r="42" spans="1:9" ht="12" customHeight="1" x14ac:dyDescent="0.2">
      <c r="A42" s="292" t="s">
        <v>159</v>
      </c>
      <c r="B42" s="23" t="s">
        <v>160</v>
      </c>
      <c r="C42" s="197">
        <f>VLOOKUP($A42,'[3]Ö%'!$A$10:$J$44,3,FALSE)</f>
        <v>4</v>
      </c>
      <c r="D42" s="306">
        <f>VLOOKUP($A42,'[3]Ö%'!$A$10:$J$44,4,FALSE)</f>
        <v>-370</v>
      </c>
      <c r="E42" s="198">
        <f>VLOOKUP($A42,'[3]Ö%'!$A$10:$J$44,6,FALSE)</f>
        <v>2.6</v>
      </c>
      <c r="F42" s="198">
        <f>VLOOKUP($A42,'[3]Ö%'!$A$10:$J$44,7,FALSE)</f>
        <v>4.4000000000000004</v>
      </c>
      <c r="G42" s="198">
        <f>VLOOKUP($A42,'[3]Ö%'!$A$10:$J$44,8,FALSE)</f>
        <v>-1.8</v>
      </c>
      <c r="H42" s="198">
        <f>VLOOKUP($A42,'[3]Ö%'!$A$10:$J$44,10,FALSE)</f>
        <v>-2.9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90" t="s">
        <v>329</v>
      </c>
      <c r="B1" s="390"/>
      <c r="C1" s="390"/>
      <c r="D1" s="390"/>
      <c r="E1" s="390"/>
      <c r="F1" s="390"/>
      <c r="G1" s="390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9" t="s">
        <v>29</v>
      </c>
      <c r="B3" s="399" t="s">
        <v>132</v>
      </c>
      <c r="C3" s="399" t="s">
        <v>273</v>
      </c>
      <c r="D3" s="398" t="s">
        <v>75</v>
      </c>
      <c r="E3" s="392"/>
      <c r="F3" s="396"/>
    </row>
    <row r="4" spans="1:8" ht="12" customHeight="1" x14ac:dyDescent="0.2">
      <c r="A4" s="394"/>
      <c r="B4" s="400"/>
      <c r="C4" s="400"/>
      <c r="D4" s="418" t="s">
        <v>301</v>
      </c>
      <c r="E4" s="418" t="s">
        <v>133</v>
      </c>
      <c r="F4" s="406"/>
    </row>
    <row r="5" spans="1:8" ht="12" customHeight="1" x14ac:dyDescent="0.2">
      <c r="A5" s="394"/>
      <c r="B5" s="400"/>
      <c r="C5" s="400"/>
      <c r="D5" s="418"/>
      <c r="E5" s="144" t="s">
        <v>301</v>
      </c>
      <c r="F5" s="145" t="s">
        <v>76</v>
      </c>
    </row>
    <row r="6" spans="1:8" ht="12" customHeight="1" x14ac:dyDescent="0.2">
      <c r="A6" s="394"/>
      <c r="B6" s="422" t="s">
        <v>77</v>
      </c>
      <c r="C6" s="423"/>
      <c r="D6" s="398" t="s">
        <v>79</v>
      </c>
      <c r="E6" s="398"/>
      <c r="F6" s="409"/>
    </row>
    <row r="7" spans="1:8" s="126" customFormat="1" ht="12" customHeight="1" x14ac:dyDescent="0.2">
      <c r="A7" s="348"/>
      <c r="B7" s="366"/>
      <c r="C7" s="366"/>
      <c r="D7" s="337"/>
      <c r="E7" s="337"/>
      <c r="F7" s="337"/>
    </row>
    <row r="8" spans="1:8" ht="12" customHeight="1" x14ac:dyDescent="0.2">
      <c r="A8" s="32">
        <v>2010</v>
      </c>
      <c r="B8" s="308">
        <v>551</v>
      </c>
      <c r="C8" s="308">
        <v>72114</v>
      </c>
      <c r="D8" s="308">
        <v>19111307</v>
      </c>
      <c r="E8" s="308">
        <v>5134464</v>
      </c>
      <c r="F8" s="308">
        <v>2192681</v>
      </c>
    </row>
    <row r="9" spans="1:8" ht="12" customHeight="1" x14ac:dyDescent="0.2">
      <c r="A9" s="32">
        <v>2011</v>
      </c>
      <c r="B9" s="308">
        <v>575</v>
      </c>
      <c r="C9" s="308">
        <v>77391</v>
      </c>
      <c r="D9" s="308">
        <v>21701169</v>
      </c>
      <c r="E9" s="308">
        <v>6233404</v>
      </c>
      <c r="F9" s="308">
        <v>2562368</v>
      </c>
    </row>
    <row r="10" spans="1:8" ht="12" customHeight="1" x14ac:dyDescent="0.2">
      <c r="A10" s="32">
        <v>2012</v>
      </c>
      <c r="B10" s="308">
        <v>583</v>
      </c>
      <c r="C10" s="308">
        <v>78291</v>
      </c>
      <c r="D10" s="308">
        <v>21672142</v>
      </c>
      <c r="E10" s="308">
        <v>6586151</v>
      </c>
      <c r="F10" s="308">
        <v>2460003</v>
      </c>
    </row>
    <row r="11" spans="1:8" ht="12" customHeight="1" x14ac:dyDescent="0.2">
      <c r="A11" s="32">
        <v>2013</v>
      </c>
      <c r="B11" s="308">
        <v>580</v>
      </c>
      <c r="C11" s="308">
        <v>77309</v>
      </c>
      <c r="D11" s="308">
        <v>21569412</v>
      </c>
      <c r="E11" s="308">
        <v>6488879</v>
      </c>
      <c r="F11" s="308">
        <v>2529069</v>
      </c>
    </row>
    <row r="12" spans="1:8" s="126" customFormat="1" ht="12" customHeight="1" x14ac:dyDescent="0.2">
      <c r="A12" s="32">
        <v>2014</v>
      </c>
      <c r="B12" s="308">
        <v>573</v>
      </c>
      <c r="C12" s="308">
        <v>77479</v>
      </c>
      <c r="D12" s="308">
        <v>21766629</v>
      </c>
      <c r="E12" s="308">
        <v>6489877</v>
      </c>
      <c r="F12" s="308">
        <v>2619537</v>
      </c>
    </row>
    <row r="13" spans="1:8" s="126" customFormat="1" ht="12" customHeight="1" x14ac:dyDescent="0.2">
      <c r="A13" s="32">
        <v>2015</v>
      </c>
      <c r="B13" s="308">
        <v>559</v>
      </c>
      <c r="C13" s="308">
        <v>77689</v>
      </c>
      <c r="D13" s="308">
        <v>21592819</v>
      </c>
      <c r="E13" s="308">
        <v>6853572</v>
      </c>
      <c r="F13" s="308">
        <v>2883495</v>
      </c>
    </row>
    <row r="14" spans="1:8" s="126" customFormat="1" ht="12" customHeight="1" x14ac:dyDescent="0.2">
      <c r="A14" s="32">
        <v>2016</v>
      </c>
      <c r="B14" s="308">
        <v>568</v>
      </c>
      <c r="C14" s="308">
        <v>78384</v>
      </c>
      <c r="D14" s="308">
        <v>21577592</v>
      </c>
      <c r="E14" s="308">
        <v>6617883</v>
      </c>
      <c r="F14" s="308">
        <v>2882758</v>
      </c>
    </row>
    <row r="15" spans="1:8" ht="12" customHeight="1" x14ac:dyDescent="0.2">
      <c r="A15" s="227">
        <v>2017</v>
      </c>
      <c r="B15" s="308">
        <v>560</v>
      </c>
      <c r="C15" s="308">
        <v>79479</v>
      </c>
      <c r="D15" s="308">
        <v>22107230</v>
      </c>
      <c r="E15" s="308">
        <v>6738185</v>
      </c>
      <c r="F15" s="308">
        <v>2898203</v>
      </c>
    </row>
    <row r="16" spans="1:8" s="126" customFormat="1" ht="12" customHeight="1" x14ac:dyDescent="0.2">
      <c r="A16" s="227">
        <v>2018</v>
      </c>
      <c r="B16" s="308">
        <v>566</v>
      </c>
      <c r="C16" s="308">
        <v>81478</v>
      </c>
      <c r="D16" s="308">
        <v>22435039</v>
      </c>
      <c r="E16" s="308">
        <v>7010594</v>
      </c>
      <c r="F16" s="308">
        <v>3049045</v>
      </c>
    </row>
    <row r="17" spans="1:8" s="126" customFormat="1" ht="12" customHeight="1" x14ac:dyDescent="0.2">
      <c r="A17" s="227">
        <v>2019</v>
      </c>
      <c r="B17" s="308">
        <v>568</v>
      </c>
      <c r="C17" s="308">
        <v>81446</v>
      </c>
      <c r="D17" s="308">
        <v>22816806</v>
      </c>
      <c r="E17" s="308">
        <v>7688341</v>
      </c>
      <c r="F17" s="308">
        <v>3748803</v>
      </c>
    </row>
    <row r="18" spans="1:8" s="126" customFormat="1" ht="12" customHeight="1" x14ac:dyDescent="0.2">
      <c r="A18" s="227">
        <v>2020</v>
      </c>
      <c r="B18" s="308">
        <v>575</v>
      </c>
      <c r="C18" s="308">
        <v>79313</v>
      </c>
      <c r="D18" s="308">
        <v>21551074</v>
      </c>
      <c r="E18" s="308">
        <v>6410366</v>
      </c>
      <c r="F18" s="308">
        <v>3053352</v>
      </c>
    </row>
    <row r="19" spans="1:8" s="126" customFormat="1" ht="12" customHeight="1" x14ac:dyDescent="0.2">
      <c r="A19" s="227">
        <v>2021</v>
      </c>
      <c r="B19" s="308">
        <v>558</v>
      </c>
      <c r="C19" s="308">
        <v>77999</v>
      </c>
      <c r="D19" s="308">
        <v>23442778</v>
      </c>
      <c r="E19" s="308">
        <v>7268244</v>
      </c>
      <c r="F19" s="308">
        <v>3128999</v>
      </c>
    </row>
    <row r="20" spans="1:8" s="126" customFormat="1" ht="12" customHeight="1" x14ac:dyDescent="0.2">
      <c r="A20" s="227">
        <v>2022</v>
      </c>
      <c r="B20" s="308">
        <v>559</v>
      </c>
      <c r="C20" s="308">
        <v>82235</v>
      </c>
      <c r="D20" s="308">
        <v>31463862</v>
      </c>
      <c r="E20" s="308">
        <v>11905964</v>
      </c>
      <c r="F20" s="308">
        <v>6403165</v>
      </c>
    </row>
    <row r="21" spans="1:8" s="126" customFormat="1" ht="12" customHeight="1" x14ac:dyDescent="0.2">
      <c r="A21" s="227">
        <v>2023</v>
      </c>
      <c r="B21" s="308">
        <v>567</v>
      </c>
      <c r="C21" s="308">
        <v>85653</v>
      </c>
      <c r="D21" s="308">
        <v>35841137</v>
      </c>
      <c r="E21" s="308">
        <v>17112588</v>
      </c>
      <c r="F21" s="308">
        <v>11740007</v>
      </c>
    </row>
    <row r="22" spans="1:8" s="126" customFormat="1" ht="12" customHeight="1" x14ac:dyDescent="0.2">
      <c r="A22" s="227"/>
      <c r="B22" s="308"/>
      <c r="C22" s="308"/>
      <c r="D22" s="308"/>
      <c r="E22" s="308"/>
      <c r="F22" s="308"/>
    </row>
    <row r="23" spans="1:8" ht="12" customHeight="1" x14ac:dyDescent="0.2">
      <c r="A23" s="189">
        <v>2023</v>
      </c>
      <c r="B23" s="309"/>
      <c r="C23" s="309"/>
      <c r="D23" s="309"/>
      <c r="E23" s="309"/>
      <c r="F23" s="309"/>
      <c r="G23" s="222"/>
    </row>
    <row r="24" spans="1:8" ht="12" customHeight="1" x14ac:dyDescent="0.2">
      <c r="A24" s="333" t="s">
        <v>308</v>
      </c>
      <c r="B24" s="308">
        <v>552</v>
      </c>
      <c r="C24" s="308">
        <v>84591</v>
      </c>
      <c r="D24" s="308">
        <v>2841796</v>
      </c>
      <c r="E24" s="308">
        <v>1299507</v>
      </c>
      <c r="F24" s="308">
        <v>919184</v>
      </c>
      <c r="H24" s="128"/>
    </row>
    <row r="25" spans="1:8" ht="12" customHeight="1" x14ac:dyDescent="0.2">
      <c r="A25" s="333" t="s">
        <v>309</v>
      </c>
      <c r="B25" s="308">
        <v>569</v>
      </c>
      <c r="C25" s="308">
        <v>85351</v>
      </c>
      <c r="D25" s="308">
        <v>2770348</v>
      </c>
      <c r="E25" s="308">
        <v>1210881</v>
      </c>
      <c r="F25" s="308">
        <v>751278</v>
      </c>
    </row>
    <row r="26" spans="1:8" ht="12" customHeight="1" x14ac:dyDescent="0.2">
      <c r="A26" s="333" t="s">
        <v>310</v>
      </c>
      <c r="B26" s="308">
        <v>573</v>
      </c>
      <c r="C26" s="308">
        <v>85964</v>
      </c>
      <c r="D26" s="308">
        <v>3406949</v>
      </c>
      <c r="E26" s="308">
        <v>1613357</v>
      </c>
      <c r="F26" s="308">
        <v>1117435</v>
      </c>
    </row>
    <row r="27" spans="1:8" ht="12" customHeight="1" x14ac:dyDescent="0.2">
      <c r="A27" s="333" t="s">
        <v>311</v>
      </c>
      <c r="B27" s="308">
        <v>565</v>
      </c>
      <c r="C27" s="308">
        <v>85302</v>
      </c>
      <c r="D27" s="308">
        <v>9019094</v>
      </c>
      <c r="E27" s="308">
        <v>4123746</v>
      </c>
      <c r="F27" s="308">
        <v>2787898</v>
      </c>
    </row>
    <row r="28" spans="1:8" ht="12" customHeight="1" x14ac:dyDescent="0.2">
      <c r="A28" s="333" t="s">
        <v>312</v>
      </c>
      <c r="B28" s="308">
        <v>570</v>
      </c>
      <c r="C28" s="308">
        <v>86090</v>
      </c>
      <c r="D28" s="308">
        <v>2850325</v>
      </c>
      <c r="E28" s="308">
        <v>1327202</v>
      </c>
      <c r="F28" s="308">
        <v>943666</v>
      </c>
    </row>
    <row r="29" spans="1:8" ht="12" customHeight="1" x14ac:dyDescent="0.2">
      <c r="A29" s="333" t="s">
        <v>313</v>
      </c>
      <c r="B29" s="308">
        <v>571</v>
      </c>
      <c r="C29" s="308">
        <v>85947</v>
      </c>
      <c r="D29" s="308">
        <v>3035020</v>
      </c>
      <c r="E29" s="308">
        <v>1449519</v>
      </c>
      <c r="F29" s="308">
        <v>989523</v>
      </c>
    </row>
    <row r="30" spans="1:8" ht="12" customHeight="1" x14ac:dyDescent="0.2">
      <c r="A30" s="333" t="s">
        <v>314</v>
      </c>
      <c r="B30" s="308">
        <v>568</v>
      </c>
      <c r="C30" s="308">
        <v>85823</v>
      </c>
      <c r="D30" s="308">
        <v>3167094</v>
      </c>
      <c r="E30" s="308">
        <v>1522532</v>
      </c>
      <c r="F30" s="308">
        <v>1087111</v>
      </c>
    </row>
    <row r="31" spans="1:8" ht="12" customHeight="1" x14ac:dyDescent="0.2">
      <c r="A31" s="333" t="s">
        <v>315</v>
      </c>
      <c r="B31" s="308">
        <v>570</v>
      </c>
      <c r="C31" s="308">
        <v>85953</v>
      </c>
      <c r="D31" s="308">
        <v>9052439</v>
      </c>
      <c r="E31" s="308">
        <v>4299253</v>
      </c>
      <c r="F31" s="308">
        <v>3020300</v>
      </c>
    </row>
    <row r="32" spans="1:8" ht="12" customHeight="1" x14ac:dyDescent="0.2">
      <c r="A32" s="333" t="s">
        <v>316</v>
      </c>
      <c r="B32" s="308">
        <v>567</v>
      </c>
      <c r="C32" s="308">
        <v>85628</v>
      </c>
      <c r="D32" s="308">
        <v>18071533</v>
      </c>
      <c r="E32" s="308">
        <v>8422999</v>
      </c>
      <c r="F32" s="308">
        <v>5808197</v>
      </c>
    </row>
    <row r="33" spans="1:7" ht="12" customHeight="1" x14ac:dyDescent="0.2">
      <c r="A33" s="333" t="s">
        <v>317</v>
      </c>
      <c r="B33" s="308">
        <v>567</v>
      </c>
      <c r="C33" s="308">
        <v>85149</v>
      </c>
      <c r="D33" s="308">
        <v>2722102</v>
      </c>
      <c r="E33" s="308">
        <v>1282348</v>
      </c>
      <c r="F33" s="308">
        <v>932018</v>
      </c>
    </row>
    <row r="34" spans="1:7" ht="12" customHeight="1" x14ac:dyDescent="0.2">
      <c r="A34" s="333" t="s">
        <v>318</v>
      </c>
      <c r="B34" s="308">
        <v>570</v>
      </c>
      <c r="C34" s="308">
        <v>85874</v>
      </c>
      <c r="D34" s="308">
        <v>2915476</v>
      </c>
      <c r="E34" s="308">
        <v>1432333</v>
      </c>
      <c r="F34" s="308">
        <v>927695</v>
      </c>
    </row>
    <row r="35" spans="1:7" ht="12" customHeight="1" x14ac:dyDescent="0.2">
      <c r="A35" s="333" t="s">
        <v>319</v>
      </c>
      <c r="B35" s="308">
        <v>566</v>
      </c>
      <c r="C35" s="308">
        <v>86050</v>
      </c>
      <c r="D35" s="308">
        <v>3119430</v>
      </c>
      <c r="E35" s="308">
        <v>1547332</v>
      </c>
      <c r="F35" s="308">
        <v>1087158</v>
      </c>
    </row>
    <row r="36" spans="1:7" ht="12" customHeight="1" x14ac:dyDescent="0.2">
      <c r="A36" s="333" t="s">
        <v>320</v>
      </c>
      <c r="B36" s="308">
        <v>568</v>
      </c>
      <c r="C36" s="308">
        <v>85691</v>
      </c>
      <c r="D36" s="308">
        <v>8757009</v>
      </c>
      <c r="E36" s="308">
        <v>4262013</v>
      </c>
      <c r="F36" s="308">
        <v>2946871</v>
      </c>
    </row>
    <row r="37" spans="1:7" ht="12" customHeight="1" x14ac:dyDescent="0.2">
      <c r="A37" s="333" t="s">
        <v>321</v>
      </c>
      <c r="B37" s="308">
        <v>567</v>
      </c>
      <c r="C37" s="308">
        <v>85965</v>
      </c>
      <c r="D37" s="308">
        <v>2839725</v>
      </c>
      <c r="E37" s="308">
        <v>1283909</v>
      </c>
      <c r="F37" s="308">
        <v>855453</v>
      </c>
    </row>
    <row r="38" spans="1:7" ht="12" customHeight="1" x14ac:dyDescent="0.2">
      <c r="A38" s="333" t="s">
        <v>322</v>
      </c>
      <c r="B38" s="308">
        <v>568</v>
      </c>
      <c r="C38" s="308">
        <v>85707</v>
      </c>
      <c r="D38" s="308">
        <v>3409214</v>
      </c>
      <c r="E38" s="308">
        <v>1716894</v>
      </c>
      <c r="F38" s="308">
        <v>1145233</v>
      </c>
    </row>
    <row r="39" spans="1:7" ht="12" customHeight="1" x14ac:dyDescent="0.2">
      <c r="A39" s="333" t="s">
        <v>323</v>
      </c>
      <c r="B39" s="308">
        <v>565</v>
      </c>
      <c r="C39" s="308">
        <v>85325</v>
      </c>
      <c r="D39" s="308">
        <v>2763657</v>
      </c>
      <c r="E39" s="308">
        <v>1426773</v>
      </c>
      <c r="F39" s="308">
        <v>984253</v>
      </c>
    </row>
    <row r="40" spans="1:7" ht="12" customHeight="1" x14ac:dyDescent="0.2">
      <c r="A40" s="333" t="s">
        <v>324</v>
      </c>
      <c r="B40" s="308">
        <v>567</v>
      </c>
      <c r="C40" s="308">
        <v>85666</v>
      </c>
      <c r="D40" s="308">
        <v>9012596</v>
      </c>
      <c r="E40" s="308">
        <v>4427576</v>
      </c>
      <c r="F40" s="308">
        <v>2984938</v>
      </c>
    </row>
    <row r="41" spans="1:7" ht="12" customHeight="1" x14ac:dyDescent="0.2">
      <c r="A41" s="333" t="s">
        <v>325</v>
      </c>
      <c r="B41" s="308">
        <v>567</v>
      </c>
      <c r="C41" s="308">
        <v>85678</v>
      </c>
      <c r="D41" s="308">
        <v>17769604</v>
      </c>
      <c r="E41" s="308">
        <v>8689589</v>
      </c>
      <c r="F41" s="308">
        <v>5931810</v>
      </c>
    </row>
    <row r="42" spans="1:7" ht="12" customHeight="1" x14ac:dyDescent="0.2">
      <c r="A42" s="33"/>
      <c r="B42" s="216"/>
      <c r="C42" s="216"/>
      <c r="D42" s="216"/>
      <c r="E42" s="216"/>
      <c r="F42" s="216"/>
    </row>
    <row r="43" spans="1:7" ht="12" customHeight="1" x14ac:dyDescent="0.2">
      <c r="A43" s="189" t="s">
        <v>341</v>
      </c>
      <c r="B43" s="213"/>
      <c r="C43" s="213"/>
      <c r="D43" s="213"/>
      <c r="E43" s="213"/>
      <c r="F43" s="213"/>
      <c r="G43" s="63"/>
    </row>
    <row r="44" spans="1:7" ht="12" customHeight="1" x14ac:dyDescent="0.2">
      <c r="A44" s="33" t="s">
        <v>80</v>
      </c>
      <c r="B44" s="310">
        <f>'[4]F4 2024 BB'!$B$3</f>
        <v>569</v>
      </c>
      <c r="C44" s="310">
        <f>'[4]F4 2024 BB'!$D$3</f>
        <v>85937</v>
      </c>
      <c r="D44" s="310">
        <f>'[4]F4 2024 BB'!$F$3</f>
        <v>2587560</v>
      </c>
      <c r="E44" s="310">
        <f>'[4]F4 2024 BB'!$J$3</f>
        <v>1169607</v>
      </c>
      <c r="F44" s="310">
        <f>'[4]F4 2024 BB'!$N$3</f>
        <v>838207</v>
      </c>
      <c r="G44" s="130"/>
    </row>
    <row r="45" spans="1:7" ht="12" customHeight="1" x14ac:dyDescent="0.2">
      <c r="A45" s="33" t="s">
        <v>81</v>
      </c>
      <c r="B45" s="310">
        <f>'[4]F4 2024 BB'!$B$4</f>
        <v>569</v>
      </c>
      <c r="C45" s="310">
        <f>'[4]F4 2024 BB'!$D$4</f>
        <v>86165</v>
      </c>
      <c r="D45" s="310">
        <f>'[4]F4 2024 BB'!$F$4</f>
        <v>2897577</v>
      </c>
      <c r="E45" s="310">
        <f>'[4]F4 2024 BB'!$J$4</f>
        <v>1418825</v>
      </c>
      <c r="F45" s="310">
        <f>'[4]F4 2024 BB'!$N$4</f>
        <v>958305</v>
      </c>
      <c r="G45" s="130"/>
    </row>
    <row r="46" spans="1:7" ht="12" customHeight="1" x14ac:dyDescent="0.2">
      <c r="A46" s="33" t="s">
        <v>82</v>
      </c>
      <c r="B46" s="310">
        <f>'[4]F4 2024 BB'!$B$5</f>
        <v>577</v>
      </c>
      <c r="C46" s="310">
        <f>'[4]F4 2024 BB'!$D$5</f>
        <v>86311</v>
      </c>
      <c r="D46" s="310">
        <f>'[4]F4 2024 BB'!$F$5</f>
        <v>2980053</v>
      </c>
      <c r="E46" s="310">
        <f>'[4]F4 2024 BB'!$J$5</f>
        <v>1528269</v>
      </c>
      <c r="F46" s="310">
        <f>'[4]F4 2024 BB'!$N$5</f>
        <v>1034379</v>
      </c>
      <c r="G46" s="130"/>
    </row>
    <row r="47" spans="1:7" ht="12" customHeight="1" x14ac:dyDescent="0.2">
      <c r="A47" s="33" t="s">
        <v>83</v>
      </c>
      <c r="B47" s="310">
        <f>'[4]F4 2024 BB'!$B$15</f>
        <v>572</v>
      </c>
      <c r="C47" s="310">
        <f>'[4]F4 2024 BB'!$D$15</f>
        <v>86138</v>
      </c>
      <c r="D47" s="310">
        <f>'[4]F4 2024 BB'!$F$15</f>
        <v>8465190</v>
      </c>
      <c r="E47" s="310">
        <f>'[4]F4 2024 BB'!$J$15</f>
        <v>4116701</v>
      </c>
      <c r="F47" s="310">
        <f>'[4]F4 2024 BB'!$N$15</f>
        <v>2830890</v>
      </c>
      <c r="G47" s="130"/>
    </row>
    <row r="48" spans="1:7" ht="12" customHeight="1" x14ac:dyDescent="0.2">
      <c r="A48" s="33" t="s">
        <v>84</v>
      </c>
      <c r="B48" s="310">
        <f>'[4]F4 2024 BB'!$B$6</f>
        <v>575</v>
      </c>
      <c r="C48" s="310">
        <f>'[4]F4 2024 BB'!$D$6</f>
        <v>86622</v>
      </c>
      <c r="D48" s="310">
        <f>'[4]F4 2024 BB'!$F$6</f>
        <v>2942931</v>
      </c>
      <c r="E48" s="310">
        <f>'[4]F4 2024 BB'!$J$6</f>
        <v>1453620</v>
      </c>
      <c r="F48" s="310">
        <f>'[4]F4 2024 BB'!$N$6</f>
        <v>1087580</v>
      </c>
      <c r="G48" s="130"/>
    </row>
    <row r="49" spans="1:7" ht="12" customHeight="1" x14ac:dyDescent="0.2">
      <c r="A49" s="33" t="s">
        <v>85</v>
      </c>
      <c r="B49" s="310">
        <f>'[4]F4 2024 BB'!$B$7</f>
        <v>575</v>
      </c>
      <c r="C49" s="310">
        <f>'[4]F4 2024 BB'!$D$7</f>
        <v>86104</v>
      </c>
      <c r="D49" s="310">
        <f>'[4]F4 2024 BB'!$F$7</f>
        <v>2947079</v>
      </c>
      <c r="E49" s="310">
        <f>'[4]F4 2024 BB'!$J$7</f>
        <v>1558745</v>
      </c>
      <c r="F49" s="310">
        <f>'[4]F4 2024 BB'!$N$7</f>
        <v>883327</v>
      </c>
      <c r="G49" s="130"/>
    </row>
    <row r="50" spans="1:7" ht="12" customHeight="1" x14ac:dyDescent="0.2">
      <c r="A50" s="33" t="s">
        <v>86</v>
      </c>
      <c r="B50" s="310">
        <f>'[4]F4 2024 BB'!$B$8</f>
        <v>573</v>
      </c>
      <c r="C50" s="310">
        <f>'[4]F4 2024 BB'!$D$8</f>
        <v>85142</v>
      </c>
      <c r="D50" s="310">
        <f>'[4]F4 2024 BB'!$F$8</f>
        <v>2844604</v>
      </c>
      <c r="E50" s="310">
        <f>'[4]F4 2024 BB'!$J$8</f>
        <v>1447663</v>
      </c>
      <c r="F50" s="310">
        <f>'[4]F4 2024 BB'!$N$8</f>
        <v>1006265</v>
      </c>
      <c r="G50" s="130"/>
    </row>
    <row r="51" spans="1:7" ht="12" customHeight="1" x14ac:dyDescent="0.2">
      <c r="A51" s="33" t="s">
        <v>87</v>
      </c>
      <c r="B51" s="310">
        <f>'[4]F4 2024 BB'!$B$16</f>
        <v>574</v>
      </c>
      <c r="C51" s="310">
        <f>'[4]F4 2024 BB'!$D$16</f>
        <v>85956</v>
      </c>
      <c r="D51" s="310">
        <f>'[4]F4 2024 BB'!$F$16</f>
        <v>8734614</v>
      </c>
      <c r="E51" s="310">
        <f>'[4]F4 2024 BB'!$J$16</f>
        <v>4460029</v>
      </c>
      <c r="F51" s="310">
        <f>'[4]F4 2024 BB'!$N$16</f>
        <v>2977173</v>
      </c>
      <c r="G51" s="130"/>
    </row>
    <row r="52" spans="1:7" ht="12" customHeight="1" x14ac:dyDescent="0.2">
      <c r="A52" s="33" t="s">
        <v>88</v>
      </c>
      <c r="B52" s="310">
        <f>'[4]F4 2024 BB'!$B$19</f>
        <v>573</v>
      </c>
      <c r="C52" s="310">
        <f>'[4]F4 2024 BB'!$D$19</f>
        <v>86047</v>
      </c>
      <c r="D52" s="310">
        <f>'[4]F4 2024 BB'!$F$19</f>
        <v>17199805</v>
      </c>
      <c r="E52" s="310">
        <f>'[4]F4 2024 BB'!$J$19</f>
        <v>8576730</v>
      </c>
      <c r="F52" s="310">
        <f>'[4]F4 2024 BB'!$N$19</f>
        <v>5808063</v>
      </c>
      <c r="G52" s="130"/>
    </row>
    <row r="53" spans="1:7" ht="12" customHeight="1" x14ac:dyDescent="0.2">
      <c r="A53" s="33" t="s">
        <v>89</v>
      </c>
      <c r="B53" s="310">
        <f>'[4]F4 2024 BB'!$B$9</f>
        <v>572</v>
      </c>
      <c r="C53" s="310">
        <f>'[4]F4 2024 BB'!$D$9</f>
        <v>84841</v>
      </c>
      <c r="D53" s="310">
        <f>'[4]F4 2024 BB'!$F$9</f>
        <v>2751166</v>
      </c>
      <c r="E53" s="310">
        <f>'[4]F4 2024 BB'!$J$9</f>
        <v>1284023</v>
      </c>
      <c r="F53" s="310">
        <f>'[4]F4 2024 BB'!$N$9</f>
        <v>926971</v>
      </c>
      <c r="G53" s="130"/>
    </row>
    <row r="54" spans="1:7" ht="12" customHeight="1" x14ac:dyDescent="0.2">
      <c r="A54" s="33" t="s">
        <v>90</v>
      </c>
      <c r="B54" s="310">
        <f>'[4]F4 2024 BB'!$B$10</f>
        <v>572</v>
      </c>
      <c r="C54" s="310">
        <f>'[4]F4 2024 BB'!$D$10</f>
        <v>85117</v>
      </c>
      <c r="D54" s="310">
        <f>'[4]F4 2024 BB'!$F$10</f>
        <v>2738746</v>
      </c>
      <c r="E54" s="310">
        <f>'[4]F4 2024 BB'!$J$10</f>
        <v>1397861</v>
      </c>
      <c r="F54" s="310">
        <f>'[4]F4 2024 BB'!$N$10</f>
        <v>772830</v>
      </c>
      <c r="G54" s="130"/>
    </row>
    <row r="55" spans="1:7" ht="12" customHeight="1" x14ac:dyDescent="0.2">
      <c r="A55" s="33" t="s">
        <v>91</v>
      </c>
      <c r="B55" s="310">
        <f>'[4]F4 2024 BB'!$B$11</f>
        <v>573</v>
      </c>
      <c r="C55" s="310">
        <f>'[4]F4 2024 BB'!$D$11</f>
        <v>85381</v>
      </c>
      <c r="D55" s="310">
        <f>'[4]F4 2024 BB'!$F$11</f>
        <v>3004929</v>
      </c>
      <c r="E55" s="310">
        <f>'[4]F4 2024 BB'!$J$11</f>
        <v>1548768</v>
      </c>
      <c r="F55" s="310">
        <f>'[4]F4 2024 BB'!$N$11</f>
        <v>1125098</v>
      </c>
      <c r="G55" s="130"/>
    </row>
    <row r="56" spans="1:7" ht="12" customHeight="1" x14ac:dyDescent="0.2">
      <c r="A56" s="33" t="s">
        <v>92</v>
      </c>
      <c r="B56" s="310">
        <f>'[4]F4 2024 BB'!$B$17</f>
        <v>572</v>
      </c>
      <c r="C56" s="310">
        <f>'[4]F4 2024 BB'!$D$17</f>
        <v>85113</v>
      </c>
      <c r="D56" s="310">
        <f>'[4]F4 2024 BB'!$F$17</f>
        <v>8494841</v>
      </c>
      <c r="E56" s="310">
        <f>'[4]F4 2024 BB'!$J$17</f>
        <v>4230652</v>
      </c>
      <c r="F56" s="310">
        <f>'[4]F4 2024 BB'!$N$17</f>
        <v>2824900</v>
      </c>
    </row>
    <row r="57" spans="1:7" ht="12" customHeight="1" x14ac:dyDescent="0.2">
      <c r="A57" s="33" t="s">
        <v>93</v>
      </c>
      <c r="B57" s="310">
        <f>'[4]F4 2024 BB'!$B$12</f>
        <v>574</v>
      </c>
      <c r="C57" s="310">
        <f>'[4]F4 2024 BB'!$D$12</f>
        <v>84981</v>
      </c>
      <c r="D57" s="310">
        <f>'[4]F4 2024 BB'!$F$12</f>
        <v>2864230</v>
      </c>
      <c r="E57" s="310">
        <f>'[4]F4 2024 BB'!$J$12</f>
        <v>1421269</v>
      </c>
      <c r="F57" s="310">
        <f>'[4]F4 2024 BB'!$N$12</f>
        <v>981082</v>
      </c>
      <c r="G57" s="66"/>
    </row>
    <row r="58" spans="1:7" ht="12" customHeight="1" x14ac:dyDescent="0.2">
      <c r="A58" s="33" t="s">
        <v>94</v>
      </c>
      <c r="B58" s="310">
        <f>'[4]F4 2024 BB'!$B$13</f>
        <v>574</v>
      </c>
      <c r="C58" s="310">
        <f>'[4]F4 2024 BB'!$D$13</f>
        <v>85137</v>
      </c>
      <c r="D58" s="310">
        <f>'[4]F4 2024 BB'!$F$13</f>
        <v>3033957</v>
      </c>
      <c r="E58" s="310">
        <f>'[4]F4 2024 BB'!$J$13</f>
        <v>1563317</v>
      </c>
      <c r="F58" s="310">
        <f>'[4]F4 2024 BB'!$N$13</f>
        <v>1070219</v>
      </c>
      <c r="G58" s="66"/>
    </row>
    <row r="59" spans="1:7" ht="12" customHeight="1" x14ac:dyDescent="0.2">
      <c r="A59" s="244" t="s">
        <v>95</v>
      </c>
      <c r="B59" s="310">
        <f>'[4]F4 2024 BB'!$B$14</f>
        <v>573</v>
      </c>
      <c r="C59" s="310">
        <f>'[4]F4 2024 BB'!$D$14</f>
        <v>84797</v>
      </c>
      <c r="D59" s="310">
        <f>'[4]F4 2024 BB'!$F$14</f>
        <v>2713432</v>
      </c>
      <c r="E59" s="310">
        <f>'[4]F4 2024 BB'!$J$14</f>
        <v>1392015</v>
      </c>
      <c r="F59" s="310">
        <f>'[4]F4 2024 BB'!$N$14</f>
        <v>911597</v>
      </c>
      <c r="G59" s="66"/>
    </row>
    <row r="60" spans="1:7" ht="12" customHeight="1" x14ac:dyDescent="0.2">
      <c r="A60" s="244" t="s">
        <v>96</v>
      </c>
      <c r="B60" s="310">
        <f>'[4]F4 2024 BB'!$B$18</f>
        <v>574</v>
      </c>
      <c r="C60" s="310">
        <f>'[4]F4 2024 BB'!$D$18</f>
        <v>84972</v>
      </c>
      <c r="D60" s="310">
        <f>'[4]F4 2024 BB'!$F$18</f>
        <v>8611620</v>
      </c>
      <c r="E60" s="310">
        <f>'[4]F4 2024 BB'!$J$18</f>
        <v>4376601</v>
      </c>
      <c r="F60" s="310">
        <f>'[4]F4 2024 BB'!$N$18</f>
        <v>2962899</v>
      </c>
      <c r="G60" s="66"/>
    </row>
    <row r="61" spans="1:7" ht="12" customHeight="1" x14ac:dyDescent="0.2">
      <c r="A61" s="244" t="s">
        <v>97</v>
      </c>
      <c r="B61" s="310">
        <f>'[4]F4 2024 BB'!$B$20</f>
        <v>573</v>
      </c>
      <c r="C61" s="310">
        <f>'[4]F4 2024 BB'!$D$20</f>
        <v>85042</v>
      </c>
      <c r="D61" s="310">
        <f>'[4]F4 2024 BB'!$F$20</f>
        <v>17106460</v>
      </c>
      <c r="E61" s="310">
        <f>'[4]F4 2024 BB'!$J$20</f>
        <v>8607253</v>
      </c>
      <c r="F61" s="310">
        <f>'[4]F4 2024 BB'!$N$20</f>
        <v>5787798</v>
      </c>
      <c r="G61" s="66"/>
    </row>
    <row r="62" spans="1:7" ht="12" customHeight="1" x14ac:dyDescent="0.2">
      <c r="A62" s="245"/>
      <c r="B62" s="228"/>
      <c r="C62" s="228"/>
      <c r="D62" s="228"/>
      <c r="E62" s="228"/>
      <c r="F62" s="228"/>
      <c r="G62" s="66"/>
    </row>
    <row r="63" spans="1:7" ht="11.65" customHeight="1" x14ac:dyDescent="0.2">
      <c r="A63" s="134"/>
      <c r="B63" s="134"/>
      <c r="C63" s="134"/>
      <c r="D63" s="134"/>
      <c r="E63" s="134"/>
      <c r="F63" s="134"/>
      <c r="G63" s="66"/>
    </row>
    <row r="64" spans="1:7" ht="11.65" customHeight="1" x14ac:dyDescent="0.2">
      <c r="A64" s="246"/>
      <c r="B64" s="247"/>
      <c r="C64" s="247"/>
      <c r="D64" s="247"/>
      <c r="E64" s="247"/>
      <c r="F64" s="247"/>
      <c r="G64" s="66"/>
    </row>
    <row r="65" spans="1:6" ht="10.15" customHeight="1" x14ac:dyDescent="0.2">
      <c r="A65" s="246"/>
      <c r="B65" s="248"/>
      <c r="C65" s="248"/>
      <c r="D65" s="248"/>
      <c r="E65" s="248"/>
      <c r="F65" s="248"/>
    </row>
    <row r="66" spans="1:6" ht="11.65" customHeight="1" x14ac:dyDescent="0.2">
      <c r="A66" s="246"/>
      <c r="B66" s="248"/>
      <c r="C66" s="248"/>
      <c r="D66" s="248"/>
      <c r="E66" s="248"/>
      <c r="F66" s="248"/>
    </row>
    <row r="67" spans="1:6" ht="11.65" customHeight="1" x14ac:dyDescent="0.2">
      <c r="A67" s="246"/>
      <c r="B67" s="248"/>
      <c r="C67" s="248"/>
      <c r="D67" s="248"/>
      <c r="E67" s="248"/>
      <c r="F67" s="248"/>
    </row>
    <row r="68" spans="1:6" ht="11.65" customHeight="1" x14ac:dyDescent="0.2">
      <c r="A68" s="246"/>
      <c r="B68" s="248"/>
      <c r="C68" s="249"/>
      <c r="D68" s="249"/>
      <c r="E68" s="249"/>
      <c r="F68" s="249"/>
    </row>
    <row r="69" spans="1:6" ht="11.65" customHeight="1" x14ac:dyDescent="0.2">
      <c r="A69" s="246"/>
      <c r="B69" s="248"/>
      <c r="C69" s="249"/>
      <c r="D69" s="249"/>
      <c r="E69" s="249"/>
      <c r="F69" s="249"/>
    </row>
    <row r="70" spans="1:6" ht="11.65" customHeight="1" x14ac:dyDescent="0.2">
      <c r="A70" s="246"/>
      <c r="B70" s="248"/>
      <c r="C70" s="249"/>
      <c r="D70" s="249"/>
      <c r="E70" s="249"/>
      <c r="F70" s="249"/>
    </row>
    <row r="71" spans="1:6" ht="11.65" customHeight="1" x14ac:dyDescent="0.2">
      <c r="A71" s="245"/>
      <c r="B71" s="101"/>
      <c r="C71" s="101"/>
      <c r="D71" s="101"/>
      <c r="E71" s="101"/>
      <c r="F71" s="101"/>
    </row>
    <row r="72" spans="1:6" ht="11.65" customHeight="1" x14ac:dyDescent="0.2">
      <c r="A72" s="134"/>
      <c r="B72" s="134"/>
      <c r="C72" s="134"/>
      <c r="D72" s="134"/>
      <c r="E72" s="134"/>
      <c r="F72" s="134"/>
    </row>
    <row r="73" spans="1:6" ht="11.65" customHeight="1" x14ac:dyDescent="0.2">
      <c r="A73" s="67"/>
      <c r="B73" s="68"/>
      <c r="C73" s="68"/>
      <c r="D73" s="68"/>
      <c r="E73" s="68"/>
      <c r="F73" s="68"/>
    </row>
    <row r="74" spans="1:6" ht="11.65" customHeight="1" x14ac:dyDescent="0.2">
      <c r="A74" s="9"/>
      <c r="B74" s="47"/>
      <c r="C74" s="47"/>
      <c r="D74" s="47"/>
      <c r="E74" s="47"/>
      <c r="F74" s="47"/>
    </row>
    <row r="75" spans="1:6" ht="11.65" customHeight="1" x14ac:dyDescent="0.2">
      <c r="A75" s="55"/>
      <c r="B75" s="55"/>
      <c r="C75" s="55"/>
      <c r="D75" s="55"/>
      <c r="E75" s="55"/>
      <c r="F75" s="55"/>
    </row>
    <row r="76" spans="1:6" ht="11.65" customHeight="1" x14ac:dyDescent="0.2">
      <c r="A76" s="67"/>
      <c r="B76" s="68"/>
      <c r="C76" s="68"/>
      <c r="D76" s="68"/>
      <c r="E76" s="68"/>
      <c r="F76" s="68"/>
    </row>
    <row r="77" spans="1:6" ht="11.65" customHeight="1" x14ac:dyDescent="0.2">
      <c r="A77" s="9"/>
      <c r="B77" s="47"/>
      <c r="C77" s="47"/>
      <c r="D77" s="47"/>
      <c r="E77" s="47"/>
      <c r="F77" s="47"/>
    </row>
    <row r="78" spans="1:6" ht="11.65" customHeight="1" x14ac:dyDescent="0.2">
      <c r="A78" s="55"/>
      <c r="B78" s="55"/>
      <c r="C78" s="55"/>
      <c r="D78" s="55"/>
      <c r="E78" s="55"/>
      <c r="F78" s="55"/>
    </row>
    <row r="79" spans="1:6" ht="11.65" customHeight="1" x14ac:dyDescent="0.2">
      <c r="A79" s="67"/>
      <c r="B79" s="68"/>
      <c r="C79" s="68"/>
      <c r="D79" s="68"/>
      <c r="E79" s="68"/>
      <c r="F79" s="68"/>
    </row>
    <row r="80" spans="1:6" ht="11.65" customHeight="1" x14ac:dyDescent="0.2">
      <c r="A80" s="9"/>
      <c r="B80" s="47"/>
      <c r="C80" s="47"/>
      <c r="D80" s="47"/>
      <c r="E80" s="47"/>
      <c r="F80" s="47"/>
    </row>
    <row r="81" spans="1:6" ht="11.65" customHeight="1" x14ac:dyDescent="0.2">
      <c r="A81" s="55"/>
      <c r="B81" s="55"/>
      <c r="C81" s="55"/>
      <c r="D81" s="55"/>
      <c r="E81" s="55"/>
      <c r="F81" s="55"/>
    </row>
    <row r="82" spans="1:6" ht="11.65" customHeight="1" x14ac:dyDescent="0.2">
      <c r="A82" s="67"/>
      <c r="B82" s="68"/>
      <c r="C82" s="68"/>
      <c r="D82" s="68"/>
      <c r="E82" s="68"/>
      <c r="F82" s="65"/>
    </row>
    <row r="83" spans="1:6" ht="11.65" customHeight="1" x14ac:dyDescent="0.2">
      <c r="A83" s="9"/>
      <c r="B83" s="47"/>
      <c r="C83" s="47"/>
      <c r="D83" s="47"/>
      <c r="E83" s="47"/>
      <c r="F83" s="47"/>
    </row>
    <row r="84" spans="1:6" ht="11.65" customHeight="1" x14ac:dyDescent="0.2">
      <c r="A84" s="55"/>
      <c r="B84" s="55"/>
      <c r="C84" s="55"/>
      <c r="D84" s="55"/>
      <c r="E84" s="55"/>
      <c r="F84" s="55"/>
    </row>
    <row r="85" spans="1:6" ht="11.65" customHeight="1" x14ac:dyDescent="0.2">
      <c r="A85" s="67"/>
      <c r="B85" s="68"/>
      <c r="C85" s="68"/>
      <c r="D85" s="68"/>
      <c r="E85" s="68"/>
      <c r="F85" s="68"/>
    </row>
    <row r="86" spans="1:6" ht="11.65" customHeight="1" x14ac:dyDescent="0.2">
      <c r="A86" s="9"/>
      <c r="B86" s="47"/>
      <c r="C86" s="47"/>
      <c r="D86" s="47"/>
      <c r="E86" s="47"/>
      <c r="F86" s="47"/>
    </row>
    <row r="87" spans="1:6" ht="11.65" customHeight="1" x14ac:dyDescent="0.2">
      <c r="A87" s="55"/>
      <c r="B87" s="55"/>
      <c r="C87" s="55"/>
      <c r="D87" s="55"/>
      <c r="E87" s="55"/>
      <c r="F87" s="55"/>
    </row>
    <row r="88" spans="1:6" ht="11.65" customHeight="1" x14ac:dyDescent="0.2">
      <c r="A88" s="67"/>
      <c r="B88" s="68"/>
      <c r="C88" s="68"/>
      <c r="D88" s="68"/>
      <c r="E88" s="68"/>
      <c r="F88" s="65"/>
    </row>
    <row r="89" spans="1:6" ht="11.65" customHeight="1" x14ac:dyDescent="0.2">
      <c r="A89" s="9"/>
      <c r="B89" s="47"/>
      <c r="C89" s="47"/>
      <c r="D89" s="47"/>
      <c r="E89" s="47"/>
      <c r="F89" s="47"/>
    </row>
    <row r="90" spans="1:6" ht="11.65" customHeight="1" x14ac:dyDescent="0.2">
      <c r="A90" s="55"/>
      <c r="B90" s="55"/>
      <c r="C90" s="55"/>
      <c r="D90" s="55"/>
      <c r="E90" s="55"/>
      <c r="F90" s="55"/>
    </row>
    <row r="91" spans="1:6" ht="11.65" customHeight="1" x14ac:dyDescent="0.2">
      <c r="A91" s="67"/>
      <c r="B91" s="68"/>
      <c r="C91" s="68"/>
      <c r="D91" s="68"/>
      <c r="E91" s="68"/>
      <c r="F91" s="68"/>
    </row>
    <row r="92" spans="1:6" ht="11.65" customHeight="1" x14ac:dyDescent="0.2">
      <c r="A92" s="9"/>
      <c r="B92" s="47"/>
      <c r="C92" s="47"/>
      <c r="D92" s="47"/>
      <c r="E92" s="47"/>
      <c r="F92" s="47"/>
    </row>
    <row r="93" spans="1:6" ht="11.65" customHeight="1" x14ac:dyDescent="0.2">
      <c r="A93" s="55"/>
      <c r="B93" s="55"/>
      <c r="C93" s="55"/>
      <c r="D93" s="55"/>
      <c r="E93" s="55"/>
      <c r="F93" s="55"/>
    </row>
    <row r="94" spans="1:6" ht="11.65" customHeight="1" x14ac:dyDescent="0.2">
      <c r="A94" s="67"/>
      <c r="B94" s="68"/>
      <c r="C94" s="68"/>
      <c r="D94" s="68"/>
      <c r="E94" s="68"/>
      <c r="F94" s="65"/>
    </row>
    <row r="95" spans="1:6" ht="11.65" customHeight="1" x14ac:dyDescent="0.2">
      <c r="A95" s="9"/>
      <c r="B95" s="47"/>
      <c r="C95" s="47"/>
      <c r="D95" s="47"/>
      <c r="E95" s="47"/>
      <c r="F95" s="47"/>
    </row>
    <row r="96" spans="1:6" ht="11.65" customHeight="1" x14ac:dyDescent="0.2">
      <c r="A96" s="55"/>
      <c r="B96" s="55"/>
      <c r="C96" s="55"/>
      <c r="D96" s="55"/>
      <c r="E96" s="55"/>
      <c r="F96" s="55"/>
    </row>
    <row r="97" spans="1:6" ht="11.65" customHeight="1" x14ac:dyDescent="0.2">
      <c r="A97" s="67"/>
      <c r="B97" s="68"/>
      <c r="C97" s="68"/>
      <c r="D97" s="68"/>
      <c r="E97" s="68"/>
      <c r="F97" s="68"/>
    </row>
    <row r="98" spans="1:6" ht="11.65" customHeight="1" x14ac:dyDescent="0.2">
      <c r="A98" s="9"/>
      <c r="B98" s="47"/>
      <c r="C98" s="47"/>
      <c r="D98" s="47"/>
      <c r="E98" s="47"/>
      <c r="F98" s="47"/>
    </row>
    <row r="99" spans="1:6" ht="11.65" customHeight="1" x14ac:dyDescent="0.2"/>
    <row r="100" spans="1:6" ht="11.65" customHeight="1" x14ac:dyDescent="0.2">
      <c r="A100" s="67"/>
      <c r="B100" s="68"/>
      <c r="C100" s="68"/>
      <c r="D100" s="68"/>
      <c r="E100" s="68"/>
      <c r="F100" s="68"/>
    </row>
    <row r="101" spans="1:6" ht="11.65" customHeight="1" x14ac:dyDescent="0.2">
      <c r="A101" s="9"/>
      <c r="B101" s="47"/>
      <c r="C101" s="47"/>
      <c r="D101" s="47"/>
      <c r="E101" s="47"/>
      <c r="F101" s="47"/>
    </row>
    <row r="102" spans="1:6" ht="11.65" customHeight="1" x14ac:dyDescent="0.2"/>
    <row r="103" spans="1:6" ht="11.65" customHeight="1" x14ac:dyDescent="0.2">
      <c r="A103" s="67"/>
      <c r="B103" s="68"/>
      <c r="C103" s="68"/>
      <c r="D103" s="68"/>
      <c r="E103" s="68"/>
      <c r="F103" s="68"/>
    </row>
    <row r="104" spans="1:6" ht="11.65" customHeight="1" x14ac:dyDescent="0.2">
      <c r="A104" s="9"/>
      <c r="B104" s="47"/>
      <c r="C104" s="47"/>
      <c r="D104" s="47"/>
      <c r="E104" s="47"/>
      <c r="F104" s="47"/>
    </row>
    <row r="105" spans="1:6" ht="11.65" customHeight="1" x14ac:dyDescent="0.2"/>
    <row r="106" spans="1:6" ht="11.65" customHeight="1" x14ac:dyDescent="0.2">
      <c r="A106" s="67"/>
      <c r="B106" s="68"/>
      <c r="C106" s="68"/>
      <c r="D106" s="68"/>
      <c r="E106" s="68"/>
      <c r="F106" s="68"/>
    </row>
    <row r="107" spans="1:6" ht="11.65" customHeight="1" x14ac:dyDescent="0.2">
      <c r="A107" s="9"/>
      <c r="B107" s="47"/>
      <c r="C107" s="47"/>
      <c r="D107" s="47"/>
      <c r="E107" s="47"/>
      <c r="F107" s="47"/>
    </row>
    <row r="108" spans="1:6" ht="11.65" customHeight="1" x14ac:dyDescent="0.2"/>
    <row r="109" spans="1:6" ht="11.65" customHeight="1" x14ac:dyDescent="0.2">
      <c r="A109" s="67"/>
      <c r="B109" s="68"/>
      <c r="C109" s="68"/>
      <c r="D109" s="68"/>
      <c r="E109" s="68"/>
      <c r="F109" s="68"/>
    </row>
    <row r="110" spans="1:6" ht="11.65" customHeight="1" x14ac:dyDescent="0.2">
      <c r="A110" s="9"/>
      <c r="B110" s="47"/>
      <c r="C110" s="47"/>
      <c r="D110" s="47"/>
      <c r="E110" s="47"/>
      <c r="F110" s="47"/>
    </row>
    <row r="111" spans="1:6" ht="11.65" customHeight="1" x14ac:dyDescent="0.2"/>
    <row r="112" spans="1:6" ht="11.65" customHeight="1" x14ac:dyDescent="0.2">
      <c r="A112" s="67"/>
      <c r="B112" s="68"/>
      <c r="C112" s="68"/>
      <c r="D112" s="68"/>
      <c r="E112" s="68"/>
      <c r="F112" s="68"/>
    </row>
    <row r="113" spans="1:6" ht="11.65" customHeight="1" x14ac:dyDescent="0.2">
      <c r="A113" s="9"/>
      <c r="B113" s="47"/>
      <c r="C113" s="47"/>
      <c r="D113" s="47"/>
      <c r="E113" s="47"/>
      <c r="F113" s="47"/>
    </row>
    <row r="114" spans="1:6" ht="11.65" customHeight="1" x14ac:dyDescent="0.2"/>
    <row r="115" spans="1:6" ht="11.65" customHeight="1" x14ac:dyDescent="0.2">
      <c r="A115" s="67"/>
      <c r="B115" s="68"/>
      <c r="C115" s="68"/>
      <c r="D115" s="68"/>
      <c r="E115" s="68"/>
      <c r="F115" s="68"/>
    </row>
    <row r="116" spans="1:6" ht="11.65" customHeight="1" x14ac:dyDescent="0.2">
      <c r="A116" s="9"/>
      <c r="B116" s="47"/>
      <c r="C116" s="47"/>
      <c r="D116" s="47"/>
      <c r="E116" s="47"/>
      <c r="F116" s="47"/>
    </row>
    <row r="117" spans="1:6" ht="11.65" customHeight="1" x14ac:dyDescent="0.2"/>
    <row r="118" spans="1:6" ht="11.65" customHeight="1" x14ac:dyDescent="0.2">
      <c r="A118" s="67"/>
      <c r="B118" s="68"/>
      <c r="C118" s="68"/>
      <c r="D118" s="68"/>
      <c r="E118" s="68"/>
      <c r="F118" s="68"/>
    </row>
    <row r="119" spans="1:6" ht="11.65" customHeight="1" x14ac:dyDescent="0.2">
      <c r="A119" s="9"/>
      <c r="B119" s="47"/>
      <c r="C119" s="47"/>
      <c r="D119" s="47"/>
      <c r="E119" s="47"/>
      <c r="F119" s="47"/>
    </row>
    <row r="120" spans="1:6" ht="11.65" customHeight="1" x14ac:dyDescent="0.2"/>
    <row r="121" spans="1:6" ht="11.65" customHeight="1" x14ac:dyDescent="0.2">
      <c r="A121" s="67"/>
      <c r="B121" s="68"/>
      <c r="C121" s="68"/>
      <c r="D121" s="68"/>
      <c r="E121" s="68"/>
      <c r="F121" s="68"/>
    </row>
    <row r="122" spans="1:6" ht="11.65" customHeight="1" x14ac:dyDescent="0.2">
      <c r="A122" s="9"/>
      <c r="B122" s="47"/>
      <c r="C122" s="47"/>
      <c r="D122" s="47"/>
      <c r="E122" s="47"/>
      <c r="F122" s="47"/>
    </row>
    <row r="123" spans="1:6" ht="11.65" customHeight="1" x14ac:dyDescent="0.2"/>
    <row r="124" spans="1:6" ht="11.65" customHeight="1" x14ac:dyDescent="0.2">
      <c r="A124" s="67"/>
      <c r="B124" s="68"/>
      <c r="C124" s="68"/>
      <c r="D124" s="68"/>
      <c r="E124" s="68"/>
      <c r="F124" s="68"/>
    </row>
    <row r="125" spans="1:6" ht="11.65" customHeight="1" x14ac:dyDescent="0.2">
      <c r="A125" s="9"/>
      <c r="B125" s="47"/>
      <c r="C125" s="47"/>
      <c r="D125" s="47"/>
      <c r="E125" s="47"/>
      <c r="F125" s="47"/>
    </row>
    <row r="126" spans="1:6" ht="11.65" customHeight="1" x14ac:dyDescent="0.2"/>
    <row r="127" spans="1:6" ht="11.65" customHeight="1" x14ac:dyDescent="0.2">
      <c r="A127" s="67"/>
      <c r="B127" s="68"/>
      <c r="C127" s="68"/>
      <c r="D127" s="68"/>
      <c r="E127" s="68"/>
      <c r="F127" s="68"/>
    </row>
    <row r="128" spans="1:6" ht="11.65" customHeight="1" x14ac:dyDescent="0.2">
      <c r="A128" s="9"/>
      <c r="B128" s="47"/>
      <c r="C128" s="47"/>
      <c r="D128" s="47"/>
      <c r="E128" s="47"/>
      <c r="F128" s="47"/>
    </row>
    <row r="129" spans="1:6" ht="11.65" customHeight="1" x14ac:dyDescent="0.2"/>
    <row r="130" spans="1:6" ht="11.65" customHeight="1" x14ac:dyDescent="0.2">
      <c r="A130" s="67"/>
      <c r="B130" s="68"/>
      <c r="C130" s="68"/>
      <c r="D130" s="68"/>
      <c r="E130" s="68"/>
      <c r="F130" s="68"/>
    </row>
    <row r="131" spans="1:6" ht="11.65" customHeight="1" x14ac:dyDescent="0.2">
      <c r="A131" s="9"/>
      <c r="B131" s="47"/>
      <c r="C131" s="47"/>
      <c r="D131" s="47"/>
      <c r="E131" s="47"/>
      <c r="F131" s="47"/>
    </row>
    <row r="132" spans="1:6" ht="11.65" customHeight="1" x14ac:dyDescent="0.2"/>
    <row r="133" spans="1:6" ht="11.65" customHeight="1" x14ac:dyDescent="0.2">
      <c r="A133" s="67"/>
      <c r="B133" s="68"/>
      <c r="C133" s="68"/>
      <c r="D133" s="68"/>
      <c r="E133" s="68"/>
      <c r="F133" s="68"/>
    </row>
    <row r="134" spans="1:6" ht="11.65" customHeight="1" x14ac:dyDescent="0.2">
      <c r="A134" s="9"/>
      <c r="B134" s="47"/>
      <c r="C134" s="47"/>
      <c r="D134" s="47"/>
      <c r="E134" s="47"/>
      <c r="F134" s="47"/>
    </row>
    <row r="135" spans="1:6" ht="11.65" customHeight="1" x14ac:dyDescent="0.2"/>
    <row r="136" spans="1:6" ht="11.65" customHeight="1" x14ac:dyDescent="0.2">
      <c r="A136" s="67"/>
      <c r="B136" s="68"/>
      <c r="C136" s="68"/>
      <c r="D136" s="68"/>
      <c r="E136" s="68"/>
      <c r="F136" s="68"/>
    </row>
    <row r="137" spans="1:6" ht="11.65" customHeight="1" x14ac:dyDescent="0.2">
      <c r="A137" s="9"/>
      <c r="B137" s="47"/>
      <c r="C137" s="47"/>
      <c r="D137" s="47"/>
      <c r="E137" s="47"/>
      <c r="F137" s="47"/>
    </row>
    <row r="138" spans="1:6" ht="11.65" customHeight="1" x14ac:dyDescent="0.2"/>
    <row r="139" spans="1:6" ht="11.65" customHeight="1" x14ac:dyDescent="0.2">
      <c r="A139" s="67"/>
      <c r="B139" s="68"/>
      <c r="C139" s="68"/>
      <c r="D139" s="68"/>
      <c r="E139" s="68"/>
      <c r="F139" s="68"/>
    </row>
    <row r="140" spans="1:6" ht="11.65" customHeight="1" x14ac:dyDescent="0.2">
      <c r="A140" s="9"/>
      <c r="B140" s="47"/>
      <c r="C140" s="47"/>
      <c r="D140" s="47"/>
      <c r="E140" s="47"/>
      <c r="F140" s="47"/>
    </row>
    <row r="141" spans="1:6" ht="11.65" customHeight="1" x14ac:dyDescent="0.2"/>
    <row r="142" spans="1:6" ht="11.65" customHeight="1" x14ac:dyDescent="0.2">
      <c r="A142" s="67"/>
      <c r="B142" s="68"/>
      <c r="C142" s="68"/>
      <c r="D142" s="68"/>
      <c r="E142" s="68"/>
      <c r="F142" s="68"/>
    </row>
    <row r="143" spans="1:6" ht="11.65" customHeight="1" x14ac:dyDescent="0.2">
      <c r="A143" s="9"/>
      <c r="B143" s="47"/>
      <c r="C143" s="47"/>
      <c r="D143" s="47"/>
      <c r="E143" s="47"/>
      <c r="F143" s="47"/>
    </row>
    <row r="144" spans="1:6" ht="11.65" customHeight="1" x14ac:dyDescent="0.2"/>
    <row r="145" spans="1:6" ht="11.65" customHeight="1" x14ac:dyDescent="0.2">
      <c r="A145" s="67"/>
      <c r="B145" s="68"/>
      <c r="C145" s="68"/>
      <c r="D145" s="68"/>
      <c r="E145" s="68"/>
      <c r="F145" s="68"/>
    </row>
    <row r="146" spans="1:6" ht="11.65" customHeight="1" x14ac:dyDescent="0.2">
      <c r="A146" s="9"/>
      <c r="B146" s="47"/>
      <c r="C146" s="47"/>
      <c r="D146" s="47"/>
      <c r="E146" s="47"/>
      <c r="F146" s="47"/>
    </row>
    <row r="147" spans="1:6" ht="11.65" customHeight="1" x14ac:dyDescent="0.2"/>
    <row r="148" spans="1:6" ht="11.65" customHeight="1" x14ac:dyDescent="0.2">
      <c r="A148" s="67"/>
      <c r="B148" s="68"/>
      <c r="C148" s="68"/>
      <c r="D148" s="68"/>
      <c r="E148" s="68"/>
      <c r="F148" s="68"/>
    </row>
    <row r="149" spans="1:6" ht="11.65" customHeight="1" x14ac:dyDescent="0.2">
      <c r="A149" s="9"/>
      <c r="B149" s="47"/>
      <c r="C149" s="47"/>
      <c r="D149" s="47"/>
      <c r="E149" s="47"/>
      <c r="F149" s="47"/>
    </row>
    <row r="150" spans="1:6" ht="11.65" customHeight="1" x14ac:dyDescent="0.2"/>
    <row r="151" spans="1:6" ht="11.65" customHeight="1" x14ac:dyDescent="0.2">
      <c r="A151" s="67"/>
      <c r="B151" s="68"/>
      <c r="C151" s="68"/>
      <c r="D151" s="68"/>
      <c r="E151" s="68"/>
      <c r="F151" s="68"/>
    </row>
    <row r="152" spans="1:6" ht="11.65" customHeight="1" x14ac:dyDescent="0.2">
      <c r="A152" s="9"/>
      <c r="B152" s="47"/>
      <c r="C152" s="47"/>
      <c r="D152" s="47"/>
      <c r="E152" s="47"/>
      <c r="F152" s="47"/>
    </row>
    <row r="153" spans="1:6" ht="11.65" customHeight="1" x14ac:dyDescent="0.2"/>
    <row r="154" spans="1:6" ht="11.65" customHeight="1" x14ac:dyDescent="0.2">
      <c r="A154" s="67"/>
      <c r="B154" s="68"/>
      <c r="C154" s="68"/>
      <c r="D154" s="68"/>
      <c r="E154" s="68"/>
      <c r="F154" s="68"/>
    </row>
    <row r="155" spans="1:6" ht="11.65" customHeight="1" x14ac:dyDescent="0.2">
      <c r="A155" s="9"/>
      <c r="B155" s="47"/>
      <c r="C155" s="47"/>
      <c r="D155" s="47"/>
      <c r="E155" s="47"/>
      <c r="F155" s="47"/>
    </row>
    <row r="156" spans="1:6" ht="11.65" customHeight="1" x14ac:dyDescent="0.2"/>
    <row r="157" spans="1:6" ht="11.65" customHeight="1" x14ac:dyDescent="0.2">
      <c r="A157" s="67"/>
      <c r="B157" s="68"/>
      <c r="C157" s="68"/>
      <c r="D157" s="68"/>
      <c r="E157" s="68"/>
      <c r="F157" s="68"/>
    </row>
    <row r="158" spans="1:6" ht="11.65" customHeight="1" x14ac:dyDescent="0.2">
      <c r="A158" s="9"/>
      <c r="B158" s="47"/>
      <c r="C158" s="47"/>
      <c r="D158" s="47"/>
      <c r="E158" s="47"/>
      <c r="F158" s="47"/>
    </row>
    <row r="159" spans="1:6" ht="11.65" customHeight="1" x14ac:dyDescent="0.2"/>
    <row r="160" spans="1:6" ht="11.65" customHeight="1" x14ac:dyDescent="0.2">
      <c r="A160" s="67"/>
      <c r="B160" s="68"/>
      <c r="C160" s="68"/>
      <c r="D160" s="68"/>
      <c r="E160" s="68"/>
      <c r="F160" s="68"/>
    </row>
    <row r="161" spans="1:6" ht="11.65" customHeight="1" x14ac:dyDescent="0.2">
      <c r="A161" s="9"/>
      <c r="B161" s="47"/>
      <c r="C161" s="47"/>
      <c r="D161" s="47"/>
      <c r="E161" s="47"/>
      <c r="F161" s="47"/>
    </row>
    <row r="162" spans="1:6" ht="11.65" customHeight="1" x14ac:dyDescent="0.2"/>
    <row r="163" spans="1:6" ht="11.65" customHeight="1" x14ac:dyDescent="0.2">
      <c r="A163" s="67"/>
      <c r="B163" s="68"/>
      <c r="C163" s="68"/>
      <c r="D163" s="68"/>
      <c r="E163" s="68"/>
      <c r="F163" s="68"/>
    </row>
    <row r="164" spans="1:6" ht="11.65" customHeight="1" x14ac:dyDescent="0.2">
      <c r="A164" s="9"/>
      <c r="B164" s="47"/>
      <c r="C164" s="47"/>
      <c r="D164" s="47"/>
      <c r="E164" s="47"/>
      <c r="F164" s="47"/>
    </row>
    <row r="165" spans="1:6" ht="11.65" customHeight="1" x14ac:dyDescent="0.2"/>
    <row r="166" spans="1:6" ht="11.65" customHeight="1" x14ac:dyDescent="0.2">
      <c r="A166" s="67"/>
      <c r="B166" s="68"/>
      <c r="C166" s="68"/>
      <c r="D166" s="68"/>
      <c r="E166" s="68"/>
      <c r="F166" s="68"/>
    </row>
    <row r="167" spans="1:6" ht="11.65" customHeight="1" x14ac:dyDescent="0.2">
      <c r="A167" s="9"/>
      <c r="B167" s="47"/>
      <c r="C167" s="47"/>
      <c r="D167" s="47"/>
      <c r="E167" s="47"/>
      <c r="F167" s="47"/>
    </row>
    <row r="168" spans="1:6" ht="11.65" customHeight="1" x14ac:dyDescent="0.2"/>
    <row r="169" spans="1:6" ht="11.65" customHeight="1" x14ac:dyDescent="0.2">
      <c r="A169" s="67"/>
      <c r="B169" s="68"/>
      <c r="C169" s="68"/>
      <c r="D169" s="68"/>
      <c r="E169" s="68"/>
      <c r="F169" s="68"/>
    </row>
    <row r="170" spans="1:6" ht="11.65" customHeight="1" x14ac:dyDescent="0.2">
      <c r="A170" s="9"/>
      <c r="B170" s="47"/>
      <c r="C170" s="47"/>
      <c r="D170" s="47"/>
      <c r="E170" s="47"/>
      <c r="F170" s="47"/>
    </row>
    <row r="171" spans="1:6" ht="11.65" customHeight="1" x14ac:dyDescent="0.2"/>
    <row r="172" spans="1:6" ht="11.65" customHeight="1" x14ac:dyDescent="0.2">
      <c r="A172" s="67"/>
      <c r="B172" s="68"/>
      <c r="C172" s="68"/>
      <c r="D172" s="68"/>
      <c r="E172" s="68"/>
      <c r="F172" s="68"/>
    </row>
    <row r="173" spans="1:6" ht="11.65" customHeight="1" x14ac:dyDescent="0.2">
      <c r="A173" s="9"/>
      <c r="B173" s="47"/>
      <c r="C173" s="47"/>
      <c r="D173" s="47"/>
      <c r="E173" s="47"/>
      <c r="F173" s="47"/>
    </row>
    <row r="174" spans="1:6" ht="11.65" customHeight="1" x14ac:dyDescent="0.2"/>
    <row r="175" spans="1:6" ht="11.65" customHeight="1" x14ac:dyDescent="0.2">
      <c r="A175" s="67"/>
      <c r="B175" s="68"/>
      <c r="C175" s="68"/>
      <c r="D175" s="68"/>
      <c r="E175" s="68"/>
      <c r="F175" s="68"/>
    </row>
    <row r="176" spans="1:6" ht="11.65" customHeight="1" x14ac:dyDescent="0.2">
      <c r="A176" s="9"/>
      <c r="B176" s="47"/>
      <c r="C176" s="47"/>
      <c r="D176" s="47"/>
      <c r="E176" s="47"/>
      <c r="F176" s="47"/>
    </row>
    <row r="177" spans="1:6" ht="11.65" customHeight="1" x14ac:dyDescent="0.2"/>
    <row r="178" spans="1:6" ht="11.65" customHeight="1" x14ac:dyDescent="0.2">
      <c r="A178" s="67"/>
      <c r="B178" s="68"/>
      <c r="C178" s="68"/>
      <c r="D178" s="68"/>
      <c r="E178" s="68"/>
      <c r="F178" s="68"/>
    </row>
    <row r="179" spans="1:6" ht="11.65" customHeight="1" x14ac:dyDescent="0.2">
      <c r="A179" s="9"/>
      <c r="B179" s="47"/>
      <c r="C179" s="47"/>
      <c r="D179" s="47"/>
      <c r="E179" s="47"/>
      <c r="F179" s="47"/>
    </row>
    <row r="180" spans="1:6" ht="11.65" customHeight="1" x14ac:dyDescent="0.2"/>
    <row r="181" spans="1:6" ht="11.65" customHeight="1" x14ac:dyDescent="0.2">
      <c r="A181" s="67"/>
      <c r="B181" s="68"/>
      <c r="C181" s="68"/>
      <c r="D181" s="68"/>
      <c r="E181" s="68"/>
      <c r="F181" s="68"/>
    </row>
    <row r="182" spans="1:6" ht="11.65" customHeight="1" x14ac:dyDescent="0.2">
      <c r="A182" s="9"/>
      <c r="B182" s="47"/>
      <c r="C182" s="47"/>
      <c r="D182" s="47"/>
      <c r="E182" s="47"/>
      <c r="F182" s="47"/>
    </row>
    <row r="183" spans="1:6" ht="11.65" customHeight="1" x14ac:dyDescent="0.2"/>
    <row r="184" spans="1:6" ht="11.65" customHeight="1" x14ac:dyDescent="0.2">
      <c r="A184" s="67"/>
      <c r="B184" s="68"/>
      <c r="C184" s="68"/>
      <c r="D184" s="68"/>
      <c r="E184" s="68"/>
      <c r="F184" s="68"/>
    </row>
    <row r="185" spans="1:6" ht="11.65" customHeight="1" x14ac:dyDescent="0.2">
      <c r="A185" s="9"/>
      <c r="B185" s="47"/>
      <c r="C185" s="47"/>
      <c r="D185" s="47"/>
      <c r="E185" s="47"/>
      <c r="F185" s="47"/>
    </row>
    <row r="186" spans="1:6" ht="11.65" customHeight="1" x14ac:dyDescent="0.2"/>
    <row r="187" spans="1:6" ht="11.65" customHeight="1" x14ac:dyDescent="0.2">
      <c r="A187" s="23"/>
      <c r="B187" s="24"/>
      <c r="C187" s="24"/>
      <c r="D187" s="24"/>
      <c r="E187" s="24"/>
      <c r="F187" s="24"/>
    </row>
    <row r="188" spans="1:6" ht="12.6" customHeight="1" x14ac:dyDescent="0.2">
      <c r="A188" s="8"/>
      <c r="B188" s="48"/>
      <c r="C188" s="48"/>
      <c r="D188" s="48"/>
      <c r="E188" s="48"/>
      <c r="F188" s="48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90" t="s">
        <v>356</v>
      </c>
      <c r="B1" s="403"/>
      <c r="C1" s="403"/>
      <c r="D1" s="403"/>
      <c r="E1" s="403"/>
      <c r="F1" s="403"/>
      <c r="G1" s="403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9" t="s">
        <v>24</v>
      </c>
      <c r="B3" s="413" t="s">
        <v>165</v>
      </c>
      <c r="C3" s="399" t="s">
        <v>132</v>
      </c>
      <c r="D3" s="399" t="s">
        <v>273</v>
      </c>
      <c r="E3" s="430" t="s">
        <v>75</v>
      </c>
      <c r="F3" s="431"/>
      <c r="G3" s="432"/>
    </row>
    <row r="4" spans="1:17" ht="12" customHeight="1" x14ac:dyDescent="0.2">
      <c r="A4" s="394"/>
      <c r="B4" s="414"/>
      <c r="C4" s="400"/>
      <c r="D4" s="400"/>
      <c r="E4" s="413" t="s">
        <v>301</v>
      </c>
      <c r="F4" s="426" t="s">
        <v>133</v>
      </c>
      <c r="G4" s="427"/>
    </row>
    <row r="5" spans="1:17" ht="12" customHeight="1" x14ac:dyDescent="0.2">
      <c r="A5" s="394"/>
      <c r="B5" s="414"/>
      <c r="C5" s="400"/>
      <c r="D5" s="400"/>
      <c r="E5" s="413"/>
      <c r="F5" s="428"/>
      <c r="G5" s="429"/>
    </row>
    <row r="6" spans="1:17" ht="12" customHeight="1" x14ac:dyDescent="0.2">
      <c r="A6" s="394"/>
      <c r="B6" s="414"/>
      <c r="C6" s="408" t="s">
        <v>98</v>
      </c>
      <c r="D6" s="392"/>
      <c r="E6" s="424" t="s">
        <v>79</v>
      </c>
      <c r="F6" s="425"/>
      <c r="G6" s="133" t="s">
        <v>242</v>
      </c>
      <c r="H6" s="194"/>
      <c r="I6" s="126"/>
    </row>
    <row r="7" spans="1:17" s="126" customFormat="1" ht="12" customHeight="1" x14ac:dyDescent="0.2">
      <c r="A7" s="348"/>
      <c r="B7" s="349"/>
      <c r="C7" s="335"/>
      <c r="D7" s="336"/>
      <c r="E7" s="351"/>
      <c r="F7" s="351"/>
      <c r="G7" s="352"/>
      <c r="H7" s="194"/>
    </row>
    <row r="8" spans="1:17" s="163" customFormat="1" ht="12" customHeight="1" x14ac:dyDescent="0.2">
      <c r="A8" s="313" t="s">
        <v>31</v>
      </c>
      <c r="B8" s="314" t="s">
        <v>166</v>
      </c>
      <c r="C8" s="217">
        <f>VLOOKUP($A8,'[3]F-abs'!$A$10:$G$43,3,FALSE)</f>
        <v>9</v>
      </c>
      <c r="D8" s="311">
        <f>VLOOKUP($A8,'[3]F-abs'!$A$10:$G$43,4,FALSE)</f>
        <v>2430</v>
      </c>
      <c r="E8" s="311">
        <f>VLOOKUP($A8,'[3]F-abs'!$A$10:$G$43,5,FALSE)</f>
        <v>35463</v>
      </c>
      <c r="F8" s="311" t="str">
        <f>VLOOKUP($A8,'[3]F-abs'!$A$10:$G$43,7,FALSE)</f>
        <v>–</v>
      </c>
      <c r="G8" s="219" t="str">
        <f>VLOOKUP($A8,'[3]F-abs'!$A$10:$H$43,8,FALSE)</f>
        <v>–</v>
      </c>
      <c r="H8" s="164"/>
      <c r="I8" s="162"/>
      <c r="J8" s="51"/>
      <c r="K8" s="51"/>
      <c r="L8" s="51"/>
    </row>
    <row r="9" spans="1:17" ht="12" customHeight="1" x14ac:dyDescent="0.2">
      <c r="A9" s="293" t="s">
        <v>9</v>
      </c>
      <c r="B9" s="67" t="s">
        <v>10</v>
      </c>
      <c r="C9" s="218">
        <f>VLOOKUP($A9,'[3]F-abs'!$A$10:$G$43,3,FALSE)</f>
        <v>2</v>
      </c>
      <c r="D9" s="312" t="str">
        <f>VLOOKUP($A9,'[3]F-abs'!$A$10:$G$43,4,FALSE)</f>
        <v>•</v>
      </c>
      <c r="E9" s="312" t="str">
        <f>VLOOKUP($A9,'[3]F-abs'!$A$10:$G$43,5,FALSE)</f>
        <v>•</v>
      </c>
      <c r="F9" s="312" t="str">
        <f>VLOOKUP($A9,'[3]F-abs'!$A$10:$G$43,7,FALSE)</f>
        <v>–</v>
      </c>
      <c r="G9" s="220" t="str">
        <f>VLOOKUP($A9,'[3]F-abs'!$A$10:$H$43,8,FALSE)</f>
        <v>•</v>
      </c>
      <c r="H9" s="119"/>
      <c r="I9" s="85"/>
      <c r="J9" s="41"/>
      <c r="K9" s="41"/>
      <c r="L9" s="41"/>
    </row>
    <row r="10" spans="1:17" ht="12" customHeight="1" x14ac:dyDescent="0.2">
      <c r="A10" s="295" t="s">
        <v>14</v>
      </c>
      <c r="B10" s="147" t="s">
        <v>167</v>
      </c>
      <c r="C10" s="218">
        <f>VLOOKUP($A10,'[3]F-abs'!$A$10:$G$43,3,FALSE)</f>
        <v>4</v>
      </c>
      <c r="D10" s="312">
        <f>VLOOKUP($A10,'[3]F-abs'!$A$10:$G$43,4,FALSE)</f>
        <v>172</v>
      </c>
      <c r="E10" s="312">
        <f>VLOOKUP($A10,'[3]F-abs'!$A$10:$G$43,5,FALSE)</f>
        <v>2568</v>
      </c>
      <c r="F10" s="312" t="str">
        <f>VLOOKUP($A10,'[3]F-abs'!$A$10:$G$43,7,FALSE)</f>
        <v>–</v>
      </c>
      <c r="G10" s="220" t="str">
        <f>VLOOKUP($A10,'[3]F-abs'!$A$10:$H$43,8,FALSE)</f>
        <v>–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5" t="s">
        <v>16</v>
      </c>
      <c r="B11" s="147" t="s">
        <v>190</v>
      </c>
      <c r="C11" s="218">
        <f>VLOOKUP($A11,'[3]F-abs'!$A$10:$G$43,3,FALSE)</f>
        <v>3</v>
      </c>
      <c r="D11" s="312" t="str">
        <f>VLOOKUP($A11,'[3]F-abs'!$A$10:$G$43,4,FALSE)</f>
        <v>•</v>
      </c>
      <c r="E11" s="312" t="str">
        <f>VLOOKUP($A11,'[3]F-abs'!$A$10:$G$43,5,FALSE)</f>
        <v>•</v>
      </c>
      <c r="F11" s="312" t="str">
        <f>VLOOKUP($A11,'[3]F-abs'!$A$10:$G$43,7,FALSE)</f>
        <v>–</v>
      </c>
      <c r="G11" s="220" t="str">
        <f>VLOOKUP($A11,'[3]F-abs'!$A$10:$H$43,8,FALSE)</f>
        <v>•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92" t="s">
        <v>99</v>
      </c>
      <c r="B12" s="23" t="s">
        <v>100</v>
      </c>
      <c r="C12" s="217">
        <f>VLOOKUP($A12,'[3]F-abs'!$A$10:$G$43,3,FALSE)</f>
        <v>564</v>
      </c>
      <c r="D12" s="311">
        <f>VLOOKUP($A12,'[3]F-abs'!$A$10:$G$43,4,FALSE)</f>
        <v>82367</v>
      </c>
      <c r="E12" s="311">
        <f>VLOOKUP($A12,'[3]F-abs'!$A$10:$G$43,5,FALSE)</f>
        <v>2677970</v>
      </c>
      <c r="F12" s="311">
        <f>VLOOKUP($A12,'[3]F-abs'!$A$10:$G$43,7,FALSE)</f>
        <v>1392015</v>
      </c>
      <c r="G12" s="219">
        <f>VLOOKUP($A12,'[3]F-abs'!$A$10:$H$43,8,FALSE)</f>
        <v>52</v>
      </c>
      <c r="H12" s="164"/>
      <c r="I12" s="162"/>
      <c r="J12" s="51"/>
      <c r="K12" s="51"/>
      <c r="L12" s="51"/>
    </row>
    <row r="13" spans="1:17" ht="12" customHeight="1" x14ac:dyDescent="0.2">
      <c r="A13" s="293" t="s">
        <v>142</v>
      </c>
      <c r="B13" s="171" t="s">
        <v>254</v>
      </c>
      <c r="C13" s="218">
        <f>VLOOKUP($A13,'[3]F-abs'!$A$10:$G$43,3,FALSE)</f>
        <v>75</v>
      </c>
      <c r="D13" s="312">
        <f>VLOOKUP($A13,'[3]F-abs'!$A$10:$G$43,4,FALSE)</f>
        <v>8416</v>
      </c>
      <c r="E13" s="312">
        <f>VLOOKUP($A13,'[3]F-abs'!$A$10:$G$43,5,FALSE)</f>
        <v>269956</v>
      </c>
      <c r="F13" s="312">
        <f>VLOOKUP($A13,'[3]F-abs'!$A$10:$G$43,7,FALSE)</f>
        <v>54827</v>
      </c>
      <c r="G13" s="220">
        <f>VLOOKUP($A13,'[3]F-abs'!$A$10:$H$43,8,FALSE)</f>
        <v>20.3</v>
      </c>
      <c r="H13" s="119"/>
      <c r="I13" s="66"/>
      <c r="J13" s="41"/>
      <c r="K13" s="120"/>
      <c r="L13" s="41"/>
    </row>
    <row r="14" spans="1:17" ht="12" customHeight="1" x14ac:dyDescent="0.2">
      <c r="A14" s="293" t="s">
        <v>145</v>
      </c>
      <c r="B14" s="147" t="s">
        <v>8</v>
      </c>
      <c r="C14" s="218">
        <f>VLOOKUP($A14,'[3]F-abs'!$A$10:$G$43,3,FALSE)</f>
        <v>12</v>
      </c>
      <c r="D14" s="312">
        <f>VLOOKUP($A14,'[3]F-abs'!$A$10:$G$43,4,FALSE)</f>
        <v>878</v>
      </c>
      <c r="E14" s="312">
        <f>VLOOKUP($A14,'[3]F-abs'!$A$10:$G$43,5,FALSE)</f>
        <v>35536</v>
      </c>
      <c r="F14" s="312" t="str">
        <f>VLOOKUP($A14,'[3]F-abs'!$A$10:$G$43,7,FALSE)</f>
        <v>•</v>
      </c>
      <c r="G14" s="220" t="str">
        <f>VLOOKUP($A14,'[3]F-abs'!$A$10:$H$43,8,FALSE)</f>
        <v>•</v>
      </c>
      <c r="H14" s="119"/>
      <c r="I14" s="66"/>
      <c r="J14" s="41"/>
      <c r="K14" s="41"/>
      <c r="L14" s="41"/>
    </row>
    <row r="15" spans="1:17" ht="12" customHeight="1" x14ac:dyDescent="0.2">
      <c r="A15" s="293" t="s">
        <v>155</v>
      </c>
      <c r="B15" s="147" t="s">
        <v>101</v>
      </c>
      <c r="C15" s="218">
        <f>VLOOKUP($A15,'[3]F-abs'!$A$10:$G$43,3,FALSE)</f>
        <v>0</v>
      </c>
      <c r="D15" s="312">
        <f>VLOOKUP($A15,'[3]F-abs'!$A$10:$G$43,4,FALSE)</f>
        <v>0</v>
      </c>
      <c r="E15" s="312">
        <f>VLOOKUP($A15,'[3]F-abs'!$A$10:$G$43,5,FALSE)</f>
        <v>0</v>
      </c>
      <c r="F15" s="312">
        <f>VLOOKUP($A15,'[3]F-abs'!$A$10:$G$43,7,FALSE)</f>
        <v>0</v>
      </c>
      <c r="G15" s="220">
        <f>VLOOKUP($A15,'[3]F-abs'!$A$10:$H$43,8,FALSE)</f>
        <v>0</v>
      </c>
      <c r="H15" s="119"/>
      <c r="I15" s="120"/>
      <c r="J15" s="41"/>
      <c r="K15" s="41"/>
      <c r="L15" s="41"/>
    </row>
    <row r="16" spans="1:17" ht="12" customHeight="1" x14ac:dyDescent="0.2">
      <c r="A16" s="293" t="s">
        <v>7</v>
      </c>
      <c r="B16" s="171" t="s">
        <v>255</v>
      </c>
      <c r="C16" s="218">
        <f>VLOOKUP($A16,'[3]F-abs'!$A$10:$G$43,3,FALSE)</f>
        <v>5</v>
      </c>
      <c r="D16" s="312">
        <f>VLOOKUP($A16,'[3]F-abs'!$A$10:$G$43,4,FALSE)</f>
        <v>105</v>
      </c>
      <c r="E16" s="312">
        <f>VLOOKUP($A16,'[3]F-abs'!$A$10:$G$43,5,FALSE)</f>
        <v>4197</v>
      </c>
      <c r="F16" s="312" t="str">
        <f>VLOOKUP($A16,'[3]F-abs'!$A$10:$G$43,7,FALSE)</f>
        <v>•</v>
      </c>
      <c r="G16" s="220" t="str">
        <f>VLOOKUP($A16,'[3]F-abs'!$A$10:$H$43,8,FALSE)</f>
        <v>•</v>
      </c>
      <c r="H16" s="119"/>
      <c r="I16" s="120"/>
      <c r="J16" s="41"/>
      <c r="K16" s="41"/>
      <c r="L16" s="41"/>
    </row>
    <row r="17" spans="1:12" ht="12" customHeight="1" x14ac:dyDescent="0.2">
      <c r="A17" s="293" t="s">
        <v>143</v>
      </c>
      <c r="B17" s="147" t="s">
        <v>256</v>
      </c>
      <c r="C17" s="218">
        <f>VLOOKUP($A17,'[3]F-abs'!$A$10:$G$43,3,FALSE)</f>
        <v>0</v>
      </c>
      <c r="D17" s="312">
        <f>VLOOKUP($A17,'[3]F-abs'!$A$10:$G$43,4,FALSE)</f>
        <v>0</v>
      </c>
      <c r="E17" s="312">
        <f>VLOOKUP($A17,'[3]F-abs'!$A$10:$G$43,5,FALSE)</f>
        <v>0</v>
      </c>
      <c r="F17" s="312">
        <f>VLOOKUP($A17,'[3]F-abs'!$A$10:$G$43,7,FALSE)</f>
        <v>0</v>
      </c>
      <c r="G17" s="220">
        <f>VLOOKUP($A17,'[3]F-abs'!$A$10:$H$43,8,FALSE)</f>
        <v>0</v>
      </c>
      <c r="H17" s="119"/>
      <c r="I17" s="120"/>
      <c r="J17" s="41"/>
      <c r="K17" s="41"/>
      <c r="L17" s="41"/>
    </row>
    <row r="18" spans="1:12" ht="12" customHeight="1" x14ac:dyDescent="0.2">
      <c r="A18" s="293" t="s">
        <v>144</v>
      </c>
      <c r="B18" s="175" t="s">
        <v>168</v>
      </c>
      <c r="C18" s="218">
        <f>VLOOKUP($A18,'[3]F-abs'!$A$10:$G$43,3,FALSE)</f>
        <v>3</v>
      </c>
      <c r="D18" s="312" t="str">
        <f>VLOOKUP($A18,'[3]F-abs'!$A$10:$G$43,4,FALSE)</f>
        <v>•</v>
      </c>
      <c r="E18" s="312" t="str">
        <f>VLOOKUP($A18,'[3]F-abs'!$A$10:$G$43,5,FALSE)</f>
        <v>•</v>
      </c>
      <c r="F18" s="312" t="str">
        <f>VLOOKUP($A18,'[3]F-abs'!$A$10:$G$43,7,FALSE)</f>
        <v>•</v>
      </c>
      <c r="G18" s="220" t="str">
        <f>VLOOKUP($A18,'[3]F-abs'!$A$10:$H$43,8,FALSE)</f>
        <v>•</v>
      </c>
      <c r="H18" s="119"/>
      <c r="I18" s="120"/>
      <c r="J18" s="41"/>
      <c r="K18" s="41"/>
      <c r="L18" s="41"/>
    </row>
    <row r="19" spans="1:12" ht="12" customHeight="1" x14ac:dyDescent="0.2">
      <c r="A19" s="295" t="s">
        <v>17</v>
      </c>
      <c r="B19" s="147" t="s">
        <v>250</v>
      </c>
      <c r="C19" s="218">
        <f>VLOOKUP($A19,'[3]F-abs'!$A$10:$G$43,3,FALSE)</f>
        <v>22</v>
      </c>
      <c r="D19" s="312">
        <f>VLOOKUP($A19,'[3]F-abs'!$A$10:$G$43,4,FALSE)</f>
        <v>3374</v>
      </c>
      <c r="E19" s="312">
        <f>VLOOKUP($A19,'[3]F-abs'!$A$10:$G$43,5,FALSE)</f>
        <v>79975</v>
      </c>
      <c r="F19" s="312">
        <f>VLOOKUP($A19,'[3]F-abs'!$A$10:$G$43,7,FALSE)</f>
        <v>30511</v>
      </c>
      <c r="G19" s="220">
        <f>VLOOKUP($A19,'[3]F-abs'!$A$10:$H$43,8,FALSE)</f>
        <v>38.200000000000003</v>
      </c>
      <c r="H19" s="119"/>
      <c r="I19" s="120"/>
      <c r="J19" s="41"/>
      <c r="K19" s="120"/>
      <c r="L19" s="41"/>
    </row>
    <row r="20" spans="1:12" ht="12" customHeight="1" x14ac:dyDescent="0.2">
      <c r="A20" s="293" t="s">
        <v>148</v>
      </c>
      <c r="B20" s="175" t="s">
        <v>169</v>
      </c>
      <c r="C20" s="218">
        <f>VLOOKUP($A20,'[3]F-abs'!$A$10:$G$43,3,FALSE)</f>
        <v>16</v>
      </c>
      <c r="D20" s="312">
        <f>VLOOKUP($A20,'[3]F-abs'!$A$10:$G$43,4,FALSE)</f>
        <v>3465</v>
      </c>
      <c r="E20" s="312">
        <f>VLOOKUP($A20,'[3]F-abs'!$A$10:$G$43,5,FALSE)</f>
        <v>114814</v>
      </c>
      <c r="F20" s="312">
        <f>VLOOKUP($A20,'[3]F-abs'!$A$10:$G$43,7,FALSE)</f>
        <v>52992</v>
      </c>
      <c r="G20" s="220">
        <f>VLOOKUP($A20,'[3]F-abs'!$A$10:$H$43,8,FALSE)</f>
        <v>46.2</v>
      </c>
      <c r="H20" s="119"/>
      <c r="I20" s="120"/>
      <c r="J20" s="41"/>
      <c r="K20" s="120"/>
      <c r="L20" s="41"/>
    </row>
    <row r="21" spans="1:12" s="212" customFormat="1" ht="22.35" customHeight="1" x14ac:dyDescent="0.2">
      <c r="A21" s="295" t="s">
        <v>147</v>
      </c>
      <c r="B21" s="147" t="s">
        <v>286</v>
      </c>
      <c r="C21" s="218">
        <f>VLOOKUP($A21,'[3]F-abs'!$A$10:$G$43,3,FALSE)</f>
        <v>2</v>
      </c>
      <c r="D21" s="312" t="str">
        <f>VLOOKUP($A21,'[3]F-abs'!$A$10:$G$43,4,FALSE)</f>
        <v>•</v>
      </c>
      <c r="E21" s="312" t="str">
        <f>VLOOKUP($A21,'[3]F-abs'!$A$10:$G$43,5,FALSE)</f>
        <v>•</v>
      </c>
      <c r="F21" s="312" t="str">
        <f>VLOOKUP($A21,'[3]F-abs'!$A$10:$G$43,7,FALSE)</f>
        <v>•</v>
      </c>
      <c r="G21" s="220" t="str">
        <f>VLOOKUP($A21,'[3]F-abs'!$A$10:$H$43,8,FALSE)</f>
        <v>•</v>
      </c>
      <c r="H21" s="119"/>
      <c r="I21" s="120"/>
      <c r="J21" s="41"/>
      <c r="K21" s="41"/>
      <c r="L21" s="41"/>
    </row>
    <row r="22" spans="1:12" ht="12" customHeight="1" x14ac:dyDescent="0.2">
      <c r="A22" s="293" t="s">
        <v>26</v>
      </c>
      <c r="B22" s="67" t="s">
        <v>170</v>
      </c>
      <c r="C22" s="218">
        <f>VLOOKUP($A22,'[3]F-abs'!$A$10:$G$43,3,FALSE)</f>
        <v>2</v>
      </c>
      <c r="D22" s="312" t="str">
        <f>VLOOKUP($A22,'[3]F-abs'!$A$10:$G$43,4,FALSE)</f>
        <v>•</v>
      </c>
      <c r="E22" s="312" t="str">
        <f>VLOOKUP($A22,'[3]F-abs'!$A$10:$G$43,5,FALSE)</f>
        <v>•</v>
      </c>
      <c r="F22" s="312" t="str">
        <f>VLOOKUP($A22,'[3]F-abs'!$A$10:$G$43,7,FALSE)</f>
        <v>•</v>
      </c>
      <c r="G22" s="220" t="str">
        <f>VLOOKUP($A22,'[3]F-abs'!$A$10:$H$43,8,FALSE)</f>
        <v>•</v>
      </c>
      <c r="H22" s="119"/>
      <c r="I22" s="120"/>
      <c r="J22" s="41"/>
      <c r="K22" s="41"/>
      <c r="L22" s="41"/>
    </row>
    <row r="23" spans="1:12" ht="12" customHeight="1" x14ac:dyDescent="0.2">
      <c r="A23" s="293" t="s">
        <v>28</v>
      </c>
      <c r="B23" s="147" t="s">
        <v>108</v>
      </c>
      <c r="C23" s="218">
        <f>VLOOKUP($A23,'[3]F-abs'!$A$10:$G$43,3,FALSE)</f>
        <v>33</v>
      </c>
      <c r="D23" s="312">
        <f>VLOOKUP($A23,'[3]F-abs'!$A$10:$G$43,4,FALSE)</f>
        <v>3956</v>
      </c>
      <c r="E23" s="312">
        <f>VLOOKUP($A23,'[3]F-abs'!$A$10:$G$43,5,FALSE)</f>
        <v>113984</v>
      </c>
      <c r="F23" s="312">
        <f>VLOOKUP($A23,'[3]F-abs'!$A$10:$G$43,7,FALSE)</f>
        <v>24567</v>
      </c>
      <c r="G23" s="220">
        <f>VLOOKUP($A23,'[3]F-abs'!$A$10:$H$43,8,FALSE)</f>
        <v>21.6</v>
      </c>
      <c r="H23" s="119"/>
      <c r="I23" s="120"/>
      <c r="J23" s="41"/>
      <c r="K23" s="120"/>
      <c r="L23" s="41"/>
    </row>
    <row r="24" spans="1:12" ht="12" customHeight="1" x14ac:dyDescent="0.2">
      <c r="A24" s="293" t="s">
        <v>151</v>
      </c>
      <c r="B24" s="147" t="s">
        <v>109</v>
      </c>
      <c r="C24" s="218">
        <f>VLOOKUP($A24,'[3]F-abs'!$A$10:$G$43,3,FALSE)</f>
        <v>4</v>
      </c>
      <c r="D24" s="312">
        <f>VLOOKUP($A24,'[3]F-abs'!$A$10:$G$43,4,FALSE)</f>
        <v>1088</v>
      </c>
      <c r="E24" s="312" t="str">
        <f>VLOOKUP($A24,'[3]F-abs'!$A$10:$G$43,5,FALSE)</f>
        <v>•</v>
      </c>
      <c r="F24" s="312" t="str">
        <f>VLOOKUP($A24,'[3]F-abs'!$A$10:$G$43,7,FALSE)</f>
        <v>•</v>
      </c>
      <c r="G24" s="220" t="str">
        <f>VLOOKUP($A24,'[3]F-abs'!$A$10:$H$43,8,FALSE)</f>
        <v>•</v>
      </c>
      <c r="H24" s="119"/>
      <c r="I24" s="120"/>
      <c r="J24" s="41"/>
      <c r="K24" s="41"/>
      <c r="L24" s="41"/>
    </row>
    <row r="25" spans="1:12" ht="12" customHeight="1" x14ac:dyDescent="0.2">
      <c r="A25" s="293" t="s">
        <v>149</v>
      </c>
      <c r="B25" s="147" t="s">
        <v>251</v>
      </c>
      <c r="C25" s="218">
        <f>VLOOKUP($A25,'[3]F-abs'!$A$10:$G$43,3,FALSE)</f>
        <v>59</v>
      </c>
      <c r="D25" s="312">
        <f>VLOOKUP($A25,'[3]F-abs'!$A$10:$G$43,4,FALSE)</f>
        <v>6503</v>
      </c>
      <c r="E25" s="312">
        <f>VLOOKUP($A25,'[3]F-abs'!$A$10:$G$43,5,FALSE)</f>
        <v>93675</v>
      </c>
      <c r="F25" s="312">
        <f>VLOOKUP($A25,'[3]F-abs'!$A$10:$G$43,7,FALSE)</f>
        <v>41010</v>
      </c>
      <c r="G25" s="220">
        <f>VLOOKUP($A25,'[3]F-abs'!$A$10:$H$43,8,FALSE)</f>
        <v>43.8</v>
      </c>
      <c r="H25" s="119"/>
      <c r="I25" s="120"/>
      <c r="J25" s="41"/>
      <c r="K25" s="120"/>
      <c r="L25" s="41"/>
    </row>
    <row r="26" spans="1:12" s="212" customFormat="1" ht="22.35" customHeight="1" x14ac:dyDescent="0.2">
      <c r="A26" s="295" t="s">
        <v>22</v>
      </c>
      <c r="B26" s="147" t="s">
        <v>297</v>
      </c>
      <c r="C26" s="218">
        <f>VLOOKUP($A26,'[3]F-abs'!$A$10:$G$43,3,FALSE)</f>
        <v>36</v>
      </c>
      <c r="D26" s="312">
        <f>VLOOKUP($A26,'[3]F-abs'!$A$10:$G$43,4,FALSE)</f>
        <v>2911</v>
      </c>
      <c r="E26" s="312">
        <f>VLOOKUP($A26,'[3]F-abs'!$A$10:$G$43,5,FALSE)</f>
        <v>42860</v>
      </c>
      <c r="F26" s="312">
        <f>VLOOKUP($A26,'[3]F-abs'!$A$10:$G$43,7,FALSE)</f>
        <v>7927</v>
      </c>
      <c r="G26" s="220">
        <f>VLOOKUP($A26,'[3]F-abs'!$A$10:$H$43,8,FALSE)</f>
        <v>18.5</v>
      </c>
      <c r="H26" s="119"/>
      <c r="I26" s="120"/>
      <c r="J26" s="41"/>
      <c r="K26" s="120"/>
      <c r="L26" s="41"/>
    </row>
    <row r="27" spans="1:12" ht="12" customHeight="1" x14ac:dyDescent="0.2">
      <c r="A27" s="293" t="s">
        <v>20</v>
      </c>
      <c r="B27" s="147" t="s">
        <v>110</v>
      </c>
      <c r="C27" s="218">
        <f>VLOOKUP($A27,'[3]F-abs'!$A$10:$G$43,3,FALSE)</f>
        <v>17</v>
      </c>
      <c r="D27" s="312">
        <f>VLOOKUP($A27,'[3]F-abs'!$A$10:$G$43,4,FALSE)</f>
        <v>5823</v>
      </c>
      <c r="E27" s="312">
        <f>VLOOKUP($A27,'[3]F-abs'!$A$10:$G$43,5,FALSE)</f>
        <v>184458</v>
      </c>
      <c r="F27" s="312">
        <f>VLOOKUP($A27,'[3]F-abs'!$A$10:$G$43,7,FALSE)</f>
        <v>88398</v>
      </c>
      <c r="G27" s="220">
        <f>VLOOKUP($A27,'[3]F-abs'!$A$10:$H$43,8,FALSE)</f>
        <v>47.9</v>
      </c>
      <c r="H27" s="119"/>
      <c r="I27" s="120"/>
      <c r="J27" s="41"/>
      <c r="K27" s="120"/>
      <c r="L27" s="41"/>
    </row>
    <row r="28" spans="1:12" ht="12" customHeight="1" x14ac:dyDescent="0.2">
      <c r="A28" s="293" t="s">
        <v>21</v>
      </c>
      <c r="B28" s="147" t="s">
        <v>30</v>
      </c>
      <c r="C28" s="218">
        <f>VLOOKUP($A28,'[3]F-abs'!$A$10:$G$43,3,FALSE)</f>
        <v>78</v>
      </c>
      <c r="D28" s="312">
        <f>VLOOKUP($A28,'[3]F-abs'!$A$10:$G$43,4,FALSE)</f>
        <v>5893</v>
      </c>
      <c r="E28" s="312">
        <f>VLOOKUP($A28,'[3]F-abs'!$A$10:$G$43,5,FALSE)</f>
        <v>94006</v>
      </c>
      <c r="F28" s="312">
        <f>VLOOKUP($A28,'[3]F-abs'!$A$10:$G$43,7,FALSE)</f>
        <v>36909</v>
      </c>
      <c r="G28" s="220">
        <f>VLOOKUP($A28,'[3]F-abs'!$A$10:$H$43,8,FALSE)</f>
        <v>39.299999999999997</v>
      </c>
      <c r="H28" s="119"/>
      <c r="I28" s="120"/>
      <c r="J28" s="41"/>
      <c r="K28" s="120"/>
      <c r="L28" s="41"/>
    </row>
    <row r="29" spans="1:12" s="212" customFormat="1" ht="22.35" customHeight="1" x14ac:dyDescent="0.2">
      <c r="A29" s="295" t="s">
        <v>152</v>
      </c>
      <c r="B29" s="147" t="s">
        <v>280</v>
      </c>
      <c r="C29" s="218">
        <f>VLOOKUP($A29,'[3]F-abs'!$A$10:$G$43,3,FALSE)</f>
        <v>20</v>
      </c>
      <c r="D29" s="312">
        <f>VLOOKUP($A29,'[3]F-abs'!$A$10:$G$43,4,FALSE)</f>
        <v>2018</v>
      </c>
      <c r="E29" s="312">
        <f>VLOOKUP($A29,'[3]F-abs'!$A$10:$G$43,5,FALSE)</f>
        <v>22717</v>
      </c>
      <c r="F29" s="312">
        <f>VLOOKUP($A29,'[3]F-abs'!$A$10:$G$43,7,FALSE)</f>
        <v>7563</v>
      </c>
      <c r="G29" s="220">
        <f>VLOOKUP($A29,'[3]F-abs'!$A$10:$H$43,8,FALSE)</f>
        <v>33.299999999999997</v>
      </c>
      <c r="H29" s="119"/>
      <c r="I29" s="120"/>
      <c r="J29" s="41"/>
      <c r="K29" s="120"/>
      <c r="L29" s="41"/>
    </row>
    <row r="30" spans="1:12" ht="12" customHeight="1" x14ac:dyDescent="0.2">
      <c r="A30" s="293" t="s">
        <v>154</v>
      </c>
      <c r="B30" s="147" t="s">
        <v>23</v>
      </c>
      <c r="C30" s="218">
        <f>VLOOKUP($A30,'[3]F-abs'!$A$10:$G$43,3,FALSE)</f>
        <v>27</v>
      </c>
      <c r="D30" s="312">
        <f>VLOOKUP($A30,'[3]F-abs'!$A$10:$G$43,4,FALSE)</f>
        <v>2400</v>
      </c>
      <c r="E30" s="312">
        <f>VLOOKUP($A30,'[3]F-abs'!$A$10:$G$43,5,FALSE)</f>
        <v>50698</v>
      </c>
      <c r="F30" s="312">
        <f>VLOOKUP($A30,'[3]F-abs'!$A$10:$G$43,7,FALSE)</f>
        <v>12217</v>
      </c>
      <c r="G30" s="220">
        <f>VLOOKUP($A30,'[3]F-abs'!$A$10:$H$43,8,FALSE)</f>
        <v>24.1</v>
      </c>
      <c r="H30" s="119"/>
      <c r="I30" s="120"/>
      <c r="J30" s="41"/>
      <c r="K30" s="120"/>
      <c r="L30" s="41"/>
    </row>
    <row r="31" spans="1:12" ht="12" customHeight="1" x14ac:dyDescent="0.2">
      <c r="A31" s="293" t="s">
        <v>156</v>
      </c>
      <c r="B31" s="147" t="s">
        <v>102</v>
      </c>
      <c r="C31" s="218">
        <f>VLOOKUP($A31,'[3]F-abs'!$A$10:$G$43,3,FALSE)</f>
        <v>37</v>
      </c>
      <c r="D31" s="312">
        <f>VLOOKUP($A31,'[3]F-abs'!$A$10:$G$43,4,FALSE)</f>
        <v>2856</v>
      </c>
      <c r="E31" s="312">
        <f>VLOOKUP($A31,'[3]F-abs'!$A$10:$G$43,5,FALSE)</f>
        <v>29921</v>
      </c>
      <c r="F31" s="312">
        <f>VLOOKUP($A31,'[3]F-abs'!$A$10:$G$43,7,FALSE)</f>
        <v>8254</v>
      </c>
      <c r="G31" s="220">
        <f>VLOOKUP($A31,'[3]F-abs'!$A$10:$H$43,8,FALSE)</f>
        <v>27.6</v>
      </c>
      <c r="H31" s="119"/>
      <c r="I31" s="120"/>
      <c r="J31" s="41"/>
      <c r="K31" s="120"/>
      <c r="L31" s="41"/>
    </row>
    <row r="32" spans="1:12" ht="12" customHeight="1" x14ac:dyDescent="0.2">
      <c r="A32" s="293" t="s">
        <v>27</v>
      </c>
      <c r="B32" s="147" t="s">
        <v>252</v>
      </c>
      <c r="C32" s="218">
        <f>VLOOKUP($A32,'[3]F-abs'!$A$10:$G$43,3,FALSE)</f>
        <v>23</v>
      </c>
      <c r="D32" s="312">
        <f>VLOOKUP($A32,'[3]F-abs'!$A$10:$G$43,4,FALSE)</f>
        <v>15986</v>
      </c>
      <c r="E32" s="312">
        <f>VLOOKUP($A32,'[3]F-abs'!$A$10:$G$43,5,FALSE)</f>
        <v>804822</v>
      </c>
      <c r="F32" s="312" t="str">
        <f>VLOOKUP($A32,'[3]F-abs'!$A$10:$G$43,7,FALSE)</f>
        <v>•</v>
      </c>
      <c r="G32" s="220" t="str">
        <f>VLOOKUP($A32,'[3]F-abs'!$A$10:$H$43,8,FALSE)</f>
        <v>•</v>
      </c>
      <c r="H32" s="119"/>
      <c r="I32" s="120"/>
      <c r="J32" s="41"/>
      <c r="K32" s="120"/>
      <c r="L32" s="41"/>
    </row>
    <row r="33" spans="1:12" ht="12" customHeight="1" x14ac:dyDescent="0.2">
      <c r="A33" s="293" t="s">
        <v>153</v>
      </c>
      <c r="B33" s="147" t="s">
        <v>103</v>
      </c>
      <c r="C33" s="218">
        <f>VLOOKUP($A33,'[3]F-abs'!$A$10:$G$43,3,FALSE)</f>
        <v>6</v>
      </c>
      <c r="D33" s="312">
        <f>VLOOKUP($A33,'[3]F-abs'!$A$10:$G$43,4,FALSE)</f>
        <v>4070</v>
      </c>
      <c r="E33" s="312" t="str">
        <f>VLOOKUP($A33,'[3]F-abs'!$A$10:$G$43,5,FALSE)</f>
        <v>•</v>
      </c>
      <c r="F33" s="312" t="str">
        <f>VLOOKUP($A33,'[3]F-abs'!$A$10:$G$43,7,FALSE)</f>
        <v>•</v>
      </c>
      <c r="G33" s="220" t="str">
        <f>VLOOKUP($A33,'[3]F-abs'!$A$10:$H$43,8,FALSE)</f>
        <v>•</v>
      </c>
      <c r="H33" s="119"/>
      <c r="I33" s="120"/>
      <c r="J33" s="41"/>
      <c r="K33" s="41"/>
      <c r="L33" s="41"/>
    </row>
    <row r="34" spans="1:12" ht="12" customHeight="1" x14ac:dyDescent="0.2">
      <c r="A34" s="293" t="s">
        <v>146</v>
      </c>
      <c r="B34" s="147" t="s">
        <v>257</v>
      </c>
      <c r="C34" s="218">
        <f>VLOOKUP($A34,'[3]F-abs'!$A$10:$G$43,3,FALSE)</f>
        <v>8</v>
      </c>
      <c r="D34" s="312">
        <f>VLOOKUP($A34,'[3]F-abs'!$A$10:$G$43,4,FALSE)</f>
        <v>893</v>
      </c>
      <c r="E34" s="312">
        <f>VLOOKUP($A34,'[3]F-abs'!$A$10:$G$43,5,FALSE)</f>
        <v>19111</v>
      </c>
      <c r="F34" s="312" t="str">
        <f>VLOOKUP($A34,'[3]F-abs'!$A$10:$G$43,7,FALSE)</f>
        <v>•</v>
      </c>
      <c r="G34" s="220" t="str">
        <f>VLOOKUP($A34,'[3]F-abs'!$A$10:$H$43,8,FALSE)</f>
        <v>•</v>
      </c>
      <c r="H34" s="119"/>
      <c r="I34" s="120"/>
      <c r="J34" s="41"/>
      <c r="K34" s="41"/>
      <c r="L34" s="41"/>
    </row>
    <row r="35" spans="1:12" ht="12" customHeight="1" x14ac:dyDescent="0.2">
      <c r="A35" s="293" t="s">
        <v>25</v>
      </c>
      <c r="B35" s="147" t="s">
        <v>253</v>
      </c>
      <c r="C35" s="218">
        <f>VLOOKUP($A35,'[3]F-abs'!$A$10:$G$43,3,FALSE)</f>
        <v>15</v>
      </c>
      <c r="D35" s="312">
        <f>VLOOKUP($A35,'[3]F-abs'!$A$10:$G$43,4,FALSE)</f>
        <v>2209</v>
      </c>
      <c r="E35" s="312">
        <f>VLOOKUP($A35,'[3]F-abs'!$A$10:$G$43,5,FALSE)</f>
        <v>16764</v>
      </c>
      <c r="F35" s="312">
        <f>VLOOKUP($A35,'[3]F-abs'!$A$10:$G$43,7,FALSE)</f>
        <v>2078</v>
      </c>
      <c r="G35" s="220">
        <f>VLOOKUP($A35,'[3]F-abs'!$A$10:$H$43,8,FALSE)</f>
        <v>12.4</v>
      </c>
      <c r="H35" s="119"/>
      <c r="I35" s="120"/>
      <c r="J35" s="41"/>
      <c r="K35" s="120"/>
      <c r="L35" s="41"/>
    </row>
    <row r="36" spans="1:12" s="212" customFormat="1" ht="22.35" customHeight="1" x14ac:dyDescent="0.2">
      <c r="A36" s="295" t="s">
        <v>150</v>
      </c>
      <c r="B36" s="147" t="s">
        <v>281</v>
      </c>
      <c r="C36" s="218">
        <f>VLOOKUP($A36,'[3]F-abs'!$A$10:$G$44,3,FALSE)</f>
        <v>64</v>
      </c>
      <c r="D36" s="312">
        <f>VLOOKUP($A36,'[3]F-abs'!$A$10:$G$44,4,FALSE)</f>
        <v>7835</v>
      </c>
      <c r="E36" s="312">
        <f>VLOOKUP($A36,'[3]F-abs'!$A$10:$G$44,5,FALSE)</f>
        <v>229322</v>
      </c>
      <c r="F36" s="312">
        <f>VLOOKUP($A36,'[3]F-abs'!$A$10:$G$44,7,FALSE)</f>
        <v>129114</v>
      </c>
      <c r="G36" s="220">
        <f>VLOOKUP($A36,'[3]F-abs'!$A$10:$H$44,8,FALSE)</f>
        <v>56.3</v>
      </c>
      <c r="H36" s="119"/>
      <c r="I36" s="120"/>
      <c r="J36" s="41"/>
      <c r="K36" s="120"/>
      <c r="L36" s="41"/>
    </row>
    <row r="37" spans="1:12" ht="12" customHeight="1" x14ac:dyDescent="0.2">
      <c r="A37" s="294" t="s">
        <v>246</v>
      </c>
      <c r="B37" s="147" t="s">
        <v>282</v>
      </c>
      <c r="C37" s="218">
        <f>VLOOKUP($A37,'[3]F-abs'!$A$10:$G$43,3,FALSE)</f>
        <v>282</v>
      </c>
      <c r="D37" s="312">
        <f>VLOOKUP($A37,'[3]F-abs'!$A$10:$G$43,4,FALSE)</f>
        <v>33486</v>
      </c>
      <c r="E37" s="312">
        <f>VLOOKUP($A37,'[3]F-abs'!$A$10:$G$43,5,FALSE)</f>
        <v>779559</v>
      </c>
      <c r="F37" s="312">
        <f>VLOOKUP($A37,'[3]F-abs'!$A$10:$G$43,7,FALSE)</f>
        <v>311757</v>
      </c>
      <c r="G37" s="220">
        <f>VLOOKUP($A37,'[3]F-abs'!$A$10:$H$44,8,FALSE)</f>
        <v>40</v>
      </c>
      <c r="H37" s="119"/>
      <c r="I37" s="120"/>
      <c r="J37" s="41"/>
      <c r="K37" s="120"/>
      <c r="L37" s="41"/>
    </row>
    <row r="38" spans="1:12" ht="12" customHeight="1" x14ac:dyDescent="0.2">
      <c r="A38" s="294" t="s">
        <v>247</v>
      </c>
      <c r="B38" s="147" t="s">
        <v>283</v>
      </c>
      <c r="C38" s="218">
        <f>VLOOKUP($A38,'[3]F-abs'!$A$10:$G$43,3,FALSE)</f>
        <v>181</v>
      </c>
      <c r="D38" s="312">
        <f>VLOOKUP($A38,'[3]F-abs'!$A$10:$G$43,4,FALSE)</f>
        <v>35841</v>
      </c>
      <c r="E38" s="312">
        <f>VLOOKUP($A38,'[3]F-abs'!$A$10:$G$43,5,FALSE)</f>
        <v>1301133</v>
      </c>
      <c r="F38" s="312">
        <f>VLOOKUP($A38,'[3]F-abs'!$A$10:$G$43,7,FALSE)</f>
        <v>969488</v>
      </c>
      <c r="G38" s="220">
        <f>VLOOKUP($A38,'[3]F-abs'!$A$10:$H$43,8,FALSE)</f>
        <v>74.5</v>
      </c>
      <c r="H38" s="119"/>
      <c r="I38" s="120"/>
      <c r="J38" s="41"/>
      <c r="K38" s="120"/>
      <c r="L38" s="41"/>
    </row>
    <row r="39" spans="1:12" ht="12" customHeight="1" x14ac:dyDescent="0.2">
      <c r="A39" s="294" t="s">
        <v>219</v>
      </c>
      <c r="B39" s="147" t="s">
        <v>284</v>
      </c>
      <c r="C39" s="218">
        <f>VLOOKUP($A39,'[3]F-abs'!$A$10:$G$43,3,FALSE)</f>
        <v>11</v>
      </c>
      <c r="D39" s="312">
        <f>VLOOKUP($A39,'[3]F-abs'!$A$10:$G$43,4,FALSE)</f>
        <v>1379</v>
      </c>
      <c r="E39" s="312">
        <f>VLOOKUP($A39,'[3]F-abs'!$A$10:$G$43,5,FALSE)</f>
        <v>29136</v>
      </c>
      <c r="F39" s="312" t="str">
        <f>VLOOKUP($A39,'[3]F-abs'!$A$10:$G$43,7,FALSE)</f>
        <v>•</v>
      </c>
      <c r="G39" s="220" t="str">
        <f>VLOOKUP($A39,'[3]F-abs'!$A$10:$H$43,8,FALSE)</f>
        <v>•</v>
      </c>
      <c r="H39" s="119"/>
      <c r="I39" s="120"/>
      <c r="J39" s="41"/>
      <c r="K39" s="41"/>
      <c r="L39" s="41"/>
    </row>
    <row r="40" spans="1:12" ht="12" customHeight="1" x14ac:dyDescent="0.2">
      <c r="A40" s="294" t="s">
        <v>220</v>
      </c>
      <c r="B40" s="147" t="s">
        <v>285</v>
      </c>
      <c r="C40" s="218">
        <f>VLOOKUP($A40,'[3]F-abs'!$A$10:$G$43,3,FALSE)</f>
        <v>95</v>
      </c>
      <c r="D40" s="312">
        <f>VLOOKUP($A40,'[3]F-abs'!$A$10:$G$43,4,FALSE)</f>
        <v>10591</v>
      </c>
      <c r="E40" s="312">
        <f>VLOOKUP($A40,'[3]F-abs'!$A$10:$G$43,5,FALSE)</f>
        <v>335184</v>
      </c>
      <c r="F40" s="312">
        <f>VLOOKUP($A40,'[3]F-abs'!$A$10:$G$43,7,FALSE)</f>
        <v>97510</v>
      </c>
      <c r="G40" s="220">
        <f>VLOOKUP($A40,'[3]F-abs'!$A$10:$H$43,8,FALSE)</f>
        <v>29.1</v>
      </c>
      <c r="H40" s="119"/>
      <c r="I40" s="120"/>
      <c r="J40" s="41"/>
      <c r="K40" s="120"/>
      <c r="L40" s="41"/>
    </row>
    <row r="41" spans="1:12" ht="12" customHeight="1" x14ac:dyDescent="0.2">
      <c r="A41" s="294" t="s">
        <v>221</v>
      </c>
      <c r="B41" s="147" t="s">
        <v>248</v>
      </c>
      <c r="C41" s="218">
        <f>VLOOKUP($A41,'[3]F-abs'!$A$10:$G$43,3,FALSE)</f>
        <v>4</v>
      </c>
      <c r="D41" s="312">
        <f>VLOOKUP($A41,'[3]F-abs'!$A$10:$G$43,4,FALSE)</f>
        <v>3500</v>
      </c>
      <c r="E41" s="312">
        <f>VLOOKUP($A41,'[3]F-abs'!$A$10:$G$43,5,FALSE)</f>
        <v>268420</v>
      </c>
      <c r="F41" s="312" t="str">
        <f>VLOOKUP($A41,'[3]F-abs'!$A$10:$G$43,7,FALSE)</f>
        <v>•</v>
      </c>
      <c r="G41" s="220" t="str">
        <f>VLOOKUP($A41,'[3]F-abs'!$A$10:$H$43,8,FALSE)</f>
        <v>•</v>
      </c>
      <c r="H41" s="119"/>
      <c r="I41" s="120"/>
      <c r="J41" s="41"/>
      <c r="K41" s="41"/>
      <c r="L41" s="41"/>
    </row>
    <row r="42" spans="1:12" ht="12" customHeight="1" x14ac:dyDescent="0.2">
      <c r="A42" s="292" t="s">
        <v>159</v>
      </c>
      <c r="B42" s="23" t="s">
        <v>160</v>
      </c>
      <c r="C42" s="217">
        <f>VLOOKUP($A42,'[3]F-abs'!$A$10:$G$43,3,FALSE)</f>
        <v>573</v>
      </c>
      <c r="D42" s="311">
        <f>VLOOKUP($A42,'[3]F-abs'!$A$10:$G$43,4,FALSE)</f>
        <v>84797</v>
      </c>
      <c r="E42" s="311">
        <f>VLOOKUP($A42,'[3]F-abs'!$A$10:$G$43,5,FALSE)</f>
        <v>2713432</v>
      </c>
      <c r="F42" s="311">
        <f>VLOOKUP($A42,'[3]F-abs'!$A$10:$G$43,7,FALSE)</f>
        <v>1392015</v>
      </c>
      <c r="G42" s="219">
        <f>VLOOKUP($A42,'[3]F-abs'!$A$10:$H$43,8,FALSE)</f>
        <v>51.3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12 / 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2025-02-11T08:58:46Z</cp:lastPrinted>
  <dcterms:created xsi:type="dcterms:W3CDTF">2007-12-21T10:50:03Z</dcterms:created>
  <dcterms:modified xsi:type="dcterms:W3CDTF">2025-02-17T12:16:16Z</dcterms:modified>
  <cp:category>Statistischer Bericht E I 2 – 12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